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Usuario UTP\Desktop\Compartida\PLAN DE COMPRAS 2016\LICITACIONES\LIC 06 REACTIVOS Y MATERIALES LABORATORIOS REGALÍAS\"/>
    </mc:Choice>
  </mc:AlternateContent>
  <bookViews>
    <workbookView xWindow="0" yWindow="0" windowWidth="22470" windowHeight="11145"/>
  </bookViews>
  <sheets>
    <sheet name="Acta de Adjudicación" sheetId="11" r:id="rId1"/>
    <sheet name="ÍTEM 1" sheetId="1" r:id="rId2"/>
    <sheet name="ÍTEM 2" sheetId="2" r:id="rId3"/>
    <sheet name="ÍTEM 3" sheetId="6" r:id="rId4"/>
    <sheet name="ÍTEM 4" sheetId="9" r:id="rId5"/>
    <sheet name="ÍTEM 5" sheetId="10" r:id="rId6"/>
    <sheet name="Adjudición por proveedor" sheetId="13" r:id="rId7"/>
  </sheets>
  <definedNames>
    <definedName name="_xlnm._FilterDatabase" localSheetId="1" hidden="1">'ÍTEM 1'!$A$8:$CU$446</definedName>
    <definedName name="_xlnm._FilterDatabase" localSheetId="2" hidden="1">'ÍTEM 2'!$A$5:$CG$140</definedName>
    <definedName name="_xlnm._FilterDatabase" localSheetId="3" hidden="1">'ÍTEM 3'!$A$5:$BQ$116</definedName>
    <definedName name="_xlnm._FilterDatabase" localSheetId="4" hidden="1">'ÍTEM 4'!$A$5:$CF$82</definedName>
    <definedName name="_xlnm._FilterDatabase" localSheetId="5" hidden="1">'ÍTEM 5'!$A$5:$BL$23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622" i="13" l="1"/>
  <c r="K617" i="13"/>
  <c r="K549" i="13"/>
  <c r="K521" i="13"/>
  <c r="K389" i="13"/>
  <c r="K368" i="13"/>
  <c r="K219" i="13"/>
  <c r="K214" i="13"/>
  <c r="K187" i="13"/>
  <c r="K169" i="13"/>
  <c r="K113" i="13"/>
  <c r="K96" i="13"/>
  <c r="K91" i="13"/>
  <c r="K65" i="13"/>
  <c r="D171" i="11"/>
  <c r="AI26" i="6" l="1"/>
  <c r="AI9" i="6"/>
  <c r="AI10" i="6"/>
  <c r="AI11" i="6"/>
  <c r="AI12" i="6"/>
  <c r="AI13" i="6"/>
  <c r="AI14" i="6"/>
  <c r="AI15" i="6"/>
  <c r="AI18" i="6"/>
  <c r="AI22" i="6"/>
  <c r="AI27" i="6"/>
  <c r="AI28" i="6"/>
  <c r="AI29" i="6"/>
  <c r="AI30" i="6"/>
  <c r="AI31" i="6"/>
  <c r="AI32" i="6"/>
  <c r="AI33" i="6"/>
  <c r="AI34" i="6"/>
  <c r="AI38" i="6"/>
  <c r="AI39" i="6"/>
  <c r="AI40" i="6"/>
  <c r="AI41" i="6"/>
  <c r="AI42" i="6"/>
  <c r="AI43" i="6"/>
  <c r="AI61" i="6"/>
  <c r="AI63" i="6"/>
  <c r="AI64" i="6"/>
  <c r="AI66" i="6"/>
  <c r="AI68" i="6"/>
  <c r="AI99" i="6"/>
  <c r="AI100" i="6"/>
  <c r="AI101" i="6"/>
  <c r="AI108" i="6"/>
  <c r="AI109" i="6"/>
  <c r="AI111" i="6"/>
  <c r="AI112" i="6"/>
  <c r="AI113" i="6"/>
  <c r="AI8" i="6"/>
  <c r="BP16" i="6"/>
  <c r="BP17" i="6"/>
  <c r="BP24" i="6"/>
  <c r="BP25" i="6"/>
  <c r="BP35" i="6"/>
  <c r="BP44" i="6"/>
  <c r="BP95" i="6"/>
  <c r="BP102" i="6"/>
  <c r="BP104" i="6"/>
  <c r="BH10" i="6" l="1"/>
  <c r="BJ10" i="6"/>
  <c r="BH14" i="6"/>
  <c r="BI14" i="6" s="1"/>
  <c r="BJ14" i="6"/>
  <c r="BH15" i="6"/>
  <c r="BJ15" i="6"/>
  <c r="BH19" i="6"/>
  <c r="BJ19" i="6"/>
  <c r="BH20" i="6"/>
  <c r="BJ20" i="6"/>
  <c r="BP20" i="6" s="1"/>
  <c r="BH21" i="6"/>
  <c r="BJ21" i="6"/>
  <c r="BH22" i="6"/>
  <c r="BJ22" i="6"/>
  <c r="BH23" i="6"/>
  <c r="BF23" i="6" s="1"/>
  <c r="BJ23" i="6"/>
  <c r="BH29" i="6"/>
  <c r="BJ29" i="6"/>
  <c r="BH45" i="6"/>
  <c r="BJ45" i="6"/>
  <c r="BH46" i="6"/>
  <c r="BF46" i="6" s="1"/>
  <c r="BJ46" i="6"/>
  <c r="BH47" i="6"/>
  <c r="BF47" i="6" s="1"/>
  <c r="BJ47" i="6"/>
  <c r="BH48" i="6"/>
  <c r="BJ48" i="6"/>
  <c r="BH49" i="6"/>
  <c r="BJ49" i="6"/>
  <c r="BH50" i="6"/>
  <c r="BJ50" i="6"/>
  <c r="BP50" i="6" s="1"/>
  <c r="BH51" i="6"/>
  <c r="BF51" i="6" s="1"/>
  <c r="BJ51" i="6"/>
  <c r="BP51" i="6" s="1"/>
  <c r="BH52" i="6"/>
  <c r="BJ52" i="6"/>
  <c r="BH53" i="6"/>
  <c r="BN53" i="6" s="1"/>
  <c r="BJ53" i="6"/>
  <c r="BP53" i="6" s="1"/>
  <c r="BH54" i="6"/>
  <c r="BJ54" i="6"/>
  <c r="BP54" i="6" s="1"/>
  <c r="BH55" i="6"/>
  <c r="BF55" i="6" s="1"/>
  <c r="BJ55" i="6"/>
  <c r="BH56" i="6"/>
  <c r="BJ56" i="6"/>
  <c r="BH57" i="6"/>
  <c r="BJ57" i="6"/>
  <c r="BH58" i="6"/>
  <c r="BN58" i="6" s="1"/>
  <c r="BJ58" i="6"/>
  <c r="BP58" i="6" s="1"/>
  <c r="BH59" i="6"/>
  <c r="BJ59" i="6"/>
  <c r="BH60" i="6"/>
  <c r="BJ60" i="6"/>
  <c r="BH61" i="6"/>
  <c r="BJ61" i="6"/>
  <c r="BH62" i="6"/>
  <c r="BJ62" i="6"/>
  <c r="BP62" i="6" s="1"/>
  <c r="BH64" i="6"/>
  <c r="BJ64" i="6"/>
  <c r="BH65" i="6"/>
  <c r="BJ65" i="6"/>
  <c r="BH66" i="6"/>
  <c r="BF66" i="6" s="1"/>
  <c r="BJ66" i="6"/>
  <c r="BH67" i="6"/>
  <c r="BI67" i="6" s="1"/>
  <c r="BJ67" i="6"/>
  <c r="BP67" i="6" s="1"/>
  <c r="BH68" i="6"/>
  <c r="BG68" i="6" s="1"/>
  <c r="BJ68" i="6"/>
  <c r="BH69" i="6"/>
  <c r="BF69" i="6" s="1"/>
  <c r="BJ69" i="6"/>
  <c r="BH70" i="6"/>
  <c r="BF70" i="6" s="1"/>
  <c r="BJ70" i="6"/>
  <c r="BH71" i="6"/>
  <c r="BJ71" i="6"/>
  <c r="BH72" i="6"/>
  <c r="BJ72" i="6"/>
  <c r="BP72" i="6" s="1"/>
  <c r="BH73" i="6"/>
  <c r="BJ73" i="6"/>
  <c r="BH74" i="6"/>
  <c r="BF74" i="6" s="1"/>
  <c r="BJ74" i="6"/>
  <c r="BH75" i="6"/>
  <c r="BI75" i="6" s="1"/>
  <c r="BJ75" i="6"/>
  <c r="BH76" i="6"/>
  <c r="BG76" i="6" s="1"/>
  <c r="BJ76" i="6"/>
  <c r="BH77" i="6"/>
  <c r="BI77" i="6" s="1"/>
  <c r="BJ77" i="6"/>
  <c r="BH78" i="6"/>
  <c r="BJ78" i="6"/>
  <c r="BH79" i="6"/>
  <c r="BJ79" i="6"/>
  <c r="BP79" i="6" s="1"/>
  <c r="BH80" i="6"/>
  <c r="BJ80" i="6"/>
  <c r="BH81" i="6"/>
  <c r="BF81" i="6" s="1"/>
  <c r="BJ81" i="6"/>
  <c r="BH82" i="6"/>
  <c r="BF82" i="6" s="1"/>
  <c r="BJ82" i="6"/>
  <c r="BP82" i="6" s="1"/>
  <c r="BH83" i="6"/>
  <c r="BF83" i="6" s="1"/>
  <c r="BJ83" i="6"/>
  <c r="BH84" i="6"/>
  <c r="BF84" i="6" s="1"/>
  <c r="BJ84" i="6"/>
  <c r="BP84" i="6" s="1"/>
  <c r="BH85" i="6"/>
  <c r="BJ85" i="6"/>
  <c r="BH86" i="6"/>
  <c r="BF86" i="6" s="1"/>
  <c r="BJ86" i="6"/>
  <c r="BH87" i="6"/>
  <c r="BF87" i="6" s="1"/>
  <c r="BJ87" i="6"/>
  <c r="BH88" i="6"/>
  <c r="BF88" i="6" s="1"/>
  <c r="BJ88" i="6"/>
  <c r="BH89" i="6"/>
  <c r="BI89" i="6" s="1"/>
  <c r="BJ89" i="6"/>
  <c r="BH90" i="6"/>
  <c r="BJ90" i="6"/>
  <c r="BP90" i="6" s="1"/>
  <c r="BH91" i="6"/>
  <c r="BF91" i="6" s="1"/>
  <c r="BJ91" i="6"/>
  <c r="BP91" i="6" s="1"/>
  <c r="BH92" i="6"/>
  <c r="BF92" i="6" s="1"/>
  <c r="BJ92" i="6"/>
  <c r="BH93" i="6"/>
  <c r="BF93" i="6" s="1"/>
  <c r="BJ93" i="6"/>
  <c r="BH94" i="6"/>
  <c r="BF94" i="6" s="1"/>
  <c r="BJ94" i="6"/>
  <c r="BP94" i="6" s="1"/>
  <c r="BH96" i="6"/>
  <c r="BJ96" i="6"/>
  <c r="BH97" i="6"/>
  <c r="BF97" i="6" s="1"/>
  <c r="BJ97" i="6"/>
  <c r="BH98" i="6"/>
  <c r="BF98" i="6" s="1"/>
  <c r="BJ98" i="6"/>
  <c r="BP98" i="6" s="1"/>
  <c r="BH101" i="6"/>
  <c r="BJ101" i="6"/>
  <c r="BH103" i="6"/>
  <c r="BF103" i="6" s="1"/>
  <c r="BJ103" i="6"/>
  <c r="BP103" i="6" s="1"/>
  <c r="BH105" i="6"/>
  <c r="BF105" i="6" s="1"/>
  <c r="BJ105" i="6"/>
  <c r="BP105" i="6" s="1"/>
  <c r="BH106" i="6"/>
  <c r="BJ106" i="6"/>
  <c r="BP106" i="6" s="1"/>
  <c r="BH107" i="6"/>
  <c r="BF107" i="6" s="1"/>
  <c r="BJ107" i="6"/>
  <c r="BH108" i="6"/>
  <c r="BF108" i="6" s="1"/>
  <c r="BJ108" i="6"/>
  <c r="BH110" i="6"/>
  <c r="BF110" i="6" s="1"/>
  <c r="BJ110" i="6"/>
  <c r="BP110" i="6" s="1"/>
  <c r="BH111" i="6"/>
  <c r="BJ111" i="6"/>
  <c r="BH112" i="6"/>
  <c r="BJ112" i="6"/>
  <c r="BH114" i="6"/>
  <c r="BF114" i="6" s="1"/>
  <c r="BJ114" i="6"/>
  <c r="BH115" i="6"/>
  <c r="BF115" i="6" s="1"/>
  <c r="BI115" i="6"/>
  <c r="BJ115" i="6"/>
  <c r="AM9" i="6"/>
  <c r="AN9" i="6" s="1"/>
  <c r="AO9" i="6"/>
  <c r="BP9" i="6" s="1"/>
  <c r="AM10" i="6"/>
  <c r="AN10" i="6" s="1"/>
  <c r="AO10" i="6"/>
  <c r="BP10" i="6" s="1"/>
  <c r="AM11" i="6"/>
  <c r="AN11" i="6" s="1"/>
  <c r="AO11" i="6"/>
  <c r="BP11" i="6" s="1"/>
  <c r="AM12" i="6"/>
  <c r="AN12" i="6" s="1"/>
  <c r="AO12" i="6"/>
  <c r="BP12" i="6" s="1"/>
  <c r="AM13" i="6"/>
  <c r="AN13" i="6" s="1"/>
  <c r="AO13" i="6"/>
  <c r="BP13" i="6" s="1"/>
  <c r="AM14" i="6"/>
  <c r="AN14" i="6" s="1"/>
  <c r="AO14" i="6"/>
  <c r="BP14" i="6" s="1"/>
  <c r="AM15" i="6"/>
  <c r="AN15" i="6" s="1"/>
  <c r="AO15" i="6"/>
  <c r="BP15" i="6" s="1"/>
  <c r="AM18" i="6"/>
  <c r="AN18" i="6" s="1"/>
  <c r="AO18" i="6"/>
  <c r="BP18" i="6" s="1"/>
  <c r="AM19" i="6"/>
  <c r="AN19" i="6" s="1"/>
  <c r="AO19" i="6"/>
  <c r="BP19" i="6" s="1"/>
  <c r="AM21" i="6"/>
  <c r="AN21" i="6" s="1"/>
  <c r="AO21" i="6"/>
  <c r="BP21" i="6" s="1"/>
  <c r="AM22" i="6"/>
  <c r="AN22" i="6" s="1"/>
  <c r="AO22" i="6"/>
  <c r="BP22" i="6" s="1"/>
  <c r="AM23" i="6"/>
  <c r="AN23" i="6" s="1"/>
  <c r="AO23" i="6"/>
  <c r="BP23" i="6" s="1"/>
  <c r="AM26" i="6"/>
  <c r="AN26" i="6" s="1"/>
  <c r="AO26" i="6"/>
  <c r="BP26" i="6" s="1"/>
  <c r="AM27" i="6"/>
  <c r="AN27" i="6" s="1"/>
  <c r="AO27" i="6"/>
  <c r="BP27" i="6" s="1"/>
  <c r="AM28" i="6"/>
  <c r="AN28" i="6" s="1"/>
  <c r="AO28" i="6"/>
  <c r="BP28" i="6" s="1"/>
  <c r="AM29" i="6"/>
  <c r="AN29" i="6" s="1"/>
  <c r="AO29" i="6"/>
  <c r="BP29" i="6" s="1"/>
  <c r="AM30" i="6"/>
  <c r="AN30" i="6" s="1"/>
  <c r="AO30" i="6"/>
  <c r="BP30" i="6" s="1"/>
  <c r="AM31" i="6"/>
  <c r="AN31" i="6" s="1"/>
  <c r="AO31" i="6"/>
  <c r="BP31" i="6" s="1"/>
  <c r="AM32" i="6"/>
  <c r="AN32" i="6" s="1"/>
  <c r="AO32" i="6"/>
  <c r="BP32" i="6" s="1"/>
  <c r="AM33" i="6"/>
  <c r="AK33" i="6" s="1"/>
  <c r="AO33" i="6"/>
  <c r="BP33" i="6" s="1"/>
  <c r="AM34" i="6"/>
  <c r="AN34" i="6" s="1"/>
  <c r="AO34" i="6"/>
  <c r="BP34" i="6" s="1"/>
  <c r="AM36" i="6"/>
  <c r="AN36" i="6" s="1"/>
  <c r="AO36" i="6"/>
  <c r="BP36" i="6" s="1"/>
  <c r="AM37" i="6"/>
  <c r="AK37" i="6" s="1"/>
  <c r="AO37" i="6"/>
  <c r="BP37" i="6" s="1"/>
  <c r="AM38" i="6"/>
  <c r="AN38" i="6" s="1"/>
  <c r="AO38" i="6"/>
  <c r="BP38" i="6" s="1"/>
  <c r="AM39" i="6"/>
  <c r="AN39" i="6" s="1"/>
  <c r="AO39" i="6"/>
  <c r="BP39" i="6" s="1"/>
  <c r="AM40" i="6"/>
  <c r="AN40" i="6" s="1"/>
  <c r="AO40" i="6"/>
  <c r="BP40" i="6" s="1"/>
  <c r="AM41" i="6"/>
  <c r="AO41" i="6"/>
  <c r="BP41" i="6" s="1"/>
  <c r="AM42" i="6"/>
  <c r="AN42" i="6" s="1"/>
  <c r="AO42" i="6"/>
  <c r="BP42" i="6" s="1"/>
  <c r="AM43" i="6"/>
  <c r="AN43" i="6" s="1"/>
  <c r="AO43" i="6"/>
  <c r="BP43" i="6" s="1"/>
  <c r="AM45" i="6"/>
  <c r="AN45" i="6" s="1"/>
  <c r="AO45" i="6"/>
  <c r="BP45" i="6" s="1"/>
  <c r="AM46" i="6"/>
  <c r="AO46" i="6"/>
  <c r="BP46" i="6" s="1"/>
  <c r="AM47" i="6"/>
  <c r="AN47" i="6" s="1"/>
  <c r="AO47" i="6"/>
  <c r="BP47" i="6" s="1"/>
  <c r="AM48" i="6"/>
  <c r="AN48" i="6" s="1"/>
  <c r="AO48" i="6"/>
  <c r="BP48" i="6" s="1"/>
  <c r="AM49" i="6"/>
  <c r="AK49" i="6" s="1"/>
  <c r="AO49" i="6"/>
  <c r="BP49" i="6" s="1"/>
  <c r="AM52" i="6"/>
  <c r="AN52" i="6" s="1"/>
  <c r="AO52" i="6"/>
  <c r="BP52" i="6" s="1"/>
  <c r="AM55" i="6"/>
  <c r="AN55" i="6" s="1"/>
  <c r="AO55" i="6"/>
  <c r="BP55" i="6" s="1"/>
  <c r="AM56" i="6"/>
  <c r="AN56" i="6" s="1"/>
  <c r="AO56" i="6"/>
  <c r="BP56" i="6" s="1"/>
  <c r="AM57" i="6"/>
  <c r="AO57" i="6"/>
  <c r="BP57" i="6" s="1"/>
  <c r="AM59" i="6"/>
  <c r="AN59" i="6" s="1"/>
  <c r="AO59" i="6"/>
  <c r="BP59" i="6" s="1"/>
  <c r="AM60" i="6"/>
  <c r="AN60" i="6" s="1"/>
  <c r="AO60" i="6"/>
  <c r="BP60" i="6" s="1"/>
  <c r="AM61" i="6"/>
  <c r="AK61" i="6" s="1"/>
  <c r="AO61" i="6"/>
  <c r="BP61" i="6" s="1"/>
  <c r="AM63" i="6"/>
  <c r="AN63" i="6" s="1"/>
  <c r="AO63" i="6"/>
  <c r="BP63" i="6" s="1"/>
  <c r="AM64" i="6"/>
  <c r="AN64" i="6" s="1"/>
  <c r="AO64" i="6"/>
  <c r="BP64" i="6" s="1"/>
  <c r="AM65" i="6"/>
  <c r="AL65" i="6" s="1"/>
  <c r="AO65" i="6"/>
  <c r="BP65" i="6" s="1"/>
  <c r="AM66" i="6"/>
  <c r="AL66" i="6" s="1"/>
  <c r="AO66" i="6"/>
  <c r="BP66" i="6" s="1"/>
  <c r="AM68" i="6"/>
  <c r="AL68" i="6" s="1"/>
  <c r="AO68" i="6"/>
  <c r="BP68" i="6" s="1"/>
  <c r="AM69" i="6"/>
  <c r="AN69" i="6" s="1"/>
  <c r="AO69" i="6"/>
  <c r="BP69" i="6" s="1"/>
  <c r="AM70" i="6"/>
  <c r="AL70" i="6" s="1"/>
  <c r="AO70" i="6"/>
  <c r="BP70" i="6" s="1"/>
  <c r="AM71" i="6"/>
  <c r="AN71" i="6" s="1"/>
  <c r="AO71" i="6"/>
  <c r="BP71" i="6" s="1"/>
  <c r="AM73" i="6"/>
  <c r="AN73" i="6" s="1"/>
  <c r="AO73" i="6"/>
  <c r="BP73" i="6" s="1"/>
  <c r="AM74" i="6"/>
  <c r="AL74" i="6" s="1"/>
  <c r="AO74" i="6"/>
  <c r="BP74" i="6" s="1"/>
  <c r="AM75" i="6"/>
  <c r="AN75" i="6" s="1"/>
  <c r="AO75" i="6"/>
  <c r="BP75" i="6" s="1"/>
  <c r="AM76" i="6"/>
  <c r="AL76" i="6" s="1"/>
  <c r="AO76" i="6"/>
  <c r="BP76" i="6" s="1"/>
  <c r="AM77" i="6"/>
  <c r="AN77" i="6" s="1"/>
  <c r="AO77" i="6"/>
  <c r="BP77" i="6" s="1"/>
  <c r="AM78" i="6"/>
  <c r="AL78" i="6" s="1"/>
  <c r="AO78" i="6"/>
  <c r="BP78" i="6" s="1"/>
  <c r="AM80" i="6"/>
  <c r="AL80" i="6" s="1"/>
  <c r="AO80" i="6"/>
  <c r="BP80" i="6" s="1"/>
  <c r="AM81" i="6"/>
  <c r="AN81" i="6" s="1"/>
  <c r="AO81" i="6"/>
  <c r="AM83" i="6"/>
  <c r="AN83" i="6" s="1"/>
  <c r="AO83" i="6"/>
  <c r="BP83" i="6" s="1"/>
  <c r="AM85" i="6"/>
  <c r="AN85" i="6" s="1"/>
  <c r="AO85" i="6"/>
  <c r="AM86" i="6"/>
  <c r="AL86" i="6" s="1"/>
  <c r="AO86" i="6"/>
  <c r="BP86" i="6" s="1"/>
  <c r="AM87" i="6"/>
  <c r="AN87" i="6" s="1"/>
  <c r="AO87" i="6"/>
  <c r="AM88" i="6"/>
  <c r="AL88" i="6" s="1"/>
  <c r="AO88" i="6"/>
  <c r="BP88" i="6" s="1"/>
  <c r="AM89" i="6"/>
  <c r="AN89" i="6" s="1"/>
  <c r="AO89" i="6"/>
  <c r="AM92" i="6"/>
  <c r="AL92" i="6" s="1"/>
  <c r="AO92" i="6"/>
  <c r="BP92" i="6" s="1"/>
  <c r="AM93" i="6"/>
  <c r="AO93" i="6"/>
  <c r="AM96" i="6"/>
  <c r="AL96" i="6" s="1"/>
  <c r="AO96" i="6"/>
  <c r="AM97" i="6"/>
  <c r="AN97" i="6" s="1"/>
  <c r="AO97" i="6"/>
  <c r="BP97" i="6" s="1"/>
  <c r="AM99" i="6"/>
  <c r="AN99" i="6" s="1"/>
  <c r="AO99" i="6"/>
  <c r="BP99" i="6" s="1"/>
  <c r="AM100" i="6"/>
  <c r="AO100" i="6"/>
  <c r="BP100" i="6" s="1"/>
  <c r="AM101" i="6"/>
  <c r="AN101" i="6" s="1"/>
  <c r="AO101" i="6"/>
  <c r="BP101" i="6" s="1"/>
  <c r="AM107" i="6"/>
  <c r="AN107" i="6" s="1"/>
  <c r="AO107" i="6"/>
  <c r="BP107" i="6" s="1"/>
  <c r="AM108" i="6"/>
  <c r="AL108" i="6" s="1"/>
  <c r="AO108" i="6"/>
  <c r="AM109" i="6"/>
  <c r="AN109" i="6" s="1"/>
  <c r="AO109" i="6"/>
  <c r="BP109" i="6" s="1"/>
  <c r="AM111" i="6"/>
  <c r="AN111" i="6" s="1"/>
  <c r="AO111" i="6"/>
  <c r="AM112" i="6"/>
  <c r="AL112" i="6" s="1"/>
  <c r="AO112" i="6"/>
  <c r="AM113" i="6"/>
  <c r="AN113" i="6" s="1"/>
  <c r="AO113" i="6"/>
  <c r="BP113" i="6" s="1"/>
  <c r="AM114" i="6"/>
  <c r="AL114" i="6" s="1"/>
  <c r="AO114" i="6"/>
  <c r="AM115" i="6"/>
  <c r="AN115" i="6" s="1"/>
  <c r="AO115" i="6"/>
  <c r="BP115" i="6" s="1"/>
  <c r="AO8" i="6"/>
  <c r="BP8" i="6" s="1"/>
  <c r="AM8" i="6"/>
  <c r="AN8" i="6" s="1"/>
  <c r="BP111" i="6" l="1"/>
  <c r="BP108" i="6"/>
  <c r="BP114" i="6"/>
  <c r="BP93" i="6"/>
  <c r="BP85" i="6"/>
  <c r="BP81" i="6"/>
  <c r="BI92" i="6"/>
  <c r="BP96" i="6"/>
  <c r="BI108" i="6"/>
  <c r="BP112" i="6"/>
  <c r="BP89" i="6"/>
  <c r="BP87" i="6"/>
  <c r="BI87" i="6"/>
  <c r="BI83" i="6"/>
  <c r="BI74" i="6"/>
  <c r="BI97" i="6"/>
  <c r="BI84" i="6"/>
  <c r="BI68" i="6"/>
  <c r="AP18" i="6"/>
  <c r="BI105" i="6"/>
  <c r="BI93" i="6"/>
  <c r="BI69" i="6"/>
  <c r="BN15" i="6"/>
  <c r="BN84" i="6"/>
  <c r="BL84" i="6" s="1"/>
  <c r="BI107" i="6"/>
  <c r="BI103" i="6"/>
  <c r="BI91" i="6"/>
  <c r="BI88" i="6"/>
  <c r="BK83" i="6"/>
  <c r="BG83" i="6"/>
  <c r="BI81" i="6"/>
  <c r="BI76" i="6"/>
  <c r="BI66" i="6"/>
  <c r="BF58" i="6"/>
  <c r="BN108" i="6"/>
  <c r="BM108" i="6" s="1"/>
  <c r="BN94" i="6"/>
  <c r="BL94" i="6" s="1"/>
  <c r="BF76" i="6"/>
  <c r="BN9" i="6"/>
  <c r="BN82" i="6"/>
  <c r="BK115" i="6"/>
  <c r="BG115" i="6"/>
  <c r="BN112" i="6"/>
  <c r="BF68" i="6"/>
  <c r="BN110" i="6"/>
  <c r="BL110" i="6" s="1"/>
  <c r="BN98" i="6"/>
  <c r="BL98" i="6" s="1"/>
  <c r="BN14" i="6"/>
  <c r="BM112" i="6"/>
  <c r="AL100" i="6"/>
  <c r="BN100" i="6"/>
  <c r="AN93" i="6"/>
  <c r="BN93" i="6"/>
  <c r="AN46" i="6"/>
  <c r="BN46" i="6"/>
  <c r="BF71" i="6"/>
  <c r="BG71" i="6"/>
  <c r="BK71" i="6"/>
  <c r="BN71" i="6"/>
  <c r="BI71" i="6"/>
  <c r="BF56" i="6"/>
  <c r="BN56" i="6"/>
  <c r="BF54" i="6"/>
  <c r="BN54" i="6"/>
  <c r="BF52" i="6"/>
  <c r="BL52" i="6" s="1"/>
  <c r="BN52" i="6"/>
  <c r="BN50" i="6"/>
  <c r="BF50" i="6"/>
  <c r="BF111" i="6"/>
  <c r="BN111" i="6"/>
  <c r="BO111" i="6" s="1"/>
  <c r="BG111" i="6"/>
  <c r="BK111" i="6"/>
  <c r="BI111" i="6"/>
  <c r="BF22" i="6"/>
  <c r="BN22" i="6"/>
  <c r="BF106" i="6"/>
  <c r="BN106" i="6"/>
  <c r="BF85" i="6"/>
  <c r="BN85" i="6"/>
  <c r="BI85" i="6"/>
  <c r="BG72" i="6"/>
  <c r="BN72" i="6"/>
  <c r="BI72" i="6"/>
  <c r="BN41" i="6"/>
  <c r="BN39" i="6"/>
  <c r="BN37" i="6"/>
  <c r="BF90" i="6"/>
  <c r="BN90" i="6"/>
  <c r="BF80" i="6"/>
  <c r="BN80" i="6"/>
  <c r="BI80" i="6"/>
  <c r="BI20" i="6"/>
  <c r="BN20" i="6"/>
  <c r="BN18" i="6"/>
  <c r="BN114" i="6"/>
  <c r="BF96" i="6"/>
  <c r="BN96" i="6"/>
  <c r="BI96" i="6"/>
  <c r="BF112" i="6"/>
  <c r="BI112" i="6"/>
  <c r="BF101" i="6"/>
  <c r="BN101" i="6"/>
  <c r="BO101" i="6" s="1"/>
  <c r="BI101" i="6"/>
  <c r="BF79" i="6"/>
  <c r="BN79" i="6"/>
  <c r="BG79" i="6"/>
  <c r="BK79" i="6"/>
  <c r="BI79" i="6"/>
  <c r="BK103" i="6"/>
  <c r="BG103" i="6"/>
  <c r="BF89" i="6"/>
  <c r="BN89" i="6"/>
  <c r="BK87" i="6"/>
  <c r="BG87" i="6"/>
  <c r="BF78" i="6"/>
  <c r="BN78" i="6"/>
  <c r="BK76" i="6"/>
  <c r="BF75" i="6"/>
  <c r="BN75" i="6"/>
  <c r="BK68" i="6"/>
  <c r="BF67" i="6"/>
  <c r="BN67" i="6"/>
  <c r="BF64" i="6"/>
  <c r="BN64" i="6"/>
  <c r="BF62" i="6"/>
  <c r="BN62" i="6"/>
  <c r="BF60" i="6"/>
  <c r="BN60" i="6"/>
  <c r="BN49" i="6"/>
  <c r="BN45" i="6"/>
  <c r="BN43" i="6"/>
  <c r="BN32" i="6"/>
  <c r="BN28" i="6"/>
  <c r="BN26" i="6"/>
  <c r="BN13" i="6"/>
  <c r="BN11" i="6"/>
  <c r="BN92" i="6"/>
  <c r="BN91" i="6"/>
  <c r="BN87" i="6"/>
  <c r="BN55" i="6"/>
  <c r="BN51" i="6"/>
  <c r="BN47" i="6"/>
  <c r="BO14" i="6"/>
  <c r="BF73" i="6"/>
  <c r="BN73" i="6"/>
  <c r="BN65" i="6"/>
  <c r="BN63" i="6"/>
  <c r="BF61" i="6"/>
  <c r="BN61" i="6"/>
  <c r="BF59" i="6"/>
  <c r="BN59" i="6"/>
  <c r="BF48" i="6"/>
  <c r="BN48" i="6"/>
  <c r="BN42" i="6"/>
  <c r="BN33" i="6"/>
  <c r="BF29" i="6"/>
  <c r="BN29" i="6"/>
  <c r="BN27" i="6"/>
  <c r="BN12" i="6"/>
  <c r="BI10" i="6"/>
  <c r="BN10" i="6"/>
  <c r="BN88" i="6"/>
  <c r="BN86" i="6"/>
  <c r="BL86" i="6" s="1"/>
  <c r="BN70" i="6"/>
  <c r="BL70" i="6" s="1"/>
  <c r="BN38" i="6"/>
  <c r="BN31" i="6"/>
  <c r="BK107" i="6"/>
  <c r="BG107" i="6"/>
  <c r="BK91" i="6"/>
  <c r="BG91" i="6"/>
  <c r="BF77" i="6"/>
  <c r="BN77" i="6"/>
  <c r="BN76" i="6"/>
  <c r="BG74" i="6"/>
  <c r="BN74" i="6"/>
  <c r="BN68" i="6"/>
  <c r="BM68" i="6" s="1"/>
  <c r="BG66" i="6"/>
  <c r="BN66" i="6"/>
  <c r="BN57" i="6"/>
  <c r="BN40" i="6"/>
  <c r="BN36" i="6"/>
  <c r="BN34" i="6"/>
  <c r="BN21" i="6"/>
  <c r="BN19" i="6"/>
  <c r="BF10" i="6"/>
  <c r="BN8" i="6"/>
  <c r="BN115" i="6"/>
  <c r="BO115" i="6" s="1"/>
  <c r="BN113" i="6"/>
  <c r="BO113" i="6" s="1"/>
  <c r="BN109" i="6"/>
  <c r="BO109" i="6" s="1"/>
  <c r="BN107" i="6"/>
  <c r="BO107" i="6" s="1"/>
  <c r="BN105" i="6"/>
  <c r="BN103" i="6"/>
  <c r="BO103" i="6" s="1"/>
  <c r="BN99" i="6"/>
  <c r="BO99" i="6" s="1"/>
  <c r="BN97" i="6"/>
  <c r="BL97" i="6" s="1"/>
  <c r="BN83" i="6"/>
  <c r="BN81" i="6"/>
  <c r="BN69" i="6"/>
  <c r="BN30" i="6"/>
  <c r="BN23" i="6"/>
  <c r="BM76" i="6"/>
  <c r="BL103" i="6"/>
  <c r="BL78" i="6"/>
  <c r="BQ68" i="6"/>
  <c r="BL58" i="6"/>
  <c r="BO80" i="6"/>
  <c r="BO64" i="6"/>
  <c r="BO56" i="6"/>
  <c r="BL46" i="6"/>
  <c r="AK10" i="6"/>
  <c r="BI114" i="6"/>
  <c r="BO114" i="6" s="1"/>
  <c r="BK112" i="6"/>
  <c r="BG112" i="6"/>
  <c r="BI110" i="6"/>
  <c r="BK108" i="6"/>
  <c r="BG108" i="6"/>
  <c r="BI106" i="6"/>
  <c r="BI98" i="6"/>
  <c r="BO98" i="6" s="1"/>
  <c r="BK96" i="6"/>
  <c r="BG96" i="6"/>
  <c r="BI94" i="6"/>
  <c r="BK92" i="6"/>
  <c r="BG92" i="6"/>
  <c r="BI90" i="6"/>
  <c r="BK88" i="6"/>
  <c r="BG88" i="6"/>
  <c r="BI86" i="6"/>
  <c r="BK84" i="6"/>
  <c r="BQ84" i="6" s="1"/>
  <c r="BG84" i="6"/>
  <c r="BI82" i="6"/>
  <c r="BK80" i="6"/>
  <c r="BG80" i="6"/>
  <c r="BI78" i="6"/>
  <c r="BK77" i="6"/>
  <c r="BG77" i="6"/>
  <c r="BK74" i="6"/>
  <c r="BI73" i="6"/>
  <c r="BF72" i="6"/>
  <c r="BI70" i="6"/>
  <c r="BK69" i="6"/>
  <c r="BG69" i="6"/>
  <c r="BK66" i="6"/>
  <c r="BF20" i="6"/>
  <c r="BK114" i="6"/>
  <c r="BQ114" i="6" s="1"/>
  <c r="BG114" i="6"/>
  <c r="BK110" i="6"/>
  <c r="BG110" i="6"/>
  <c r="BK106" i="6"/>
  <c r="BG106" i="6"/>
  <c r="BK98" i="6"/>
  <c r="BG98" i="6"/>
  <c r="BK94" i="6"/>
  <c r="BQ94" i="6" s="1"/>
  <c r="BG94" i="6"/>
  <c r="BK90" i="6"/>
  <c r="BG90" i="6"/>
  <c r="BK86" i="6"/>
  <c r="BG86" i="6"/>
  <c r="BK82" i="6"/>
  <c r="BG82" i="6"/>
  <c r="BK78" i="6"/>
  <c r="BG78" i="6"/>
  <c r="BK73" i="6"/>
  <c r="BG73" i="6"/>
  <c r="BK70" i="6"/>
  <c r="BG70" i="6"/>
  <c r="AN112" i="6"/>
  <c r="BO112" i="6" s="1"/>
  <c r="BK105" i="6"/>
  <c r="BQ105" i="6" s="1"/>
  <c r="BG105" i="6"/>
  <c r="BM105" i="6" s="1"/>
  <c r="BK101" i="6"/>
  <c r="BG101" i="6"/>
  <c r="BK97" i="6"/>
  <c r="BG97" i="6"/>
  <c r="BK93" i="6"/>
  <c r="BG93" i="6"/>
  <c r="BK89" i="6"/>
  <c r="BG89" i="6"/>
  <c r="BK85" i="6"/>
  <c r="BG85" i="6"/>
  <c r="BK81" i="6"/>
  <c r="BG81" i="6"/>
  <c r="BK75" i="6"/>
  <c r="BG75" i="6"/>
  <c r="BK72" i="6"/>
  <c r="BK67" i="6"/>
  <c r="BG67" i="6"/>
  <c r="BF14" i="6"/>
  <c r="BL14" i="6" s="1"/>
  <c r="BG57" i="6"/>
  <c r="BK57" i="6"/>
  <c r="BI57" i="6"/>
  <c r="BG45" i="6"/>
  <c r="BK45" i="6"/>
  <c r="BI45" i="6"/>
  <c r="BI64" i="6"/>
  <c r="BG64" i="6"/>
  <c r="BK64" i="6"/>
  <c r="BI60" i="6"/>
  <c r="BG60" i="6"/>
  <c r="BM60" i="6" s="1"/>
  <c r="BK60" i="6"/>
  <c r="BI56" i="6"/>
  <c r="BG56" i="6"/>
  <c r="BK56" i="6"/>
  <c r="BI52" i="6"/>
  <c r="BO52" i="6" s="1"/>
  <c r="BG52" i="6"/>
  <c r="BK52" i="6"/>
  <c r="BI48" i="6"/>
  <c r="BG48" i="6"/>
  <c r="BK48" i="6"/>
  <c r="BF15" i="6"/>
  <c r="BL15" i="6" s="1"/>
  <c r="BG15" i="6"/>
  <c r="BK15" i="6"/>
  <c r="BI15" i="6"/>
  <c r="BG65" i="6"/>
  <c r="BI65" i="6"/>
  <c r="BG53" i="6"/>
  <c r="BM53" i="6" s="1"/>
  <c r="BK53" i="6"/>
  <c r="BQ53" i="6" s="1"/>
  <c r="BI53" i="6"/>
  <c r="BO53" i="6" s="1"/>
  <c r="BG49" i="6"/>
  <c r="BK49" i="6"/>
  <c r="BI49" i="6"/>
  <c r="BF65" i="6"/>
  <c r="BI62" i="6"/>
  <c r="BG62" i="6"/>
  <c r="BK62" i="6"/>
  <c r="BI58" i="6"/>
  <c r="BO58" i="6" s="1"/>
  <c r="BG58" i="6"/>
  <c r="BM58" i="6" s="1"/>
  <c r="BK58" i="6"/>
  <c r="BQ58" i="6" s="1"/>
  <c r="BF57" i="6"/>
  <c r="BI54" i="6"/>
  <c r="BG54" i="6"/>
  <c r="BK54" i="6"/>
  <c r="BF53" i="6"/>
  <c r="BL53" i="6" s="1"/>
  <c r="BI50" i="6"/>
  <c r="BO50" i="6" s="1"/>
  <c r="BG50" i="6"/>
  <c r="BK50" i="6"/>
  <c r="BF49" i="6"/>
  <c r="BI46" i="6"/>
  <c r="BG46" i="6"/>
  <c r="BK46" i="6"/>
  <c r="BF45" i="6"/>
  <c r="BI22" i="6"/>
  <c r="BG22" i="6"/>
  <c r="BK22" i="6"/>
  <c r="BF19" i="6"/>
  <c r="BG19" i="6"/>
  <c r="BK19" i="6"/>
  <c r="BI19" i="6"/>
  <c r="BG61" i="6"/>
  <c r="BK61" i="6"/>
  <c r="BI61" i="6"/>
  <c r="BG29" i="6"/>
  <c r="BK29" i="6"/>
  <c r="BI29" i="6"/>
  <c r="BF21" i="6"/>
  <c r="BG21" i="6"/>
  <c r="BK21" i="6"/>
  <c r="BI21" i="6"/>
  <c r="BK65" i="6"/>
  <c r="BG59" i="6"/>
  <c r="BK59" i="6"/>
  <c r="BI59" i="6"/>
  <c r="BG55" i="6"/>
  <c r="BK55" i="6"/>
  <c r="BI55" i="6"/>
  <c r="BG51" i="6"/>
  <c r="BK51" i="6"/>
  <c r="BI51" i="6"/>
  <c r="BG47" i="6"/>
  <c r="BK47" i="6"/>
  <c r="BI47" i="6"/>
  <c r="BG23" i="6"/>
  <c r="BK23" i="6"/>
  <c r="BI23" i="6"/>
  <c r="BO9" i="6"/>
  <c r="BK20" i="6"/>
  <c r="BG20" i="6"/>
  <c r="BK14" i="6"/>
  <c r="BQ14" i="6" s="1"/>
  <c r="BG14" i="6"/>
  <c r="BM14" i="6" s="1"/>
  <c r="BK10" i="6"/>
  <c r="BG10" i="6"/>
  <c r="AN88" i="6"/>
  <c r="AK45" i="6"/>
  <c r="AP26" i="6"/>
  <c r="AN96" i="6"/>
  <c r="AK26" i="6"/>
  <c r="AK18" i="6"/>
  <c r="AN86" i="6"/>
  <c r="AL42" i="6"/>
  <c r="AK29" i="6"/>
  <c r="AL28" i="6"/>
  <c r="AN80" i="6"/>
  <c r="AK43" i="6"/>
  <c r="AP28" i="6"/>
  <c r="AK28" i="6"/>
  <c r="AN114" i="6"/>
  <c r="AN74" i="6"/>
  <c r="AN66" i="6"/>
  <c r="AN61" i="6"/>
  <c r="AN37" i="6"/>
  <c r="AN78" i="6"/>
  <c r="AN70" i="6"/>
  <c r="AL60" i="6"/>
  <c r="AK59" i="6"/>
  <c r="AP42" i="6"/>
  <c r="AK42" i="6"/>
  <c r="AL12" i="6"/>
  <c r="AP10" i="6"/>
  <c r="AN108" i="6"/>
  <c r="AN100" i="6"/>
  <c r="BO100" i="6" s="1"/>
  <c r="AN92" i="6"/>
  <c r="AN76" i="6"/>
  <c r="AN68" i="6"/>
  <c r="AP60" i="6"/>
  <c r="AK60" i="6"/>
  <c r="AP12" i="6"/>
  <c r="AK12" i="6"/>
  <c r="AL8" i="6"/>
  <c r="AP8" i="6"/>
  <c r="AK114" i="6"/>
  <c r="AK112" i="6"/>
  <c r="BL112" i="6" s="1"/>
  <c r="AK108" i="6"/>
  <c r="AK100" i="6"/>
  <c r="AK96" i="6"/>
  <c r="AK92" i="6"/>
  <c r="AK88" i="6"/>
  <c r="AK86" i="6"/>
  <c r="AK80" i="6"/>
  <c r="AK78" i="6"/>
  <c r="AK76" i="6"/>
  <c r="AK74" i="6"/>
  <c r="AK70" i="6"/>
  <c r="AK68" i="6"/>
  <c r="AK66" i="6"/>
  <c r="AP52" i="6"/>
  <c r="AK52" i="6"/>
  <c r="AP36" i="6"/>
  <c r="AK36" i="6"/>
  <c r="BL36" i="6" s="1"/>
  <c r="AP34" i="6"/>
  <c r="AK34" i="6"/>
  <c r="BL34" i="6" s="1"/>
  <c r="AL26" i="6"/>
  <c r="AL18" i="6"/>
  <c r="AL10" i="6"/>
  <c r="AL22" i="6"/>
  <c r="AL14" i="6"/>
  <c r="AP114" i="6"/>
  <c r="AP112" i="6"/>
  <c r="BQ112" i="6" s="1"/>
  <c r="AP108" i="6"/>
  <c r="AP100" i="6"/>
  <c r="BQ100" i="6" s="1"/>
  <c r="AP96" i="6"/>
  <c r="AP92" i="6"/>
  <c r="AP88" i="6"/>
  <c r="AP86" i="6"/>
  <c r="AP80" i="6"/>
  <c r="AP78" i="6"/>
  <c r="AP76" i="6"/>
  <c r="AP74" i="6"/>
  <c r="AP70" i="6"/>
  <c r="AP68" i="6"/>
  <c r="AP66" i="6"/>
  <c r="AL52" i="6"/>
  <c r="AL36" i="6"/>
  <c r="AL34" i="6"/>
  <c r="AP22" i="6"/>
  <c r="AK22" i="6"/>
  <c r="BL22" i="6" s="1"/>
  <c r="AP14" i="6"/>
  <c r="AK14" i="6"/>
  <c r="AL57" i="6"/>
  <c r="AP57" i="6"/>
  <c r="AL41" i="6"/>
  <c r="AP41" i="6"/>
  <c r="AP115" i="6"/>
  <c r="AL111" i="6"/>
  <c r="BM111" i="6" s="1"/>
  <c r="AP109" i="6"/>
  <c r="AL109" i="6"/>
  <c r="AP107" i="6"/>
  <c r="AL107" i="6"/>
  <c r="AP87" i="6"/>
  <c r="AL87" i="6"/>
  <c r="AP77" i="6"/>
  <c r="AL77" i="6"/>
  <c r="AL71" i="6"/>
  <c r="AK65" i="6"/>
  <c r="AL64" i="6"/>
  <c r="AL63" i="6"/>
  <c r="AP63" i="6"/>
  <c r="AK57" i="6"/>
  <c r="AL55" i="6"/>
  <c r="AP55" i="6"/>
  <c r="AL48" i="6"/>
  <c r="AL47" i="6"/>
  <c r="AP47" i="6"/>
  <c r="AK41" i="6"/>
  <c r="AL40" i="6"/>
  <c r="AL39" i="6"/>
  <c r="AP39" i="6"/>
  <c r="AL32" i="6"/>
  <c r="AL31" i="6"/>
  <c r="AP31" i="6"/>
  <c r="AK115" i="6"/>
  <c r="AK113" i="6"/>
  <c r="BL113" i="6" s="1"/>
  <c r="AK111" i="6"/>
  <c r="AK109" i="6"/>
  <c r="AK107" i="6"/>
  <c r="AK101" i="6"/>
  <c r="AK99" i="6"/>
  <c r="AK97" i="6"/>
  <c r="AK93" i="6"/>
  <c r="AK89" i="6"/>
  <c r="AK87" i="6"/>
  <c r="AK85" i="6"/>
  <c r="AK83" i="6"/>
  <c r="AK81" i="6"/>
  <c r="AK77" i="6"/>
  <c r="AK75" i="6"/>
  <c r="AK73" i="6"/>
  <c r="AK71" i="6"/>
  <c r="AK69" i="6"/>
  <c r="AP64" i="6"/>
  <c r="AK64" i="6"/>
  <c r="AK63" i="6"/>
  <c r="AL61" i="6"/>
  <c r="AP61" i="6"/>
  <c r="AP56" i="6"/>
  <c r="BQ56" i="6" s="1"/>
  <c r="AK56" i="6"/>
  <c r="BL56" i="6" s="1"/>
  <c r="AK55" i="6"/>
  <c r="AP48" i="6"/>
  <c r="AK48" i="6"/>
  <c r="AK47" i="6"/>
  <c r="AL46" i="6"/>
  <c r="AL45" i="6"/>
  <c r="AP45" i="6"/>
  <c r="AP40" i="6"/>
  <c r="AK40" i="6"/>
  <c r="AK39" i="6"/>
  <c r="AL38" i="6"/>
  <c r="AL37" i="6"/>
  <c r="AP37" i="6"/>
  <c r="AP32" i="6"/>
  <c r="AK32" i="6"/>
  <c r="BL32" i="6" s="1"/>
  <c r="AK31" i="6"/>
  <c r="AL30" i="6"/>
  <c r="AL29" i="6"/>
  <c r="AP29" i="6"/>
  <c r="AL49" i="6"/>
  <c r="AP49" i="6"/>
  <c r="AL33" i="6"/>
  <c r="AP33" i="6"/>
  <c r="AL115" i="6"/>
  <c r="AP113" i="6"/>
  <c r="BQ113" i="6" s="1"/>
  <c r="AL113" i="6"/>
  <c r="BM113" i="6" s="1"/>
  <c r="AP111" i="6"/>
  <c r="BQ111" i="6" s="1"/>
  <c r="AP101" i="6"/>
  <c r="AL101" i="6"/>
  <c r="AP99" i="6"/>
  <c r="AL99" i="6"/>
  <c r="AP97" i="6"/>
  <c r="AL97" i="6"/>
  <c r="AP93" i="6"/>
  <c r="AL93" i="6"/>
  <c r="AP89" i="6"/>
  <c r="AL89" i="6"/>
  <c r="AP85" i="6"/>
  <c r="AL85" i="6"/>
  <c r="AP83" i="6"/>
  <c r="AL83" i="6"/>
  <c r="AP81" i="6"/>
  <c r="AL81" i="6"/>
  <c r="AP75" i="6"/>
  <c r="AL75" i="6"/>
  <c r="AP73" i="6"/>
  <c r="AL73" i="6"/>
  <c r="AP71" i="6"/>
  <c r="AP69" i="6"/>
  <c r="AL69" i="6"/>
  <c r="AP65" i="6"/>
  <c r="AL56" i="6"/>
  <c r="BM56" i="6" s="1"/>
  <c r="AN65" i="6"/>
  <c r="AL59" i="6"/>
  <c r="AP59" i="6"/>
  <c r="AN57" i="6"/>
  <c r="AN49" i="6"/>
  <c r="AP46" i="6"/>
  <c r="AK46" i="6"/>
  <c r="AL43" i="6"/>
  <c r="AP43" i="6"/>
  <c r="AN41" i="6"/>
  <c r="AP38" i="6"/>
  <c r="AK38" i="6"/>
  <c r="AN33" i="6"/>
  <c r="AP30" i="6"/>
  <c r="AK30" i="6"/>
  <c r="AK27" i="6"/>
  <c r="AL27" i="6"/>
  <c r="AP27" i="6"/>
  <c r="AK23" i="6"/>
  <c r="AL23" i="6"/>
  <c r="AP23" i="6"/>
  <c r="AK21" i="6"/>
  <c r="AL21" i="6"/>
  <c r="AP21" i="6"/>
  <c r="AK19" i="6"/>
  <c r="AL19" i="6"/>
  <c r="AP19" i="6"/>
  <c r="AK15" i="6"/>
  <c r="AL15" i="6"/>
  <c r="AP15" i="6"/>
  <c r="AK13" i="6"/>
  <c r="AL13" i="6"/>
  <c r="AP13" i="6"/>
  <c r="AK11" i="6"/>
  <c r="AL11" i="6"/>
  <c r="AP11" i="6"/>
  <c r="AK9" i="6"/>
  <c r="BL9" i="6" s="1"/>
  <c r="AL9" i="6"/>
  <c r="BM9" i="6" s="1"/>
  <c r="AP9" i="6"/>
  <c r="BQ9" i="6" s="1"/>
  <c r="BL42" i="6" l="1"/>
  <c r="BQ107" i="6"/>
  <c r="BQ72" i="6"/>
  <c r="BM15" i="6"/>
  <c r="BQ115" i="6"/>
  <c r="BO108" i="6"/>
  <c r="BO15" i="6"/>
  <c r="BM82" i="6"/>
  <c r="BQ108" i="6"/>
  <c r="BQ15" i="6"/>
  <c r="BQ99" i="6"/>
  <c r="BM84" i="6"/>
  <c r="BO94" i="6"/>
  <c r="BO84" i="6"/>
  <c r="BO97" i="6"/>
  <c r="BM90" i="6"/>
  <c r="BL90" i="6"/>
  <c r="BL38" i="6"/>
  <c r="BQ110" i="6"/>
  <c r="BO105" i="6"/>
  <c r="BQ98" i="6"/>
  <c r="BO76" i="6"/>
  <c r="BL74" i="6"/>
  <c r="BL107" i="6"/>
  <c r="BL48" i="6"/>
  <c r="BM92" i="6"/>
  <c r="BO72" i="6"/>
  <c r="BL26" i="6"/>
  <c r="BM54" i="6"/>
  <c r="BO88" i="6"/>
  <c r="BL18" i="6"/>
  <c r="BM98" i="6"/>
  <c r="BQ106" i="6"/>
  <c r="BL28" i="6"/>
  <c r="BL62" i="6"/>
  <c r="BQ82" i="6"/>
  <c r="BO92" i="6"/>
  <c r="BL92" i="6"/>
  <c r="BL82" i="6"/>
  <c r="BL68" i="6"/>
  <c r="BM107" i="6"/>
  <c r="BL12" i="6"/>
  <c r="BL50" i="6"/>
  <c r="BM80" i="6"/>
  <c r="BQ50" i="6"/>
  <c r="BM62" i="6"/>
  <c r="BM110" i="6"/>
  <c r="BL20" i="6"/>
  <c r="BQ96" i="6"/>
  <c r="BL30" i="6"/>
  <c r="BO68" i="6"/>
  <c r="BM72" i="6"/>
  <c r="BM97" i="6"/>
  <c r="BM103" i="6"/>
  <c r="BO110" i="6"/>
  <c r="BL66" i="6"/>
  <c r="BM74" i="6"/>
  <c r="BM88" i="6"/>
  <c r="BL10" i="6"/>
  <c r="BL64" i="6"/>
  <c r="BL108" i="6"/>
  <c r="BM50" i="6"/>
  <c r="BO48" i="6"/>
  <c r="BM70" i="6"/>
  <c r="BM86" i="6"/>
  <c r="BM94" i="6"/>
  <c r="BL72" i="6"/>
  <c r="BO82" i="6"/>
  <c r="BO106" i="6"/>
  <c r="BL111" i="6"/>
  <c r="BQ97" i="6"/>
  <c r="BO96" i="6"/>
  <c r="BM69" i="6"/>
  <c r="BQ69" i="6"/>
  <c r="BO69" i="6"/>
  <c r="BL69" i="6"/>
  <c r="BO40" i="6"/>
  <c r="BQ40" i="6"/>
  <c r="BM40" i="6"/>
  <c r="BL29" i="6"/>
  <c r="BM29" i="6"/>
  <c r="BQ29" i="6"/>
  <c r="BO29" i="6"/>
  <c r="BL59" i="6"/>
  <c r="BM59" i="6"/>
  <c r="BQ59" i="6"/>
  <c r="BO59" i="6"/>
  <c r="BM91" i="6"/>
  <c r="BO91" i="6"/>
  <c r="BL91" i="6"/>
  <c r="BQ91" i="6"/>
  <c r="BM89" i="6"/>
  <c r="BQ89" i="6"/>
  <c r="BL89" i="6"/>
  <c r="BO89" i="6"/>
  <c r="BM39" i="6"/>
  <c r="BQ39" i="6"/>
  <c r="BO39" i="6"/>
  <c r="BL39" i="6"/>
  <c r="BL40" i="6"/>
  <c r="BM78" i="6"/>
  <c r="BL105" i="6"/>
  <c r="BL101" i="6"/>
  <c r="BL115" i="6"/>
  <c r="BM99" i="6"/>
  <c r="BQ101" i="6"/>
  <c r="BQ109" i="6"/>
  <c r="BM115" i="6"/>
  <c r="BL60" i="6"/>
  <c r="BL76" i="6"/>
  <c r="BO30" i="6"/>
  <c r="BM30" i="6"/>
  <c r="BQ30" i="6"/>
  <c r="BM8" i="6"/>
  <c r="BQ8" i="6"/>
  <c r="BO8" i="6"/>
  <c r="BL57" i="6"/>
  <c r="BM57" i="6"/>
  <c r="BQ57" i="6"/>
  <c r="BO57" i="6"/>
  <c r="BO74" i="6"/>
  <c r="BQ74" i="6"/>
  <c r="BO86" i="6"/>
  <c r="BQ86" i="6"/>
  <c r="BO42" i="6"/>
  <c r="BQ42" i="6"/>
  <c r="BM42" i="6"/>
  <c r="BM73" i="6"/>
  <c r="BQ73" i="6"/>
  <c r="BL73" i="6"/>
  <c r="BO73" i="6"/>
  <c r="BM87" i="6"/>
  <c r="BQ87" i="6"/>
  <c r="BL87" i="6"/>
  <c r="BO87" i="6"/>
  <c r="BO28" i="6"/>
  <c r="BM28" i="6"/>
  <c r="BQ28" i="6"/>
  <c r="BO43" i="6"/>
  <c r="BM43" i="6"/>
  <c r="BQ43" i="6"/>
  <c r="BL43" i="6"/>
  <c r="BM114" i="6"/>
  <c r="BL114" i="6"/>
  <c r="BO20" i="6"/>
  <c r="BM20" i="6"/>
  <c r="BQ20" i="6"/>
  <c r="BM106" i="6"/>
  <c r="BL106" i="6"/>
  <c r="BO66" i="6"/>
  <c r="BQ66" i="6"/>
  <c r="BM31" i="6"/>
  <c r="BQ31" i="6"/>
  <c r="BO31" i="6"/>
  <c r="BL31" i="6"/>
  <c r="BM47" i="6"/>
  <c r="BQ47" i="6"/>
  <c r="BO47" i="6"/>
  <c r="BL47" i="6"/>
  <c r="BO78" i="6"/>
  <c r="BQ78" i="6"/>
  <c r="BO54" i="6"/>
  <c r="BQ54" i="6"/>
  <c r="BM66" i="6"/>
  <c r="BQ64" i="6"/>
  <c r="BQ80" i="6"/>
  <c r="BL99" i="6"/>
  <c r="BM64" i="6"/>
  <c r="BL88" i="6"/>
  <c r="BL81" i="6"/>
  <c r="BO81" i="6"/>
  <c r="BQ81" i="6"/>
  <c r="BM81" i="6"/>
  <c r="BO19" i="6"/>
  <c r="BM19" i="6"/>
  <c r="BQ19" i="6"/>
  <c r="BL19" i="6"/>
  <c r="BO34" i="6"/>
  <c r="BQ34" i="6"/>
  <c r="BM34" i="6"/>
  <c r="BO38" i="6"/>
  <c r="BM38" i="6"/>
  <c r="BQ38" i="6"/>
  <c r="BM51" i="6"/>
  <c r="BQ51" i="6"/>
  <c r="BO51" i="6"/>
  <c r="BL51" i="6"/>
  <c r="BQ92" i="6"/>
  <c r="BO11" i="6"/>
  <c r="BM11" i="6"/>
  <c r="BQ11" i="6"/>
  <c r="BL11" i="6"/>
  <c r="BO32" i="6"/>
  <c r="BQ32" i="6"/>
  <c r="BM32" i="6"/>
  <c r="BL45" i="6"/>
  <c r="BM45" i="6"/>
  <c r="BQ45" i="6"/>
  <c r="BO45" i="6"/>
  <c r="BM75" i="6"/>
  <c r="BQ75" i="6"/>
  <c r="BL75" i="6"/>
  <c r="BO75" i="6"/>
  <c r="BO79" i="6"/>
  <c r="BM79" i="6"/>
  <c r="BQ79" i="6"/>
  <c r="BL79" i="6"/>
  <c r="BM96" i="6"/>
  <c r="BL96" i="6"/>
  <c r="BO18" i="6"/>
  <c r="BQ18" i="6"/>
  <c r="BM18" i="6"/>
  <c r="BM85" i="6"/>
  <c r="BQ85" i="6"/>
  <c r="BL85" i="6"/>
  <c r="BO85" i="6"/>
  <c r="BM71" i="6"/>
  <c r="BQ71" i="6"/>
  <c r="BO71" i="6"/>
  <c r="BL71" i="6"/>
  <c r="BO10" i="6"/>
  <c r="BQ10" i="6"/>
  <c r="BM10" i="6"/>
  <c r="BO63" i="6"/>
  <c r="BM63" i="6"/>
  <c r="BQ63" i="6"/>
  <c r="BL63" i="6"/>
  <c r="BL93" i="6"/>
  <c r="BM93" i="6"/>
  <c r="BQ93" i="6"/>
  <c r="BO93" i="6"/>
  <c r="BO60" i="6"/>
  <c r="BL54" i="6"/>
  <c r="BQ60" i="6"/>
  <c r="BQ76" i="6"/>
  <c r="BQ88" i="6"/>
  <c r="BL109" i="6"/>
  <c r="BL80" i="6"/>
  <c r="BM101" i="6"/>
  <c r="BQ103" i="6"/>
  <c r="BM109" i="6"/>
  <c r="BM23" i="6"/>
  <c r="BQ23" i="6"/>
  <c r="BO23" i="6"/>
  <c r="BL23" i="6"/>
  <c r="BL83" i="6"/>
  <c r="BO83" i="6"/>
  <c r="BQ83" i="6"/>
  <c r="BM83" i="6"/>
  <c r="BL21" i="6"/>
  <c r="BM21" i="6"/>
  <c r="BQ21" i="6"/>
  <c r="BO21" i="6"/>
  <c r="BO36" i="6"/>
  <c r="BM36" i="6"/>
  <c r="BQ36" i="6"/>
  <c r="BO77" i="6"/>
  <c r="BM77" i="6"/>
  <c r="BQ77" i="6"/>
  <c r="BL77" i="6"/>
  <c r="BO70" i="6"/>
  <c r="BQ70" i="6"/>
  <c r="BO12" i="6"/>
  <c r="BM12" i="6"/>
  <c r="BQ12" i="6"/>
  <c r="BO27" i="6"/>
  <c r="BM27" i="6"/>
  <c r="BQ27" i="6"/>
  <c r="BL27" i="6"/>
  <c r="BL33" i="6"/>
  <c r="BO33" i="6"/>
  <c r="BQ33" i="6"/>
  <c r="BM33" i="6"/>
  <c r="BQ48" i="6"/>
  <c r="BM48" i="6"/>
  <c r="BO61" i="6"/>
  <c r="BM61" i="6"/>
  <c r="BQ61" i="6"/>
  <c r="BL61" i="6"/>
  <c r="BL65" i="6"/>
  <c r="BO65" i="6"/>
  <c r="BM65" i="6"/>
  <c r="BQ65" i="6"/>
  <c r="BM55" i="6"/>
  <c r="BQ55" i="6"/>
  <c r="BO55" i="6"/>
  <c r="BL55" i="6"/>
  <c r="BL13" i="6"/>
  <c r="BM13" i="6"/>
  <c r="BQ13" i="6"/>
  <c r="BO13" i="6"/>
  <c r="BO26" i="6"/>
  <c r="BQ26" i="6"/>
  <c r="BM26" i="6"/>
  <c r="BL49" i="6"/>
  <c r="BO49" i="6"/>
  <c r="BM49" i="6"/>
  <c r="BQ49" i="6"/>
  <c r="BO62" i="6"/>
  <c r="BQ62" i="6"/>
  <c r="BL67" i="6"/>
  <c r="BO67" i="6"/>
  <c r="BM67" i="6"/>
  <c r="BQ67" i="6"/>
  <c r="BO90" i="6"/>
  <c r="BQ90" i="6"/>
  <c r="BL37" i="6"/>
  <c r="BM37" i="6"/>
  <c r="BQ37" i="6"/>
  <c r="BO37" i="6"/>
  <c r="BL41" i="6"/>
  <c r="BO41" i="6"/>
  <c r="BM41" i="6"/>
  <c r="BQ41" i="6"/>
  <c r="BO22" i="6"/>
  <c r="BM22" i="6"/>
  <c r="BQ22" i="6"/>
  <c r="BQ52" i="6"/>
  <c r="BM52" i="6"/>
  <c r="BO46" i="6"/>
  <c r="BM46" i="6"/>
  <c r="BQ46" i="6"/>
  <c r="BM100" i="6"/>
  <c r="BL100" i="6"/>
  <c r="BD116" i="6" l="1"/>
  <c r="AK8" i="6" l="1"/>
  <c r="BL8" i="6" s="1"/>
  <c r="AY116" i="6"/>
  <c r="AT116" i="6"/>
  <c r="AI116" i="6"/>
  <c r="AD116" i="6"/>
  <c r="Y116" i="6"/>
  <c r="T116" i="6"/>
  <c r="O116" i="6"/>
  <c r="J116" i="6"/>
  <c r="BC10" i="10" l="1"/>
  <c r="BD10" i="10" s="1"/>
  <c r="BE10" i="10"/>
  <c r="BC12" i="10"/>
  <c r="BD12" i="10" s="1"/>
  <c r="BE12" i="10"/>
  <c r="BC16" i="10"/>
  <c r="BD16" i="10" s="1"/>
  <c r="BE16" i="10"/>
  <c r="BC17" i="10"/>
  <c r="BA17" i="10" s="1"/>
  <c r="BE17" i="10"/>
  <c r="BC20" i="10"/>
  <c r="BD20" i="10" s="1"/>
  <c r="BE20" i="10"/>
  <c r="BC21" i="10"/>
  <c r="BA21" i="10" s="1"/>
  <c r="BE21" i="10"/>
  <c r="BC22" i="10"/>
  <c r="BD22" i="10" s="1"/>
  <c r="BE22" i="10"/>
  <c r="AM9" i="10"/>
  <c r="AN9" i="10" s="1"/>
  <c r="AO9" i="10"/>
  <c r="AM12" i="10"/>
  <c r="AL12" i="10" s="1"/>
  <c r="AN12" i="10"/>
  <c r="AO12" i="10"/>
  <c r="AM13" i="10"/>
  <c r="AL13" i="10" s="1"/>
  <c r="AO13" i="10"/>
  <c r="AM15" i="10"/>
  <c r="AN15" i="10" s="1"/>
  <c r="AO15" i="10"/>
  <c r="AM16" i="10"/>
  <c r="AL16" i="10" s="1"/>
  <c r="AN16" i="10"/>
  <c r="AO16" i="10"/>
  <c r="AM17" i="10"/>
  <c r="AL17" i="10" s="1"/>
  <c r="AO17" i="10"/>
  <c r="AM18" i="10"/>
  <c r="AL18" i="10" s="1"/>
  <c r="AO18" i="10"/>
  <c r="AM19" i="10"/>
  <c r="AL19" i="10" s="1"/>
  <c r="AO19" i="10"/>
  <c r="AM20" i="10"/>
  <c r="AL20" i="10" s="1"/>
  <c r="AO20" i="10"/>
  <c r="AM21" i="10"/>
  <c r="AK21" i="10" s="1"/>
  <c r="AO21" i="10"/>
  <c r="AM22" i="10"/>
  <c r="AL22" i="10" s="1"/>
  <c r="AN22" i="10"/>
  <c r="AO22" i="10"/>
  <c r="AO8" i="10"/>
  <c r="AM8" i="10"/>
  <c r="AN8" i="10" s="1"/>
  <c r="AK16" i="10" l="1"/>
  <c r="AN18" i="10"/>
  <c r="AK12" i="10"/>
  <c r="AK20" i="10"/>
  <c r="AN20" i="10"/>
  <c r="AP8" i="10"/>
  <c r="AK22" i="10"/>
  <c r="AK8" i="10"/>
  <c r="AK18" i="10"/>
  <c r="BA20" i="10"/>
  <c r="BI8" i="10"/>
  <c r="BA16" i="10"/>
  <c r="BI22" i="10"/>
  <c r="BH22" i="10" s="1"/>
  <c r="AL8" i="10"/>
  <c r="BA22" i="10"/>
  <c r="BA12" i="10"/>
  <c r="BI17" i="10"/>
  <c r="BG17" i="10" s="1"/>
  <c r="BI21" i="10"/>
  <c r="BG21" i="10" s="1"/>
  <c r="BI18" i="10"/>
  <c r="BI13" i="10"/>
  <c r="BG13" i="10" s="1"/>
  <c r="BI19" i="10"/>
  <c r="BI16" i="10"/>
  <c r="BI10" i="10"/>
  <c r="BA10" i="10"/>
  <c r="BI20" i="10"/>
  <c r="BI15" i="10"/>
  <c r="BI12" i="10"/>
  <c r="BI9" i="10"/>
  <c r="BF22" i="10"/>
  <c r="BB22" i="10"/>
  <c r="BD21" i="10"/>
  <c r="BF20" i="10"/>
  <c r="BB20" i="10"/>
  <c r="BD17" i="10"/>
  <c r="BF16" i="10"/>
  <c r="BB16" i="10"/>
  <c r="BF12" i="10"/>
  <c r="BB12" i="10"/>
  <c r="BF10" i="10"/>
  <c r="BB10" i="10"/>
  <c r="BF21" i="10"/>
  <c r="BL21" i="10" s="1"/>
  <c r="BB21" i="10"/>
  <c r="BF17" i="10"/>
  <c r="BB17" i="10"/>
  <c r="BH17" i="10" s="1"/>
  <c r="AP21" i="10"/>
  <c r="AL21" i="10"/>
  <c r="AP15" i="10"/>
  <c r="AL15" i="10"/>
  <c r="BH15" i="10" s="1"/>
  <c r="AP13" i="10"/>
  <c r="AP9" i="10"/>
  <c r="AL9" i="10"/>
  <c r="AK19" i="10"/>
  <c r="AK17" i="10"/>
  <c r="AK15" i="10"/>
  <c r="AK13" i="10"/>
  <c r="AK9" i="10"/>
  <c r="AP22" i="10"/>
  <c r="AN21" i="10"/>
  <c r="AP20" i="10"/>
  <c r="AN19" i="10"/>
  <c r="AP18" i="10"/>
  <c r="AN17" i="10"/>
  <c r="AP16" i="10"/>
  <c r="AN13" i="10"/>
  <c r="AP12" i="10"/>
  <c r="AP19" i="10"/>
  <c r="AP17" i="10"/>
  <c r="BK22" i="10" l="1"/>
  <c r="BK17" i="10"/>
  <c r="BL22" i="10"/>
  <c r="BG9" i="10"/>
  <c r="BH8" i="10"/>
  <c r="BL16" i="10"/>
  <c r="BL20" i="10"/>
  <c r="BH10" i="10"/>
  <c r="BK8" i="10"/>
  <c r="BL12" i="10"/>
  <c r="BH21" i="10"/>
  <c r="BJ21" i="10"/>
  <c r="BJ19" i="10"/>
  <c r="BL8" i="10"/>
  <c r="BH13" i="10"/>
  <c r="BL17" i="10"/>
  <c r="BJ9" i="10"/>
  <c r="BJ17" i="10"/>
  <c r="BK21" i="10"/>
  <c r="BJ13" i="10"/>
  <c r="BJ8" i="10"/>
  <c r="BK13" i="10"/>
  <c r="BH19" i="10"/>
  <c r="BG22" i="10"/>
  <c r="BJ22" i="10"/>
  <c r="BG8" i="10"/>
  <c r="BL9" i="10"/>
  <c r="BL13" i="10"/>
  <c r="BL19" i="10"/>
  <c r="BK9" i="10"/>
  <c r="BG15" i="10"/>
  <c r="BG10" i="10"/>
  <c r="BL15" i="10"/>
  <c r="BK19" i="10"/>
  <c r="BK10" i="10"/>
  <c r="BJ15" i="10"/>
  <c r="BK15" i="10"/>
  <c r="BH9" i="10"/>
  <c r="BH20" i="10"/>
  <c r="BK20" i="10"/>
  <c r="BG20" i="10"/>
  <c r="BJ20" i="10"/>
  <c r="BJ10" i="10"/>
  <c r="BG19" i="10"/>
  <c r="BH18" i="10"/>
  <c r="BJ18" i="10"/>
  <c r="BG18" i="10"/>
  <c r="BK18" i="10"/>
  <c r="BH16" i="10"/>
  <c r="BK16" i="10"/>
  <c r="BG16" i="10"/>
  <c r="BJ16" i="10"/>
  <c r="BL10" i="10"/>
  <c r="BL18" i="10"/>
  <c r="BH12" i="10"/>
  <c r="BK12" i="10"/>
  <c r="BG12" i="10"/>
  <c r="BJ12" i="10"/>
  <c r="AD23" i="10"/>
  <c r="Y23" i="10" l="1"/>
  <c r="T23" i="10" l="1"/>
  <c r="AY23" i="10" l="1"/>
  <c r="AT23" i="10"/>
  <c r="AI23" i="10"/>
  <c r="O23" i="10"/>
  <c r="J23" i="10"/>
  <c r="BU10" i="9"/>
  <c r="BW11" i="9"/>
  <c r="BU11" i="9" s="1"/>
  <c r="BY11" i="9"/>
  <c r="BW12" i="9"/>
  <c r="BY12" i="9"/>
  <c r="BW13" i="9"/>
  <c r="BY13" i="9"/>
  <c r="BW14" i="9"/>
  <c r="BY14" i="9"/>
  <c r="BW15" i="9"/>
  <c r="BU15" i="9" s="1"/>
  <c r="BY15" i="9"/>
  <c r="BW16" i="9"/>
  <c r="BY16" i="9"/>
  <c r="BW17" i="9"/>
  <c r="BY17" i="9"/>
  <c r="BW18" i="9"/>
  <c r="BU18" i="9" s="1"/>
  <c r="BY18" i="9"/>
  <c r="BW19" i="9"/>
  <c r="BY19" i="9"/>
  <c r="BU20" i="9"/>
  <c r="BU22" i="9"/>
  <c r="BW24" i="9"/>
  <c r="BU24" i="9" s="1"/>
  <c r="BY24" i="9"/>
  <c r="BW25" i="9"/>
  <c r="BY25" i="9"/>
  <c r="BW26" i="9"/>
  <c r="BU26" i="9" s="1"/>
  <c r="BY26" i="9"/>
  <c r="BW27" i="9"/>
  <c r="BU27" i="9" s="1"/>
  <c r="BY27" i="9"/>
  <c r="BW28" i="9"/>
  <c r="BY28" i="9"/>
  <c r="BW29" i="9"/>
  <c r="BY29" i="9"/>
  <c r="BW30" i="9"/>
  <c r="BY30" i="9"/>
  <c r="BW31" i="9"/>
  <c r="BU31" i="9" s="1"/>
  <c r="BY31" i="9"/>
  <c r="BW32" i="9"/>
  <c r="BY32" i="9"/>
  <c r="BW33" i="9"/>
  <c r="BY33" i="9"/>
  <c r="BU34" i="9"/>
  <c r="BW36" i="9"/>
  <c r="BY36" i="9"/>
  <c r="BW37" i="9"/>
  <c r="BY37" i="9"/>
  <c r="BW38" i="9"/>
  <c r="BU38" i="9" s="1"/>
  <c r="BY38" i="9"/>
  <c r="BW39" i="9"/>
  <c r="BU39" i="9" s="1"/>
  <c r="BY39" i="9"/>
  <c r="BW40" i="9"/>
  <c r="BY40" i="9"/>
  <c r="BW41" i="9"/>
  <c r="BY41" i="9"/>
  <c r="BW42" i="9"/>
  <c r="BU42" i="9" s="1"/>
  <c r="BY42" i="9"/>
  <c r="BW43" i="9"/>
  <c r="BU43" i="9" s="1"/>
  <c r="BY43" i="9"/>
  <c r="BW44" i="9"/>
  <c r="BY44" i="9"/>
  <c r="BW45" i="9"/>
  <c r="BY45" i="9"/>
  <c r="BW46" i="9"/>
  <c r="BU46" i="9" s="1"/>
  <c r="BY46" i="9"/>
  <c r="BW47" i="9"/>
  <c r="BU47" i="9" s="1"/>
  <c r="BY47" i="9"/>
  <c r="BW48" i="9"/>
  <c r="BU48" i="9" s="1"/>
  <c r="BY48" i="9"/>
  <c r="BU50" i="9"/>
  <c r="BW51" i="9"/>
  <c r="BY51" i="9"/>
  <c r="BW52" i="9"/>
  <c r="BU52" i="9" s="1"/>
  <c r="BY52" i="9"/>
  <c r="BW53" i="9"/>
  <c r="BY53" i="9"/>
  <c r="BW54" i="9"/>
  <c r="BU54" i="9" s="1"/>
  <c r="BY54" i="9"/>
  <c r="BW55" i="9"/>
  <c r="BU55" i="9" s="1"/>
  <c r="BY55" i="9"/>
  <c r="BW56" i="9"/>
  <c r="BX56" i="9" s="1"/>
  <c r="BY56" i="9"/>
  <c r="BW57" i="9"/>
  <c r="BY57" i="9"/>
  <c r="BW58" i="9"/>
  <c r="BX58" i="9" s="1"/>
  <c r="BY58" i="9"/>
  <c r="BW59" i="9"/>
  <c r="BX59" i="9" s="1"/>
  <c r="BY59" i="9"/>
  <c r="BW60" i="9"/>
  <c r="BY60" i="9"/>
  <c r="BX61" i="9"/>
  <c r="BW62" i="9"/>
  <c r="BX62" i="9" s="1"/>
  <c r="BY62" i="9"/>
  <c r="BW63" i="9"/>
  <c r="BX63" i="9" s="1"/>
  <c r="BY63" i="9"/>
  <c r="BW64" i="9"/>
  <c r="BX64" i="9" s="1"/>
  <c r="BY64" i="9"/>
  <c r="BW65" i="9"/>
  <c r="BV65" i="9" s="1"/>
  <c r="BY65" i="9"/>
  <c r="BW66" i="9"/>
  <c r="BV66" i="9" s="1"/>
  <c r="BY66" i="9"/>
  <c r="BW67" i="9"/>
  <c r="BX67" i="9" s="1"/>
  <c r="BY67" i="9"/>
  <c r="BW68" i="9"/>
  <c r="BV68" i="9" s="1"/>
  <c r="BY68" i="9"/>
  <c r="BW69" i="9"/>
  <c r="BX69" i="9" s="1"/>
  <c r="BY69" i="9"/>
  <c r="BW70" i="9"/>
  <c r="BV70" i="9" s="1"/>
  <c r="BY70" i="9"/>
  <c r="BW71" i="9"/>
  <c r="BX71" i="9" s="1"/>
  <c r="BY71" i="9"/>
  <c r="BW72" i="9"/>
  <c r="BV72" i="9" s="1"/>
  <c r="BY72" i="9"/>
  <c r="BW73" i="9"/>
  <c r="BX73" i="9" s="1"/>
  <c r="BY73" i="9"/>
  <c r="BW74" i="9"/>
  <c r="BV74" i="9" s="1"/>
  <c r="BY74" i="9"/>
  <c r="BW75" i="9"/>
  <c r="BX75" i="9" s="1"/>
  <c r="BY75" i="9"/>
  <c r="BW76" i="9"/>
  <c r="BV76" i="9" s="1"/>
  <c r="BY76" i="9"/>
  <c r="BX77" i="9"/>
  <c r="BW78" i="9"/>
  <c r="BV78" i="9" s="1"/>
  <c r="BY78" i="9"/>
  <c r="BW79" i="9"/>
  <c r="BX79" i="9" s="1"/>
  <c r="BY79" i="9"/>
  <c r="BW80" i="9"/>
  <c r="BV80" i="9" s="1"/>
  <c r="BY80" i="9"/>
  <c r="BW81" i="9"/>
  <c r="BX81" i="9" s="1"/>
  <c r="BY81" i="9"/>
  <c r="BZ8" i="9"/>
  <c r="AN10" i="9"/>
  <c r="AM11" i="9"/>
  <c r="AO11" i="9"/>
  <c r="AM12" i="9"/>
  <c r="AO12" i="9"/>
  <c r="AM13" i="9"/>
  <c r="AO13" i="9"/>
  <c r="AM14" i="9"/>
  <c r="AN14" i="9" s="1"/>
  <c r="AO14" i="9"/>
  <c r="AM15" i="9"/>
  <c r="AO15" i="9"/>
  <c r="AM16" i="9"/>
  <c r="AN16" i="9" s="1"/>
  <c r="AO16" i="9"/>
  <c r="AM17" i="9"/>
  <c r="AO17" i="9"/>
  <c r="AM18" i="9"/>
  <c r="AN18" i="9" s="1"/>
  <c r="AO18" i="9"/>
  <c r="AM19" i="9"/>
  <c r="AO19" i="9"/>
  <c r="AM20" i="9"/>
  <c r="AO20" i="9"/>
  <c r="AM21" i="9"/>
  <c r="AO21" i="9"/>
  <c r="AM22" i="9"/>
  <c r="AN22" i="9" s="1"/>
  <c r="AO22" i="9"/>
  <c r="AM23" i="9"/>
  <c r="AO23" i="9"/>
  <c r="AM24" i="9"/>
  <c r="AN24" i="9" s="1"/>
  <c r="AO24" i="9"/>
  <c r="AM26" i="9"/>
  <c r="AN26" i="9" s="1"/>
  <c r="AO26" i="9"/>
  <c r="AM27" i="9"/>
  <c r="AO27" i="9"/>
  <c r="AK28" i="9"/>
  <c r="AK29" i="9"/>
  <c r="AM30" i="9"/>
  <c r="AO30" i="9"/>
  <c r="AM31" i="9"/>
  <c r="AO31" i="9"/>
  <c r="AM32" i="9"/>
  <c r="AK32" i="9" s="1"/>
  <c r="AO32" i="9"/>
  <c r="AM33" i="9"/>
  <c r="AK33" i="9" s="1"/>
  <c r="AO33" i="9"/>
  <c r="AK36" i="9"/>
  <c r="AM37" i="9"/>
  <c r="AK37" i="9" s="1"/>
  <c r="AO37" i="9"/>
  <c r="AM38" i="9"/>
  <c r="AO38" i="9"/>
  <c r="AM40" i="9"/>
  <c r="AK40" i="9" s="1"/>
  <c r="AO40" i="9"/>
  <c r="AM41" i="9"/>
  <c r="AK41" i="9" s="1"/>
  <c r="AO41" i="9"/>
  <c r="AM42" i="9"/>
  <c r="AO42" i="9"/>
  <c r="AK44" i="9"/>
  <c r="AM45" i="9"/>
  <c r="AK45" i="9" s="1"/>
  <c r="AO45" i="9"/>
  <c r="AM47" i="9"/>
  <c r="AO47" i="9"/>
  <c r="AM48" i="9"/>
  <c r="AK48" i="9" s="1"/>
  <c r="AO48" i="9"/>
  <c r="AK49" i="9"/>
  <c r="AM51" i="9"/>
  <c r="AO51" i="9"/>
  <c r="AM52" i="9"/>
  <c r="AK52" i="9" s="1"/>
  <c r="AO52" i="9"/>
  <c r="AM53" i="9"/>
  <c r="AK53" i="9" s="1"/>
  <c r="AO53" i="9"/>
  <c r="AM54" i="9"/>
  <c r="AO54" i="9"/>
  <c r="AM55" i="9"/>
  <c r="AO55" i="9"/>
  <c r="AM56" i="9"/>
  <c r="AK56" i="9" s="1"/>
  <c r="AO56" i="9"/>
  <c r="AK57" i="9"/>
  <c r="AM58" i="9"/>
  <c r="AK58" i="9" s="1"/>
  <c r="AO58" i="9"/>
  <c r="AM59" i="9"/>
  <c r="AO59" i="9"/>
  <c r="AM60" i="9"/>
  <c r="AK60" i="9" s="1"/>
  <c r="AO60" i="9"/>
  <c r="AK61" i="9"/>
  <c r="AM62" i="9"/>
  <c r="AO62" i="9"/>
  <c r="AM63" i="9"/>
  <c r="AO63" i="9"/>
  <c r="AM64" i="9"/>
  <c r="AK64" i="9" s="1"/>
  <c r="AO64" i="9"/>
  <c r="AM65" i="9"/>
  <c r="AK65" i="9" s="1"/>
  <c r="AO65" i="9"/>
  <c r="AM66" i="9"/>
  <c r="AL66" i="9" s="1"/>
  <c r="AO66" i="9"/>
  <c r="AM67" i="9"/>
  <c r="AK67" i="9" s="1"/>
  <c r="AO67" i="9"/>
  <c r="AM68" i="9"/>
  <c r="AL68" i="9" s="1"/>
  <c r="AO68" i="9"/>
  <c r="AM69" i="9"/>
  <c r="AK69" i="9" s="1"/>
  <c r="AO69" i="9"/>
  <c r="AM70" i="9"/>
  <c r="AL70" i="9" s="1"/>
  <c r="AO70" i="9"/>
  <c r="AM71" i="9"/>
  <c r="AL71" i="9" s="1"/>
  <c r="AO71" i="9"/>
  <c r="AM72" i="9"/>
  <c r="AL72" i="9" s="1"/>
  <c r="AO72" i="9"/>
  <c r="AM73" i="9"/>
  <c r="AL73" i="9" s="1"/>
  <c r="AO73" i="9"/>
  <c r="AM74" i="9"/>
  <c r="AL74" i="9" s="1"/>
  <c r="AO74" i="9"/>
  <c r="AM75" i="9"/>
  <c r="AN75" i="9" s="1"/>
  <c r="AO75" i="9"/>
  <c r="AM76" i="9"/>
  <c r="AL76" i="9" s="1"/>
  <c r="AO76" i="9"/>
  <c r="AM77" i="9"/>
  <c r="AP77" i="9" s="1"/>
  <c r="AO77" i="9"/>
  <c r="AM78" i="9"/>
  <c r="AL78" i="9" s="1"/>
  <c r="AO78" i="9"/>
  <c r="AM79" i="9"/>
  <c r="AK79" i="9" s="1"/>
  <c r="AO79" i="9"/>
  <c r="AM80" i="9"/>
  <c r="AL80" i="9" s="1"/>
  <c r="AO80" i="9"/>
  <c r="AM81" i="9"/>
  <c r="AL81" i="9" s="1"/>
  <c r="AO81" i="9"/>
  <c r="AP8" i="9"/>
  <c r="AK8" i="9"/>
  <c r="AL8" i="9"/>
  <c r="BS82" i="9"/>
  <c r="CC46" i="9" l="1"/>
  <c r="AN78" i="9"/>
  <c r="BX74" i="9"/>
  <c r="AN72" i="9"/>
  <c r="BX66" i="9"/>
  <c r="BU56" i="9"/>
  <c r="BZ56" i="9"/>
  <c r="AN80" i="9"/>
  <c r="BX76" i="9"/>
  <c r="AN70" i="9"/>
  <c r="BX8" i="9"/>
  <c r="CD8" i="9" s="1"/>
  <c r="CC59" i="9"/>
  <c r="CD59" i="9" s="1"/>
  <c r="BU58" i="9"/>
  <c r="CC45" i="9"/>
  <c r="CC41" i="9"/>
  <c r="CE41" i="9" s="1"/>
  <c r="AN8" i="9"/>
  <c r="AK80" i="9"/>
  <c r="AN66" i="9"/>
  <c r="BU8" i="9"/>
  <c r="BX72" i="9"/>
  <c r="BZ58" i="9"/>
  <c r="CC37" i="9"/>
  <c r="CE37" i="9" s="1"/>
  <c r="CC33" i="9"/>
  <c r="CE33" i="9" s="1"/>
  <c r="CC29" i="9"/>
  <c r="CE29" i="9" s="1"/>
  <c r="CC25" i="9"/>
  <c r="CC23" i="9"/>
  <c r="CE23" i="9" s="1"/>
  <c r="AN76" i="9"/>
  <c r="CC34" i="9"/>
  <c r="CA34" i="9" s="1"/>
  <c r="BV8" i="9"/>
  <c r="BX80" i="9"/>
  <c r="BX68" i="9"/>
  <c r="CC57" i="9"/>
  <c r="CC47" i="9"/>
  <c r="CE47" i="9" s="1"/>
  <c r="AK76" i="9"/>
  <c r="AN74" i="9"/>
  <c r="AN68" i="9"/>
  <c r="CC8" i="9"/>
  <c r="CF8" i="9" s="1"/>
  <c r="BX78" i="9"/>
  <c r="BX70" i="9"/>
  <c r="BU59" i="9"/>
  <c r="BV58" i="9"/>
  <c r="BU57" i="9"/>
  <c r="BV56" i="9"/>
  <c r="CC53" i="9"/>
  <c r="CE53" i="9" s="1"/>
  <c r="CC49" i="9"/>
  <c r="CC39" i="9"/>
  <c r="CE39" i="9" s="1"/>
  <c r="CC16" i="9"/>
  <c r="CE16" i="9" s="1"/>
  <c r="CC12" i="9"/>
  <c r="CE12" i="9" s="1"/>
  <c r="CC74" i="9"/>
  <c r="CC62" i="9"/>
  <c r="CE62" i="9" s="1"/>
  <c r="CC50" i="9"/>
  <c r="CE50" i="9" s="1"/>
  <c r="CC71" i="9"/>
  <c r="CD71" i="9" s="1"/>
  <c r="CC61" i="9"/>
  <c r="CD61" i="9" s="1"/>
  <c r="AK68" i="9"/>
  <c r="AK22" i="9"/>
  <c r="CC40" i="9"/>
  <c r="BU23" i="9"/>
  <c r="CC21" i="9"/>
  <c r="CE21" i="9" s="1"/>
  <c r="CC13" i="9"/>
  <c r="CE13" i="9" s="1"/>
  <c r="CC66" i="9"/>
  <c r="CC27" i="9"/>
  <c r="CE27" i="9" s="1"/>
  <c r="AK72" i="9"/>
  <c r="AK14" i="9"/>
  <c r="CC36" i="9"/>
  <c r="CE36" i="9" s="1"/>
  <c r="CC79" i="9"/>
  <c r="CA79" i="9" s="1"/>
  <c r="CC63" i="9"/>
  <c r="CE63" i="9" s="1"/>
  <c r="CC43" i="9"/>
  <c r="CE43" i="9" s="1"/>
  <c r="CC11" i="9"/>
  <c r="CA11" i="9" s="1"/>
  <c r="CE46" i="9"/>
  <c r="AN20" i="9"/>
  <c r="AK20" i="9"/>
  <c r="AN12" i="9"/>
  <c r="AK12" i="9"/>
  <c r="CC55" i="9"/>
  <c r="CC32" i="9"/>
  <c r="BU30" i="9"/>
  <c r="CC30" i="9"/>
  <c r="BU28" i="9"/>
  <c r="CC28" i="9"/>
  <c r="BX60" i="9"/>
  <c r="CC60" i="9"/>
  <c r="BU14" i="9"/>
  <c r="CC14" i="9"/>
  <c r="CC35" i="9"/>
  <c r="BU35" i="9"/>
  <c r="CB8" i="9"/>
  <c r="CC51" i="9"/>
  <c r="BU51" i="9"/>
  <c r="CE49" i="9"/>
  <c r="BU44" i="9"/>
  <c r="CC44" i="9"/>
  <c r="BU19" i="9"/>
  <c r="CC19" i="9"/>
  <c r="CC17" i="9"/>
  <c r="CE17" i="9" s="1"/>
  <c r="CC9" i="9"/>
  <c r="CE9" i="9" s="1"/>
  <c r="AK78" i="9"/>
  <c r="AP65" i="9"/>
  <c r="AK24" i="9"/>
  <c r="AK16" i="9"/>
  <c r="BZ81" i="9"/>
  <c r="BU81" i="9"/>
  <c r="BZ79" i="9"/>
  <c r="BU79" i="9"/>
  <c r="BZ77" i="9"/>
  <c r="BU77" i="9"/>
  <c r="BZ75" i="9"/>
  <c r="BU75" i="9"/>
  <c r="BZ73" i="9"/>
  <c r="BU73" i="9"/>
  <c r="BZ71" i="9"/>
  <c r="BU71" i="9"/>
  <c r="BZ69" i="9"/>
  <c r="BU69" i="9"/>
  <c r="BZ67" i="9"/>
  <c r="BU67" i="9"/>
  <c r="BZ65" i="9"/>
  <c r="BZ64" i="9"/>
  <c r="BU64" i="9"/>
  <c r="CC81" i="9"/>
  <c r="CC76" i="9"/>
  <c r="CA76" i="9" s="1"/>
  <c r="CC73" i="9"/>
  <c r="CC68" i="9"/>
  <c r="CE68" i="9" s="1"/>
  <c r="CC56" i="9"/>
  <c r="CE45" i="9"/>
  <c r="CC31" i="9"/>
  <c r="CC26" i="9"/>
  <c r="CC18" i="9"/>
  <c r="CC15" i="9"/>
  <c r="CE15" i="9" s="1"/>
  <c r="CC10" i="9"/>
  <c r="CC80" i="9"/>
  <c r="CA80" i="9" s="1"/>
  <c r="CC77" i="9"/>
  <c r="CC72" i="9"/>
  <c r="CB72" i="9" s="1"/>
  <c r="CC69" i="9"/>
  <c r="CC64" i="9"/>
  <c r="CC52" i="9"/>
  <c r="CA52" i="9" s="1"/>
  <c r="CC48" i="9"/>
  <c r="CC24" i="9"/>
  <c r="CC20" i="9"/>
  <c r="AK74" i="9"/>
  <c r="CA74" i="9" s="1"/>
  <c r="AK70" i="9"/>
  <c r="AK66" i="9"/>
  <c r="AK26" i="9"/>
  <c r="AK18" i="9"/>
  <c r="AK10" i="9"/>
  <c r="BV81" i="9"/>
  <c r="BV79" i="9"/>
  <c r="BV77" i="9"/>
  <c r="BV75" i="9"/>
  <c r="BV73" i="9"/>
  <c r="BV71" i="9"/>
  <c r="BV69" i="9"/>
  <c r="BV67" i="9"/>
  <c r="BU65" i="9"/>
  <c r="BV64" i="9"/>
  <c r="CC78" i="9"/>
  <c r="CE78" i="9" s="1"/>
  <c r="CC75" i="9"/>
  <c r="CC70" i="9"/>
  <c r="CB70" i="9" s="1"/>
  <c r="CC67" i="9"/>
  <c r="CC65" i="9"/>
  <c r="CC58" i="9"/>
  <c r="CA58" i="9" s="1"/>
  <c r="CC54" i="9"/>
  <c r="CC42" i="9"/>
  <c r="CA42" i="9" s="1"/>
  <c r="CC38" i="9"/>
  <c r="CC22" i="9"/>
  <c r="CE31" i="9"/>
  <c r="CA33" i="9"/>
  <c r="CE25" i="9"/>
  <c r="CB74" i="9"/>
  <c r="CB68" i="9"/>
  <c r="CE74" i="9"/>
  <c r="BX36" i="9"/>
  <c r="BV36" i="9"/>
  <c r="BZ36" i="9"/>
  <c r="BU63" i="9"/>
  <c r="BV62" i="9"/>
  <c r="BV61" i="9"/>
  <c r="CB61" i="9" s="1"/>
  <c r="BZ61" i="9"/>
  <c r="CF61" i="9" s="1"/>
  <c r="BV53" i="9"/>
  <c r="BZ53" i="9"/>
  <c r="BX53" i="9"/>
  <c r="BV41" i="9"/>
  <c r="CB41" i="9" s="1"/>
  <c r="BZ41" i="9"/>
  <c r="BX41" i="9"/>
  <c r="BU80" i="9"/>
  <c r="BU78" i="9"/>
  <c r="BU76" i="9"/>
  <c r="BU74" i="9"/>
  <c r="BU72" i="9"/>
  <c r="BU70" i="9"/>
  <c r="BU68" i="9"/>
  <c r="BU66" i="9"/>
  <c r="BZ60" i="9"/>
  <c r="BU60" i="9"/>
  <c r="CA60" i="9" s="1"/>
  <c r="BV57" i="9"/>
  <c r="BZ57" i="9"/>
  <c r="BV55" i="9"/>
  <c r="BZ55" i="9"/>
  <c r="BX55" i="9"/>
  <c r="BV51" i="9"/>
  <c r="BZ51" i="9"/>
  <c r="BX51" i="9"/>
  <c r="BV47" i="9"/>
  <c r="BZ47" i="9"/>
  <c r="BX47" i="9"/>
  <c r="BV43" i="9"/>
  <c r="BZ43" i="9"/>
  <c r="BX43" i="9"/>
  <c r="BV39" i="9"/>
  <c r="BZ39" i="9"/>
  <c r="BX39" i="9"/>
  <c r="BV35" i="9"/>
  <c r="BZ35" i="9"/>
  <c r="BX35" i="9"/>
  <c r="BV31" i="9"/>
  <c r="BZ31" i="9"/>
  <c r="BX31" i="9"/>
  <c r="BV27" i="9"/>
  <c r="BZ27" i="9"/>
  <c r="BX27" i="9"/>
  <c r="BV23" i="9"/>
  <c r="BZ23" i="9"/>
  <c r="BX23" i="9"/>
  <c r="BV19" i="9"/>
  <c r="BZ19" i="9"/>
  <c r="BX19" i="9"/>
  <c r="BV15" i="9"/>
  <c r="BZ15" i="9"/>
  <c r="BX15" i="9"/>
  <c r="BV11" i="9"/>
  <c r="BZ11" i="9"/>
  <c r="BX11" i="9"/>
  <c r="BX48" i="9"/>
  <c r="BV48" i="9"/>
  <c r="BZ48" i="9"/>
  <c r="BX44" i="9"/>
  <c r="BV44" i="9"/>
  <c r="BZ44" i="9"/>
  <c r="BX40" i="9"/>
  <c r="BV40" i="9"/>
  <c r="BZ40" i="9"/>
  <c r="BX32" i="9"/>
  <c r="BV32" i="9"/>
  <c r="BZ32" i="9"/>
  <c r="BX16" i="9"/>
  <c r="BV16" i="9"/>
  <c r="BZ16" i="9"/>
  <c r="BX12" i="9"/>
  <c r="BV12" i="9"/>
  <c r="BZ12" i="9"/>
  <c r="BV49" i="9"/>
  <c r="CB49" i="9" s="1"/>
  <c r="BZ49" i="9"/>
  <c r="CF49" i="9" s="1"/>
  <c r="BX49" i="9"/>
  <c r="CD49" i="9" s="1"/>
  <c r="BV45" i="9"/>
  <c r="CB45" i="9" s="1"/>
  <c r="BZ45" i="9"/>
  <c r="BX45" i="9"/>
  <c r="BU40" i="9"/>
  <c r="BV37" i="9"/>
  <c r="CB37" i="9" s="1"/>
  <c r="BZ37" i="9"/>
  <c r="BX37" i="9"/>
  <c r="BU36" i="9"/>
  <c r="BV33" i="9"/>
  <c r="BZ33" i="9"/>
  <c r="BX33" i="9"/>
  <c r="BU32" i="9"/>
  <c r="BV29" i="9"/>
  <c r="BZ29" i="9"/>
  <c r="BX29" i="9"/>
  <c r="BV25" i="9"/>
  <c r="BZ25" i="9"/>
  <c r="BX25" i="9"/>
  <c r="BV21" i="9"/>
  <c r="BZ21" i="9"/>
  <c r="BX21" i="9"/>
  <c r="BV17" i="9"/>
  <c r="BZ17" i="9"/>
  <c r="BX17" i="9"/>
  <c r="BU16" i="9"/>
  <c r="CA16" i="9" s="1"/>
  <c r="BV13" i="9"/>
  <c r="BZ13" i="9"/>
  <c r="BX13" i="9"/>
  <c r="BU12" i="9"/>
  <c r="BV9" i="9"/>
  <c r="BZ9" i="9"/>
  <c r="BX9" i="9"/>
  <c r="BV63" i="9"/>
  <c r="BZ63" i="9"/>
  <c r="BX52" i="9"/>
  <c r="BV52" i="9"/>
  <c r="BZ52" i="9"/>
  <c r="BX28" i="9"/>
  <c r="BV28" i="9"/>
  <c r="BZ28" i="9"/>
  <c r="BX24" i="9"/>
  <c r="BV24" i="9"/>
  <c r="BZ24" i="9"/>
  <c r="BX20" i="9"/>
  <c r="BV20" i="9"/>
  <c r="BZ20" i="9"/>
  <c r="BZ80" i="9"/>
  <c r="BZ78" i="9"/>
  <c r="BZ76" i="9"/>
  <c r="BZ74" i="9"/>
  <c r="BZ72" i="9"/>
  <c r="BZ70" i="9"/>
  <c r="BZ68" i="9"/>
  <c r="CF68" i="9" s="1"/>
  <c r="BZ66" i="9"/>
  <c r="BX65" i="9"/>
  <c r="BZ62" i="9"/>
  <c r="BU62" i="9"/>
  <c r="CA62" i="9" s="1"/>
  <c r="BU61" i="9"/>
  <c r="CA61" i="9" s="1"/>
  <c r="BV60" i="9"/>
  <c r="BV59" i="9"/>
  <c r="BZ59" i="9"/>
  <c r="BX57" i="9"/>
  <c r="BX54" i="9"/>
  <c r="BV54" i="9"/>
  <c r="CB54" i="9" s="1"/>
  <c r="BZ54" i="9"/>
  <c r="BU53" i="9"/>
  <c r="BX50" i="9"/>
  <c r="BV50" i="9"/>
  <c r="BZ50" i="9"/>
  <c r="CF50" i="9" s="1"/>
  <c r="BU49" i="9"/>
  <c r="CA49" i="9" s="1"/>
  <c r="BX46" i="9"/>
  <c r="BV46" i="9"/>
  <c r="BZ46" i="9"/>
  <c r="BU45" i="9"/>
  <c r="BX42" i="9"/>
  <c r="BV42" i="9"/>
  <c r="BZ42" i="9"/>
  <c r="BU41" i="9"/>
  <c r="BX38" i="9"/>
  <c r="BV38" i="9"/>
  <c r="BZ38" i="9"/>
  <c r="BU37" i="9"/>
  <c r="BX34" i="9"/>
  <c r="BV34" i="9"/>
  <c r="BZ34" i="9"/>
  <c r="BU33" i="9"/>
  <c r="BX30" i="9"/>
  <c r="BV30" i="9"/>
  <c r="BZ30" i="9"/>
  <c r="CF30" i="9" s="1"/>
  <c r="BU29" i="9"/>
  <c r="BX26" i="9"/>
  <c r="BV26" i="9"/>
  <c r="BZ26" i="9"/>
  <c r="BU25" i="9"/>
  <c r="BX22" i="9"/>
  <c r="BV22" i="9"/>
  <c r="BZ22" i="9"/>
  <c r="BU21" i="9"/>
  <c r="BX18" i="9"/>
  <c r="BV18" i="9"/>
  <c r="BZ18" i="9"/>
  <c r="CF18" i="9" s="1"/>
  <c r="BU17" i="9"/>
  <c r="BX14" i="9"/>
  <c r="BV14" i="9"/>
  <c r="BZ14" i="9"/>
  <c r="CF14" i="9" s="1"/>
  <c r="BU13" i="9"/>
  <c r="BX10" i="9"/>
  <c r="BV10" i="9"/>
  <c r="BZ10" i="9"/>
  <c r="BU9" i="9"/>
  <c r="AN62" i="9"/>
  <c r="AL62" i="9"/>
  <c r="AP62" i="9"/>
  <c r="AN54" i="9"/>
  <c r="AL54" i="9"/>
  <c r="AP54" i="9"/>
  <c r="AN38" i="9"/>
  <c r="AL38" i="9"/>
  <c r="AP38" i="9"/>
  <c r="AN30" i="9"/>
  <c r="AL30" i="9"/>
  <c r="AP30" i="9"/>
  <c r="AK21" i="9"/>
  <c r="AL21" i="9"/>
  <c r="AP21" i="9"/>
  <c r="AN21" i="9"/>
  <c r="AK13" i="9"/>
  <c r="AL13" i="9"/>
  <c r="AP13" i="9"/>
  <c r="AN13" i="9"/>
  <c r="AP75" i="9"/>
  <c r="AL75" i="9"/>
  <c r="AK81" i="9"/>
  <c r="AK77" i="9"/>
  <c r="AK75" i="9"/>
  <c r="AK73" i="9"/>
  <c r="AK71" i="9"/>
  <c r="AN81" i="9"/>
  <c r="AP80" i="9"/>
  <c r="AN79" i="9"/>
  <c r="CD79" i="9" s="1"/>
  <c r="AP78" i="9"/>
  <c r="AN77" i="9"/>
  <c r="AP76" i="9"/>
  <c r="AP74" i="9"/>
  <c r="CF74" i="9" s="1"/>
  <c r="AN73" i="9"/>
  <c r="AP72" i="9"/>
  <c r="AN71" i="9"/>
  <c r="AP70" i="9"/>
  <c r="AN69" i="9"/>
  <c r="AP68" i="9"/>
  <c r="AN67" i="9"/>
  <c r="AP66" i="9"/>
  <c r="AL65" i="9"/>
  <c r="AN65" i="9"/>
  <c r="AL61" i="9"/>
  <c r="AP61" i="9"/>
  <c r="AN61" i="9"/>
  <c r="AL57" i="9"/>
  <c r="AP57" i="9"/>
  <c r="AN57" i="9"/>
  <c r="AL53" i="9"/>
  <c r="AP53" i="9"/>
  <c r="AN53" i="9"/>
  <c r="AL49" i="9"/>
  <c r="AP49" i="9"/>
  <c r="AN49" i="9"/>
  <c r="AL45" i="9"/>
  <c r="AP45" i="9"/>
  <c r="AN45" i="9"/>
  <c r="AL41" i="9"/>
  <c r="AP41" i="9"/>
  <c r="AN41" i="9"/>
  <c r="AL37" i="9"/>
  <c r="AP37" i="9"/>
  <c r="AN37" i="9"/>
  <c r="AL33" i="9"/>
  <c r="AP33" i="9"/>
  <c r="CF33" i="9" s="1"/>
  <c r="AN33" i="9"/>
  <c r="AL29" i="9"/>
  <c r="AP29" i="9"/>
  <c r="AN29" i="9"/>
  <c r="AK23" i="9"/>
  <c r="AL23" i="9"/>
  <c r="AP23" i="9"/>
  <c r="AN23" i="9"/>
  <c r="AK15" i="9"/>
  <c r="AL15" i="9"/>
  <c r="AP15" i="9"/>
  <c r="AN15" i="9"/>
  <c r="AN50" i="9"/>
  <c r="AL50" i="9"/>
  <c r="AP50" i="9"/>
  <c r="AN46" i="9"/>
  <c r="CD46" i="9" s="1"/>
  <c r="AL46" i="9"/>
  <c r="AP46" i="9"/>
  <c r="AN42" i="9"/>
  <c r="AL42" i="9"/>
  <c r="AP42" i="9"/>
  <c r="AN34" i="9"/>
  <c r="AL34" i="9"/>
  <c r="AP34" i="9"/>
  <c r="AP81" i="9"/>
  <c r="AL77" i="9"/>
  <c r="AP73" i="9"/>
  <c r="AP71" i="9"/>
  <c r="AP69" i="9"/>
  <c r="AL69" i="9"/>
  <c r="AP67" i="9"/>
  <c r="AL67" i="9"/>
  <c r="AL63" i="9"/>
  <c r="AP63" i="9"/>
  <c r="AN63" i="9"/>
  <c r="AK62" i="9"/>
  <c r="AL59" i="9"/>
  <c r="AP59" i="9"/>
  <c r="AN59" i="9"/>
  <c r="AL55" i="9"/>
  <c r="AP55" i="9"/>
  <c r="AN55" i="9"/>
  <c r="AK54" i="9"/>
  <c r="AL51" i="9"/>
  <c r="AP51" i="9"/>
  <c r="AN51" i="9"/>
  <c r="AK50" i="9"/>
  <c r="AL47" i="9"/>
  <c r="CB47" i="9" s="1"/>
  <c r="AP47" i="9"/>
  <c r="CF47" i="9" s="1"/>
  <c r="AN47" i="9"/>
  <c r="CD47" i="9" s="1"/>
  <c r="AK46" i="9"/>
  <c r="CA46" i="9" s="1"/>
  <c r="AL43" i="9"/>
  <c r="CB43" i="9" s="1"/>
  <c r="AP43" i="9"/>
  <c r="AN43" i="9"/>
  <c r="AK42" i="9"/>
  <c r="AL39" i="9"/>
  <c r="AP39" i="9"/>
  <c r="AN39" i="9"/>
  <c r="AK38" i="9"/>
  <c r="AL35" i="9"/>
  <c r="AP35" i="9"/>
  <c r="AN35" i="9"/>
  <c r="AK34" i="9"/>
  <c r="AL31" i="9"/>
  <c r="CB31" i="9" s="1"/>
  <c r="AP31" i="9"/>
  <c r="AN31" i="9"/>
  <c r="CD31" i="9" s="1"/>
  <c r="AK30" i="9"/>
  <c r="AK27" i="9"/>
  <c r="CA27" i="9" s="1"/>
  <c r="AL27" i="9"/>
  <c r="CB27" i="9" s="1"/>
  <c r="AP27" i="9"/>
  <c r="CF27" i="9" s="1"/>
  <c r="AN27" i="9"/>
  <c r="CD27" i="9" s="1"/>
  <c r="AK19" i="9"/>
  <c r="AL19" i="9"/>
  <c r="AP19" i="9"/>
  <c r="AN19" i="9"/>
  <c r="AK11" i="9"/>
  <c r="AL11" i="9"/>
  <c r="AP11" i="9"/>
  <c r="AN11" i="9"/>
  <c r="AN58" i="9"/>
  <c r="AL58" i="9"/>
  <c r="AP58" i="9"/>
  <c r="AP79" i="9"/>
  <c r="CF79" i="9" s="1"/>
  <c r="AL79" i="9"/>
  <c r="CB79" i="9" s="1"/>
  <c r="AN64" i="9"/>
  <c r="AL64" i="9"/>
  <c r="AP64" i="9"/>
  <c r="AK63" i="9"/>
  <c r="CA63" i="9" s="1"/>
  <c r="AN60" i="9"/>
  <c r="AL60" i="9"/>
  <c r="AP60" i="9"/>
  <c r="AK59" i="9"/>
  <c r="AN56" i="9"/>
  <c r="AL56" i="9"/>
  <c r="AP56" i="9"/>
  <c r="AK55" i="9"/>
  <c r="AN52" i="9"/>
  <c r="AL52" i="9"/>
  <c r="AP52" i="9"/>
  <c r="AK51" i="9"/>
  <c r="AN48" i="9"/>
  <c r="AL48" i="9"/>
  <c r="AP48" i="9"/>
  <c r="AK47" i="9"/>
  <c r="CA47" i="9" s="1"/>
  <c r="AN44" i="9"/>
  <c r="AL44" i="9"/>
  <c r="AP44" i="9"/>
  <c r="AK43" i="9"/>
  <c r="CA43" i="9" s="1"/>
  <c r="AN40" i="9"/>
  <c r="AL40" i="9"/>
  <c r="AP40" i="9"/>
  <c r="AK39" i="9"/>
  <c r="CA39" i="9" s="1"/>
  <c r="AN36" i="9"/>
  <c r="AL36" i="9"/>
  <c r="AP36" i="9"/>
  <c r="AK35" i="9"/>
  <c r="AN32" i="9"/>
  <c r="AL32" i="9"/>
  <c r="AP32" i="9"/>
  <c r="AK31" i="9"/>
  <c r="CA31" i="9" s="1"/>
  <c r="AN28" i="9"/>
  <c r="AL28" i="9"/>
  <c r="AP28" i="9"/>
  <c r="AK25" i="9"/>
  <c r="AL25" i="9"/>
  <c r="AP25" i="9"/>
  <c r="AN25" i="9"/>
  <c r="AK17" i="9"/>
  <c r="AL17" i="9"/>
  <c r="AP17" i="9"/>
  <c r="AN17" i="9"/>
  <c r="AK9" i="9"/>
  <c r="AL9" i="9"/>
  <c r="AP9" i="9"/>
  <c r="AN9" i="9"/>
  <c r="AP26" i="9"/>
  <c r="AL26" i="9"/>
  <c r="AP24" i="9"/>
  <c r="AL24" i="9"/>
  <c r="AP22" i="9"/>
  <c r="AL22" i="9"/>
  <c r="AP20" i="9"/>
  <c r="AL20" i="9"/>
  <c r="AP18" i="9"/>
  <c r="AL18" i="9"/>
  <c r="AP16" i="9"/>
  <c r="AL16" i="9"/>
  <c r="AP14" i="9"/>
  <c r="AL14" i="9"/>
  <c r="AP12" i="9"/>
  <c r="AL12" i="9"/>
  <c r="AP10" i="9"/>
  <c r="AL10" i="9"/>
  <c r="BN82" i="9"/>
  <c r="CF43" i="9" l="1"/>
  <c r="CD33" i="9"/>
  <c r="CA41" i="9"/>
  <c r="CE61" i="9"/>
  <c r="CB33" i="9"/>
  <c r="CD13" i="9"/>
  <c r="CD15" i="9"/>
  <c r="CE79" i="9"/>
  <c r="CD66" i="9"/>
  <c r="CD21" i="9"/>
  <c r="CF23" i="9"/>
  <c r="CD9" i="9"/>
  <c r="CD74" i="9"/>
  <c r="CD68" i="9"/>
  <c r="CA8" i="9"/>
  <c r="CF38" i="9"/>
  <c r="CF75" i="9"/>
  <c r="CA23" i="9"/>
  <c r="CF13" i="9"/>
  <c r="CB51" i="9"/>
  <c r="CD41" i="9"/>
  <c r="CA13" i="9"/>
  <c r="CB13" i="9"/>
  <c r="CF16" i="9"/>
  <c r="CF41" i="9"/>
  <c r="CA44" i="9"/>
  <c r="CD17" i="9"/>
  <c r="CD16" i="9"/>
  <c r="CB39" i="9"/>
  <c r="CE44" i="9"/>
  <c r="CF58" i="9"/>
  <c r="CE59" i="9"/>
  <c r="CB25" i="9"/>
  <c r="CB58" i="9"/>
  <c r="CB46" i="9"/>
  <c r="CB15" i="9"/>
  <c r="CD25" i="9"/>
  <c r="CE58" i="9"/>
  <c r="CF42" i="9"/>
  <c r="CF59" i="9"/>
  <c r="CA19" i="9"/>
  <c r="CA25" i="9"/>
  <c r="CF32" i="9"/>
  <c r="CF39" i="9"/>
  <c r="CB63" i="9"/>
  <c r="CA21" i="9"/>
  <c r="CA37" i="9"/>
  <c r="CA45" i="9"/>
  <c r="CF37" i="9"/>
  <c r="CF45" i="9"/>
  <c r="CD23" i="9"/>
  <c r="CB76" i="9"/>
  <c r="CD76" i="9"/>
  <c r="CA72" i="9"/>
  <c r="CE8" i="9"/>
  <c r="CD63" i="9"/>
  <c r="CB38" i="9"/>
  <c r="CF62" i="9"/>
  <c r="CF21" i="9"/>
  <c r="CB23" i="9"/>
  <c r="CD62" i="9"/>
  <c r="CF44" i="9"/>
  <c r="CF25" i="9"/>
  <c r="CD39" i="9"/>
  <c r="CF63" i="9"/>
  <c r="CF46" i="9"/>
  <c r="CB21" i="9"/>
  <c r="CD37" i="9"/>
  <c r="CD45" i="9"/>
  <c r="CB62" i="9"/>
  <c r="CF40" i="9"/>
  <c r="CA57" i="9"/>
  <c r="CD43" i="9"/>
  <c r="CD50" i="9"/>
  <c r="CA50" i="9"/>
  <c r="CD29" i="9"/>
  <c r="CF10" i="9"/>
  <c r="CF34" i="9"/>
  <c r="CA29" i="9"/>
  <c r="CB50" i="9"/>
  <c r="CA36" i="9"/>
  <c r="CB57" i="9"/>
  <c r="CF20" i="9"/>
  <c r="CE11" i="9"/>
  <c r="CA59" i="9"/>
  <c r="CE80" i="9"/>
  <c r="CE42" i="9"/>
  <c r="CA78" i="9"/>
  <c r="CB52" i="9"/>
  <c r="CF77" i="9"/>
  <c r="CE57" i="9"/>
  <c r="CD60" i="9"/>
  <c r="CF36" i="9"/>
  <c r="CF29" i="9"/>
  <c r="CD57" i="9"/>
  <c r="CB34" i="9"/>
  <c r="CB42" i="9"/>
  <c r="CB59" i="9"/>
  <c r="CA40" i="9"/>
  <c r="CB12" i="9"/>
  <c r="CB55" i="9"/>
  <c r="CD53" i="9"/>
  <c r="CE76" i="9"/>
  <c r="CE34" i="9"/>
  <c r="CD80" i="9"/>
  <c r="CF54" i="9"/>
  <c r="CF69" i="9"/>
  <c r="CF56" i="9"/>
  <c r="CF81" i="9"/>
  <c r="CA71" i="9"/>
  <c r="CF11" i="9"/>
  <c r="CA35" i="9"/>
  <c r="CB16" i="9"/>
  <c r="CB64" i="9"/>
  <c r="CB29" i="9"/>
  <c r="CF57" i="9"/>
  <c r="CF76" i="9"/>
  <c r="CF80" i="9"/>
  <c r="CD34" i="9"/>
  <c r="CB80" i="9"/>
  <c r="CF22" i="9"/>
  <c r="CF67" i="9"/>
  <c r="CA12" i="9"/>
  <c r="CF12" i="9"/>
  <c r="CB11" i="9"/>
  <c r="CF35" i="9"/>
  <c r="CF66" i="9"/>
  <c r="CE35" i="9"/>
  <c r="CF71" i="9"/>
  <c r="CD78" i="9"/>
  <c r="CA15" i="9"/>
  <c r="CB71" i="9"/>
  <c r="CF64" i="9"/>
  <c r="CE40" i="9"/>
  <c r="CA53" i="9"/>
  <c r="CE71" i="9"/>
  <c r="CF70" i="9"/>
  <c r="CF26" i="9"/>
  <c r="CB36" i="9"/>
  <c r="CB44" i="9"/>
  <c r="CF24" i="9"/>
  <c r="CD12" i="9"/>
  <c r="CB40" i="9"/>
  <c r="CD11" i="9"/>
  <c r="CB35" i="9"/>
  <c r="CA66" i="9"/>
  <c r="CF53" i="9"/>
  <c r="CE66" i="9"/>
  <c r="CF48" i="9"/>
  <c r="CF31" i="9"/>
  <c r="CD36" i="9"/>
  <c r="CD44" i="9"/>
  <c r="CA17" i="9"/>
  <c r="CB17" i="9"/>
  <c r="CD40" i="9"/>
  <c r="CB53" i="9"/>
  <c r="CE70" i="9"/>
  <c r="CB66" i="9"/>
  <c r="CD70" i="9"/>
  <c r="CF52" i="9"/>
  <c r="CF73" i="9"/>
  <c r="CD51" i="9"/>
  <c r="CD65" i="9"/>
  <c r="CE65" i="9"/>
  <c r="CA56" i="9"/>
  <c r="CD56" i="9"/>
  <c r="CE56" i="9"/>
  <c r="CB19" i="9"/>
  <c r="CF19" i="9"/>
  <c r="CB28" i="9"/>
  <c r="CA28" i="9"/>
  <c r="CD28" i="9"/>
  <c r="CE28" i="9"/>
  <c r="CE19" i="9"/>
  <c r="CE52" i="9"/>
  <c r="CB60" i="9"/>
  <c r="CF15" i="9"/>
  <c r="CD52" i="9"/>
  <c r="CF65" i="9"/>
  <c r="CF78" i="9"/>
  <c r="CD42" i="9"/>
  <c r="CD58" i="9"/>
  <c r="CB75" i="9"/>
  <c r="CD75" i="9"/>
  <c r="CA75" i="9"/>
  <c r="CE75" i="9"/>
  <c r="CB69" i="9"/>
  <c r="CA69" i="9"/>
  <c r="CE69" i="9"/>
  <c r="CD69" i="9"/>
  <c r="CB18" i="9"/>
  <c r="CD18" i="9"/>
  <c r="CE18" i="9"/>
  <c r="CA18" i="9"/>
  <c r="CF17" i="9"/>
  <c r="CB14" i="9"/>
  <c r="CD14" i="9"/>
  <c r="CE14" i="9"/>
  <c r="CA14" i="9"/>
  <c r="CB32" i="9"/>
  <c r="CA32" i="9"/>
  <c r="CE32" i="9"/>
  <c r="CD32" i="9"/>
  <c r="CB9" i="9"/>
  <c r="CA51" i="9"/>
  <c r="CB56" i="9"/>
  <c r="CB65" i="9"/>
  <c r="CE72" i="9"/>
  <c r="CF72" i="9"/>
  <c r="CB22" i="9"/>
  <c r="CD22" i="9"/>
  <c r="CE22" i="9"/>
  <c r="CA22" i="9"/>
  <c r="CB67" i="9"/>
  <c r="CD67" i="9"/>
  <c r="CA67" i="9"/>
  <c r="CE67" i="9"/>
  <c r="CB20" i="9"/>
  <c r="CA20" i="9"/>
  <c r="CD20" i="9"/>
  <c r="CE20" i="9"/>
  <c r="CB77" i="9"/>
  <c r="CA77" i="9"/>
  <c r="CE77" i="9"/>
  <c r="CD77" i="9"/>
  <c r="CB10" i="9"/>
  <c r="CD10" i="9"/>
  <c r="CE10" i="9"/>
  <c r="CA10" i="9"/>
  <c r="CA68" i="9"/>
  <c r="CD55" i="9"/>
  <c r="CE55" i="9"/>
  <c r="CA55" i="9"/>
  <c r="CF55" i="9"/>
  <c r="CA48" i="9"/>
  <c r="CE48" i="9"/>
  <c r="CD48" i="9"/>
  <c r="CB26" i="9"/>
  <c r="CD26" i="9"/>
  <c r="CE26" i="9"/>
  <c r="CA26" i="9"/>
  <c r="CB81" i="9"/>
  <c r="CD81" i="9"/>
  <c r="CE81" i="9"/>
  <c r="CA81" i="9"/>
  <c r="CF9" i="9"/>
  <c r="CF28" i="9"/>
  <c r="CD19" i="9"/>
  <c r="CB48" i="9"/>
  <c r="CF51" i="9"/>
  <c r="CE60" i="9"/>
  <c r="CF60" i="9"/>
  <c r="CE51" i="9"/>
  <c r="CA65" i="9"/>
  <c r="CD72" i="9"/>
  <c r="CA9" i="9"/>
  <c r="CB78" i="9"/>
  <c r="CE38" i="9"/>
  <c r="CD38" i="9"/>
  <c r="CA38" i="9"/>
  <c r="CD54" i="9"/>
  <c r="CA54" i="9"/>
  <c r="CE54" i="9"/>
  <c r="CA70" i="9"/>
  <c r="CB24" i="9"/>
  <c r="CA24" i="9"/>
  <c r="CD24" i="9"/>
  <c r="CE24" i="9"/>
  <c r="CA64" i="9"/>
  <c r="CE64" i="9"/>
  <c r="CD64" i="9"/>
  <c r="CB73" i="9"/>
  <c r="CD73" i="9"/>
  <c r="CE73" i="9"/>
  <c r="CA73" i="9"/>
  <c r="CD35" i="9"/>
  <c r="CB30" i="9"/>
  <c r="CE30" i="9"/>
  <c r="CD30" i="9"/>
  <c r="CA30" i="9"/>
  <c r="BI82" i="9"/>
  <c r="BD82" i="9" l="1"/>
  <c r="AY82" i="9" l="1"/>
  <c r="AT82" i="9" l="1"/>
  <c r="AI82" i="9" l="1"/>
  <c r="AD82" i="9" l="1"/>
  <c r="Y82" i="9" l="1"/>
  <c r="T82" i="9" l="1"/>
  <c r="O82" i="9" l="1"/>
  <c r="J82" i="9"/>
  <c r="CD9" i="2" l="1"/>
  <c r="CD15" i="2"/>
  <c r="CD26" i="2"/>
  <c r="CD28" i="2"/>
  <c r="CE28" i="2" s="1"/>
  <c r="CD30" i="2"/>
  <c r="CB30" i="2" s="1"/>
  <c r="CD34" i="2"/>
  <c r="CB34" i="2" s="1"/>
  <c r="CF34" i="2"/>
  <c r="CB47" i="2"/>
  <c r="CC47" i="2"/>
  <c r="CD47" i="2"/>
  <c r="CE47" i="2" s="1"/>
  <c r="CF47" i="2"/>
  <c r="CG47" i="2"/>
  <c r="CB48" i="2"/>
  <c r="CD48" i="2"/>
  <c r="CE48" i="2"/>
  <c r="CF48" i="2"/>
  <c r="CB49" i="2"/>
  <c r="CD49" i="2"/>
  <c r="CE49" i="2" s="1"/>
  <c r="CF49" i="2"/>
  <c r="CG49" i="2"/>
  <c r="CD50" i="2"/>
  <c r="CB50" i="2" s="1"/>
  <c r="CF50" i="2"/>
  <c r="CD66" i="2"/>
  <c r="CE66" i="2" s="1"/>
  <c r="CD69" i="2"/>
  <c r="CD70" i="2"/>
  <c r="CE70" i="2" s="1"/>
  <c r="CB71" i="2"/>
  <c r="CC71" i="2"/>
  <c r="CD71" i="2"/>
  <c r="CE71" i="2"/>
  <c r="CF71" i="2"/>
  <c r="CG71" i="2"/>
  <c r="CD72" i="2"/>
  <c r="CE72" i="2" s="1"/>
  <c r="CB73" i="2"/>
  <c r="CD73" i="2"/>
  <c r="CC73" i="2" s="1"/>
  <c r="CF73" i="2"/>
  <c r="CB81" i="2"/>
  <c r="CD81" i="2"/>
  <c r="CC81" i="2" s="1"/>
  <c r="CF81" i="2"/>
  <c r="CD88" i="2"/>
  <c r="CE88" i="2" s="1"/>
  <c r="CB105" i="2"/>
  <c r="CD105" i="2"/>
  <c r="CC105" i="2" s="1"/>
  <c r="CF105" i="2"/>
  <c r="CD117" i="2"/>
  <c r="CD121" i="2"/>
  <c r="CC123" i="2"/>
  <c r="CD123" i="2"/>
  <c r="CE123" i="2" s="1"/>
  <c r="CG123" i="2"/>
  <c r="CD124" i="2"/>
  <c r="CE124" i="2" s="1"/>
  <c r="CD125" i="2"/>
  <c r="CD126" i="2"/>
  <c r="CD128" i="2"/>
  <c r="CE128" i="2" s="1"/>
  <c r="CD129" i="2"/>
  <c r="CD130" i="2"/>
  <c r="CD133" i="2"/>
  <c r="CD134" i="2"/>
  <c r="CE134" i="2" s="1"/>
  <c r="CD137" i="2"/>
  <c r="CD138" i="2"/>
  <c r="BX9" i="2"/>
  <c r="BZ9" i="2"/>
  <c r="BX10" i="2"/>
  <c r="BZ10" i="2"/>
  <c r="BX11" i="2"/>
  <c r="BZ11" i="2"/>
  <c r="BX12" i="2"/>
  <c r="BZ12" i="2"/>
  <c r="BX13" i="2"/>
  <c r="BZ13" i="2"/>
  <c r="BX14" i="2"/>
  <c r="BZ14" i="2"/>
  <c r="BX15" i="2"/>
  <c r="BZ15" i="2"/>
  <c r="BX16" i="2"/>
  <c r="BZ16" i="2"/>
  <c r="BX17" i="2"/>
  <c r="BZ17" i="2"/>
  <c r="BX18" i="2"/>
  <c r="BZ18" i="2"/>
  <c r="BX19" i="2"/>
  <c r="BZ19" i="2"/>
  <c r="BX20" i="2"/>
  <c r="BZ20" i="2"/>
  <c r="BX22" i="2"/>
  <c r="BZ22" i="2"/>
  <c r="BX23" i="2"/>
  <c r="BZ23" i="2"/>
  <c r="BX24" i="2"/>
  <c r="BZ24" i="2"/>
  <c r="BX25" i="2"/>
  <c r="BZ25" i="2"/>
  <c r="BX26" i="2"/>
  <c r="BV26" i="2" s="1"/>
  <c r="BZ26" i="2"/>
  <c r="BX29" i="2"/>
  <c r="BZ29" i="2"/>
  <c r="BX31" i="2"/>
  <c r="BZ31" i="2"/>
  <c r="BX33" i="2"/>
  <c r="BZ33" i="2"/>
  <c r="BX35" i="2"/>
  <c r="BZ35" i="2"/>
  <c r="BX36" i="2"/>
  <c r="BZ36" i="2"/>
  <c r="BX37" i="2"/>
  <c r="BZ37" i="2"/>
  <c r="BX38" i="2"/>
  <c r="BZ38" i="2"/>
  <c r="BX39" i="2"/>
  <c r="BZ39" i="2"/>
  <c r="BX40" i="2"/>
  <c r="BZ40" i="2"/>
  <c r="BX41" i="2"/>
  <c r="BZ41" i="2"/>
  <c r="BX42" i="2"/>
  <c r="BY42" i="2" s="1"/>
  <c r="BZ42" i="2"/>
  <c r="BX43" i="2"/>
  <c r="CD43" i="2" s="1"/>
  <c r="CF43" i="2" s="1"/>
  <c r="BZ43" i="2"/>
  <c r="BX44" i="2"/>
  <c r="BZ44" i="2"/>
  <c r="BX45" i="2"/>
  <c r="BZ45" i="2"/>
  <c r="BX46" i="2"/>
  <c r="BV46" i="2" s="1"/>
  <c r="BZ46" i="2"/>
  <c r="BX51" i="2"/>
  <c r="BZ51" i="2"/>
  <c r="BX52" i="2"/>
  <c r="BZ52" i="2"/>
  <c r="BX53" i="2"/>
  <c r="BZ53" i="2"/>
  <c r="BX54" i="2"/>
  <c r="BZ54" i="2"/>
  <c r="BX55" i="2"/>
  <c r="BZ55" i="2"/>
  <c r="BX56" i="2"/>
  <c r="BZ56" i="2"/>
  <c r="BX57" i="2"/>
  <c r="BZ57" i="2"/>
  <c r="BX58" i="2"/>
  <c r="BY58" i="2" s="1"/>
  <c r="BZ58" i="2"/>
  <c r="BX59" i="2"/>
  <c r="CD59" i="2" s="1"/>
  <c r="BZ59" i="2"/>
  <c r="CF59" i="2" s="1"/>
  <c r="BX60" i="2"/>
  <c r="BZ60" i="2"/>
  <c r="BX61" i="2"/>
  <c r="BZ61" i="2"/>
  <c r="BX67" i="2"/>
  <c r="BZ67" i="2"/>
  <c r="BX68" i="2"/>
  <c r="CD68" i="2" s="1"/>
  <c r="BZ68" i="2"/>
  <c r="BX69" i="2"/>
  <c r="BW69" i="2" s="1"/>
  <c r="BZ69" i="2"/>
  <c r="BX77" i="2"/>
  <c r="BW77" i="2" s="1"/>
  <c r="BZ77" i="2"/>
  <c r="BX78" i="2"/>
  <c r="CD78" i="2" s="1"/>
  <c r="BZ78" i="2"/>
  <c r="BX79" i="2"/>
  <c r="BZ79" i="2"/>
  <c r="BX80" i="2"/>
  <c r="BZ80" i="2"/>
  <c r="BX89" i="2"/>
  <c r="BZ89" i="2"/>
  <c r="BX90" i="2"/>
  <c r="BZ90" i="2"/>
  <c r="BX91" i="2"/>
  <c r="BZ91" i="2"/>
  <c r="BX92" i="2"/>
  <c r="BZ92" i="2"/>
  <c r="BX93" i="2"/>
  <c r="BW93" i="2" s="1"/>
  <c r="BZ93" i="2"/>
  <c r="BX94" i="2"/>
  <c r="CD94" i="2" s="1"/>
  <c r="BZ94" i="2"/>
  <c r="BX95" i="2"/>
  <c r="BZ95" i="2"/>
  <c r="BX96" i="2"/>
  <c r="BZ96" i="2"/>
  <c r="BX97" i="2"/>
  <c r="BZ97" i="2"/>
  <c r="BX98" i="2"/>
  <c r="BZ98" i="2"/>
  <c r="BX100" i="2"/>
  <c r="CD100" i="2" s="1"/>
  <c r="BZ100" i="2"/>
  <c r="BX101" i="2"/>
  <c r="BW101" i="2" s="1"/>
  <c r="BZ101" i="2"/>
  <c r="BX102" i="2"/>
  <c r="CD102" i="2" s="1"/>
  <c r="BZ102" i="2"/>
  <c r="BX103" i="2"/>
  <c r="BZ103" i="2"/>
  <c r="BX104" i="2"/>
  <c r="CD104" i="2" s="1"/>
  <c r="BZ104" i="2"/>
  <c r="BX106" i="2"/>
  <c r="BZ106" i="2"/>
  <c r="BX107" i="2"/>
  <c r="BZ107" i="2"/>
  <c r="BX108" i="2"/>
  <c r="BZ108" i="2"/>
  <c r="BX109" i="2"/>
  <c r="BW109" i="2" s="1"/>
  <c r="BZ109" i="2"/>
  <c r="BX110" i="2"/>
  <c r="CD110" i="2" s="1"/>
  <c r="BZ110" i="2"/>
  <c r="BX111" i="2"/>
  <c r="BZ111" i="2"/>
  <c r="BX112" i="2"/>
  <c r="BZ112" i="2"/>
  <c r="BX113" i="2"/>
  <c r="BZ113" i="2"/>
  <c r="BX114" i="2"/>
  <c r="BZ114" i="2"/>
  <c r="BX115" i="2"/>
  <c r="BZ115" i="2"/>
  <c r="BX116" i="2"/>
  <c r="BZ116" i="2"/>
  <c r="BX117" i="2"/>
  <c r="BW117" i="2" s="1"/>
  <c r="BZ117" i="2"/>
  <c r="BX118" i="2"/>
  <c r="CD118" i="2" s="1"/>
  <c r="BZ118" i="2"/>
  <c r="BX119" i="2"/>
  <c r="BZ119" i="2"/>
  <c r="BX120" i="2"/>
  <c r="BZ120" i="2"/>
  <c r="BX121" i="2"/>
  <c r="BW121" i="2" s="1"/>
  <c r="BZ121" i="2"/>
  <c r="BX122" i="2"/>
  <c r="CD122" i="2" s="1"/>
  <c r="BZ122" i="2"/>
  <c r="BX125" i="2"/>
  <c r="BW125" i="2" s="1"/>
  <c r="BZ125" i="2"/>
  <c r="BX126" i="2"/>
  <c r="BZ126" i="2"/>
  <c r="BX127" i="2"/>
  <c r="BW127" i="2" s="1"/>
  <c r="BZ127" i="2"/>
  <c r="BX129" i="2"/>
  <c r="BW129" i="2" s="1"/>
  <c r="BZ129" i="2"/>
  <c r="BX130" i="2"/>
  <c r="BZ130" i="2"/>
  <c r="BX131" i="2"/>
  <c r="BW131" i="2" s="1"/>
  <c r="BZ131" i="2"/>
  <c r="BX132" i="2"/>
  <c r="CD132" i="2" s="1"/>
  <c r="BZ132" i="2"/>
  <c r="BX133" i="2"/>
  <c r="BW133" i="2" s="1"/>
  <c r="BZ133" i="2"/>
  <c r="BX134" i="2"/>
  <c r="BZ134" i="2"/>
  <c r="BX136" i="2"/>
  <c r="CA136" i="2" s="1"/>
  <c r="BZ136" i="2"/>
  <c r="BX137" i="2"/>
  <c r="BW137" i="2" s="1"/>
  <c r="BZ137" i="2"/>
  <c r="BX138" i="2"/>
  <c r="BZ138" i="2"/>
  <c r="BX139" i="2"/>
  <c r="BW139" i="2" s="1"/>
  <c r="BZ139" i="2"/>
  <c r="BZ8" i="2"/>
  <c r="BX8" i="2"/>
  <c r="BV8" i="2" s="1"/>
  <c r="AN9" i="2"/>
  <c r="AP9" i="2"/>
  <c r="AN10" i="2"/>
  <c r="AO10" i="2" s="1"/>
  <c r="AP10" i="2"/>
  <c r="AN11" i="2"/>
  <c r="AO11" i="2" s="1"/>
  <c r="AP11" i="2"/>
  <c r="AN12" i="2"/>
  <c r="AO12" i="2" s="1"/>
  <c r="AP12" i="2"/>
  <c r="AN13" i="2"/>
  <c r="AO13" i="2" s="1"/>
  <c r="AP13" i="2"/>
  <c r="AN14" i="2"/>
  <c r="AO14" i="2" s="1"/>
  <c r="AP14" i="2"/>
  <c r="AN15" i="2"/>
  <c r="AO15" i="2" s="1"/>
  <c r="AP15" i="2"/>
  <c r="AN16" i="2"/>
  <c r="AO16" i="2" s="1"/>
  <c r="AP16" i="2"/>
  <c r="AN17" i="2"/>
  <c r="AP17" i="2"/>
  <c r="AN18" i="2"/>
  <c r="AO18" i="2" s="1"/>
  <c r="AP18" i="2"/>
  <c r="AN19" i="2"/>
  <c r="AO19" i="2" s="1"/>
  <c r="AP19" i="2"/>
  <c r="AN20" i="2"/>
  <c r="AO20" i="2" s="1"/>
  <c r="AP20" i="2"/>
  <c r="AN21" i="2"/>
  <c r="AP21" i="2"/>
  <c r="AN22" i="2"/>
  <c r="AO22" i="2" s="1"/>
  <c r="AP22" i="2"/>
  <c r="AN23" i="2"/>
  <c r="AO23" i="2" s="1"/>
  <c r="AP23" i="2"/>
  <c r="AN24" i="2"/>
  <c r="AO24" i="2" s="1"/>
  <c r="AP24" i="2"/>
  <c r="AN25" i="2"/>
  <c r="AP25" i="2"/>
  <c r="AN27" i="2"/>
  <c r="AP27" i="2"/>
  <c r="AN31" i="2"/>
  <c r="AO31" i="2" s="1"/>
  <c r="AP31" i="2"/>
  <c r="AN32" i="2"/>
  <c r="CD32" i="2" s="1"/>
  <c r="AP32" i="2"/>
  <c r="AN35" i="2"/>
  <c r="AO35" i="2" s="1"/>
  <c r="AP35" i="2"/>
  <c r="AN36" i="2"/>
  <c r="AO36" i="2" s="1"/>
  <c r="AP36" i="2"/>
  <c r="AN37" i="2"/>
  <c r="AO37" i="2" s="1"/>
  <c r="AP37" i="2"/>
  <c r="AN38" i="2"/>
  <c r="AO38" i="2" s="1"/>
  <c r="AP38" i="2"/>
  <c r="AN39" i="2"/>
  <c r="AO39" i="2" s="1"/>
  <c r="AP39" i="2"/>
  <c r="AN44" i="2"/>
  <c r="AP44" i="2"/>
  <c r="AN46" i="2"/>
  <c r="AL46" i="2" s="1"/>
  <c r="AP46" i="2"/>
  <c r="AN51" i="2"/>
  <c r="AO51" i="2" s="1"/>
  <c r="AP51" i="2"/>
  <c r="AN52" i="2"/>
  <c r="AO52" i="2" s="1"/>
  <c r="AP52" i="2"/>
  <c r="AN53" i="2"/>
  <c r="AO53" i="2" s="1"/>
  <c r="AP53" i="2"/>
  <c r="AN54" i="2"/>
  <c r="AL54" i="2" s="1"/>
  <c r="AP54" i="2"/>
  <c r="AN55" i="2"/>
  <c r="AO55" i="2" s="1"/>
  <c r="AP55" i="2"/>
  <c r="AN56" i="2"/>
  <c r="AO56" i="2" s="1"/>
  <c r="AP56" i="2"/>
  <c r="AN57" i="2"/>
  <c r="AO57" i="2" s="1"/>
  <c r="AP57" i="2"/>
  <c r="AN58" i="2"/>
  <c r="AO58" i="2" s="1"/>
  <c r="AP58" i="2"/>
  <c r="AN59" i="2"/>
  <c r="AP59" i="2"/>
  <c r="AN60" i="2"/>
  <c r="AP60" i="2"/>
  <c r="AN62" i="2"/>
  <c r="AL62" i="2" s="1"/>
  <c r="AP62" i="2"/>
  <c r="AN63" i="2"/>
  <c r="AP63" i="2"/>
  <c r="AN64" i="2"/>
  <c r="CD64" i="2" s="1"/>
  <c r="AP64" i="2"/>
  <c r="AN65" i="2"/>
  <c r="AP65" i="2"/>
  <c r="AN74" i="2"/>
  <c r="AP74" i="2"/>
  <c r="AN75" i="2"/>
  <c r="AP75" i="2"/>
  <c r="AN76" i="2"/>
  <c r="AP76" i="2"/>
  <c r="AN77" i="2"/>
  <c r="AL77" i="2" s="1"/>
  <c r="AP77" i="2"/>
  <c r="AN78" i="2"/>
  <c r="AM78" i="2" s="1"/>
  <c r="AP78" i="2"/>
  <c r="AN79" i="2"/>
  <c r="AL79" i="2" s="1"/>
  <c r="AP79" i="2"/>
  <c r="AN80" i="2"/>
  <c r="AM80" i="2" s="1"/>
  <c r="AP80" i="2"/>
  <c r="AN82" i="2"/>
  <c r="CD82" i="2" s="1"/>
  <c r="AP82" i="2"/>
  <c r="AN83" i="2"/>
  <c r="AP83" i="2"/>
  <c r="AN84" i="2"/>
  <c r="CD84" i="2" s="1"/>
  <c r="AP84" i="2"/>
  <c r="AN85" i="2"/>
  <c r="AL85" i="2" s="1"/>
  <c r="AP85" i="2"/>
  <c r="AN86" i="2"/>
  <c r="AM86" i="2" s="1"/>
  <c r="AP86" i="2"/>
  <c r="AN87" i="2"/>
  <c r="AP87" i="2"/>
  <c r="AN89" i="2"/>
  <c r="AL89" i="2" s="1"/>
  <c r="AP89" i="2"/>
  <c r="AN90" i="2"/>
  <c r="AP90" i="2"/>
  <c r="AN91" i="2"/>
  <c r="AL91" i="2" s="1"/>
  <c r="AP91" i="2"/>
  <c r="AN92" i="2"/>
  <c r="AM92" i="2" s="1"/>
  <c r="AP92" i="2"/>
  <c r="AN93" i="2"/>
  <c r="AL93" i="2" s="1"/>
  <c r="AP93" i="2"/>
  <c r="AN94" i="2"/>
  <c r="AP94" i="2"/>
  <c r="AN96" i="2"/>
  <c r="AP96" i="2"/>
  <c r="AN97" i="2"/>
  <c r="AL97" i="2" s="1"/>
  <c r="AP97" i="2"/>
  <c r="AN98" i="2"/>
  <c r="AP98" i="2"/>
  <c r="AN99" i="2"/>
  <c r="AP99" i="2"/>
  <c r="AN106" i="2"/>
  <c r="AP106" i="2"/>
  <c r="AN107" i="2"/>
  <c r="AL107" i="2" s="1"/>
  <c r="AP107" i="2"/>
  <c r="AN108" i="2"/>
  <c r="AP108" i="2"/>
  <c r="AN110" i="2"/>
  <c r="AM110" i="2" s="1"/>
  <c r="AP110" i="2"/>
  <c r="AN111" i="2"/>
  <c r="AL111" i="2" s="1"/>
  <c r="AP111" i="2"/>
  <c r="AN112" i="2"/>
  <c r="AM112" i="2" s="1"/>
  <c r="AP112" i="2"/>
  <c r="AN113" i="2"/>
  <c r="AL113" i="2" s="1"/>
  <c r="AP113" i="2"/>
  <c r="AN114" i="2"/>
  <c r="AP114" i="2"/>
  <c r="AN115" i="2"/>
  <c r="AL115" i="2" s="1"/>
  <c r="AP115" i="2"/>
  <c r="AN116" i="2"/>
  <c r="AM116" i="2" s="1"/>
  <c r="AP116" i="2"/>
  <c r="AN119" i="2"/>
  <c r="AL119" i="2" s="1"/>
  <c r="AP119" i="2"/>
  <c r="AN120" i="2"/>
  <c r="AM120" i="2" s="1"/>
  <c r="AP120" i="2"/>
  <c r="AN121" i="2"/>
  <c r="AL121" i="2" s="1"/>
  <c r="AP121" i="2"/>
  <c r="AN122" i="2"/>
  <c r="AP122" i="2"/>
  <c r="AN130" i="2"/>
  <c r="AO130" i="2" s="1"/>
  <c r="AP130" i="2"/>
  <c r="AN131" i="2"/>
  <c r="AL131" i="2" s="1"/>
  <c r="AP131" i="2"/>
  <c r="AN133" i="2"/>
  <c r="AL133" i="2" s="1"/>
  <c r="AP133" i="2"/>
  <c r="AN134" i="2"/>
  <c r="AO134" i="2" s="1"/>
  <c r="AP134" i="2"/>
  <c r="AN135" i="2"/>
  <c r="AL135" i="2" s="1"/>
  <c r="AP135" i="2"/>
  <c r="AN136" i="2"/>
  <c r="AO136" i="2" s="1"/>
  <c r="AP136" i="2"/>
  <c r="AN137" i="2"/>
  <c r="AL137" i="2" s="1"/>
  <c r="AP137" i="2"/>
  <c r="AN138" i="2"/>
  <c r="AO138" i="2" s="1"/>
  <c r="AP138" i="2"/>
  <c r="AN139" i="2"/>
  <c r="AL139" i="2" s="1"/>
  <c r="AP139" i="2"/>
  <c r="AP8" i="2"/>
  <c r="AN8" i="2"/>
  <c r="AO8" i="2" s="1"/>
  <c r="CG138" i="2" l="1"/>
  <c r="CE122" i="2"/>
  <c r="CG118" i="2"/>
  <c r="CE133" i="2"/>
  <c r="CF117" i="2"/>
  <c r="CC117" i="2"/>
  <c r="CF69" i="2"/>
  <c r="CC69" i="2"/>
  <c r="CG15" i="2"/>
  <c r="AO63" i="2"/>
  <c r="CD63" i="2"/>
  <c r="BW113" i="2"/>
  <c r="CD113" i="2"/>
  <c r="BW111" i="2"/>
  <c r="CD111" i="2"/>
  <c r="BW107" i="2"/>
  <c r="CD107" i="2"/>
  <c r="BY57" i="2"/>
  <c r="CD57" i="2"/>
  <c r="BY55" i="2"/>
  <c r="CD55" i="2"/>
  <c r="BY53" i="2"/>
  <c r="CE53" i="2" s="1"/>
  <c r="CD53" i="2"/>
  <c r="CD51" i="2"/>
  <c r="CF51" i="2" s="1"/>
  <c r="BY45" i="2"/>
  <c r="CD45" i="2"/>
  <c r="CF45" i="2" s="1"/>
  <c r="BY41" i="2"/>
  <c r="CD41" i="2"/>
  <c r="BY39" i="2"/>
  <c r="CD39" i="2"/>
  <c r="BY37" i="2"/>
  <c r="CD37" i="2"/>
  <c r="CD35" i="2"/>
  <c r="CF35" i="2" s="1"/>
  <c r="CD31" i="2"/>
  <c r="CD24" i="2"/>
  <c r="BV22" i="2"/>
  <c r="CD22" i="2"/>
  <c r="CC22" i="2" s="1"/>
  <c r="CD19" i="2"/>
  <c r="CF19" i="2" s="1"/>
  <c r="CD17" i="2"/>
  <c r="CD13" i="2"/>
  <c r="CD11" i="2"/>
  <c r="CF11" i="2" s="1"/>
  <c r="CC133" i="2"/>
  <c r="CC129" i="2"/>
  <c r="CC125" i="2"/>
  <c r="CD86" i="2"/>
  <c r="CF86" i="2" s="1"/>
  <c r="CD58" i="2"/>
  <c r="CD46" i="2"/>
  <c r="CB46" i="2" s="1"/>
  <c r="CC126" i="2"/>
  <c r="CF121" i="2"/>
  <c r="CC121" i="2"/>
  <c r="AL75" i="2"/>
  <c r="CD75" i="2"/>
  <c r="AO21" i="2"/>
  <c r="CE21" i="2" s="1"/>
  <c r="CD21" i="2"/>
  <c r="BW119" i="2"/>
  <c r="CD119" i="2"/>
  <c r="BW115" i="2"/>
  <c r="CD115" i="2"/>
  <c r="CE100" i="2"/>
  <c r="BW97" i="2"/>
  <c r="CD97" i="2"/>
  <c r="BW95" i="2"/>
  <c r="CD95" i="2"/>
  <c r="BW91" i="2"/>
  <c r="CD91" i="2"/>
  <c r="BW89" i="2"/>
  <c r="CD89" i="2"/>
  <c r="BW79" i="2"/>
  <c r="CD79" i="2"/>
  <c r="BY61" i="2"/>
  <c r="CD61" i="2"/>
  <c r="CC61" i="2" s="1"/>
  <c r="CD8" i="2"/>
  <c r="CF137" i="2"/>
  <c r="CB137" i="2"/>
  <c r="CF133" i="2"/>
  <c r="CB133" i="2"/>
  <c r="CG130" i="2"/>
  <c r="CF129" i="2"/>
  <c r="CF125" i="2"/>
  <c r="CB125" i="2"/>
  <c r="CD93" i="2"/>
  <c r="CD85" i="2"/>
  <c r="CD77" i="2"/>
  <c r="CB26" i="2"/>
  <c r="CF26" i="2"/>
  <c r="AO65" i="2"/>
  <c r="CD65" i="2"/>
  <c r="AL99" i="2"/>
  <c r="CD99" i="2"/>
  <c r="AL87" i="2"/>
  <c r="CD87" i="2"/>
  <c r="AL83" i="2"/>
  <c r="CD83" i="2"/>
  <c r="AM76" i="2"/>
  <c r="CD76" i="2"/>
  <c r="AM74" i="2"/>
  <c r="CD74" i="2"/>
  <c r="CF74" i="2" s="1"/>
  <c r="CF64" i="2"/>
  <c r="CF32" i="2"/>
  <c r="AO27" i="2"/>
  <c r="CD27" i="2"/>
  <c r="CF27" i="2" s="1"/>
  <c r="CD120" i="2"/>
  <c r="CD116" i="2"/>
  <c r="CF116" i="2" s="1"/>
  <c r="CD114" i="2"/>
  <c r="CD112" i="2"/>
  <c r="CD108" i="2"/>
  <c r="CC108" i="2" s="1"/>
  <c r="CD106" i="2"/>
  <c r="CF106" i="2" s="1"/>
  <c r="BW103" i="2"/>
  <c r="CD103" i="2"/>
  <c r="CD98" i="2"/>
  <c r="CE98" i="2" s="1"/>
  <c r="CD96" i="2"/>
  <c r="CF96" i="2" s="1"/>
  <c r="CD92" i="2"/>
  <c r="CD90" i="2"/>
  <c r="CD80" i="2"/>
  <c r="CE80" i="2" s="1"/>
  <c r="BW67" i="2"/>
  <c r="CD67" i="2"/>
  <c r="CD60" i="2"/>
  <c r="BV56" i="2"/>
  <c r="CD56" i="2"/>
  <c r="CC56" i="2" s="1"/>
  <c r="BV54" i="2"/>
  <c r="CD54" i="2"/>
  <c r="CB54" i="2" s="1"/>
  <c r="CD52" i="2"/>
  <c r="CE52" i="2" s="1"/>
  <c r="CD44" i="2"/>
  <c r="CB44" i="2" s="1"/>
  <c r="BV40" i="2"/>
  <c r="CD40" i="2"/>
  <c r="BV38" i="2"/>
  <c r="CD38" i="2"/>
  <c r="CE38" i="2" s="1"/>
  <c r="CD36" i="2"/>
  <c r="BV33" i="2"/>
  <c r="CD33" i="2"/>
  <c r="BV29" i="2"/>
  <c r="CD29" i="2"/>
  <c r="BV25" i="2"/>
  <c r="CD25" i="2"/>
  <c r="CD23" i="2"/>
  <c r="CD20" i="2"/>
  <c r="BV18" i="2"/>
  <c r="CD18" i="2"/>
  <c r="BY16" i="2"/>
  <c r="CD16" i="2"/>
  <c r="BY14" i="2"/>
  <c r="CD14" i="2"/>
  <c r="BY12" i="2"/>
  <c r="CD12" i="2"/>
  <c r="BY10" i="2"/>
  <c r="CD10" i="2"/>
  <c r="CD139" i="2"/>
  <c r="CE138" i="2"/>
  <c r="CD136" i="2"/>
  <c r="CE136" i="2" s="1"/>
  <c r="CD135" i="2"/>
  <c r="CD131" i="2"/>
  <c r="CD127" i="2"/>
  <c r="CD109" i="2"/>
  <c r="CD101" i="2"/>
  <c r="CD62" i="2"/>
  <c r="CB62" i="2" s="1"/>
  <c r="CD42" i="2"/>
  <c r="CE32" i="2"/>
  <c r="CF123" i="2"/>
  <c r="CB123" i="2"/>
  <c r="CE105" i="2"/>
  <c r="CE81" i="2"/>
  <c r="CE73" i="2"/>
  <c r="CE50" i="2"/>
  <c r="CE34" i="2"/>
  <c r="CG105" i="2"/>
  <c r="CG81" i="2"/>
  <c r="CG73" i="2"/>
  <c r="CE37" i="2"/>
  <c r="CB37" i="2"/>
  <c r="CF37" i="2"/>
  <c r="CC128" i="2"/>
  <c r="CC124" i="2"/>
  <c r="CF134" i="2"/>
  <c r="CG132" i="2"/>
  <c r="CF130" i="2"/>
  <c r="CG128" i="2"/>
  <c r="CB122" i="2"/>
  <c r="CF122" i="2"/>
  <c r="CG116" i="2"/>
  <c r="CC60" i="2"/>
  <c r="CF60" i="2"/>
  <c r="CC52" i="2"/>
  <c r="CC44" i="2"/>
  <c r="CG44" i="2"/>
  <c r="CC36" i="2"/>
  <c r="CF36" i="2"/>
  <c r="CC28" i="2"/>
  <c r="CG28" i="2"/>
  <c r="CB28" i="2"/>
  <c r="CF28" i="2"/>
  <c r="CC20" i="2"/>
  <c r="CF20" i="2"/>
  <c r="CF136" i="2"/>
  <c r="CF132" i="2"/>
  <c r="CB124" i="2"/>
  <c r="CF124" i="2"/>
  <c r="CC116" i="2"/>
  <c r="CC112" i="2"/>
  <c r="CG112" i="2"/>
  <c r="CF112" i="2"/>
  <c r="CG108" i="2"/>
  <c r="CB102" i="2"/>
  <c r="CF102" i="2"/>
  <c r="CG98" i="2"/>
  <c r="CB94" i="2"/>
  <c r="CF94" i="2"/>
  <c r="CB90" i="2"/>
  <c r="CF90" i="2"/>
  <c r="CG86" i="2"/>
  <c r="CC76" i="2"/>
  <c r="CG76" i="2"/>
  <c r="CF76" i="2"/>
  <c r="CC72" i="2"/>
  <c r="CG72" i="2"/>
  <c r="CB72" i="2"/>
  <c r="CF72" i="2"/>
  <c r="CB68" i="2"/>
  <c r="CF68" i="2"/>
  <c r="CB45" i="2"/>
  <c r="CG45" i="2"/>
  <c r="CB29" i="2"/>
  <c r="CF29" i="2"/>
  <c r="CB21" i="2"/>
  <c r="CF21" i="2"/>
  <c r="CE59" i="2"/>
  <c r="CE51" i="2"/>
  <c r="CC45" i="2"/>
  <c r="CG43" i="2"/>
  <c r="CC37" i="2"/>
  <c r="CE27" i="2"/>
  <c r="CC27" i="2"/>
  <c r="CE19" i="2"/>
  <c r="CB11" i="2"/>
  <c r="CG11" i="2"/>
  <c r="CB128" i="2"/>
  <c r="CF128" i="2"/>
  <c r="CB114" i="2"/>
  <c r="CF114" i="2"/>
  <c r="CG110" i="2"/>
  <c r="CF110" i="2"/>
  <c r="CG104" i="2"/>
  <c r="CF104" i="2"/>
  <c r="CB100" i="2"/>
  <c r="CF100" i="2"/>
  <c r="CG96" i="2"/>
  <c r="CG92" i="2"/>
  <c r="CF92" i="2"/>
  <c r="CC88" i="2"/>
  <c r="CG88" i="2"/>
  <c r="CB88" i="2"/>
  <c r="CF88" i="2"/>
  <c r="CG84" i="2"/>
  <c r="CF84" i="2"/>
  <c r="CG82" i="2"/>
  <c r="CF82" i="2"/>
  <c r="CG78" i="2"/>
  <c r="CB78" i="2"/>
  <c r="CF78" i="2"/>
  <c r="CC70" i="2"/>
  <c r="CG70" i="2"/>
  <c r="CB70" i="2"/>
  <c r="CF70" i="2"/>
  <c r="CC66" i="2"/>
  <c r="CG66" i="2"/>
  <c r="CB66" i="2"/>
  <c r="CF66" i="2"/>
  <c r="CB61" i="2"/>
  <c r="CG61" i="2"/>
  <c r="CB53" i="2"/>
  <c r="CF53" i="2"/>
  <c r="CB138" i="2"/>
  <c r="CF138" i="2"/>
  <c r="CF126" i="2"/>
  <c r="CG124" i="2"/>
  <c r="CF118" i="2"/>
  <c r="CG62" i="2"/>
  <c r="CF62" i="2"/>
  <c r="CG54" i="2"/>
  <c r="CF54" i="2"/>
  <c r="CG46" i="2"/>
  <c r="CF46" i="2"/>
  <c r="CG38" i="2"/>
  <c r="CF38" i="2"/>
  <c r="CC30" i="2"/>
  <c r="CG30" i="2"/>
  <c r="CF30" i="2"/>
  <c r="CE30" i="2"/>
  <c r="CG22" i="2"/>
  <c r="CC64" i="2"/>
  <c r="CG56" i="2"/>
  <c r="CC49" i="2"/>
  <c r="CC48" i="2"/>
  <c r="CG48" i="2"/>
  <c r="CC32" i="2"/>
  <c r="CC17" i="2"/>
  <c r="CB13" i="2"/>
  <c r="CF13" i="2"/>
  <c r="CG58" i="2"/>
  <c r="CC50" i="2"/>
  <c r="CG50" i="2"/>
  <c r="CC34" i="2"/>
  <c r="CG34" i="2"/>
  <c r="CG26" i="2"/>
  <c r="CF15" i="2"/>
  <c r="CF9" i="2"/>
  <c r="CC9" i="2"/>
  <c r="CG12" i="2"/>
  <c r="BV125" i="2"/>
  <c r="BV129" i="2"/>
  <c r="CB129" i="2" s="1"/>
  <c r="BV45" i="2"/>
  <c r="BV37" i="2"/>
  <c r="BV10" i="2"/>
  <c r="BY127" i="2"/>
  <c r="BY103" i="2"/>
  <c r="CA39" i="2"/>
  <c r="BY54" i="2"/>
  <c r="BY8" i="2"/>
  <c r="BV101" i="2"/>
  <c r="AL13" i="2"/>
  <c r="BV133" i="2"/>
  <c r="BY131" i="2"/>
  <c r="CA37" i="2"/>
  <c r="CG37" i="2" s="1"/>
  <c r="CA8" i="2"/>
  <c r="BV137" i="2"/>
  <c r="BV117" i="2"/>
  <c r="CB117" i="2" s="1"/>
  <c r="BY115" i="2"/>
  <c r="BV109" i="2"/>
  <c r="BY107" i="2"/>
  <c r="BV97" i="2"/>
  <c r="BY95" i="2"/>
  <c r="BV89" i="2"/>
  <c r="BY79" i="2"/>
  <c r="BY69" i="2"/>
  <c r="CE69" i="2" s="1"/>
  <c r="BY56" i="2"/>
  <c r="CA45" i="2"/>
  <c r="BY38" i="2"/>
  <c r="AM23" i="2"/>
  <c r="BW8" i="2"/>
  <c r="BY139" i="2"/>
  <c r="BV121" i="2"/>
  <c r="CB121" i="2" s="1"/>
  <c r="BY119" i="2"/>
  <c r="BV113" i="2"/>
  <c r="BY111" i="2"/>
  <c r="BV93" i="2"/>
  <c r="BY91" i="2"/>
  <c r="BV77" i="2"/>
  <c r="BV69" i="2"/>
  <c r="CB69" i="2" s="1"/>
  <c r="BY67" i="2"/>
  <c r="BY46" i="2"/>
  <c r="CE46" i="2" s="1"/>
  <c r="BV39" i="2"/>
  <c r="BW37" i="2"/>
  <c r="AM8" i="2"/>
  <c r="CA55" i="2"/>
  <c r="CA53" i="2"/>
  <c r="CG53" i="2" s="1"/>
  <c r="BV53" i="2"/>
  <c r="BW45" i="2"/>
  <c r="BY40" i="2"/>
  <c r="BV12" i="2"/>
  <c r="AO135" i="2"/>
  <c r="BW61" i="2"/>
  <c r="BV16" i="2"/>
  <c r="BV139" i="2"/>
  <c r="BY137" i="2"/>
  <c r="BY133" i="2"/>
  <c r="BV131" i="2"/>
  <c r="BY129" i="2"/>
  <c r="CE129" i="2" s="1"/>
  <c r="BV127" i="2"/>
  <c r="BY125" i="2"/>
  <c r="CE125" i="2" s="1"/>
  <c r="BY121" i="2"/>
  <c r="CE121" i="2" s="1"/>
  <c r="BV119" i="2"/>
  <c r="BY117" i="2"/>
  <c r="CE117" i="2" s="1"/>
  <c r="BV115" i="2"/>
  <c r="BY113" i="2"/>
  <c r="BV111" i="2"/>
  <c r="BY109" i="2"/>
  <c r="BV107" i="2"/>
  <c r="BV103" i="2"/>
  <c r="BY101" i="2"/>
  <c r="BY97" i="2"/>
  <c r="BV95" i="2"/>
  <c r="BY93" i="2"/>
  <c r="BV91" i="2"/>
  <c r="BY89" i="2"/>
  <c r="BV79" i="2"/>
  <c r="BY77" i="2"/>
  <c r="BV67" i="2"/>
  <c r="CA61" i="2"/>
  <c r="BV61" i="2"/>
  <c r="BV55" i="2"/>
  <c r="BW53" i="2"/>
  <c r="BV14" i="2"/>
  <c r="BW122" i="2"/>
  <c r="CC122" i="2" s="1"/>
  <c r="CA122" i="2"/>
  <c r="CG122" i="2" s="1"/>
  <c r="BY122" i="2"/>
  <c r="BV122" i="2"/>
  <c r="BW106" i="2"/>
  <c r="CA106" i="2"/>
  <c r="BY106" i="2"/>
  <c r="BV106" i="2"/>
  <c r="BW102" i="2"/>
  <c r="CC102" i="2" s="1"/>
  <c r="CA102" i="2"/>
  <c r="CG102" i="2" s="1"/>
  <c r="BY102" i="2"/>
  <c r="CE102" i="2" s="1"/>
  <c r="BV102" i="2"/>
  <c r="BV98" i="2"/>
  <c r="BW98" i="2"/>
  <c r="CA98" i="2"/>
  <c r="BY98" i="2"/>
  <c r="BW60" i="2"/>
  <c r="CA60" i="2"/>
  <c r="BV60" i="2"/>
  <c r="BY60" i="2"/>
  <c r="BW23" i="2"/>
  <c r="CA23" i="2"/>
  <c r="BY23" i="2"/>
  <c r="BV23" i="2"/>
  <c r="BY138" i="2"/>
  <c r="BV138" i="2"/>
  <c r="BW136" i="2"/>
  <c r="BW104" i="2"/>
  <c r="CC104" i="2" s="1"/>
  <c r="CA104" i="2"/>
  <c r="BY104" i="2"/>
  <c r="CE104" i="2" s="1"/>
  <c r="BV104" i="2"/>
  <c r="CB104" i="2" s="1"/>
  <c r="CA138" i="2"/>
  <c r="BY51" i="2"/>
  <c r="BV51" i="2"/>
  <c r="CA51" i="2"/>
  <c r="BW51" i="2"/>
  <c r="BW36" i="2"/>
  <c r="CA36" i="2"/>
  <c r="CG36" i="2" s="1"/>
  <c r="BV36" i="2"/>
  <c r="CB36" i="2" s="1"/>
  <c r="BY36" i="2"/>
  <c r="BW126" i="2"/>
  <c r="CA126" i="2"/>
  <c r="CG126" i="2" s="1"/>
  <c r="BY126" i="2"/>
  <c r="CE126" i="2" s="1"/>
  <c r="BV126" i="2"/>
  <c r="CB126" i="2" s="1"/>
  <c r="BW114" i="2"/>
  <c r="CC114" i="2" s="1"/>
  <c r="CA114" i="2"/>
  <c r="CG114" i="2" s="1"/>
  <c r="BY114" i="2"/>
  <c r="BV114" i="2"/>
  <c r="BW94" i="2"/>
  <c r="CC94" i="2" s="1"/>
  <c r="CA94" i="2"/>
  <c r="CG94" i="2" s="1"/>
  <c r="BY94" i="2"/>
  <c r="CE94" i="2" s="1"/>
  <c r="BV94" i="2"/>
  <c r="BW90" i="2"/>
  <c r="CC90" i="2" s="1"/>
  <c r="CA90" i="2"/>
  <c r="CG90" i="2" s="1"/>
  <c r="BY90" i="2"/>
  <c r="BV90" i="2"/>
  <c r="BV78" i="2"/>
  <c r="BW78" i="2"/>
  <c r="CC78" i="2" s="1"/>
  <c r="CA78" i="2"/>
  <c r="BY78" i="2"/>
  <c r="CE78" i="2" s="1"/>
  <c r="BV13" i="2"/>
  <c r="BW13" i="2"/>
  <c r="CC13" i="2" s="1"/>
  <c r="CA13" i="2"/>
  <c r="BY13" i="2"/>
  <c r="CE13" i="2" s="1"/>
  <c r="BY136" i="2"/>
  <c r="BV136" i="2"/>
  <c r="BW52" i="2"/>
  <c r="CA52" i="2"/>
  <c r="BV52" i="2"/>
  <c r="BY52" i="2"/>
  <c r="BW35" i="2"/>
  <c r="BY35" i="2"/>
  <c r="CA35" i="2"/>
  <c r="BV35" i="2"/>
  <c r="CB35" i="2" s="1"/>
  <c r="BW19" i="2"/>
  <c r="CC19" i="2" s="1"/>
  <c r="CA19" i="2"/>
  <c r="BY19" i="2"/>
  <c r="BV19" i="2"/>
  <c r="BW134" i="2"/>
  <c r="CA134" i="2"/>
  <c r="BY134" i="2"/>
  <c r="BV134" i="2"/>
  <c r="BV130" i="2"/>
  <c r="CB130" i="2" s="1"/>
  <c r="BW130" i="2"/>
  <c r="CC130" i="2" s="1"/>
  <c r="CA130" i="2"/>
  <c r="BY130" i="2"/>
  <c r="CE130" i="2" s="1"/>
  <c r="BW118" i="2"/>
  <c r="CC118" i="2" s="1"/>
  <c r="CA118" i="2"/>
  <c r="BY118" i="2"/>
  <c r="CE118" i="2" s="1"/>
  <c r="BV118" i="2"/>
  <c r="CB118" i="2" s="1"/>
  <c r="BW110" i="2"/>
  <c r="CC110" i="2" s="1"/>
  <c r="CA110" i="2"/>
  <c r="BY110" i="2"/>
  <c r="CE110" i="2" s="1"/>
  <c r="BV110" i="2"/>
  <c r="CB110" i="2" s="1"/>
  <c r="BY43" i="2"/>
  <c r="CE43" i="2" s="1"/>
  <c r="BV43" i="2"/>
  <c r="CB43" i="2" s="1"/>
  <c r="CA43" i="2"/>
  <c r="BW43" i="2"/>
  <c r="CC43" i="2" s="1"/>
  <c r="BW138" i="2"/>
  <c r="BW132" i="2"/>
  <c r="CC132" i="2" s="1"/>
  <c r="CA132" i="2"/>
  <c r="BY132" i="2"/>
  <c r="CE132" i="2" s="1"/>
  <c r="BV132" i="2"/>
  <c r="CB132" i="2" s="1"/>
  <c r="BW120" i="2"/>
  <c r="CA120" i="2"/>
  <c r="BY120" i="2"/>
  <c r="BV120" i="2"/>
  <c r="BW116" i="2"/>
  <c r="CA116" i="2"/>
  <c r="BY116" i="2"/>
  <c r="BV116" i="2"/>
  <c r="CB116" i="2" s="1"/>
  <c r="BV112" i="2"/>
  <c r="BW112" i="2"/>
  <c r="CA112" i="2"/>
  <c r="BY112" i="2"/>
  <c r="BW108" i="2"/>
  <c r="CA108" i="2"/>
  <c r="BY108" i="2"/>
  <c r="BV108" i="2"/>
  <c r="BV100" i="2"/>
  <c r="BW100" i="2"/>
  <c r="CC100" i="2" s="1"/>
  <c r="CA100" i="2"/>
  <c r="CG100" i="2" s="1"/>
  <c r="BY100" i="2"/>
  <c r="BW96" i="2"/>
  <c r="CA96" i="2"/>
  <c r="BY96" i="2"/>
  <c r="BV96" i="2"/>
  <c r="CB96" i="2" s="1"/>
  <c r="BW92" i="2"/>
  <c r="CC92" i="2" s="1"/>
  <c r="CA92" i="2"/>
  <c r="BY92" i="2"/>
  <c r="BV92" i="2"/>
  <c r="CB92" i="2" s="1"/>
  <c r="BV80" i="2"/>
  <c r="BW80" i="2"/>
  <c r="CA80" i="2"/>
  <c r="CG80" i="2" s="1"/>
  <c r="BY80" i="2"/>
  <c r="BV68" i="2"/>
  <c r="BW68" i="2"/>
  <c r="CC68" i="2" s="1"/>
  <c r="CA68" i="2"/>
  <c r="CG68" i="2" s="1"/>
  <c r="BY68" i="2"/>
  <c r="CE68" i="2" s="1"/>
  <c r="BY59" i="2"/>
  <c r="BV59" i="2"/>
  <c r="CB59" i="2" s="1"/>
  <c r="CA59" i="2"/>
  <c r="CG59" i="2" s="1"/>
  <c r="BW59" i="2"/>
  <c r="CC59" i="2" s="1"/>
  <c r="BW44" i="2"/>
  <c r="CA44" i="2"/>
  <c r="BV44" i="2"/>
  <c r="BY44" i="2"/>
  <c r="BW31" i="2"/>
  <c r="CA31" i="2"/>
  <c r="BY31" i="2"/>
  <c r="BV31" i="2"/>
  <c r="CA139" i="2"/>
  <c r="CA137" i="2"/>
  <c r="CA133" i="2"/>
  <c r="CA131" i="2"/>
  <c r="CA129" i="2"/>
  <c r="CG129" i="2" s="1"/>
  <c r="CA127" i="2"/>
  <c r="CA125" i="2"/>
  <c r="CG125" i="2" s="1"/>
  <c r="CA121" i="2"/>
  <c r="CG121" i="2" s="1"/>
  <c r="CA119" i="2"/>
  <c r="CA117" i="2"/>
  <c r="CG117" i="2" s="1"/>
  <c r="CA115" i="2"/>
  <c r="CA113" i="2"/>
  <c r="CA111" i="2"/>
  <c r="CA109" i="2"/>
  <c r="CA107" i="2"/>
  <c r="CA103" i="2"/>
  <c r="CA101" i="2"/>
  <c r="CA97" i="2"/>
  <c r="CA95" i="2"/>
  <c r="CA93" i="2"/>
  <c r="CA91" i="2"/>
  <c r="CA89" i="2"/>
  <c r="CA79" i="2"/>
  <c r="CA77" i="2"/>
  <c r="CA69" i="2"/>
  <c r="CG69" i="2" s="1"/>
  <c r="CA67" i="2"/>
  <c r="CA57" i="2"/>
  <c r="BV57" i="2"/>
  <c r="BW55" i="2"/>
  <c r="BW54" i="2"/>
  <c r="CA54" i="2"/>
  <c r="BW46" i="2"/>
  <c r="CC46" i="2" s="1"/>
  <c r="CA46" i="2"/>
  <c r="CA41" i="2"/>
  <c r="BV41" i="2"/>
  <c r="BW39" i="2"/>
  <c r="BW38" i="2"/>
  <c r="CA38" i="2"/>
  <c r="BY26" i="2"/>
  <c r="CE26" i="2" s="1"/>
  <c r="BW26" i="2"/>
  <c r="CC26" i="2" s="1"/>
  <c r="CA26" i="2"/>
  <c r="BY22" i="2"/>
  <c r="BW22" i="2"/>
  <c r="CA22" i="2"/>
  <c r="BY18" i="2"/>
  <c r="BW18" i="2"/>
  <c r="CA18" i="2"/>
  <c r="BV15" i="2"/>
  <c r="CB15" i="2" s="1"/>
  <c r="BW15" i="2"/>
  <c r="CC15" i="2" s="1"/>
  <c r="CA15" i="2"/>
  <c r="BY15" i="2"/>
  <c r="CE15" i="2" s="1"/>
  <c r="BW58" i="2"/>
  <c r="CC58" i="2" s="1"/>
  <c r="CA58" i="2"/>
  <c r="BW42" i="2"/>
  <c r="CC42" i="2" s="1"/>
  <c r="CA42" i="2"/>
  <c r="CG42" i="2" s="1"/>
  <c r="BY24" i="2"/>
  <c r="BW24" i="2"/>
  <c r="CA24" i="2"/>
  <c r="BY20" i="2"/>
  <c r="BW20" i="2"/>
  <c r="CA20" i="2"/>
  <c r="CG20" i="2" s="1"/>
  <c r="BV11" i="2"/>
  <c r="BW11" i="2"/>
  <c r="CA11" i="2"/>
  <c r="BY11" i="2"/>
  <c r="BV58" i="2"/>
  <c r="BW57" i="2"/>
  <c r="CC57" i="2" s="1"/>
  <c r="BW56" i="2"/>
  <c r="CA56" i="2"/>
  <c r="BV42" i="2"/>
  <c r="BW41" i="2"/>
  <c r="CC41" i="2" s="1"/>
  <c r="BW40" i="2"/>
  <c r="CC40" i="2" s="1"/>
  <c r="CA40" i="2"/>
  <c r="CG40" i="2" s="1"/>
  <c r="BW33" i="2"/>
  <c r="CA33" i="2"/>
  <c r="BY33" i="2"/>
  <c r="BW29" i="2"/>
  <c r="CC29" i="2" s="1"/>
  <c r="CA29" i="2"/>
  <c r="CG29" i="2" s="1"/>
  <c r="BY29" i="2"/>
  <c r="CE29" i="2" s="1"/>
  <c r="BW25" i="2"/>
  <c r="CA25" i="2"/>
  <c r="BY25" i="2"/>
  <c r="BV24" i="2"/>
  <c r="BV20" i="2"/>
  <c r="CB20" i="2" s="1"/>
  <c r="BV17" i="2"/>
  <c r="BW17" i="2"/>
  <c r="CA17" i="2"/>
  <c r="BY17" i="2"/>
  <c r="BV9" i="2"/>
  <c r="CB9" i="2" s="1"/>
  <c r="BW9" i="2"/>
  <c r="CA9" i="2"/>
  <c r="CG9" i="2" s="1"/>
  <c r="BY9" i="2"/>
  <c r="CE9" i="2" s="1"/>
  <c r="CA16" i="2"/>
  <c r="CG16" i="2" s="1"/>
  <c r="BW16" i="2"/>
  <c r="CC16" i="2" s="1"/>
  <c r="CA14" i="2"/>
  <c r="CG14" i="2" s="1"/>
  <c r="BW14" i="2"/>
  <c r="CA12" i="2"/>
  <c r="BW12" i="2"/>
  <c r="CA10" i="2"/>
  <c r="BW10" i="2"/>
  <c r="AQ8" i="2"/>
  <c r="AQ136" i="2"/>
  <c r="CG136" i="2" s="1"/>
  <c r="AO111" i="2"/>
  <c r="AQ21" i="2"/>
  <c r="CG21" i="2" s="1"/>
  <c r="AO79" i="2"/>
  <c r="AO46" i="2"/>
  <c r="AL136" i="2"/>
  <c r="CB136" i="2" s="1"/>
  <c r="AQ134" i="2"/>
  <c r="CG134" i="2" s="1"/>
  <c r="AO131" i="2"/>
  <c r="AO133" i="2"/>
  <c r="AO115" i="2"/>
  <c r="AO83" i="2"/>
  <c r="AO99" i="2"/>
  <c r="AO62" i="2"/>
  <c r="CE62" i="2" s="1"/>
  <c r="AL38" i="2"/>
  <c r="AM37" i="2"/>
  <c r="AL36" i="2"/>
  <c r="AM35" i="2"/>
  <c r="AQ23" i="2"/>
  <c r="AL23" i="2"/>
  <c r="AQ13" i="2"/>
  <c r="AO139" i="2"/>
  <c r="AQ37" i="2"/>
  <c r="AL37" i="2"/>
  <c r="AQ35" i="2"/>
  <c r="AL35" i="2"/>
  <c r="AO137" i="2"/>
  <c r="CE137" i="2" s="1"/>
  <c r="AL134" i="2"/>
  <c r="CB134" i="2" s="1"/>
  <c r="AO119" i="2"/>
  <c r="AO87" i="2"/>
  <c r="AO54" i="2"/>
  <c r="CE54" i="2" s="1"/>
  <c r="AL21" i="2"/>
  <c r="AL138" i="2"/>
  <c r="AL130" i="2"/>
  <c r="AM53" i="2"/>
  <c r="AL52" i="2"/>
  <c r="AM51" i="2"/>
  <c r="CC51" i="2" s="1"/>
  <c r="AM15" i="2"/>
  <c r="AL8" i="2"/>
  <c r="AQ138" i="2"/>
  <c r="AQ130" i="2"/>
  <c r="AO107" i="2"/>
  <c r="AO91" i="2"/>
  <c r="AO75" i="2"/>
  <c r="AQ53" i="2"/>
  <c r="AL53" i="2"/>
  <c r="AQ51" i="2"/>
  <c r="CG51" i="2" s="1"/>
  <c r="AL51" i="2"/>
  <c r="CB51" i="2" s="1"/>
  <c r="AQ15" i="2"/>
  <c r="AL15" i="2"/>
  <c r="AO122" i="2"/>
  <c r="AL122" i="2"/>
  <c r="AQ122" i="2"/>
  <c r="AO114" i="2"/>
  <c r="AL114" i="2"/>
  <c r="AQ114" i="2"/>
  <c r="AO90" i="2"/>
  <c r="AL90" i="2"/>
  <c r="AQ90" i="2"/>
  <c r="AO9" i="2"/>
  <c r="AL9" i="2"/>
  <c r="AQ9" i="2"/>
  <c r="AM9" i="2"/>
  <c r="AO108" i="2"/>
  <c r="AL108" i="2"/>
  <c r="AQ108" i="2"/>
  <c r="AO96" i="2"/>
  <c r="AL96" i="2"/>
  <c r="AQ96" i="2"/>
  <c r="AO84" i="2"/>
  <c r="CE84" i="2" s="1"/>
  <c r="AL84" i="2"/>
  <c r="CB84" i="2" s="1"/>
  <c r="AQ84" i="2"/>
  <c r="AM138" i="2"/>
  <c r="CC138" i="2" s="1"/>
  <c r="AM136" i="2"/>
  <c r="CC136" i="2" s="1"/>
  <c r="AM134" i="2"/>
  <c r="CC134" i="2" s="1"/>
  <c r="AM130" i="2"/>
  <c r="AO121" i="2"/>
  <c r="AO113" i="2"/>
  <c r="AM108" i="2"/>
  <c r="AO97" i="2"/>
  <c r="AM96" i="2"/>
  <c r="AO93" i="2"/>
  <c r="AO89" i="2"/>
  <c r="AO85" i="2"/>
  <c r="AM84" i="2"/>
  <c r="CC84" i="2" s="1"/>
  <c r="AO77" i="2"/>
  <c r="AL32" i="2"/>
  <c r="CB32" i="2" s="1"/>
  <c r="AO32" i="2"/>
  <c r="AO17" i="2"/>
  <c r="AL17" i="2"/>
  <c r="AQ17" i="2"/>
  <c r="AM17" i="2"/>
  <c r="AO106" i="2"/>
  <c r="AL106" i="2"/>
  <c r="CB106" i="2" s="1"/>
  <c r="AQ106" i="2"/>
  <c r="CG106" i="2" s="1"/>
  <c r="AO98" i="2"/>
  <c r="AL98" i="2"/>
  <c r="AQ98" i="2"/>
  <c r="AO94" i="2"/>
  <c r="AL94" i="2"/>
  <c r="AQ94" i="2"/>
  <c r="AO82" i="2"/>
  <c r="CE82" i="2" s="1"/>
  <c r="AL82" i="2"/>
  <c r="CB82" i="2" s="1"/>
  <c r="AQ82" i="2"/>
  <c r="AM122" i="2"/>
  <c r="AM114" i="2"/>
  <c r="AM106" i="2"/>
  <c r="AM98" i="2"/>
  <c r="AM94" i="2"/>
  <c r="AM90" i="2"/>
  <c r="AM82" i="2"/>
  <c r="CC82" i="2" s="1"/>
  <c r="AL64" i="2"/>
  <c r="CB64" i="2" s="1"/>
  <c r="AO64" i="2"/>
  <c r="CE64" i="2" s="1"/>
  <c r="AO44" i="2"/>
  <c r="AL44" i="2"/>
  <c r="AO110" i="2"/>
  <c r="AL110" i="2"/>
  <c r="AQ110" i="2"/>
  <c r="AO86" i="2"/>
  <c r="AL86" i="2"/>
  <c r="CB86" i="2" s="1"/>
  <c r="AQ86" i="2"/>
  <c r="AO78" i="2"/>
  <c r="AL78" i="2"/>
  <c r="AQ78" i="2"/>
  <c r="AO74" i="2"/>
  <c r="AL74" i="2"/>
  <c r="CB74" i="2" s="1"/>
  <c r="AQ74" i="2"/>
  <c r="CG74" i="2" s="1"/>
  <c r="AO59" i="2"/>
  <c r="AM59" i="2"/>
  <c r="AL59" i="2"/>
  <c r="AQ59" i="2"/>
  <c r="AO120" i="2"/>
  <c r="AL120" i="2"/>
  <c r="AQ120" i="2"/>
  <c r="AO116" i="2"/>
  <c r="AL116" i="2"/>
  <c r="AQ116" i="2"/>
  <c r="AO112" i="2"/>
  <c r="AL112" i="2"/>
  <c r="CB112" i="2" s="1"/>
  <c r="AQ112" i="2"/>
  <c r="AO92" i="2"/>
  <c r="AL92" i="2"/>
  <c r="AQ92" i="2"/>
  <c r="AO80" i="2"/>
  <c r="AL80" i="2"/>
  <c r="AQ80" i="2"/>
  <c r="AO76" i="2"/>
  <c r="AL76" i="2"/>
  <c r="CB76" i="2" s="1"/>
  <c r="AQ76" i="2"/>
  <c r="AO60" i="2"/>
  <c r="AL60" i="2"/>
  <c r="CB60" i="2" s="1"/>
  <c r="AO25" i="2"/>
  <c r="AL25" i="2"/>
  <c r="AQ25" i="2"/>
  <c r="AM25" i="2"/>
  <c r="AQ27" i="2"/>
  <c r="CG27" i="2" s="1"/>
  <c r="AL27" i="2"/>
  <c r="CB27" i="2" s="1"/>
  <c r="AM21" i="2"/>
  <c r="CC21" i="2" s="1"/>
  <c r="AQ19" i="2"/>
  <c r="AL19" i="2"/>
  <c r="AM13" i="2"/>
  <c r="AQ11" i="2"/>
  <c r="AL11" i="2"/>
  <c r="AM27" i="2"/>
  <c r="AM19" i="2"/>
  <c r="AM11" i="2"/>
  <c r="AL58" i="2"/>
  <c r="AM56" i="2"/>
  <c r="AQ56" i="2"/>
  <c r="AQ139" i="2"/>
  <c r="AM139" i="2"/>
  <c r="AQ137" i="2"/>
  <c r="CG137" i="2" s="1"/>
  <c r="AM137" i="2"/>
  <c r="CC137" i="2" s="1"/>
  <c r="AQ135" i="2"/>
  <c r="AM135" i="2"/>
  <c r="AQ133" i="2"/>
  <c r="CG133" i="2" s="1"/>
  <c r="AM133" i="2"/>
  <c r="AQ131" i="2"/>
  <c r="AM131" i="2"/>
  <c r="AQ121" i="2"/>
  <c r="AM121" i="2"/>
  <c r="AQ119" i="2"/>
  <c r="AM119" i="2"/>
  <c r="AQ115" i="2"/>
  <c r="AM115" i="2"/>
  <c r="AQ113" i="2"/>
  <c r="AM113" i="2"/>
  <c r="AQ111" i="2"/>
  <c r="AM111" i="2"/>
  <c r="AQ107" i="2"/>
  <c r="AM107" i="2"/>
  <c r="AQ99" i="2"/>
  <c r="AM99" i="2"/>
  <c r="AQ97" i="2"/>
  <c r="AM97" i="2"/>
  <c r="AQ93" i="2"/>
  <c r="AM93" i="2"/>
  <c r="AQ91" i="2"/>
  <c r="AM91" i="2"/>
  <c r="AQ89" i="2"/>
  <c r="AM89" i="2"/>
  <c r="AQ87" i="2"/>
  <c r="AM87" i="2"/>
  <c r="AQ85" i="2"/>
  <c r="AM85" i="2"/>
  <c r="AQ83" i="2"/>
  <c r="AM83" i="2"/>
  <c r="AQ79" i="2"/>
  <c r="AM79" i="2"/>
  <c r="AQ77" i="2"/>
  <c r="AM77" i="2"/>
  <c r="AQ75" i="2"/>
  <c r="AM75" i="2"/>
  <c r="AQ65" i="2"/>
  <c r="AL65" i="2"/>
  <c r="AM63" i="2"/>
  <c r="AM62" i="2"/>
  <c r="CC62" i="2" s="1"/>
  <c r="AQ62" i="2"/>
  <c r="AQ57" i="2"/>
  <c r="AL57" i="2"/>
  <c r="AL56" i="2"/>
  <c r="AM55" i="2"/>
  <c r="AM54" i="2"/>
  <c r="CC54" i="2" s="1"/>
  <c r="AQ54" i="2"/>
  <c r="AM46" i="2"/>
  <c r="AQ46" i="2"/>
  <c r="AM39" i="2"/>
  <c r="AM38" i="2"/>
  <c r="AQ38" i="2"/>
  <c r="AM31" i="2"/>
  <c r="AQ63" i="2"/>
  <c r="AL63" i="2"/>
  <c r="AM60" i="2"/>
  <c r="AQ60" i="2"/>
  <c r="CG60" i="2" s="1"/>
  <c r="AQ55" i="2"/>
  <c r="AL55" i="2"/>
  <c r="AM52" i="2"/>
  <c r="AQ52" i="2"/>
  <c r="AM44" i="2"/>
  <c r="AQ44" i="2"/>
  <c r="AQ39" i="2"/>
  <c r="AL39" i="2"/>
  <c r="AM36" i="2"/>
  <c r="AQ36" i="2"/>
  <c r="AQ31" i="2"/>
  <c r="AL31" i="2"/>
  <c r="AM58" i="2"/>
  <c r="AQ58" i="2"/>
  <c r="AL24" i="2"/>
  <c r="AM24" i="2"/>
  <c r="CC24" i="2" s="1"/>
  <c r="AQ24" i="2"/>
  <c r="CG24" i="2" s="1"/>
  <c r="AL22" i="2"/>
  <c r="AM22" i="2"/>
  <c r="AQ22" i="2"/>
  <c r="AL20" i="2"/>
  <c r="AM20" i="2"/>
  <c r="AQ20" i="2"/>
  <c r="AL18" i="2"/>
  <c r="AM18" i="2"/>
  <c r="AQ18" i="2"/>
  <c r="AL16" i="2"/>
  <c r="AM16" i="2"/>
  <c r="AQ16" i="2"/>
  <c r="AL14" i="2"/>
  <c r="AM14" i="2"/>
  <c r="AQ14" i="2"/>
  <c r="AL12" i="2"/>
  <c r="AM12" i="2"/>
  <c r="AQ12" i="2"/>
  <c r="AL10" i="2"/>
  <c r="AM10" i="2"/>
  <c r="AQ10" i="2"/>
  <c r="AM65" i="2"/>
  <c r="CC65" i="2" s="1"/>
  <c r="AM64" i="2"/>
  <c r="AQ64" i="2"/>
  <c r="CG64" i="2" s="1"/>
  <c r="AM57" i="2"/>
  <c r="AM32" i="2"/>
  <c r="AQ32" i="2"/>
  <c r="CG32" i="2" s="1"/>
  <c r="BZ140" i="2"/>
  <c r="BT140" i="2"/>
  <c r="BO140" i="2"/>
  <c r="BJ140" i="2"/>
  <c r="BE140" i="2"/>
  <c r="AZ140" i="2"/>
  <c r="AU140" i="2"/>
  <c r="AP140" i="2"/>
  <c r="AJ140" i="2"/>
  <c r="AE140" i="2"/>
  <c r="Z140" i="2"/>
  <c r="U140" i="2"/>
  <c r="P140" i="2"/>
  <c r="CE109" i="2" l="1"/>
  <c r="CB109" i="2"/>
  <c r="CF109" i="2"/>
  <c r="CC109" i="2"/>
  <c r="CG109" i="2"/>
  <c r="CC10" i="2"/>
  <c r="CB10" i="2"/>
  <c r="CE10" i="2"/>
  <c r="CF10" i="2"/>
  <c r="CB18" i="2"/>
  <c r="CE18" i="2"/>
  <c r="CF18" i="2"/>
  <c r="CE25" i="2"/>
  <c r="CF25" i="2"/>
  <c r="CG25" i="2"/>
  <c r="CB25" i="2"/>
  <c r="CE33" i="2"/>
  <c r="CG33" i="2"/>
  <c r="CB33" i="2"/>
  <c r="CF33" i="2"/>
  <c r="CE120" i="2"/>
  <c r="CE77" i="2"/>
  <c r="CB77" i="2"/>
  <c r="CF77" i="2"/>
  <c r="CC77" i="2"/>
  <c r="CG77" i="2"/>
  <c r="CB95" i="2"/>
  <c r="CF95" i="2"/>
  <c r="CC95" i="2"/>
  <c r="CG95" i="2"/>
  <c r="CE95" i="2"/>
  <c r="CE119" i="2"/>
  <c r="CB119" i="2"/>
  <c r="CF119" i="2"/>
  <c r="CC119" i="2"/>
  <c r="CG119" i="2"/>
  <c r="CE107" i="2"/>
  <c r="CB107" i="2"/>
  <c r="CF107" i="2"/>
  <c r="CC107" i="2"/>
  <c r="CG107" i="2"/>
  <c r="CC33" i="2"/>
  <c r="CC38" i="2"/>
  <c r="CE61" i="2"/>
  <c r="CC74" i="2"/>
  <c r="CC96" i="2"/>
  <c r="CC11" i="2"/>
  <c r="CG19" i="2"/>
  <c r="CC35" i="2"/>
  <c r="CC120" i="2"/>
  <c r="CE45" i="2"/>
  <c r="CC80" i="2"/>
  <c r="CC86" i="2"/>
  <c r="CC98" i="2"/>
  <c r="CC106" i="2"/>
  <c r="CF120" i="2"/>
  <c r="CF44" i="2"/>
  <c r="CF52" i="2"/>
  <c r="CG120" i="2"/>
  <c r="CB42" i="2"/>
  <c r="CE42" i="2"/>
  <c r="CF42" i="2"/>
  <c r="CE40" i="2"/>
  <c r="CF40" i="2"/>
  <c r="CB40" i="2"/>
  <c r="CE60" i="2"/>
  <c r="CE90" i="2"/>
  <c r="CB103" i="2"/>
  <c r="CF103" i="2"/>
  <c r="CC103" i="2"/>
  <c r="CG103" i="2"/>
  <c r="CE103" i="2"/>
  <c r="CE112" i="2"/>
  <c r="CE76" i="2"/>
  <c r="CB87" i="2"/>
  <c r="CF87" i="2"/>
  <c r="CC87" i="2"/>
  <c r="CG87" i="2"/>
  <c r="CE87" i="2"/>
  <c r="CE65" i="2"/>
  <c r="CG65" i="2"/>
  <c r="CB65" i="2"/>
  <c r="CF65" i="2"/>
  <c r="CE85" i="2"/>
  <c r="CB85" i="2"/>
  <c r="CF85" i="2"/>
  <c r="CC85" i="2"/>
  <c r="CG85" i="2"/>
  <c r="CG13" i="2"/>
  <c r="CE41" i="2"/>
  <c r="CF41" i="2"/>
  <c r="CG41" i="2"/>
  <c r="CB41" i="2"/>
  <c r="CG135" i="2"/>
  <c r="CE135" i="2"/>
  <c r="CB135" i="2"/>
  <c r="CF135" i="2"/>
  <c r="CC135" i="2"/>
  <c r="CC14" i="2"/>
  <c r="CE14" i="2"/>
  <c r="CF14" i="2"/>
  <c r="CB14" i="2"/>
  <c r="CE108" i="2"/>
  <c r="CC89" i="2"/>
  <c r="CG89" i="2"/>
  <c r="CE89" i="2"/>
  <c r="CB89" i="2"/>
  <c r="CF89" i="2"/>
  <c r="CE75" i="2"/>
  <c r="CB75" i="2"/>
  <c r="CF75" i="2"/>
  <c r="CG75" i="2"/>
  <c r="CC75" i="2"/>
  <c r="CB22" i="2"/>
  <c r="CE55" i="2"/>
  <c r="CF55" i="2"/>
  <c r="CB55" i="2"/>
  <c r="CG55" i="2"/>
  <c r="CC55" i="2"/>
  <c r="CC113" i="2"/>
  <c r="CG113" i="2"/>
  <c r="CE113" i="2"/>
  <c r="CF113" i="2"/>
  <c r="CB113" i="2"/>
  <c r="CG10" i="2"/>
  <c r="CG18" i="2"/>
  <c r="CC25" i="2"/>
  <c r="CE22" i="2"/>
  <c r="CF61" i="2"/>
  <c r="CE11" i="2"/>
  <c r="CB19" i="2"/>
  <c r="CE35" i="2"/>
  <c r="CF80" i="2"/>
  <c r="CF98" i="2"/>
  <c r="CF108" i="2"/>
  <c r="CB120" i="2"/>
  <c r="CB52" i="2"/>
  <c r="CC127" i="2"/>
  <c r="CE127" i="2"/>
  <c r="CB127" i="2"/>
  <c r="CF127" i="2"/>
  <c r="CG127" i="2"/>
  <c r="CC12" i="2"/>
  <c r="CF12" i="2"/>
  <c r="CB12" i="2"/>
  <c r="CE12" i="2"/>
  <c r="CF16" i="2"/>
  <c r="CB16" i="2"/>
  <c r="CE16" i="2"/>
  <c r="CE20" i="2"/>
  <c r="CE36" i="2"/>
  <c r="CE67" i="2"/>
  <c r="CB67" i="2"/>
  <c r="CF67" i="2"/>
  <c r="CC67" i="2"/>
  <c r="CG67" i="2"/>
  <c r="CE92" i="2"/>
  <c r="CE114" i="2"/>
  <c r="CE93" i="2"/>
  <c r="CB93" i="2"/>
  <c r="CF93" i="2"/>
  <c r="CC93" i="2"/>
  <c r="CG93" i="2"/>
  <c r="CE8" i="2"/>
  <c r="CB8" i="2"/>
  <c r="CG8" i="2"/>
  <c r="CF8" i="2"/>
  <c r="CC8" i="2"/>
  <c r="CB79" i="2"/>
  <c r="CF79" i="2"/>
  <c r="CF140" i="2" s="1"/>
  <c r="CC79" i="2"/>
  <c r="CG79" i="2"/>
  <c r="CE79" i="2"/>
  <c r="CE91" i="2"/>
  <c r="CB91" i="2"/>
  <c r="CF91" i="2"/>
  <c r="CG91" i="2"/>
  <c r="CC91" i="2"/>
  <c r="CC97" i="2"/>
  <c r="CG97" i="2"/>
  <c r="CE97" i="2"/>
  <c r="CB97" i="2"/>
  <c r="CF97" i="2"/>
  <c r="CE115" i="2"/>
  <c r="CB115" i="2"/>
  <c r="CF115" i="2"/>
  <c r="CC115" i="2"/>
  <c r="CG115" i="2"/>
  <c r="CB58" i="2"/>
  <c r="CE58" i="2"/>
  <c r="CF58" i="2"/>
  <c r="CE17" i="2"/>
  <c r="CG17" i="2"/>
  <c r="CB17" i="2"/>
  <c r="CF17" i="2"/>
  <c r="CE24" i="2"/>
  <c r="CF24" i="2"/>
  <c r="CB24" i="2"/>
  <c r="CC53" i="2"/>
  <c r="CE57" i="2"/>
  <c r="CF57" i="2"/>
  <c r="CG57" i="2"/>
  <c r="CB57" i="2"/>
  <c r="CB111" i="2"/>
  <c r="CF111" i="2"/>
  <c r="CC111" i="2"/>
  <c r="CG111" i="2"/>
  <c r="CE111" i="2"/>
  <c r="CE63" i="2"/>
  <c r="CB63" i="2"/>
  <c r="CG63" i="2"/>
  <c r="CC63" i="2"/>
  <c r="CF63" i="2"/>
  <c r="CC18" i="2"/>
  <c r="CF22" i="2"/>
  <c r="CG35" i="2"/>
  <c r="CB80" i="2"/>
  <c r="CB98" i="2"/>
  <c r="CB108" i="2"/>
  <c r="CG52" i="2"/>
  <c r="CE101" i="2"/>
  <c r="CB101" i="2"/>
  <c r="CF101" i="2"/>
  <c r="CC101" i="2"/>
  <c r="CG101" i="2"/>
  <c r="CC131" i="2"/>
  <c r="CE131" i="2"/>
  <c r="CB131" i="2"/>
  <c r="CF131" i="2"/>
  <c r="CG131" i="2"/>
  <c r="CE139" i="2"/>
  <c r="CC139" i="2"/>
  <c r="CG139" i="2"/>
  <c r="CB139" i="2"/>
  <c r="CF139" i="2"/>
  <c r="CE23" i="2"/>
  <c r="CF23" i="2"/>
  <c r="CB23" i="2"/>
  <c r="CG23" i="2"/>
  <c r="CC23" i="2"/>
  <c r="CB38" i="2"/>
  <c r="CE44" i="2"/>
  <c r="CE56" i="2"/>
  <c r="CF56" i="2"/>
  <c r="CB56" i="2"/>
  <c r="CE96" i="2"/>
  <c r="CE106" i="2"/>
  <c r="CE116" i="2"/>
  <c r="CE74" i="2"/>
  <c r="CE83" i="2"/>
  <c r="CB83" i="2"/>
  <c r="CF83" i="2"/>
  <c r="CG83" i="2"/>
  <c r="CC83" i="2"/>
  <c r="CE99" i="2"/>
  <c r="CB99" i="2"/>
  <c r="CF99" i="2"/>
  <c r="CG99" i="2"/>
  <c r="CC99" i="2"/>
  <c r="CE86" i="2"/>
  <c r="CE31" i="2"/>
  <c r="CB31" i="2"/>
  <c r="CG31" i="2"/>
  <c r="CC31" i="2"/>
  <c r="CF31" i="2"/>
  <c r="CE39" i="2"/>
  <c r="CF39" i="2"/>
  <c r="CB39" i="2"/>
  <c r="CG39" i="2"/>
  <c r="CC39" i="2"/>
  <c r="CX35" i="1"/>
  <c r="CV35" i="1" s="1"/>
  <c r="CX36" i="1"/>
  <c r="CX37" i="1"/>
  <c r="CZ37" i="1" s="1"/>
  <c r="CX39" i="1"/>
  <c r="CX40" i="1"/>
  <c r="CX41" i="1"/>
  <c r="CX42" i="1"/>
  <c r="CX43" i="1"/>
  <c r="CV43" i="1" s="1"/>
  <c r="CY43" i="1"/>
  <c r="CZ43" i="1"/>
  <c r="CX44" i="1"/>
  <c r="CY44" i="1" s="1"/>
  <c r="CX45" i="1"/>
  <c r="CX46" i="1"/>
  <c r="CX47" i="1"/>
  <c r="CX57" i="1"/>
  <c r="CX58" i="1"/>
  <c r="CX59" i="1"/>
  <c r="CV59" i="1" s="1"/>
  <c r="CY59" i="1"/>
  <c r="CZ59" i="1"/>
  <c r="CX60" i="1"/>
  <c r="CY60" i="1" s="1"/>
  <c r="CX65" i="1"/>
  <c r="CY65" i="1" s="1"/>
  <c r="CZ65" i="1"/>
  <c r="CX66" i="1"/>
  <c r="CY66" i="1" s="1"/>
  <c r="DA66" i="1"/>
  <c r="CX67" i="1"/>
  <c r="CW67" i="1" s="1"/>
  <c r="CY67" i="1"/>
  <c r="CW68" i="1"/>
  <c r="CX68" i="1"/>
  <c r="CV68" i="1" s="1"/>
  <c r="CY68" i="1"/>
  <c r="DA68" i="1"/>
  <c r="CX69" i="1"/>
  <c r="CW69" i="1" s="1"/>
  <c r="CY69" i="1"/>
  <c r="CX77" i="1"/>
  <c r="CY77" i="1" s="1"/>
  <c r="CW78" i="1"/>
  <c r="CX78" i="1"/>
  <c r="CY78" i="1" s="1"/>
  <c r="DA78" i="1"/>
  <c r="CX79" i="1"/>
  <c r="CY79" i="1" s="1"/>
  <c r="CW80" i="1"/>
  <c r="CX80" i="1"/>
  <c r="CY80" i="1" s="1"/>
  <c r="DA80" i="1"/>
  <c r="CX81" i="1"/>
  <c r="CY81" i="1" s="1"/>
  <c r="CX103" i="1"/>
  <c r="CY103" i="1" s="1"/>
  <c r="CX104" i="1"/>
  <c r="DA104" i="1"/>
  <c r="CX105" i="1"/>
  <c r="CY105" i="1" s="1"/>
  <c r="CX106" i="1"/>
  <c r="DA106" i="1"/>
  <c r="CX107" i="1"/>
  <c r="CY107" i="1" s="1"/>
  <c r="CX131" i="1"/>
  <c r="CX141" i="1"/>
  <c r="CX155" i="1"/>
  <c r="CX156" i="1"/>
  <c r="CW158" i="1"/>
  <c r="CX158" i="1"/>
  <c r="CY158" i="1" s="1"/>
  <c r="DA158" i="1"/>
  <c r="CX159" i="1"/>
  <c r="CX169" i="1"/>
  <c r="CX177" i="1"/>
  <c r="CX188" i="1"/>
  <c r="CW188" i="1" s="1"/>
  <c r="CY188" i="1"/>
  <c r="CX189" i="1"/>
  <c r="CY189" i="1"/>
  <c r="CX202" i="1"/>
  <c r="CW202" i="1" s="1"/>
  <c r="CY202" i="1"/>
  <c r="CX266" i="1"/>
  <c r="CW266" i="1" s="1"/>
  <c r="CY266" i="1"/>
  <c r="CX267" i="1"/>
  <c r="DA267" i="1" s="1"/>
  <c r="CY267" i="1"/>
  <c r="CX268" i="1"/>
  <c r="CW268" i="1" s="1"/>
  <c r="CY268" i="1"/>
  <c r="CX269" i="1"/>
  <c r="CV270" i="1"/>
  <c r="CW270" i="1"/>
  <c r="CX270" i="1"/>
  <c r="CY270" i="1" s="1"/>
  <c r="CZ270" i="1"/>
  <c r="DA270" i="1"/>
  <c r="CV272" i="1"/>
  <c r="CW272" i="1"/>
  <c r="CX272" i="1"/>
  <c r="CY272" i="1" s="1"/>
  <c r="CZ272" i="1"/>
  <c r="DA272" i="1"/>
  <c r="CW273" i="1"/>
  <c r="CX273" i="1"/>
  <c r="CY273" i="1"/>
  <c r="DA273" i="1"/>
  <c r="CX283" i="1"/>
  <c r="DA283" i="1" s="1"/>
  <c r="CY283" i="1"/>
  <c r="CX302" i="1"/>
  <c r="CX303" i="1"/>
  <c r="CV304" i="1"/>
  <c r="CX304" i="1"/>
  <c r="CW304" i="1" s="1"/>
  <c r="CZ304" i="1"/>
  <c r="CX305" i="1"/>
  <c r="CV306" i="1"/>
  <c r="CX306" i="1"/>
  <c r="CW306" i="1" s="1"/>
  <c r="CY306" i="1"/>
  <c r="CZ306" i="1"/>
  <c r="CX315" i="1"/>
  <c r="CX316" i="1"/>
  <c r="CW316" i="1" s="1"/>
  <c r="CY316" i="1"/>
  <c r="CZ316" i="1"/>
  <c r="CX331" i="1"/>
  <c r="CX334" i="1"/>
  <c r="CX348" i="1"/>
  <c r="CW348" i="1" s="1"/>
  <c r="CY348" i="1"/>
  <c r="CX349" i="1"/>
  <c r="CX361" i="1"/>
  <c r="CV368" i="1"/>
  <c r="CX368" i="1"/>
  <c r="CW368" i="1" s="1"/>
  <c r="CZ368" i="1"/>
  <c r="CX370" i="1"/>
  <c r="CW370" i="1" s="1"/>
  <c r="CZ370" i="1"/>
  <c r="CX373" i="1"/>
  <c r="CX374" i="1"/>
  <c r="CX375" i="1"/>
  <c r="CX380" i="1"/>
  <c r="CW380" i="1" s="1"/>
  <c r="CY380" i="1"/>
  <c r="CX381" i="1"/>
  <c r="CX382" i="1"/>
  <c r="CX383" i="1"/>
  <c r="CV384" i="1"/>
  <c r="CX384" i="1"/>
  <c r="CW384" i="1" s="1"/>
  <c r="CZ384" i="1"/>
  <c r="CX385" i="1"/>
  <c r="CX387" i="1"/>
  <c r="CX393" i="1"/>
  <c r="CX395" i="1"/>
  <c r="CX396" i="1"/>
  <c r="CW396" i="1" s="1"/>
  <c r="CY396" i="1"/>
  <c r="CZ396" i="1"/>
  <c r="CX406" i="1"/>
  <c r="CX412" i="1"/>
  <c r="CW412" i="1" s="1"/>
  <c r="CY412" i="1"/>
  <c r="CX413" i="1"/>
  <c r="CX414" i="1"/>
  <c r="CX418" i="1"/>
  <c r="CW418" i="1" s="1"/>
  <c r="CZ418" i="1"/>
  <c r="CX419" i="1"/>
  <c r="CX421" i="1"/>
  <c r="CX426" i="1"/>
  <c r="CW426" i="1" s="1"/>
  <c r="CZ426" i="1"/>
  <c r="CX433" i="1"/>
  <c r="CX443" i="1"/>
  <c r="CW302" i="1" l="1"/>
  <c r="CZ302" i="1"/>
  <c r="CV302" i="1"/>
  <c r="CY302" i="1"/>
  <c r="CW406" i="1"/>
  <c r="CZ406" i="1"/>
  <c r="CV406" i="1"/>
  <c r="CY406" i="1"/>
  <c r="CW414" i="1"/>
  <c r="CZ414" i="1"/>
  <c r="CV414" i="1"/>
  <c r="CY414" i="1"/>
  <c r="CW334" i="1"/>
  <c r="CZ334" i="1"/>
  <c r="CV334" i="1"/>
  <c r="CY334" i="1"/>
  <c r="CW169" i="1"/>
  <c r="CY169" i="1"/>
  <c r="CW382" i="1"/>
  <c r="CZ382" i="1"/>
  <c r="CV382" i="1"/>
  <c r="CY382" i="1"/>
  <c r="CW374" i="1"/>
  <c r="CZ374" i="1"/>
  <c r="CV374" i="1"/>
  <c r="CY374" i="1"/>
  <c r="DA269" i="1"/>
  <c r="CW269" i="1"/>
  <c r="CY269" i="1"/>
  <c r="CV426" i="1"/>
  <c r="CV418" i="1"/>
  <c r="CZ412" i="1"/>
  <c r="CZ380" i="1"/>
  <c r="CV370" i="1"/>
  <c r="CZ348" i="1"/>
  <c r="CZ268" i="1"/>
  <c r="CV268" i="1"/>
  <c r="CZ266" i="1"/>
  <c r="CV266" i="1"/>
  <c r="CY426" i="1"/>
  <c r="CY418" i="1"/>
  <c r="CY370" i="1"/>
  <c r="CV412" i="1"/>
  <c r="CV396" i="1"/>
  <c r="CY384" i="1"/>
  <c r="CV380" i="1"/>
  <c r="CY368" i="1"/>
  <c r="CV348" i="1"/>
  <c r="CV316" i="1"/>
  <c r="CY304" i="1"/>
  <c r="DA268" i="1"/>
  <c r="DA266" i="1"/>
  <c r="CW177" i="1"/>
  <c r="CY177" i="1"/>
  <c r="CZ202" i="1"/>
  <c r="CV202" i="1"/>
  <c r="CZ188" i="1"/>
  <c r="CV188" i="1"/>
  <c r="CV156" i="1"/>
  <c r="CZ156" i="1"/>
  <c r="CW156" i="1"/>
  <c r="DA156" i="1"/>
  <c r="CY156" i="1"/>
  <c r="CW141" i="1"/>
  <c r="DA141" i="1"/>
  <c r="CY141" i="1"/>
  <c r="CZ45" i="1"/>
  <c r="CY45" i="1"/>
  <c r="DA202" i="1"/>
  <c r="DA188" i="1"/>
  <c r="CY40" i="1"/>
  <c r="CV40" i="1"/>
  <c r="DA40" i="1"/>
  <c r="CW40" i="1"/>
  <c r="CZ40" i="1"/>
  <c r="CY36" i="1"/>
  <c r="CZ36" i="1"/>
  <c r="CZ158" i="1"/>
  <c r="CV158" i="1"/>
  <c r="CY106" i="1"/>
  <c r="CV106" i="1"/>
  <c r="CZ106" i="1"/>
  <c r="CY104" i="1"/>
  <c r="CV104" i="1"/>
  <c r="CZ104" i="1"/>
  <c r="CY58" i="1"/>
  <c r="DA58" i="1"/>
  <c r="CV58" i="1"/>
  <c r="CZ58" i="1"/>
  <c r="CY42" i="1"/>
  <c r="DA42" i="1"/>
  <c r="CV42" i="1"/>
  <c r="CZ42" i="1"/>
  <c r="CW106" i="1"/>
  <c r="CW104" i="1"/>
  <c r="CZ57" i="1"/>
  <c r="CV57" i="1"/>
  <c r="CY57" i="1"/>
  <c r="CZ41" i="1"/>
  <c r="CV41" i="1"/>
  <c r="CY41" i="1"/>
  <c r="CV66" i="1"/>
  <c r="CV65" i="1"/>
  <c r="CZ80" i="1"/>
  <c r="CV80" i="1"/>
  <c r="CZ78" i="1"/>
  <c r="CV78" i="1"/>
  <c r="CZ68" i="1"/>
  <c r="CZ66" i="1"/>
  <c r="CZ60" i="1"/>
  <c r="CZ44" i="1"/>
  <c r="CY37" i="1"/>
  <c r="CZ35" i="1"/>
  <c r="CY35" i="1"/>
  <c r="CV331" i="1"/>
  <c r="CZ331" i="1"/>
  <c r="CY331" i="1"/>
  <c r="CW331" i="1"/>
  <c r="DA331" i="1"/>
  <c r="DA375" i="1"/>
  <c r="CY375" i="1"/>
  <c r="CV375" i="1"/>
  <c r="CZ375" i="1"/>
  <c r="CW375" i="1"/>
  <c r="CV421" i="1"/>
  <c r="CZ421" i="1"/>
  <c r="DA421" i="1"/>
  <c r="CY421" i="1"/>
  <c r="CW421" i="1"/>
  <c r="CV413" i="1"/>
  <c r="CZ413" i="1"/>
  <c r="CW413" i="1"/>
  <c r="CY413" i="1"/>
  <c r="DA413" i="1"/>
  <c r="CW381" i="1"/>
  <c r="DA381" i="1"/>
  <c r="CY381" i="1"/>
  <c r="CV381" i="1"/>
  <c r="CZ381" i="1"/>
  <c r="CV373" i="1"/>
  <c r="CZ373" i="1"/>
  <c r="CW373" i="1"/>
  <c r="DA373" i="1"/>
  <c r="CY373" i="1"/>
  <c r="CV349" i="1"/>
  <c r="CZ349" i="1"/>
  <c r="DA349" i="1"/>
  <c r="CY349" i="1"/>
  <c r="CW349" i="1"/>
  <c r="CV395" i="1"/>
  <c r="CZ395" i="1"/>
  <c r="CW395" i="1"/>
  <c r="CY395" i="1"/>
  <c r="DA395" i="1"/>
  <c r="CW393" i="1"/>
  <c r="CY393" i="1"/>
  <c r="CV393" i="1"/>
  <c r="CZ393" i="1"/>
  <c r="DA393" i="1"/>
  <c r="CV385" i="1"/>
  <c r="CZ385" i="1"/>
  <c r="CW385" i="1"/>
  <c r="CY385" i="1"/>
  <c r="DA385" i="1"/>
  <c r="CZ361" i="1"/>
  <c r="DA361" i="1"/>
  <c r="CY361" i="1"/>
  <c r="CV361" i="1"/>
  <c r="CW361" i="1"/>
  <c r="CV305" i="1"/>
  <c r="CZ305" i="1"/>
  <c r="CW305" i="1"/>
  <c r="DA305" i="1"/>
  <c r="CY305" i="1"/>
  <c r="CV443" i="1"/>
  <c r="CW443" i="1"/>
  <c r="CY443" i="1"/>
  <c r="CZ443" i="1"/>
  <c r="DA443" i="1"/>
  <c r="CW419" i="1"/>
  <c r="CY419" i="1"/>
  <c r="CV419" i="1"/>
  <c r="CZ419" i="1"/>
  <c r="DA419" i="1"/>
  <c r="CV387" i="1"/>
  <c r="CZ387" i="1"/>
  <c r="CW387" i="1"/>
  <c r="DA387" i="1"/>
  <c r="CY387" i="1"/>
  <c r="CV315" i="1"/>
  <c r="CZ315" i="1"/>
  <c r="CW315" i="1"/>
  <c r="DA315" i="1"/>
  <c r="CY315" i="1"/>
  <c r="CW433" i="1"/>
  <c r="CY433" i="1"/>
  <c r="CV433" i="1"/>
  <c r="CZ433" i="1"/>
  <c r="DA433" i="1"/>
  <c r="CV383" i="1"/>
  <c r="CZ383" i="1"/>
  <c r="DA383" i="1"/>
  <c r="CW383" i="1"/>
  <c r="CY383" i="1"/>
  <c r="CV303" i="1"/>
  <c r="CZ303" i="1"/>
  <c r="CW303" i="1"/>
  <c r="DA303" i="1"/>
  <c r="CY303" i="1"/>
  <c r="DA426" i="1"/>
  <c r="DA418" i="1"/>
  <c r="DA414" i="1"/>
  <c r="DA412" i="1"/>
  <c r="DA406" i="1"/>
  <c r="DA396" i="1"/>
  <c r="DA384" i="1"/>
  <c r="DA382" i="1"/>
  <c r="DA380" i="1"/>
  <c r="DA374" i="1"/>
  <c r="DA370" i="1"/>
  <c r="DA368" i="1"/>
  <c r="DA348" i="1"/>
  <c r="DA334" i="1"/>
  <c r="DA316" i="1"/>
  <c r="DA306" i="1"/>
  <c r="DA304" i="1"/>
  <c r="DA302" i="1"/>
  <c r="CV273" i="1"/>
  <c r="CZ273" i="1"/>
  <c r="CV269" i="1"/>
  <c r="CZ269" i="1"/>
  <c r="CW189" i="1"/>
  <c r="DA189" i="1"/>
  <c r="CV189" i="1"/>
  <c r="CZ189" i="1"/>
  <c r="CV283" i="1"/>
  <c r="CZ283" i="1"/>
  <c r="CV267" i="1"/>
  <c r="CZ267" i="1"/>
  <c r="CW283" i="1"/>
  <c r="CW267" i="1"/>
  <c r="CV159" i="1"/>
  <c r="CZ159" i="1"/>
  <c r="DA159" i="1"/>
  <c r="CW159" i="1"/>
  <c r="CY159" i="1"/>
  <c r="CV155" i="1"/>
  <c r="CZ155" i="1"/>
  <c r="DA155" i="1"/>
  <c r="CW155" i="1"/>
  <c r="CY155" i="1"/>
  <c r="CV131" i="1"/>
  <c r="CZ131" i="1"/>
  <c r="DA131" i="1"/>
  <c r="CW131" i="1"/>
  <c r="CY131" i="1"/>
  <c r="CZ177" i="1"/>
  <c r="CV177" i="1"/>
  <c r="CZ169" i="1"/>
  <c r="CV169" i="1"/>
  <c r="CW107" i="1"/>
  <c r="DA107" i="1"/>
  <c r="CV107" i="1"/>
  <c r="CZ107" i="1"/>
  <c r="CW105" i="1"/>
  <c r="DA105" i="1"/>
  <c r="CV105" i="1"/>
  <c r="CZ105" i="1"/>
  <c r="CW103" i="1"/>
  <c r="DA103" i="1"/>
  <c r="CV103" i="1"/>
  <c r="CZ103" i="1"/>
  <c r="CW81" i="1"/>
  <c r="DA81" i="1"/>
  <c r="CV81" i="1"/>
  <c r="CZ81" i="1"/>
  <c r="CW79" i="1"/>
  <c r="DA79" i="1"/>
  <c r="CV79" i="1"/>
  <c r="CZ79" i="1"/>
  <c r="CW77" i="1"/>
  <c r="DA77" i="1"/>
  <c r="CV77" i="1"/>
  <c r="CZ77" i="1"/>
  <c r="CW39" i="1"/>
  <c r="DA39" i="1"/>
  <c r="CZ39" i="1"/>
  <c r="CV39" i="1"/>
  <c r="CY39" i="1"/>
  <c r="CW47" i="1"/>
  <c r="DA47" i="1"/>
  <c r="CZ47" i="1"/>
  <c r="CV47" i="1"/>
  <c r="CY47" i="1"/>
  <c r="DA177" i="1"/>
  <c r="DA169" i="1"/>
  <c r="CV141" i="1"/>
  <c r="CZ141" i="1"/>
  <c r="CY46" i="1"/>
  <c r="CV46" i="1"/>
  <c r="DA46" i="1"/>
  <c r="CW46" i="1"/>
  <c r="CZ46" i="1"/>
  <c r="CZ69" i="1"/>
  <c r="CV69" i="1"/>
  <c r="CZ67" i="1"/>
  <c r="CV67" i="1"/>
  <c r="CW66" i="1"/>
  <c r="CW65" i="1"/>
  <c r="DA65" i="1"/>
  <c r="DA60" i="1"/>
  <c r="CV60" i="1"/>
  <c r="CW58" i="1"/>
  <c r="CW57" i="1"/>
  <c r="DA57" i="1"/>
  <c r="DA44" i="1"/>
  <c r="CV44" i="1"/>
  <c r="CW42" i="1"/>
  <c r="CW41" i="1"/>
  <c r="DA41" i="1"/>
  <c r="DA36" i="1"/>
  <c r="CV36" i="1"/>
  <c r="CW45" i="1"/>
  <c r="DA45" i="1"/>
  <c r="CW37" i="1"/>
  <c r="DA37" i="1"/>
  <c r="DA69" i="1"/>
  <c r="DA67" i="1"/>
  <c r="CW60" i="1"/>
  <c r="CW59" i="1"/>
  <c r="DA59" i="1"/>
  <c r="CV45" i="1"/>
  <c r="CW44" i="1"/>
  <c r="CW43" i="1"/>
  <c r="DA43" i="1"/>
  <c r="CV37" i="1"/>
  <c r="CW36" i="1"/>
  <c r="CW35" i="1"/>
  <c r="DA35" i="1"/>
  <c r="CR21" i="1" l="1"/>
  <c r="CT21" i="1"/>
  <c r="CR22" i="1"/>
  <c r="CP22" i="1" s="1"/>
  <c r="CT22" i="1"/>
  <c r="CR23" i="1"/>
  <c r="CS23" i="1"/>
  <c r="CT23" i="1"/>
  <c r="CR24" i="1"/>
  <c r="CT24" i="1"/>
  <c r="CR25" i="1"/>
  <c r="CT25" i="1"/>
  <c r="CU25" i="1"/>
  <c r="CR26" i="1"/>
  <c r="CT26" i="1"/>
  <c r="CR27" i="1"/>
  <c r="CT27" i="1"/>
  <c r="CR28" i="1"/>
  <c r="CT28" i="1"/>
  <c r="CR29" i="1"/>
  <c r="CT29" i="1"/>
  <c r="CR30" i="1"/>
  <c r="CT30" i="1"/>
  <c r="CR33" i="1"/>
  <c r="CX33" i="1" s="1"/>
  <c r="CT33" i="1"/>
  <c r="CR34" i="1"/>
  <c r="CX34" i="1" s="1"/>
  <c r="CT34" i="1"/>
  <c r="CR54" i="1"/>
  <c r="CT54" i="1"/>
  <c r="CR56" i="1"/>
  <c r="CX56" i="1" s="1"/>
  <c r="CT56" i="1"/>
  <c r="CR64" i="1"/>
  <c r="CT64" i="1"/>
  <c r="CR75" i="1"/>
  <c r="CT75" i="1"/>
  <c r="CR76" i="1"/>
  <c r="CT76" i="1"/>
  <c r="CR85" i="1"/>
  <c r="CT85" i="1"/>
  <c r="CR86" i="1"/>
  <c r="CT86" i="1"/>
  <c r="CR87" i="1"/>
  <c r="CS87" i="1"/>
  <c r="CT87" i="1"/>
  <c r="CU87" i="1"/>
  <c r="CR88" i="1"/>
  <c r="CT88" i="1"/>
  <c r="CR89" i="1"/>
  <c r="CT89" i="1"/>
  <c r="CR90" i="1"/>
  <c r="CT90" i="1"/>
  <c r="CR91" i="1"/>
  <c r="CT91" i="1"/>
  <c r="CR92" i="1"/>
  <c r="CT92" i="1"/>
  <c r="CR93" i="1"/>
  <c r="CT93" i="1"/>
  <c r="CR94" i="1"/>
  <c r="CT94" i="1"/>
  <c r="CQ99" i="1"/>
  <c r="CR99" i="1"/>
  <c r="CS99" i="1" s="1"/>
  <c r="CT99" i="1"/>
  <c r="CU99" i="1"/>
  <c r="CR101" i="1"/>
  <c r="CT101" i="1"/>
  <c r="CR102" i="1"/>
  <c r="CX102" i="1" s="1"/>
  <c r="CT102" i="1"/>
  <c r="CR129" i="1"/>
  <c r="CT129" i="1"/>
  <c r="CQ130" i="1"/>
  <c r="CR130" i="1"/>
  <c r="CT130" i="1"/>
  <c r="CR133" i="1"/>
  <c r="CT133" i="1"/>
  <c r="CR134" i="1"/>
  <c r="CT134" i="1"/>
  <c r="CR135" i="1"/>
  <c r="CT135" i="1"/>
  <c r="CR136" i="1"/>
  <c r="CT136" i="1"/>
  <c r="CR137" i="1"/>
  <c r="CT137" i="1"/>
  <c r="CR152" i="1"/>
  <c r="CT152" i="1"/>
  <c r="CR153" i="1"/>
  <c r="CQ153" i="1" s="1"/>
  <c r="CT153" i="1"/>
  <c r="CR157" i="1"/>
  <c r="CT157" i="1"/>
  <c r="CR162" i="1"/>
  <c r="CX162" i="1" s="1"/>
  <c r="CT162" i="1"/>
  <c r="CR163" i="1"/>
  <c r="CT163" i="1"/>
  <c r="CR164" i="1"/>
  <c r="CP164" i="1" s="1"/>
  <c r="CT164" i="1"/>
  <c r="CR180" i="1"/>
  <c r="CX180" i="1" s="1"/>
  <c r="CT180" i="1"/>
  <c r="CR185" i="1"/>
  <c r="CT185" i="1"/>
  <c r="CR203" i="1"/>
  <c r="CT203" i="1"/>
  <c r="CR204" i="1"/>
  <c r="CX204" i="1" s="1"/>
  <c r="CT204" i="1"/>
  <c r="CQ205" i="1"/>
  <c r="CR205" i="1"/>
  <c r="CS205" i="1"/>
  <c r="CT205" i="1"/>
  <c r="CU205" i="1"/>
  <c r="CR208" i="1"/>
  <c r="CT208" i="1"/>
  <c r="CR209" i="1"/>
  <c r="CT209" i="1"/>
  <c r="CR210" i="1"/>
  <c r="CT210" i="1"/>
  <c r="CR211" i="1"/>
  <c r="CT211" i="1"/>
  <c r="CR213" i="1"/>
  <c r="CQ213" i="1" s="1"/>
  <c r="CT213" i="1"/>
  <c r="CR214" i="1"/>
  <c r="CT214" i="1"/>
  <c r="CR215" i="1"/>
  <c r="CT215" i="1"/>
  <c r="CU215" i="1"/>
  <c r="CR216" i="1"/>
  <c r="CT216" i="1"/>
  <c r="CR217" i="1"/>
  <c r="CT217" i="1"/>
  <c r="CR218" i="1"/>
  <c r="CT218" i="1"/>
  <c r="CR219" i="1"/>
  <c r="CT219" i="1"/>
  <c r="CR220" i="1"/>
  <c r="CT220" i="1"/>
  <c r="CR221" i="1"/>
  <c r="CQ221" i="1" s="1"/>
  <c r="CT221" i="1"/>
  <c r="CR222" i="1"/>
  <c r="CT222" i="1"/>
  <c r="CR223" i="1"/>
  <c r="CT223" i="1"/>
  <c r="CR224" i="1"/>
  <c r="CT224" i="1"/>
  <c r="CR244" i="1"/>
  <c r="CT244" i="1"/>
  <c r="CR245" i="1"/>
  <c r="CQ245" i="1" s="1"/>
  <c r="CT245" i="1"/>
  <c r="CR247" i="1"/>
  <c r="CT247" i="1"/>
  <c r="CR248" i="1"/>
  <c r="CT248" i="1"/>
  <c r="CR249" i="1"/>
  <c r="CT249" i="1"/>
  <c r="CR250" i="1"/>
  <c r="CT250" i="1"/>
  <c r="CR251" i="1"/>
  <c r="CT251" i="1"/>
  <c r="CR252" i="1"/>
  <c r="CT252" i="1"/>
  <c r="CR253" i="1"/>
  <c r="CT253" i="1"/>
  <c r="CU253" i="1"/>
  <c r="CR254" i="1"/>
  <c r="CT254" i="1"/>
  <c r="CR256" i="1"/>
  <c r="CT256" i="1"/>
  <c r="CR257" i="1"/>
  <c r="CT257" i="1"/>
  <c r="CR258" i="1"/>
  <c r="CT258" i="1"/>
  <c r="CQ259" i="1"/>
  <c r="CR259" i="1"/>
  <c r="CT259" i="1"/>
  <c r="CU259" i="1"/>
  <c r="CR260" i="1"/>
  <c r="CT260" i="1"/>
  <c r="CR261" i="1"/>
  <c r="CQ261" i="1" s="1"/>
  <c r="CT261" i="1"/>
  <c r="CR262" i="1"/>
  <c r="CT262" i="1"/>
  <c r="CR263" i="1"/>
  <c r="CT263" i="1"/>
  <c r="CR264" i="1"/>
  <c r="CT264" i="1"/>
  <c r="CQ265" i="1"/>
  <c r="CR265" i="1"/>
  <c r="CT265" i="1"/>
  <c r="CU265" i="1"/>
  <c r="CR271" i="1"/>
  <c r="CT271" i="1"/>
  <c r="CR274" i="1"/>
  <c r="CT274" i="1"/>
  <c r="CR275" i="1"/>
  <c r="CT275" i="1"/>
  <c r="CR284" i="1"/>
  <c r="CT284" i="1"/>
  <c r="CR285" i="1"/>
  <c r="CT285" i="1"/>
  <c r="CR292" i="1"/>
  <c r="CT292" i="1"/>
  <c r="CR293" i="1"/>
  <c r="CT293" i="1"/>
  <c r="CR294" i="1"/>
  <c r="CS294" i="1"/>
  <c r="CT294" i="1"/>
  <c r="CR300" i="1"/>
  <c r="CT300" i="1"/>
  <c r="CR301" i="1"/>
  <c r="CP301" i="1" s="1"/>
  <c r="CT301" i="1"/>
  <c r="CR307" i="1"/>
  <c r="CT307" i="1"/>
  <c r="CQ308" i="1"/>
  <c r="CR308" i="1"/>
  <c r="CT308" i="1"/>
  <c r="CR309" i="1"/>
  <c r="CT309" i="1"/>
  <c r="CR310" i="1"/>
  <c r="CT310" i="1"/>
  <c r="CR311" i="1"/>
  <c r="CT311" i="1"/>
  <c r="CR317" i="1"/>
  <c r="CT317" i="1"/>
  <c r="CU317" i="1"/>
  <c r="CR318" i="1"/>
  <c r="CT318" i="1"/>
  <c r="CR319" i="1"/>
  <c r="CT319" i="1"/>
  <c r="CR320" i="1"/>
  <c r="CT320" i="1"/>
  <c r="CR321" i="1"/>
  <c r="CT321" i="1"/>
  <c r="CR322" i="1"/>
  <c r="CT322" i="1"/>
  <c r="CR323" i="1"/>
  <c r="CT323" i="1"/>
  <c r="CR324" i="1"/>
  <c r="CT324" i="1"/>
  <c r="CR325" i="1"/>
  <c r="CP325" i="1" s="1"/>
  <c r="CT325" i="1"/>
  <c r="CQ326" i="1"/>
  <c r="CR326" i="1"/>
  <c r="CS326" i="1"/>
  <c r="CT326" i="1"/>
  <c r="CU326" i="1"/>
  <c r="CR329" i="1"/>
  <c r="CT329" i="1"/>
  <c r="CR330" i="1"/>
  <c r="CT330" i="1"/>
  <c r="CR337" i="1"/>
  <c r="CT337" i="1"/>
  <c r="CU337" i="1"/>
  <c r="CR338" i="1"/>
  <c r="CT338" i="1"/>
  <c r="CR339" i="1"/>
  <c r="CT339" i="1"/>
  <c r="CQ340" i="1"/>
  <c r="CR340" i="1"/>
  <c r="CT340" i="1"/>
  <c r="CR341" i="1"/>
  <c r="CT341" i="1"/>
  <c r="CR342" i="1"/>
  <c r="CS342" i="1"/>
  <c r="CT342" i="1"/>
  <c r="CR343" i="1"/>
  <c r="CT343" i="1"/>
  <c r="CR344" i="1"/>
  <c r="CT344" i="1"/>
  <c r="CR345" i="1"/>
  <c r="CT345" i="1"/>
  <c r="CR346" i="1"/>
  <c r="CT346" i="1"/>
  <c r="CR356" i="1"/>
  <c r="CT356" i="1"/>
  <c r="CR357" i="1"/>
  <c r="CT357" i="1"/>
  <c r="CR358" i="1"/>
  <c r="CS358" i="1" s="1"/>
  <c r="CT358" i="1"/>
  <c r="CR359" i="1"/>
  <c r="CT359" i="1"/>
  <c r="CR360" i="1"/>
  <c r="CT360" i="1"/>
  <c r="CR362" i="1"/>
  <c r="CT362" i="1"/>
  <c r="CR363" i="1"/>
  <c r="CX363" i="1" s="1"/>
  <c r="CT363" i="1"/>
  <c r="CR371" i="1"/>
  <c r="CT371" i="1"/>
  <c r="CR372" i="1"/>
  <c r="CQ372" i="1" s="1"/>
  <c r="CT372" i="1"/>
  <c r="CR389" i="1"/>
  <c r="CT389" i="1"/>
  <c r="CR390" i="1"/>
  <c r="CT390" i="1"/>
  <c r="CR391" i="1"/>
  <c r="CT391" i="1"/>
  <c r="CR392" i="1"/>
  <c r="CT392" i="1"/>
  <c r="CR394" i="1"/>
  <c r="CT394" i="1"/>
  <c r="CR397" i="1"/>
  <c r="CT397" i="1"/>
  <c r="CR398" i="1"/>
  <c r="CS398" i="1" s="1"/>
  <c r="CT398" i="1"/>
  <c r="CR402" i="1"/>
  <c r="CS402" i="1"/>
  <c r="CT402" i="1"/>
  <c r="CR427" i="1"/>
  <c r="CT427" i="1"/>
  <c r="CP21" i="1"/>
  <c r="CP23" i="1"/>
  <c r="CP24" i="1"/>
  <c r="CP25" i="1"/>
  <c r="CP28" i="1"/>
  <c r="CP30" i="1"/>
  <c r="CP33" i="1"/>
  <c r="CP34" i="1"/>
  <c r="CP56" i="1"/>
  <c r="CP64" i="1"/>
  <c r="CP75" i="1"/>
  <c r="CP85" i="1"/>
  <c r="CP87" i="1"/>
  <c r="CP88" i="1"/>
  <c r="CP89" i="1"/>
  <c r="CP91" i="1"/>
  <c r="CP92" i="1"/>
  <c r="CP94" i="1"/>
  <c r="CP99" i="1"/>
  <c r="CP101" i="1"/>
  <c r="CP129" i="1"/>
  <c r="CP130" i="1"/>
  <c r="CP133" i="1"/>
  <c r="CP135" i="1"/>
  <c r="CP136" i="1"/>
  <c r="CP137" i="1"/>
  <c r="CP162" i="1"/>
  <c r="CP163" i="1"/>
  <c r="CP205" i="1"/>
  <c r="CP209" i="1"/>
  <c r="CP210" i="1"/>
  <c r="CP215" i="1"/>
  <c r="CP216" i="1"/>
  <c r="CP218" i="1"/>
  <c r="CP219" i="1"/>
  <c r="CP221" i="1"/>
  <c r="CP223" i="1"/>
  <c r="CP250" i="1"/>
  <c r="CP253" i="1"/>
  <c r="CP254" i="1"/>
  <c r="CP257" i="1"/>
  <c r="CP258" i="1"/>
  <c r="CP259" i="1"/>
  <c r="CP262" i="1"/>
  <c r="CP264" i="1"/>
  <c r="CP265" i="1"/>
  <c r="CP274" i="1"/>
  <c r="CP292" i="1"/>
  <c r="CP293" i="1"/>
  <c r="CP294" i="1"/>
  <c r="CP300" i="1"/>
  <c r="CP308" i="1"/>
  <c r="CP310" i="1"/>
  <c r="CP317" i="1"/>
  <c r="CP318" i="1"/>
  <c r="CP321" i="1"/>
  <c r="CP322" i="1"/>
  <c r="CP324" i="1"/>
  <c r="CP326" i="1"/>
  <c r="CP337" i="1"/>
  <c r="CP340" i="1"/>
  <c r="CP342" i="1"/>
  <c r="CP357" i="1"/>
  <c r="CP358" i="1"/>
  <c r="CP397" i="1"/>
  <c r="CP402" i="1"/>
  <c r="CP427" i="1"/>
  <c r="BW10" i="1"/>
  <c r="BY10" i="1"/>
  <c r="BW11" i="1"/>
  <c r="CX11" i="1" s="1"/>
  <c r="BY11" i="1"/>
  <c r="BW12" i="1"/>
  <c r="BY12" i="1"/>
  <c r="BW13" i="1"/>
  <c r="BY13" i="1"/>
  <c r="BW14" i="1"/>
  <c r="BY14" i="1"/>
  <c r="BW15" i="1"/>
  <c r="BY15" i="1"/>
  <c r="BW16" i="1"/>
  <c r="BY16" i="1"/>
  <c r="BW17" i="1"/>
  <c r="BY17" i="1"/>
  <c r="BW18" i="1"/>
  <c r="BY18" i="1"/>
  <c r="BW19" i="1"/>
  <c r="BY19" i="1"/>
  <c r="BW20" i="1"/>
  <c r="BY20" i="1"/>
  <c r="BW21" i="1"/>
  <c r="BX21" i="1" s="1"/>
  <c r="BY21" i="1"/>
  <c r="BW22" i="1"/>
  <c r="BY22" i="1"/>
  <c r="BW23" i="1"/>
  <c r="BX23" i="1" s="1"/>
  <c r="BY23" i="1"/>
  <c r="BW24" i="1"/>
  <c r="BY24" i="1"/>
  <c r="BW25" i="1"/>
  <c r="BX25" i="1" s="1"/>
  <c r="BY25" i="1"/>
  <c r="BW26" i="1"/>
  <c r="BY26" i="1"/>
  <c r="BW28" i="1"/>
  <c r="BY28" i="1"/>
  <c r="BW29" i="1"/>
  <c r="BY29" i="1"/>
  <c r="BW30" i="1"/>
  <c r="BU30" i="1" s="1"/>
  <c r="BY30" i="1"/>
  <c r="BW31" i="1"/>
  <c r="BY31" i="1"/>
  <c r="BW32" i="1"/>
  <c r="BY32" i="1"/>
  <c r="BW38" i="1"/>
  <c r="BY38" i="1"/>
  <c r="BW48" i="1"/>
  <c r="BY48" i="1"/>
  <c r="BW49" i="1"/>
  <c r="BY49" i="1"/>
  <c r="BW50" i="1"/>
  <c r="BY50" i="1"/>
  <c r="BW51" i="1"/>
  <c r="BY51" i="1"/>
  <c r="BW52" i="1"/>
  <c r="BY52" i="1"/>
  <c r="BW53" i="1"/>
  <c r="BY53" i="1"/>
  <c r="BW55" i="1"/>
  <c r="BY55" i="1"/>
  <c r="BW64" i="1"/>
  <c r="BY64" i="1"/>
  <c r="BZ66" i="1"/>
  <c r="BV67" i="1"/>
  <c r="BV68" i="1"/>
  <c r="BZ68" i="1"/>
  <c r="BV69" i="1"/>
  <c r="BW70" i="1"/>
  <c r="BY70" i="1"/>
  <c r="BV71" i="1"/>
  <c r="BV72" i="1"/>
  <c r="BV73" i="1"/>
  <c r="BV74" i="1"/>
  <c r="BW75" i="1"/>
  <c r="BV75" i="1" s="1"/>
  <c r="BY75" i="1"/>
  <c r="BV76" i="1"/>
  <c r="BZ76" i="1"/>
  <c r="BV77" i="1"/>
  <c r="BV78" i="1"/>
  <c r="BZ78" i="1"/>
  <c r="BV79" i="1"/>
  <c r="BV80" i="1"/>
  <c r="BV81" i="1"/>
  <c r="BW82" i="1"/>
  <c r="BY82" i="1"/>
  <c r="BW83" i="1"/>
  <c r="BY83" i="1"/>
  <c r="BW84" i="1"/>
  <c r="BY84" i="1"/>
  <c r="BW85" i="1"/>
  <c r="BV85" i="1" s="1"/>
  <c r="BY85" i="1"/>
  <c r="BW86" i="1"/>
  <c r="BY86" i="1"/>
  <c r="BW87" i="1"/>
  <c r="BY87" i="1"/>
  <c r="BW88" i="1"/>
  <c r="BY88" i="1"/>
  <c r="BW89" i="1"/>
  <c r="BV89" i="1" s="1"/>
  <c r="BY89" i="1"/>
  <c r="BW90" i="1"/>
  <c r="BV90" i="1" s="1"/>
  <c r="BY90" i="1"/>
  <c r="BW91" i="1"/>
  <c r="BX91" i="1" s="1"/>
  <c r="BY91" i="1"/>
  <c r="BW92" i="1"/>
  <c r="BV92" i="1" s="1"/>
  <c r="BY92" i="1"/>
  <c r="BW93" i="1"/>
  <c r="BX93" i="1" s="1"/>
  <c r="BY93" i="1"/>
  <c r="BW94" i="1"/>
  <c r="BV94" i="1" s="1"/>
  <c r="BY94" i="1"/>
  <c r="BW95" i="1"/>
  <c r="BY95" i="1"/>
  <c r="BW96" i="1"/>
  <c r="BY96" i="1"/>
  <c r="BW97" i="1"/>
  <c r="BY97" i="1"/>
  <c r="BW98" i="1"/>
  <c r="BY98" i="1"/>
  <c r="BW99" i="1"/>
  <c r="BX99" i="1" s="1"/>
  <c r="BY99" i="1"/>
  <c r="BV100" i="1"/>
  <c r="BZ100" i="1"/>
  <c r="BW101" i="1"/>
  <c r="BY101" i="1"/>
  <c r="BW102" i="1"/>
  <c r="BY102" i="1"/>
  <c r="BV104" i="1"/>
  <c r="BZ104" i="1"/>
  <c r="BV106" i="1"/>
  <c r="BW108" i="1"/>
  <c r="BY108" i="1"/>
  <c r="BW109" i="1"/>
  <c r="BY109" i="1"/>
  <c r="BW110" i="1"/>
  <c r="BY110" i="1"/>
  <c r="BW111" i="1"/>
  <c r="BY111" i="1"/>
  <c r="BW112" i="1"/>
  <c r="BY112" i="1"/>
  <c r="BW114" i="1"/>
  <c r="BY114" i="1"/>
  <c r="BW115" i="1"/>
  <c r="BY115" i="1"/>
  <c r="BW116" i="1"/>
  <c r="BY116" i="1"/>
  <c r="BV118" i="1"/>
  <c r="BZ118" i="1"/>
  <c r="BV120" i="1"/>
  <c r="BZ120" i="1"/>
  <c r="BW121" i="1"/>
  <c r="BY121" i="1"/>
  <c r="BW122" i="1"/>
  <c r="BY122" i="1"/>
  <c r="BW123" i="1"/>
  <c r="BY123" i="1"/>
  <c r="BW124" i="1"/>
  <c r="BY124" i="1"/>
  <c r="BW126" i="1"/>
  <c r="BY126" i="1"/>
  <c r="BW127" i="1"/>
  <c r="BY127" i="1"/>
  <c r="BW128" i="1"/>
  <c r="BY128" i="1"/>
  <c r="BW129" i="1"/>
  <c r="BX129" i="1" s="1"/>
  <c r="BY129" i="1"/>
  <c r="BV130" i="1"/>
  <c r="BW132" i="1"/>
  <c r="BY132" i="1"/>
  <c r="BW133" i="1"/>
  <c r="BX133" i="1" s="1"/>
  <c r="BY133" i="1"/>
  <c r="BW134" i="1"/>
  <c r="BU134" i="1" s="1"/>
  <c r="BY134" i="1"/>
  <c r="BW135" i="1"/>
  <c r="BX135" i="1" s="1"/>
  <c r="BY135" i="1"/>
  <c r="BW136" i="1"/>
  <c r="BU136" i="1" s="1"/>
  <c r="BY136" i="1"/>
  <c r="BW137" i="1"/>
  <c r="BX137" i="1" s="1"/>
  <c r="BY137" i="1"/>
  <c r="BW138" i="1"/>
  <c r="BY138" i="1"/>
  <c r="BW139" i="1"/>
  <c r="BY139" i="1"/>
  <c r="BW140" i="1"/>
  <c r="CX140" i="1" s="1"/>
  <c r="BY140" i="1"/>
  <c r="BV141" i="1"/>
  <c r="BW142" i="1"/>
  <c r="BY142" i="1"/>
  <c r="BW143" i="1"/>
  <c r="BY143" i="1"/>
  <c r="BW144" i="1"/>
  <c r="BY144" i="1"/>
  <c r="BW145" i="1"/>
  <c r="BY145" i="1"/>
  <c r="BW146" i="1"/>
  <c r="BY146" i="1"/>
  <c r="BW147" i="1"/>
  <c r="BY147" i="1"/>
  <c r="BW148" i="1"/>
  <c r="BY148" i="1"/>
  <c r="BW149" i="1"/>
  <c r="BY149" i="1"/>
  <c r="BZ151" i="1"/>
  <c r="BW152" i="1"/>
  <c r="BU152" i="1" s="1"/>
  <c r="BY152" i="1"/>
  <c r="BW153" i="1"/>
  <c r="BX153" i="1" s="1"/>
  <c r="BY153" i="1"/>
  <c r="BW154" i="1"/>
  <c r="BY154" i="1"/>
  <c r="BV155" i="1"/>
  <c r="BV157" i="1"/>
  <c r="BW160" i="1"/>
  <c r="CX160" i="1" s="1"/>
  <c r="BY160" i="1"/>
  <c r="BW161" i="1"/>
  <c r="BY161" i="1"/>
  <c r="BW163" i="1"/>
  <c r="BY163" i="1"/>
  <c r="BW164" i="1"/>
  <c r="BX164" i="1" s="1"/>
  <c r="BY164" i="1"/>
  <c r="BV165" i="1"/>
  <c r="BZ165" i="1"/>
  <c r="BZ167" i="1"/>
  <c r="BV171" i="1"/>
  <c r="BW172" i="1"/>
  <c r="BY172" i="1"/>
  <c r="BW173" i="1"/>
  <c r="BY173" i="1"/>
  <c r="BW175" i="1"/>
  <c r="BY175" i="1"/>
  <c r="BW179" i="1"/>
  <c r="BY179" i="1"/>
  <c r="BV181" i="1"/>
  <c r="BZ181" i="1"/>
  <c r="BV182" i="1"/>
  <c r="BV183" i="1"/>
  <c r="BZ183" i="1"/>
  <c r="BW184" i="1"/>
  <c r="BY184" i="1"/>
  <c r="BW185" i="1"/>
  <c r="BV185" i="1" s="1"/>
  <c r="BY185" i="1"/>
  <c r="BW186" i="1"/>
  <c r="BY186" i="1"/>
  <c r="BW187" i="1"/>
  <c r="BY187" i="1"/>
  <c r="BV188" i="1"/>
  <c r="BV189" i="1"/>
  <c r="BW190" i="1"/>
  <c r="BY190" i="1"/>
  <c r="BW191" i="1"/>
  <c r="BY191" i="1"/>
  <c r="BW192" i="1"/>
  <c r="BY192" i="1"/>
  <c r="BW193" i="1"/>
  <c r="BY193" i="1"/>
  <c r="BW194" i="1"/>
  <c r="BY194" i="1"/>
  <c r="BW195" i="1"/>
  <c r="BY195" i="1"/>
  <c r="BW196" i="1"/>
  <c r="BY196" i="1"/>
  <c r="BW197" i="1"/>
  <c r="BY197" i="1"/>
  <c r="BW198" i="1"/>
  <c r="BY198" i="1"/>
  <c r="BW199" i="1"/>
  <c r="CX199" i="1" s="1"/>
  <c r="BY199" i="1"/>
  <c r="BW200" i="1"/>
  <c r="CX200" i="1" s="1"/>
  <c r="BY200" i="1"/>
  <c r="BW201" i="1"/>
  <c r="BY201" i="1"/>
  <c r="BW203" i="1"/>
  <c r="BV203" i="1" s="1"/>
  <c r="BY203" i="1"/>
  <c r="BW204" i="1"/>
  <c r="BY204" i="1"/>
  <c r="BW205" i="1"/>
  <c r="BY205" i="1"/>
  <c r="BV207" i="1"/>
  <c r="BW208" i="1"/>
  <c r="BY208" i="1"/>
  <c r="BW209" i="1"/>
  <c r="BV209" i="1" s="1"/>
  <c r="BY209" i="1"/>
  <c r="BW210" i="1"/>
  <c r="BY210" i="1"/>
  <c r="BW211" i="1"/>
  <c r="BV211" i="1" s="1"/>
  <c r="BY211" i="1"/>
  <c r="BW212" i="1"/>
  <c r="BY212" i="1"/>
  <c r="BW213" i="1"/>
  <c r="BV213" i="1" s="1"/>
  <c r="BY213" i="1"/>
  <c r="BW214" i="1"/>
  <c r="BY214" i="1"/>
  <c r="BW215" i="1"/>
  <c r="BV215" i="1" s="1"/>
  <c r="BY215" i="1"/>
  <c r="BW216" i="1"/>
  <c r="BY216" i="1"/>
  <c r="BV217" i="1"/>
  <c r="BW218" i="1"/>
  <c r="BY218" i="1"/>
  <c r="BW219" i="1"/>
  <c r="BV219" i="1" s="1"/>
  <c r="BY219" i="1"/>
  <c r="BW220" i="1"/>
  <c r="BX220" i="1" s="1"/>
  <c r="BY220" i="1"/>
  <c r="BW221" i="1"/>
  <c r="BY221" i="1"/>
  <c r="BW222" i="1"/>
  <c r="BX222" i="1" s="1"/>
  <c r="BY222" i="1"/>
  <c r="BW223" i="1"/>
  <c r="BX223" i="1" s="1"/>
  <c r="BY223" i="1"/>
  <c r="BW224" i="1"/>
  <c r="BX224" i="1" s="1"/>
  <c r="BY224" i="1"/>
  <c r="BW225" i="1"/>
  <c r="BY225" i="1"/>
  <c r="BW226" i="1"/>
  <c r="BY226" i="1"/>
  <c r="BW227" i="1"/>
  <c r="BY227" i="1"/>
  <c r="BW228" i="1"/>
  <c r="BY228" i="1"/>
  <c r="BW229" i="1"/>
  <c r="BY229" i="1"/>
  <c r="BW230" i="1"/>
  <c r="BY230" i="1"/>
  <c r="BW231" i="1"/>
  <c r="BY231" i="1"/>
  <c r="BW232" i="1"/>
  <c r="BY232" i="1"/>
  <c r="BW233" i="1"/>
  <c r="BY233" i="1"/>
  <c r="BW234" i="1"/>
  <c r="BY234" i="1"/>
  <c r="BW235" i="1"/>
  <c r="BY235" i="1"/>
  <c r="BW236" i="1"/>
  <c r="BY236" i="1"/>
  <c r="BW237" i="1"/>
  <c r="BY237" i="1"/>
  <c r="BW238" i="1"/>
  <c r="BY238" i="1"/>
  <c r="BW239" i="1"/>
  <c r="BY239" i="1"/>
  <c r="BW240" i="1"/>
  <c r="BY240" i="1"/>
  <c r="BW241" i="1"/>
  <c r="BY241" i="1"/>
  <c r="BW242" i="1"/>
  <c r="BY242" i="1"/>
  <c r="BW243" i="1"/>
  <c r="BY243" i="1"/>
  <c r="BW244" i="1"/>
  <c r="BX244" i="1" s="1"/>
  <c r="BY244" i="1"/>
  <c r="BW245" i="1"/>
  <c r="BX245" i="1" s="1"/>
  <c r="BY245" i="1"/>
  <c r="BW246" i="1"/>
  <c r="BY246" i="1"/>
  <c r="BW247" i="1"/>
  <c r="BY247" i="1"/>
  <c r="BW248" i="1"/>
  <c r="BX248" i="1" s="1"/>
  <c r="BY248" i="1"/>
  <c r="BW249" i="1"/>
  <c r="BY249" i="1"/>
  <c r="BW250" i="1"/>
  <c r="BX250" i="1" s="1"/>
  <c r="BY250" i="1"/>
  <c r="BW251" i="1"/>
  <c r="BX251" i="1" s="1"/>
  <c r="BY251" i="1"/>
  <c r="BW252" i="1"/>
  <c r="BX252" i="1" s="1"/>
  <c r="BY252" i="1"/>
  <c r="BW253" i="1"/>
  <c r="BX253" i="1" s="1"/>
  <c r="BY253" i="1"/>
  <c r="BW254" i="1"/>
  <c r="BX254" i="1" s="1"/>
  <c r="BY254" i="1"/>
  <c r="BW255" i="1"/>
  <c r="BY255" i="1"/>
  <c r="BW256" i="1"/>
  <c r="BX256" i="1" s="1"/>
  <c r="BY256" i="1"/>
  <c r="BW257" i="1"/>
  <c r="BY257" i="1"/>
  <c r="BW258" i="1"/>
  <c r="BX258" i="1" s="1"/>
  <c r="BY258" i="1"/>
  <c r="BW259" i="1"/>
  <c r="BX259" i="1" s="1"/>
  <c r="BY259" i="1"/>
  <c r="BW260" i="1"/>
  <c r="BX260" i="1" s="1"/>
  <c r="BY260" i="1"/>
  <c r="BW261" i="1"/>
  <c r="BX261" i="1" s="1"/>
  <c r="BY261" i="1"/>
  <c r="BW262" i="1"/>
  <c r="BX262" i="1" s="1"/>
  <c r="BY262" i="1"/>
  <c r="BW263" i="1"/>
  <c r="BV263" i="1" s="1"/>
  <c r="BY263" i="1"/>
  <c r="BW264" i="1"/>
  <c r="BX264" i="1" s="1"/>
  <c r="BY264" i="1"/>
  <c r="BW265" i="1"/>
  <c r="BY265" i="1"/>
  <c r="BW271" i="1"/>
  <c r="BV271" i="1" s="1"/>
  <c r="BY271" i="1"/>
  <c r="BZ273" i="1"/>
  <c r="BW274" i="1"/>
  <c r="BX274" i="1" s="1"/>
  <c r="BY274" i="1"/>
  <c r="BW275" i="1"/>
  <c r="BY275" i="1"/>
  <c r="BW276" i="1"/>
  <c r="CX276" i="1" s="1"/>
  <c r="BY276" i="1"/>
  <c r="BW277" i="1"/>
  <c r="BY277" i="1"/>
  <c r="BW278" i="1"/>
  <c r="BY278" i="1"/>
  <c r="BW279" i="1"/>
  <c r="CX279" i="1" s="1"/>
  <c r="BY279" i="1"/>
  <c r="BW280" i="1"/>
  <c r="BY280" i="1"/>
  <c r="BW281" i="1"/>
  <c r="BY281" i="1"/>
  <c r="BW282" i="1"/>
  <c r="BY282" i="1"/>
  <c r="BV283" i="1"/>
  <c r="BW284" i="1"/>
  <c r="BY284" i="1"/>
  <c r="BW285" i="1"/>
  <c r="BX285" i="1" s="1"/>
  <c r="BY285" i="1"/>
  <c r="BW286" i="1"/>
  <c r="BY286" i="1"/>
  <c r="BW287" i="1"/>
  <c r="CX287" i="1" s="1"/>
  <c r="BY287" i="1"/>
  <c r="BW288" i="1"/>
  <c r="BY288" i="1"/>
  <c r="BW289" i="1"/>
  <c r="CX289" i="1" s="1"/>
  <c r="BY289" i="1"/>
  <c r="BW290" i="1"/>
  <c r="BY290" i="1"/>
  <c r="BW291" i="1"/>
  <c r="BY291" i="1"/>
  <c r="BW292" i="1"/>
  <c r="BU292" i="1" s="1"/>
  <c r="BY292" i="1"/>
  <c r="BW293" i="1"/>
  <c r="BX293" i="1" s="1"/>
  <c r="BY293" i="1"/>
  <c r="BW294" i="1"/>
  <c r="BX294" i="1" s="1"/>
  <c r="BY294" i="1"/>
  <c r="BW295" i="1"/>
  <c r="BY295" i="1"/>
  <c r="BW296" i="1"/>
  <c r="CX296" i="1" s="1"/>
  <c r="BY296" i="1"/>
  <c r="BW297" i="1"/>
  <c r="CX297" i="1" s="1"/>
  <c r="BY297" i="1"/>
  <c r="BW299" i="1"/>
  <c r="BY299" i="1"/>
  <c r="BW300" i="1"/>
  <c r="BY300" i="1"/>
  <c r="BW301" i="1"/>
  <c r="BX301" i="1" s="1"/>
  <c r="BY301" i="1"/>
  <c r="BV302" i="1"/>
  <c r="BZ302" i="1"/>
  <c r="BV304" i="1"/>
  <c r="BZ304" i="1"/>
  <c r="BV306" i="1"/>
  <c r="BZ306" i="1"/>
  <c r="BW307" i="1"/>
  <c r="BZ307" i="1" s="1"/>
  <c r="BY307" i="1"/>
  <c r="BW308" i="1"/>
  <c r="BX308" i="1" s="1"/>
  <c r="BY308" i="1"/>
  <c r="BW309" i="1"/>
  <c r="BZ309" i="1" s="1"/>
  <c r="BY309" i="1"/>
  <c r="BV310" i="1"/>
  <c r="BZ310" i="1"/>
  <c r="BW311" i="1"/>
  <c r="BU311" i="1" s="1"/>
  <c r="BY311" i="1"/>
  <c r="BW312" i="1"/>
  <c r="BY312" i="1"/>
  <c r="BW313" i="1"/>
  <c r="BY313" i="1"/>
  <c r="BW314" i="1"/>
  <c r="BY314" i="1"/>
  <c r="BV315" i="1"/>
  <c r="BZ315" i="1"/>
  <c r="BW317" i="1"/>
  <c r="BX317" i="1" s="1"/>
  <c r="BY317" i="1"/>
  <c r="BW318" i="1"/>
  <c r="BX318" i="1" s="1"/>
  <c r="BY318" i="1"/>
  <c r="BW319" i="1"/>
  <c r="BY319" i="1"/>
  <c r="BW320" i="1"/>
  <c r="BV320" i="1" s="1"/>
  <c r="BY320" i="1"/>
  <c r="BW321" i="1"/>
  <c r="BU321" i="1" s="1"/>
  <c r="BY321" i="1"/>
  <c r="BW322" i="1"/>
  <c r="BU322" i="1" s="1"/>
  <c r="BY322" i="1"/>
  <c r="BW323" i="1"/>
  <c r="BV323" i="1" s="1"/>
  <c r="BY323" i="1"/>
  <c r="BW324" i="1"/>
  <c r="BX324" i="1" s="1"/>
  <c r="BY324" i="1"/>
  <c r="BW325" i="1"/>
  <c r="BZ325" i="1" s="1"/>
  <c r="BY325" i="1"/>
  <c r="BW326" i="1"/>
  <c r="BV326" i="1" s="1"/>
  <c r="BY326" i="1"/>
  <c r="BW327" i="1"/>
  <c r="BY327" i="1"/>
  <c r="BW328" i="1"/>
  <c r="BY328" i="1"/>
  <c r="BW329" i="1"/>
  <c r="BY329" i="1"/>
  <c r="BW330" i="1"/>
  <c r="BY330" i="1"/>
  <c r="BV331" i="1"/>
  <c r="BZ331" i="1"/>
  <c r="BW332" i="1"/>
  <c r="CX332" i="1" s="1"/>
  <c r="BY332" i="1"/>
  <c r="BW333" i="1"/>
  <c r="BY333" i="1"/>
  <c r="BV334" i="1"/>
  <c r="BZ334" i="1"/>
  <c r="BW335" i="1"/>
  <c r="BY335" i="1"/>
  <c r="BW336" i="1"/>
  <c r="BY336" i="1"/>
  <c r="BW337" i="1"/>
  <c r="BX337" i="1" s="1"/>
  <c r="BY337" i="1"/>
  <c r="BW338" i="1"/>
  <c r="BZ338" i="1" s="1"/>
  <c r="BY338" i="1"/>
  <c r="BW339" i="1"/>
  <c r="BV339" i="1" s="1"/>
  <c r="BY339" i="1"/>
  <c r="BW340" i="1"/>
  <c r="BX340" i="1" s="1"/>
  <c r="BY340" i="1"/>
  <c r="BW341" i="1"/>
  <c r="BY341" i="1"/>
  <c r="BW342" i="1"/>
  <c r="BV342" i="1" s="1"/>
  <c r="BY342" i="1"/>
  <c r="BW343" i="1"/>
  <c r="BU343" i="1" s="1"/>
  <c r="BY343" i="1"/>
  <c r="BW344" i="1"/>
  <c r="BZ344" i="1" s="1"/>
  <c r="BY344" i="1"/>
  <c r="BW345" i="1"/>
  <c r="BY345" i="1"/>
  <c r="BW346" i="1"/>
  <c r="BY346" i="1"/>
  <c r="BW347" i="1"/>
  <c r="BY347" i="1"/>
  <c r="BV349" i="1"/>
  <c r="BW350" i="1"/>
  <c r="BY350" i="1"/>
  <c r="BW351" i="1"/>
  <c r="BY351" i="1"/>
  <c r="BW352" i="1"/>
  <c r="BY352" i="1"/>
  <c r="BW353" i="1"/>
  <c r="BY353" i="1"/>
  <c r="BW354" i="1"/>
  <c r="BY354" i="1"/>
  <c r="BW355" i="1"/>
  <c r="BY355" i="1"/>
  <c r="BW356" i="1"/>
  <c r="BX356" i="1" s="1"/>
  <c r="BY356" i="1"/>
  <c r="BW357" i="1"/>
  <c r="BU357" i="1" s="1"/>
  <c r="BY357" i="1"/>
  <c r="BW358" i="1"/>
  <c r="BU358" i="1" s="1"/>
  <c r="BY358" i="1"/>
  <c r="BW359" i="1"/>
  <c r="BU359" i="1" s="1"/>
  <c r="BY359" i="1"/>
  <c r="BW360" i="1"/>
  <c r="BZ360" i="1" s="1"/>
  <c r="BY360" i="1"/>
  <c r="BW362" i="1"/>
  <c r="BY362" i="1"/>
  <c r="BV363" i="1"/>
  <c r="BZ363" i="1"/>
  <c r="BV365" i="1"/>
  <c r="BZ365" i="1"/>
  <c r="BV366" i="1"/>
  <c r="BZ366" i="1"/>
  <c r="BV368" i="1"/>
  <c r="BZ368" i="1"/>
  <c r="BV370" i="1"/>
  <c r="BZ370" i="1"/>
  <c r="BW371" i="1"/>
  <c r="BX371" i="1" s="1"/>
  <c r="BY371" i="1"/>
  <c r="BW372" i="1"/>
  <c r="BX372" i="1" s="1"/>
  <c r="BY372" i="1"/>
  <c r="BV374" i="1"/>
  <c r="BZ374" i="1"/>
  <c r="BV375" i="1"/>
  <c r="BZ375" i="1"/>
  <c r="BW376" i="1"/>
  <c r="CX376" i="1" s="1"/>
  <c r="BY376" i="1"/>
  <c r="BW377" i="1"/>
  <c r="BY377" i="1"/>
  <c r="BW378" i="1"/>
  <c r="BY378" i="1"/>
  <c r="BW379" i="1"/>
  <c r="BY379" i="1"/>
  <c r="BV380" i="1"/>
  <c r="BZ380" i="1"/>
  <c r="BV381" i="1"/>
  <c r="BZ381" i="1"/>
  <c r="BV384" i="1"/>
  <c r="BZ384" i="1"/>
  <c r="BV385" i="1"/>
  <c r="BZ385" i="1"/>
  <c r="BV386" i="1"/>
  <c r="BZ386" i="1"/>
  <c r="BW388" i="1"/>
  <c r="BY388" i="1"/>
  <c r="BV389" i="1"/>
  <c r="BZ389" i="1"/>
  <c r="BW391" i="1"/>
  <c r="BV391" i="1" s="1"/>
  <c r="BY391" i="1"/>
  <c r="BW392" i="1"/>
  <c r="BU392" i="1" s="1"/>
  <c r="BY392" i="1"/>
  <c r="BV393" i="1"/>
  <c r="BZ393" i="1"/>
  <c r="BW394" i="1"/>
  <c r="BV394" i="1" s="1"/>
  <c r="BY394" i="1"/>
  <c r="BV396" i="1"/>
  <c r="BZ396" i="1"/>
  <c r="BW397" i="1"/>
  <c r="BZ397" i="1" s="1"/>
  <c r="BY397" i="1"/>
  <c r="BW398" i="1"/>
  <c r="BY398" i="1"/>
  <c r="BW399" i="1"/>
  <c r="CX399" i="1" s="1"/>
  <c r="BY399" i="1"/>
  <c r="BW400" i="1"/>
  <c r="BY400" i="1"/>
  <c r="BW401" i="1"/>
  <c r="BY401" i="1"/>
  <c r="BW402" i="1"/>
  <c r="BY402" i="1"/>
  <c r="BW403" i="1"/>
  <c r="BY403" i="1"/>
  <c r="BW404" i="1"/>
  <c r="BY404" i="1"/>
  <c r="BW405" i="1"/>
  <c r="BY405" i="1"/>
  <c r="BW407" i="1"/>
  <c r="BY407" i="1"/>
  <c r="BW408" i="1"/>
  <c r="BY408" i="1"/>
  <c r="BW409" i="1"/>
  <c r="BY409" i="1"/>
  <c r="BW410" i="1"/>
  <c r="BY410" i="1"/>
  <c r="BW411" i="1"/>
  <c r="BY411" i="1"/>
  <c r="BV412" i="1"/>
  <c r="BZ412" i="1"/>
  <c r="BV413" i="1"/>
  <c r="BZ413" i="1"/>
  <c r="BW415" i="1"/>
  <c r="CX415" i="1" s="1"/>
  <c r="BY415" i="1"/>
  <c r="BW416" i="1"/>
  <c r="BY416" i="1"/>
  <c r="BW417" i="1"/>
  <c r="BY417" i="1"/>
  <c r="BV418" i="1"/>
  <c r="BZ418" i="1"/>
  <c r="BW420" i="1"/>
  <c r="BY420" i="1"/>
  <c r="BV421" i="1"/>
  <c r="BZ421" i="1"/>
  <c r="BW422" i="1"/>
  <c r="CX422" i="1" s="1"/>
  <c r="BY422" i="1"/>
  <c r="BW423" i="1"/>
  <c r="BY423" i="1"/>
  <c r="BW424" i="1"/>
  <c r="BY424" i="1"/>
  <c r="BW425" i="1"/>
  <c r="CX425" i="1" s="1"/>
  <c r="BY425" i="1"/>
  <c r="BV426" i="1"/>
  <c r="BZ426" i="1"/>
  <c r="BW427" i="1"/>
  <c r="BU427" i="1" s="1"/>
  <c r="BY427" i="1"/>
  <c r="BW428" i="1"/>
  <c r="BY428" i="1"/>
  <c r="BW429" i="1"/>
  <c r="CX429" i="1" s="1"/>
  <c r="BY429" i="1"/>
  <c r="BW430" i="1"/>
  <c r="BY430" i="1"/>
  <c r="BW431" i="1"/>
  <c r="BY431" i="1"/>
  <c r="BW432" i="1"/>
  <c r="BY432" i="1"/>
  <c r="BV433" i="1"/>
  <c r="BZ433" i="1"/>
  <c r="BV434" i="1"/>
  <c r="BZ434" i="1"/>
  <c r="BW435" i="1"/>
  <c r="CX435" i="1" s="1"/>
  <c r="BY435" i="1"/>
  <c r="BV436" i="1"/>
  <c r="BW437" i="1"/>
  <c r="BY437" i="1"/>
  <c r="BW438" i="1"/>
  <c r="BY438" i="1"/>
  <c r="BV439" i="1"/>
  <c r="BZ439" i="1"/>
  <c r="BW441" i="1"/>
  <c r="BY441" i="1"/>
  <c r="BW442" i="1"/>
  <c r="BY442" i="1"/>
  <c r="BV443" i="1"/>
  <c r="BZ443" i="1"/>
  <c r="BW444" i="1"/>
  <c r="BY444" i="1"/>
  <c r="BW445" i="1"/>
  <c r="BY445" i="1"/>
  <c r="BU437" i="1" l="1"/>
  <c r="CX437" i="1"/>
  <c r="CW332" i="1"/>
  <c r="CZ332" i="1"/>
  <c r="BZ328" i="1"/>
  <c r="CX328" i="1"/>
  <c r="BX286" i="1"/>
  <c r="CX286" i="1"/>
  <c r="BU239" i="1"/>
  <c r="BV233" i="1"/>
  <c r="DA200" i="1"/>
  <c r="CZ200" i="1"/>
  <c r="BV194" i="1"/>
  <c r="CX126" i="1"/>
  <c r="BX121" i="1"/>
  <c r="BU112" i="1"/>
  <c r="CX112" i="1"/>
  <c r="BU38" i="1"/>
  <c r="BU31" i="1"/>
  <c r="CX31" i="1"/>
  <c r="BU12" i="1"/>
  <c r="CX12" i="1"/>
  <c r="CQ390" i="1"/>
  <c r="CX249" i="1"/>
  <c r="CQ214" i="1"/>
  <c r="DA204" i="1"/>
  <c r="CZ204" i="1"/>
  <c r="CQ163" i="1"/>
  <c r="CZ102" i="1"/>
  <c r="CQ86" i="1"/>
  <c r="CX86" i="1"/>
  <c r="CP76" i="1"/>
  <c r="CX76" i="1"/>
  <c r="CX64" i="1"/>
  <c r="CQ54" i="1"/>
  <c r="CX54" i="1"/>
  <c r="CV33" i="1"/>
  <c r="CZ33" i="1"/>
  <c r="CS29" i="1"/>
  <c r="CX29" i="1"/>
  <c r="CQ27" i="1"/>
  <c r="CX27" i="1"/>
  <c r="CZ435" i="1"/>
  <c r="CW435" i="1"/>
  <c r="BX431" i="1"/>
  <c r="CZ429" i="1"/>
  <c r="DA425" i="1"/>
  <c r="CZ425" i="1"/>
  <c r="BV423" i="1"/>
  <c r="CX423" i="1"/>
  <c r="BU416" i="1"/>
  <c r="CX416" i="1"/>
  <c r="BU411" i="1"/>
  <c r="CX411" i="1"/>
  <c r="BV407" i="1"/>
  <c r="CX407" i="1"/>
  <c r="BX404" i="1"/>
  <c r="CX404" i="1"/>
  <c r="BZ400" i="1"/>
  <c r="CX400" i="1"/>
  <c r="BU388" i="1"/>
  <c r="BU377" i="1"/>
  <c r="BZ350" i="1"/>
  <c r="BX282" i="1"/>
  <c r="CX282" i="1"/>
  <c r="BX280" i="1"/>
  <c r="CX280" i="1"/>
  <c r="BX278" i="1"/>
  <c r="CX278" i="1"/>
  <c r="CW276" i="1"/>
  <c r="CZ276" i="1"/>
  <c r="CY276" i="1"/>
  <c r="BX175" i="1"/>
  <c r="CV160" i="1"/>
  <c r="CZ160" i="1"/>
  <c r="CY160" i="1"/>
  <c r="BX154" i="1"/>
  <c r="CZ140" i="1"/>
  <c r="BX138" i="1"/>
  <c r="CX138" i="1"/>
  <c r="BX132" i="1"/>
  <c r="BX97" i="1"/>
  <c r="CX97" i="1"/>
  <c r="BX95" i="1"/>
  <c r="BV83" i="1"/>
  <c r="CX83" i="1"/>
  <c r="CP398" i="1"/>
  <c r="CP27" i="1"/>
  <c r="CS397" i="1"/>
  <c r="CS392" i="1"/>
  <c r="CS390" i="1"/>
  <c r="CS362" i="1"/>
  <c r="CX359" i="1"/>
  <c r="CS341" i="1"/>
  <c r="CS330" i="1"/>
  <c r="CX330" i="1"/>
  <c r="CQ318" i="1"/>
  <c r="CQ310" i="1"/>
  <c r="CX310" i="1"/>
  <c r="CS308" i="1"/>
  <c r="CS293" i="1"/>
  <c r="CX293" i="1"/>
  <c r="CS285" i="1"/>
  <c r="CX275" i="1"/>
  <c r="CX271" i="1"/>
  <c r="CS257" i="1"/>
  <c r="CX257" i="1"/>
  <c r="CS249" i="1"/>
  <c r="CP248" i="1"/>
  <c r="CX248" i="1"/>
  <c r="CS223" i="1"/>
  <c r="CX220" i="1"/>
  <c r="CQ218" i="1"/>
  <c r="CX218" i="1"/>
  <c r="CS213" i="1"/>
  <c r="CS211" i="1"/>
  <c r="CX211" i="1"/>
  <c r="CS209" i="1"/>
  <c r="CX209" i="1"/>
  <c r="CS163" i="1"/>
  <c r="CV162" i="1"/>
  <c r="CZ162" i="1"/>
  <c r="CW162" i="1"/>
  <c r="CX136" i="1"/>
  <c r="CS134" i="1"/>
  <c r="CS130" i="1"/>
  <c r="CX130" i="1"/>
  <c r="CQ93" i="1"/>
  <c r="CS91" i="1"/>
  <c r="CX91" i="1"/>
  <c r="BZ336" i="1"/>
  <c r="BU288" i="1"/>
  <c r="CX288" i="1"/>
  <c r="BV255" i="1"/>
  <c r="CX255" i="1"/>
  <c r="BX243" i="1"/>
  <c r="BU237" i="1"/>
  <c r="BV231" i="1"/>
  <c r="CX225" i="1"/>
  <c r="BV196" i="1"/>
  <c r="CX196" i="1"/>
  <c r="BX115" i="1"/>
  <c r="BV108" i="1"/>
  <c r="CX49" i="1"/>
  <c r="BU14" i="1"/>
  <c r="CQ398" i="1"/>
  <c r="CX398" i="1"/>
  <c r="CS357" i="1"/>
  <c r="CS344" i="1"/>
  <c r="CS321" i="1"/>
  <c r="CS263" i="1"/>
  <c r="BX432" i="1"/>
  <c r="BU424" i="1"/>
  <c r="CX424" i="1"/>
  <c r="CZ422" i="1"/>
  <c r="CV422" i="1"/>
  <c r="CY422" i="1"/>
  <c r="BV417" i="1"/>
  <c r="CX417" i="1"/>
  <c r="CZ415" i="1"/>
  <c r="BV408" i="1"/>
  <c r="BV405" i="1"/>
  <c r="CX405" i="1"/>
  <c r="CX403" i="1"/>
  <c r="BU401" i="1"/>
  <c r="CX401" i="1"/>
  <c r="DA399" i="1"/>
  <c r="CZ399" i="1"/>
  <c r="BV378" i="1"/>
  <c r="CZ376" i="1"/>
  <c r="BX355" i="1"/>
  <c r="CX355" i="1"/>
  <c r="BU353" i="1"/>
  <c r="BU281" i="1"/>
  <c r="CX281" i="1"/>
  <c r="CV279" i="1"/>
  <c r="CZ279" i="1"/>
  <c r="BX277" i="1"/>
  <c r="CX277" i="1"/>
  <c r="BX173" i="1"/>
  <c r="CX173" i="1"/>
  <c r="BX161" i="1"/>
  <c r="CX161" i="1"/>
  <c r="BX139" i="1"/>
  <c r="CX139" i="1"/>
  <c r="BU98" i="1"/>
  <c r="CX98" i="1"/>
  <c r="BU96" i="1"/>
  <c r="CX96" i="1"/>
  <c r="BU84" i="1"/>
  <c r="CX84" i="1"/>
  <c r="BV82" i="1"/>
  <c r="CX82" i="1"/>
  <c r="BV70" i="1"/>
  <c r="CP390" i="1"/>
  <c r="CP249" i="1"/>
  <c r="CP214" i="1"/>
  <c r="CP102" i="1"/>
  <c r="CV102" i="1" s="1"/>
  <c r="CQ402" i="1"/>
  <c r="CX402" i="1"/>
  <c r="CU397" i="1"/>
  <c r="CS394" i="1"/>
  <c r="CX391" i="1"/>
  <c r="CZ363" i="1"/>
  <c r="CS360" i="1"/>
  <c r="CQ342" i="1"/>
  <c r="CS340" i="1"/>
  <c r="CS337" i="1"/>
  <c r="CS329" i="1"/>
  <c r="CX326" i="1"/>
  <c r="CS309" i="1"/>
  <c r="CQ294" i="1"/>
  <c r="CX294" i="1"/>
  <c r="CS292" i="1"/>
  <c r="CS284" i="1"/>
  <c r="CX284" i="1"/>
  <c r="CQ274" i="1"/>
  <c r="CP256" i="1"/>
  <c r="CU249" i="1"/>
  <c r="CQ249" i="1"/>
  <c r="CS247" i="1"/>
  <c r="CP224" i="1"/>
  <c r="CQ222" i="1"/>
  <c r="CQ219" i="1"/>
  <c r="CS217" i="1"/>
  <c r="CX217" i="1"/>
  <c r="CU213" i="1"/>
  <c r="CQ210" i="1"/>
  <c r="CX210" i="1"/>
  <c r="CP208" i="1"/>
  <c r="CX205" i="1"/>
  <c r="CU163" i="1"/>
  <c r="CU162" i="1"/>
  <c r="DA162" i="1" s="1"/>
  <c r="CP157" i="1"/>
  <c r="CX157" i="1"/>
  <c r="CU137" i="1"/>
  <c r="CQ135" i="1"/>
  <c r="CS133" i="1"/>
  <c r="CX92" i="1"/>
  <c r="CX90" i="1"/>
  <c r="CS25" i="1"/>
  <c r="CX25" i="1"/>
  <c r="BX299" i="1"/>
  <c r="CX299" i="1"/>
  <c r="CY296" i="1"/>
  <c r="CZ296" i="1"/>
  <c r="DA296" i="1"/>
  <c r="BX290" i="1"/>
  <c r="CX290" i="1"/>
  <c r="BU241" i="1"/>
  <c r="CX241" i="1"/>
  <c r="BU235" i="1"/>
  <c r="BZ229" i="1"/>
  <c r="CX229" i="1"/>
  <c r="BV198" i="1"/>
  <c r="CX198" i="1"/>
  <c r="BV192" i="1"/>
  <c r="CX192" i="1"/>
  <c r="BV190" i="1"/>
  <c r="BX148" i="1"/>
  <c r="CX148" i="1"/>
  <c r="BV128" i="1"/>
  <c r="BX123" i="1"/>
  <c r="BV110" i="1"/>
  <c r="BU51" i="1"/>
  <c r="BU10" i="1"/>
  <c r="CX10" i="1"/>
  <c r="CS372" i="1"/>
  <c r="CS346" i="1"/>
  <c r="CX346" i="1"/>
  <c r="CS325" i="1"/>
  <c r="CX319" i="1"/>
  <c r="CS301" i="1"/>
  <c r="CS261" i="1"/>
  <c r="CQ250" i="1"/>
  <c r="CS245" i="1"/>
  <c r="CS221" i="1"/>
  <c r="CX213" i="1"/>
  <c r="CS185" i="1"/>
  <c r="CS153" i="1"/>
  <c r="CX153" i="1"/>
  <c r="CS22" i="1"/>
  <c r="CX441" i="1"/>
  <c r="BV347" i="1"/>
  <c r="CX335" i="1"/>
  <c r="BX333" i="1"/>
  <c r="BU327" i="1"/>
  <c r="CX327" i="1"/>
  <c r="BZ312" i="1"/>
  <c r="CY297" i="1"/>
  <c r="CZ297" i="1"/>
  <c r="BX295" i="1"/>
  <c r="CX295" i="1"/>
  <c r="BX291" i="1"/>
  <c r="CX291" i="1"/>
  <c r="CZ289" i="1"/>
  <c r="CV287" i="1"/>
  <c r="CZ287" i="1"/>
  <c r="BX246" i="1"/>
  <c r="CX246" i="1"/>
  <c r="BX242" i="1"/>
  <c r="BX240" i="1"/>
  <c r="CX240" i="1"/>
  <c r="BX238" i="1"/>
  <c r="BX236" i="1"/>
  <c r="CX236" i="1"/>
  <c r="BX234" i="1"/>
  <c r="BX232" i="1"/>
  <c r="CX232" i="1"/>
  <c r="BX230" i="1"/>
  <c r="BX228" i="1"/>
  <c r="CX228" i="1"/>
  <c r="BV201" i="1"/>
  <c r="CX201" i="1"/>
  <c r="CY199" i="1"/>
  <c r="CZ199" i="1"/>
  <c r="DA199" i="1"/>
  <c r="BV197" i="1"/>
  <c r="CX197" i="1"/>
  <c r="BV193" i="1"/>
  <c r="BV186" i="1"/>
  <c r="CX186" i="1"/>
  <c r="BV184" i="1"/>
  <c r="BX149" i="1"/>
  <c r="CX149" i="1"/>
  <c r="BX145" i="1"/>
  <c r="BX143" i="1"/>
  <c r="BX127" i="1"/>
  <c r="CX124" i="1"/>
  <c r="BX122" i="1"/>
  <c r="BX116" i="1"/>
  <c r="CX116" i="1"/>
  <c r="BU114" i="1"/>
  <c r="CX114" i="1"/>
  <c r="BX111" i="1"/>
  <c r="CX111" i="1"/>
  <c r="BX109" i="1"/>
  <c r="BU55" i="1"/>
  <c r="CX55" i="1"/>
  <c r="BU50" i="1"/>
  <c r="CX48" i="1"/>
  <c r="BX19" i="1"/>
  <c r="CX17" i="1"/>
  <c r="BX15" i="1"/>
  <c r="CW11" i="1"/>
  <c r="CZ11" i="1"/>
  <c r="CY11" i="1"/>
  <c r="CP372" i="1"/>
  <c r="CP261" i="1"/>
  <c r="CP245" i="1"/>
  <c r="CP213" i="1"/>
  <c r="CP185" i="1"/>
  <c r="CP153" i="1"/>
  <c r="CP54" i="1"/>
  <c r="CS427" i="1"/>
  <c r="CS389" i="1"/>
  <c r="CQ358" i="1"/>
  <c r="CS356" i="1"/>
  <c r="CS345" i="1"/>
  <c r="CQ338" i="1"/>
  <c r="CX338" i="1"/>
  <c r="CS324" i="1"/>
  <c r="CQ322" i="1"/>
  <c r="CX322" i="1"/>
  <c r="CS320" i="1"/>
  <c r="CS318" i="1"/>
  <c r="CS317" i="1"/>
  <c r="CS310" i="1"/>
  <c r="CX307" i="1"/>
  <c r="CS300" i="1"/>
  <c r="CS265" i="1"/>
  <c r="CX262" i="1"/>
  <c r="CS259" i="1"/>
  <c r="CS253" i="1"/>
  <c r="CX253" i="1"/>
  <c r="CS251" i="1"/>
  <c r="CX251" i="1"/>
  <c r="CU245" i="1"/>
  <c r="CU221" i="1"/>
  <c r="CS215" i="1"/>
  <c r="CX203" i="1"/>
  <c r="CW180" i="1"/>
  <c r="CZ180" i="1"/>
  <c r="CY180" i="1"/>
  <c r="CU153" i="1"/>
  <c r="CS129" i="1"/>
  <c r="CQ101" i="1"/>
  <c r="CX101" i="1"/>
  <c r="CQ87" i="1"/>
  <c r="CQ85" i="1"/>
  <c r="CQ75" i="1"/>
  <c r="CV56" i="1"/>
  <c r="CZ56" i="1"/>
  <c r="CZ34" i="1"/>
  <c r="CV34" i="1"/>
  <c r="DA34" i="1"/>
  <c r="CS30" i="1"/>
  <c r="CX28" i="1"/>
  <c r="CS26" i="1"/>
  <c r="CQ23" i="1"/>
  <c r="CX23" i="1"/>
  <c r="CS21" i="1"/>
  <c r="CX21" i="1"/>
  <c r="CP389" i="1"/>
  <c r="CP356" i="1"/>
  <c r="CP338" i="1"/>
  <c r="CP134" i="1"/>
  <c r="CP93" i="1"/>
  <c r="CP29" i="1"/>
  <c r="CU398" i="1"/>
  <c r="CQ397" i="1"/>
  <c r="CU358" i="1"/>
  <c r="CQ325" i="1"/>
  <c r="CU321" i="1"/>
  <c r="CU318" i="1"/>
  <c r="CQ317" i="1"/>
  <c r="CU301" i="1"/>
  <c r="CU300" i="1"/>
  <c r="CU294" i="1"/>
  <c r="CU261" i="1"/>
  <c r="CU257" i="1"/>
  <c r="CQ257" i="1"/>
  <c r="CQ253" i="1"/>
  <c r="CU219" i="1"/>
  <c r="CQ215" i="1"/>
  <c r="CU209" i="1"/>
  <c r="CQ209" i="1"/>
  <c r="CU185" i="1"/>
  <c r="CQ185" i="1"/>
  <c r="CQ129" i="1"/>
  <c r="CU91" i="1"/>
  <c r="CQ91" i="1"/>
  <c r="CS75" i="1"/>
  <c r="CU22" i="1"/>
  <c r="CU21" i="1"/>
  <c r="CP341" i="1"/>
  <c r="CP285" i="1"/>
  <c r="CP251" i="1"/>
  <c r="CP86" i="1"/>
  <c r="CQ389" i="1"/>
  <c r="CQ356" i="1"/>
  <c r="CQ341" i="1"/>
  <c r="CQ309" i="1"/>
  <c r="CQ292" i="1"/>
  <c r="CQ285" i="1"/>
  <c r="CQ284" i="1"/>
  <c r="CQ251" i="1"/>
  <c r="CQ134" i="1"/>
  <c r="CQ133" i="1"/>
  <c r="CU75" i="1"/>
  <c r="CQ29" i="1"/>
  <c r="CP320" i="1"/>
  <c r="CP309" i="1"/>
  <c r="CP284" i="1"/>
  <c r="CP222" i="1"/>
  <c r="CP211" i="1"/>
  <c r="CP26" i="1"/>
  <c r="CU402" i="1"/>
  <c r="CU390" i="1"/>
  <c r="CQ357" i="1"/>
  <c r="CU342" i="1"/>
  <c r="CQ324" i="1"/>
  <c r="CU320" i="1"/>
  <c r="CU310" i="1"/>
  <c r="CQ301" i="1"/>
  <c r="CQ300" i="1"/>
  <c r="CQ293" i="1"/>
  <c r="CU285" i="1"/>
  <c r="CU284" i="1"/>
  <c r="CU251" i="1"/>
  <c r="CU134" i="1"/>
  <c r="CU133" i="1"/>
  <c r="CQ30" i="1"/>
  <c r="CU26" i="1"/>
  <c r="CU23" i="1"/>
  <c r="CQ22" i="1"/>
  <c r="CQ21" i="1"/>
  <c r="CQ203" i="1"/>
  <c r="CU203" i="1"/>
  <c r="CS157" i="1"/>
  <c r="CQ157" i="1"/>
  <c r="CP394" i="1"/>
  <c r="CP362" i="1"/>
  <c r="CP346" i="1"/>
  <c r="CP330" i="1"/>
  <c r="CP263" i="1"/>
  <c r="CP217" i="1"/>
  <c r="CP203" i="1"/>
  <c r="CU394" i="1"/>
  <c r="CQ394" i="1"/>
  <c r="CQ392" i="1"/>
  <c r="CU389" i="1"/>
  <c r="CU372" i="1"/>
  <c r="CU362" i="1"/>
  <c r="CQ362" i="1"/>
  <c r="CQ360" i="1"/>
  <c r="CU357" i="1"/>
  <c r="CU356" i="1"/>
  <c r="CU346" i="1"/>
  <c r="CQ346" i="1"/>
  <c r="CQ345" i="1"/>
  <c r="CQ344" i="1"/>
  <c r="CU341" i="1"/>
  <c r="CU340" i="1"/>
  <c r="CS338" i="1"/>
  <c r="CU330" i="1"/>
  <c r="CQ330" i="1"/>
  <c r="CQ329" i="1"/>
  <c r="CU325" i="1"/>
  <c r="CU324" i="1"/>
  <c r="CS322" i="1"/>
  <c r="CU309" i="1"/>
  <c r="CU308" i="1"/>
  <c r="CU293" i="1"/>
  <c r="CU292" i="1"/>
  <c r="CS274" i="1"/>
  <c r="CU263" i="1"/>
  <c r="CQ263" i="1"/>
  <c r="CU247" i="1"/>
  <c r="CQ247" i="1"/>
  <c r="CU223" i="1"/>
  <c r="CQ223" i="1"/>
  <c r="CS219" i="1"/>
  <c r="CU217" i="1"/>
  <c r="CQ217" i="1"/>
  <c r="CS162" i="1"/>
  <c r="CY162" i="1" s="1"/>
  <c r="CQ162" i="1"/>
  <c r="CS89" i="1"/>
  <c r="CQ89" i="1"/>
  <c r="CU89" i="1"/>
  <c r="CS33" i="1"/>
  <c r="CY33" i="1" s="1"/>
  <c r="CU33" i="1"/>
  <c r="DA33" i="1" s="1"/>
  <c r="CQ33" i="1"/>
  <c r="CW33" i="1" s="1"/>
  <c r="CP345" i="1"/>
  <c r="CP329" i="1"/>
  <c r="CU392" i="1"/>
  <c r="CU360" i="1"/>
  <c r="CU345" i="1"/>
  <c r="CU344" i="1"/>
  <c r="CU329" i="1"/>
  <c r="CU157" i="1"/>
  <c r="CS137" i="1"/>
  <c r="CQ137" i="1"/>
  <c r="CP392" i="1"/>
  <c r="CP360" i="1"/>
  <c r="CP344" i="1"/>
  <c r="CP247" i="1"/>
  <c r="CU338" i="1"/>
  <c r="CQ337" i="1"/>
  <c r="CU322" i="1"/>
  <c r="CQ321" i="1"/>
  <c r="CQ320" i="1"/>
  <c r="CU274" i="1"/>
  <c r="CQ211" i="1"/>
  <c r="CU211" i="1"/>
  <c r="CS203" i="1"/>
  <c r="CS34" i="1"/>
  <c r="CY34" i="1" s="1"/>
  <c r="CU34" i="1"/>
  <c r="CQ34" i="1"/>
  <c r="CW34" i="1" s="1"/>
  <c r="CS135" i="1"/>
  <c r="CU130" i="1"/>
  <c r="CU129" i="1"/>
  <c r="CS101" i="1"/>
  <c r="CS93" i="1"/>
  <c r="CS85" i="1"/>
  <c r="CU30" i="1"/>
  <c r="CU29" i="1"/>
  <c r="CS27" i="1"/>
  <c r="CU101" i="1"/>
  <c r="CU93" i="1"/>
  <c r="CU85" i="1"/>
  <c r="CU27" i="1"/>
  <c r="CQ26" i="1"/>
  <c r="CQ25" i="1"/>
  <c r="CS323" i="1"/>
  <c r="CQ323" i="1"/>
  <c r="CU323" i="1"/>
  <c r="CP323" i="1"/>
  <c r="CS307" i="1"/>
  <c r="CQ307" i="1"/>
  <c r="CU307" i="1"/>
  <c r="CP307" i="1"/>
  <c r="CS391" i="1"/>
  <c r="CQ391" i="1"/>
  <c r="CU391" i="1"/>
  <c r="CP391" i="1"/>
  <c r="CS359" i="1"/>
  <c r="CQ359" i="1"/>
  <c r="CU359" i="1"/>
  <c r="CP359" i="1"/>
  <c r="CS343" i="1"/>
  <c r="CQ343" i="1"/>
  <c r="CU343" i="1"/>
  <c r="CP343" i="1"/>
  <c r="CS311" i="1"/>
  <c r="CQ311" i="1"/>
  <c r="CU311" i="1"/>
  <c r="CP311" i="1"/>
  <c r="CS275" i="1"/>
  <c r="CQ275" i="1"/>
  <c r="CU275" i="1"/>
  <c r="CP275" i="1"/>
  <c r="CS260" i="1"/>
  <c r="CQ260" i="1"/>
  <c r="CU260" i="1"/>
  <c r="CS244" i="1"/>
  <c r="CQ244" i="1"/>
  <c r="CU244" i="1"/>
  <c r="CS220" i="1"/>
  <c r="CQ220" i="1"/>
  <c r="CU220" i="1"/>
  <c r="CS204" i="1"/>
  <c r="CY204" i="1" s="1"/>
  <c r="CQ204" i="1"/>
  <c r="CW204" i="1" s="1"/>
  <c r="CU204" i="1"/>
  <c r="CS180" i="1"/>
  <c r="CQ180" i="1"/>
  <c r="CU180" i="1"/>
  <c r="DA180" i="1" s="1"/>
  <c r="CS152" i="1"/>
  <c r="CQ152" i="1"/>
  <c r="CU152" i="1"/>
  <c r="CS363" i="1"/>
  <c r="CY363" i="1" s="1"/>
  <c r="CQ363" i="1"/>
  <c r="CW363" i="1" s="1"/>
  <c r="CU363" i="1"/>
  <c r="DA363" i="1" s="1"/>
  <c r="CP363" i="1"/>
  <c r="CV363" i="1" s="1"/>
  <c r="CS371" i="1"/>
  <c r="CQ371" i="1"/>
  <c r="CU371" i="1"/>
  <c r="CP371" i="1"/>
  <c r="CS339" i="1"/>
  <c r="CQ339" i="1"/>
  <c r="CU339" i="1"/>
  <c r="CP339" i="1"/>
  <c r="CS252" i="1"/>
  <c r="CQ252" i="1"/>
  <c r="CU252" i="1"/>
  <c r="CQ90" i="1"/>
  <c r="CU90" i="1"/>
  <c r="CS90" i="1"/>
  <c r="CP90" i="1"/>
  <c r="CP260" i="1"/>
  <c r="CP252" i="1"/>
  <c r="CP244" i="1"/>
  <c r="CP220" i="1"/>
  <c r="CP204" i="1"/>
  <c r="CV204" i="1" s="1"/>
  <c r="CP180" i="1"/>
  <c r="CV180" i="1" s="1"/>
  <c r="CP152" i="1"/>
  <c r="CQ427" i="1"/>
  <c r="CU427" i="1"/>
  <c r="CS319" i="1"/>
  <c r="CQ319" i="1"/>
  <c r="CU319" i="1"/>
  <c r="CP319" i="1"/>
  <c r="CS271" i="1"/>
  <c r="CQ271" i="1"/>
  <c r="CU271" i="1"/>
  <c r="CP271" i="1"/>
  <c r="CQ262" i="1"/>
  <c r="CU262" i="1"/>
  <c r="CS262" i="1"/>
  <c r="CQ254" i="1"/>
  <c r="CU254" i="1"/>
  <c r="CS254" i="1"/>
  <c r="CS264" i="1"/>
  <c r="CQ264" i="1"/>
  <c r="CU264" i="1"/>
  <c r="CS256" i="1"/>
  <c r="CQ256" i="1"/>
  <c r="CU256" i="1"/>
  <c r="CS248" i="1"/>
  <c r="CQ248" i="1"/>
  <c r="CU248" i="1"/>
  <c r="CS224" i="1"/>
  <c r="CQ224" i="1"/>
  <c r="CU224" i="1"/>
  <c r="CS216" i="1"/>
  <c r="CQ216" i="1"/>
  <c r="CU216" i="1"/>
  <c r="CS208" i="1"/>
  <c r="CQ208" i="1"/>
  <c r="CU208" i="1"/>
  <c r="CQ258" i="1"/>
  <c r="CU258" i="1"/>
  <c r="CS258" i="1"/>
  <c r="CS164" i="1"/>
  <c r="CQ164" i="1"/>
  <c r="CU164" i="1"/>
  <c r="CS136" i="1"/>
  <c r="CQ136" i="1"/>
  <c r="CU136" i="1"/>
  <c r="CS250" i="1"/>
  <c r="CS222" i="1"/>
  <c r="CS218" i="1"/>
  <c r="CS214" i="1"/>
  <c r="CS210" i="1"/>
  <c r="CS92" i="1"/>
  <c r="CQ92" i="1"/>
  <c r="CU92" i="1"/>
  <c r="CS76" i="1"/>
  <c r="CQ76" i="1"/>
  <c r="CU76" i="1"/>
  <c r="CS24" i="1"/>
  <c r="CQ24" i="1"/>
  <c r="CU24" i="1"/>
  <c r="CU135" i="1"/>
  <c r="CQ102" i="1"/>
  <c r="CW102" i="1" s="1"/>
  <c r="CU102" i="1"/>
  <c r="DA102" i="1" s="1"/>
  <c r="CS102" i="1"/>
  <c r="CY102" i="1" s="1"/>
  <c r="CQ94" i="1"/>
  <c r="CU94" i="1"/>
  <c r="CS94" i="1"/>
  <c r="CS28" i="1"/>
  <c r="CQ28" i="1"/>
  <c r="CU28" i="1"/>
  <c r="CU250" i="1"/>
  <c r="CU222" i="1"/>
  <c r="CU218" i="1"/>
  <c r="CU214" i="1"/>
  <c r="CU210" i="1"/>
  <c r="CS88" i="1"/>
  <c r="CQ88" i="1"/>
  <c r="CU88" i="1"/>
  <c r="CS64" i="1"/>
  <c r="CQ64" i="1"/>
  <c r="CU64" i="1"/>
  <c r="CS56" i="1"/>
  <c r="CY56" i="1" s="1"/>
  <c r="CQ56" i="1"/>
  <c r="CW56" i="1" s="1"/>
  <c r="CU56" i="1"/>
  <c r="DA56" i="1" s="1"/>
  <c r="CS86" i="1"/>
  <c r="CS54" i="1"/>
  <c r="CU86" i="1"/>
  <c r="CU54" i="1"/>
  <c r="BX392" i="1"/>
  <c r="BX322" i="1"/>
  <c r="BX343" i="1"/>
  <c r="BX203" i="1"/>
  <c r="BX424" i="1"/>
  <c r="BX197" i="1"/>
  <c r="BZ323" i="1"/>
  <c r="BX347" i="1"/>
  <c r="BZ326" i="1"/>
  <c r="BZ424" i="1"/>
  <c r="BZ333" i="1"/>
  <c r="BZ261" i="1"/>
  <c r="BX219" i="1"/>
  <c r="BX215" i="1"/>
  <c r="BU164" i="1"/>
  <c r="BZ149" i="1"/>
  <c r="BU19" i="1"/>
  <c r="BZ431" i="1"/>
  <c r="BZ239" i="1"/>
  <c r="BX201" i="1"/>
  <c r="BX185" i="1"/>
  <c r="BU431" i="1"/>
  <c r="BX405" i="1"/>
  <c r="BZ394" i="1"/>
  <c r="BX359" i="1"/>
  <c r="BZ355" i="1"/>
  <c r="BU355" i="1"/>
  <c r="BX339" i="1"/>
  <c r="BU333" i="1"/>
  <c r="BX327" i="1"/>
  <c r="BX321" i="1"/>
  <c r="BX311" i="1"/>
  <c r="BZ301" i="1"/>
  <c r="BX288" i="1"/>
  <c r="BU261" i="1"/>
  <c r="BX233" i="1"/>
  <c r="BX211" i="1"/>
  <c r="BX134" i="1"/>
  <c r="BZ98" i="1"/>
  <c r="BX89" i="1"/>
  <c r="BU251" i="1"/>
  <c r="BU122" i="1"/>
  <c r="BU337" i="1"/>
  <c r="BV355" i="1"/>
  <c r="BU301" i="1"/>
  <c r="BZ251" i="1"/>
  <c r="BU215" i="1"/>
  <c r="BX213" i="1"/>
  <c r="BX193" i="1"/>
  <c r="BZ122" i="1"/>
  <c r="BZ416" i="1"/>
  <c r="BV416" i="1"/>
  <c r="BV400" i="1"/>
  <c r="BV350" i="1"/>
  <c r="BV431" i="1"/>
  <c r="BZ427" i="1"/>
  <c r="BV424" i="1"/>
  <c r="BX416" i="1"/>
  <c r="BZ408" i="1"/>
  <c r="BU405" i="1"/>
  <c r="BZ388" i="1"/>
  <c r="BZ358" i="1"/>
  <c r="BZ357" i="1"/>
  <c r="BZ342" i="1"/>
  <c r="BU339" i="1"/>
  <c r="BV336" i="1"/>
  <c r="BV333" i="1"/>
  <c r="BZ327" i="1"/>
  <c r="BV327" i="1"/>
  <c r="BV301" i="1"/>
  <c r="BZ299" i="1"/>
  <c r="BU299" i="1"/>
  <c r="BV291" i="1"/>
  <c r="BU280" i="1"/>
  <c r="BV261" i="1"/>
  <c r="BZ259" i="1"/>
  <c r="BZ245" i="1"/>
  <c r="BU245" i="1"/>
  <c r="BV239" i="1"/>
  <c r="BX237" i="1"/>
  <c r="BU233" i="1"/>
  <c r="BX231" i="1"/>
  <c r="BU211" i="1"/>
  <c r="BX209" i="1"/>
  <c r="BU149" i="1"/>
  <c r="BV139" i="1"/>
  <c r="BV122" i="1"/>
  <c r="BZ116" i="1"/>
  <c r="BV98" i="1"/>
  <c r="BZ84" i="1"/>
  <c r="BX70" i="1"/>
  <c r="BU25" i="1"/>
  <c r="BV307" i="1"/>
  <c r="BV253" i="1"/>
  <c r="BU243" i="1"/>
  <c r="BU231" i="1"/>
  <c r="BZ70" i="1"/>
  <c r="BU70" i="1"/>
  <c r="BV401" i="1"/>
  <c r="BV397" i="1"/>
  <c r="BV427" i="1"/>
  <c r="BZ417" i="1"/>
  <c r="BZ405" i="1"/>
  <c r="BZ401" i="1"/>
  <c r="BZ392" i="1"/>
  <c r="BV392" i="1"/>
  <c r="BV388" i="1"/>
  <c r="BZ359" i="1"/>
  <c r="BV359" i="1"/>
  <c r="BV358" i="1"/>
  <c r="BU347" i="1"/>
  <c r="BZ343" i="1"/>
  <c r="BV343" i="1"/>
  <c r="BZ320" i="1"/>
  <c r="BV299" i="1"/>
  <c r="BU259" i="1"/>
  <c r="BZ253" i="1"/>
  <c r="BU253" i="1"/>
  <c r="BV245" i="1"/>
  <c r="BZ243" i="1"/>
  <c r="BU116" i="1"/>
  <c r="BV84" i="1"/>
  <c r="BU442" i="1"/>
  <c r="BX442" i="1"/>
  <c r="BU438" i="1"/>
  <c r="BV438" i="1"/>
  <c r="BZ438" i="1"/>
  <c r="BZ376" i="1"/>
  <c r="DA376" i="1" s="1"/>
  <c r="BV376" i="1"/>
  <c r="CW376" i="1" s="1"/>
  <c r="BX287" i="1"/>
  <c r="CY287" i="1" s="1"/>
  <c r="BU287" i="1"/>
  <c r="BZ287" i="1"/>
  <c r="DA287" i="1" s="1"/>
  <c r="BV287" i="1"/>
  <c r="CW287" i="1" s="1"/>
  <c r="BZ126" i="1"/>
  <c r="BU126" i="1"/>
  <c r="BU445" i="1"/>
  <c r="BX399" i="1"/>
  <c r="CY399" i="1" s="1"/>
  <c r="BU399" i="1"/>
  <c r="CV399" i="1" s="1"/>
  <c r="BZ399" i="1"/>
  <c r="BZ352" i="1"/>
  <c r="BV352" i="1"/>
  <c r="BV338" i="1"/>
  <c r="BX265" i="1"/>
  <c r="BU265" i="1"/>
  <c r="BZ265" i="1"/>
  <c r="BV265" i="1"/>
  <c r="BX249" i="1"/>
  <c r="BU249" i="1"/>
  <c r="BZ249" i="1"/>
  <c r="BV249" i="1"/>
  <c r="BX140" i="1"/>
  <c r="CY140" i="1" s="1"/>
  <c r="BU140" i="1"/>
  <c r="CV140" i="1" s="1"/>
  <c r="BV88" i="1"/>
  <c r="BX88" i="1"/>
  <c r="BU88" i="1"/>
  <c r="BX86" i="1"/>
  <c r="BU86" i="1"/>
  <c r="BV86" i="1"/>
  <c r="BZ86" i="1"/>
  <c r="BU17" i="1"/>
  <c r="BZ442" i="1"/>
  <c r="BX437" i="1"/>
  <c r="BX407" i="1"/>
  <c r="BU407" i="1"/>
  <c r="BZ407" i="1"/>
  <c r="BU400" i="1"/>
  <c r="BX400" i="1"/>
  <c r="BV399" i="1"/>
  <c r="CW399" i="1" s="1"/>
  <c r="BU371" i="1"/>
  <c r="BV371" i="1"/>
  <c r="BZ371" i="1"/>
  <c r="BX353" i="1"/>
  <c r="BU350" i="1"/>
  <c r="BX350" i="1"/>
  <c r="BU326" i="1"/>
  <c r="BX326" i="1"/>
  <c r="BU325" i="1"/>
  <c r="BU318" i="1"/>
  <c r="BV318" i="1"/>
  <c r="BZ318" i="1"/>
  <c r="BU309" i="1"/>
  <c r="BX284" i="1"/>
  <c r="BU284" i="1"/>
  <c r="BX271" i="1"/>
  <c r="BU271" i="1"/>
  <c r="BZ271" i="1"/>
  <c r="BV205" i="1"/>
  <c r="BX205" i="1"/>
  <c r="BU205" i="1"/>
  <c r="BV199" i="1"/>
  <c r="CW199" i="1" s="1"/>
  <c r="BX199" i="1"/>
  <c r="BU199" i="1"/>
  <c r="CV199" i="1" s="1"/>
  <c r="BV187" i="1"/>
  <c r="BX187" i="1"/>
  <c r="BU187" i="1"/>
  <c r="BX172" i="1"/>
  <c r="BU172" i="1"/>
  <c r="BX142" i="1"/>
  <c r="BU142" i="1"/>
  <c r="BX124" i="1"/>
  <c r="BV124" i="1"/>
  <c r="BU124" i="1"/>
  <c r="BZ124" i="1"/>
  <c r="BX102" i="1"/>
  <c r="BU102" i="1"/>
  <c r="BZ102" i="1"/>
  <c r="BV102" i="1"/>
  <c r="BU420" i="1"/>
  <c r="BZ420" i="1"/>
  <c r="BU354" i="1"/>
  <c r="BV354" i="1"/>
  <c r="BZ354" i="1"/>
  <c r="BU338" i="1"/>
  <c r="BX338" i="1"/>
  <c r="BV191" i="1"/>
  <c r="BX191" i="1"/>
  <c r="BU191" i="1"/>
  <c r="BV442" i="1"/>
  <c r="BV420" i="1"/>
  <c r="BV317" i="1"/>
  <c r="BU295" i="1"/>
  <c r="BV295" i="1"/>
  <c r="BZ295" i="1"/>
  <c r="BX263" i="1"/>
  <c r="BU263" i="1"/>
  <c r="BZ263" i="1"/>
  <c r="BX247" i="1"/>
  <c r="BU247" i="1"/>
  <c r="BZ247" i="1"/>
  <c r="BV247" i="1"/>
  <c r="BZ444" i="1"/>
  <c r="BV444" i="1"/>
  <c r="BX438" i="1"/>
  <c r="BU425" i="1"/>
  <c r="CV425" i="1" s="1"/>
  <c r="BZ425" i="1"/>
  <c r="BV425" i="1"/>
  <c r="CW425" i="1" s="1"/>
  <c r="BU408" i="1"/>
  <c r="BX408" i="1"/>
  <c r="BX397" i="1"/>
  <c r="BU397" i="1"/>
  <c r="BX354" i="1"/>
  <c r="BU342" i="1"/>
  <c r="BX342" i="1"/>
  <c r="BX323" i="1"/>
  <c r="BU323" i="1"/>
  <c r="BX307" i="1"/>
  <c r="BU307" i="1"/>
  <c r="BX292" i="1"/>
  <c r="BX289" i="1"/>
  <c r="CY289" i="1" s="1"/>
  <c r="BZ289" i="1"/>
  <c r="DA289" i="1" s="1"/>
  <c r="BU289" i="1"/>
  <c r="CV289" i="1" s="1"/>
  <c r="BX257" i="1"/>
  <c r="BU257" i="1"/>
  <c r="BZ257" i="1"/>
  <c r="BV257" i="1"/>
  <c r="BX255" i="1"/>
  <c r="BU255" i="1"/>
  <c r="BZ255" i="1"/>
  <c r="BV221" i="1"/>
  <c r="BX221" i="1"/>
  <c r="BU221" i="1"/>
  <c r="BV195" i="1"/>
  <c r="BX195" i="1"/>
  <c r="BU195" i="1"/>
  <c r="BV87" i="1"/>
  <c r="BX87" i="1"/>
  <c r="BX427" i="1"/>
  <c r="BX401" i="1"/>
  <c r="BX358" i="1"/>
  <c r="BV241" i="1"/>
  <c r="BV229" i="1"/>
  <c r="BU213" i="1"/>
  <c r="BU209" i="1"/>
  <c r="BV173" i="1"/>
  <c r="BU143" i="1"/>
  <c r="BU135" i="1"/>
  <c r="BV133" i="1"/>
  <c r="BU132" i="1"/>
  <c r="BV114" i="1"/>
  <c r="BV112" i="1"/>
  <c r="BV96" i="1"/>
  <c r="BZ347" i="1"/>
  <c r="BZ339" i="1"/>
  <c r="BZ322" i="1"/>
  <c r="BV322" i="1"/>
  <c r="BZ311" i="1"/>
  <c r="BV311" i="1"/>
  <c r="BV259" i="1"/>
  <c r="BV251" i="1"/>
  <c r="BV243" i="1"/>
  <c r="BZ241" i="1"/>
  <c r="BZ233" i="1"/>
  <c r="BZ231" i="1"/>
  <c r="BU219" i="1"/>
  <c r="BU203" i="1"/>
  <c r="BU201" i="1"/>
  <c r="BU197" i="1"/>
  <c r="BU193" i="1"/>
  <c r="BU185" i="1"/>
  <c r="BU175" i="1"/>
  <c r="BV149" i="1"/>
  <c r="BU148" i="1"/>
  <c r="BZ135" i="1"/>
  <c r="BZ133" i="1"/>
  <c r="BU133" i="1"/>
  <c r="BV116" i="1"/>
  <c r="BZ114" i="1"/>
  <c r="BZ112" i="1"/>
  <c r="BZ96" i="1"/>
  <c r="BV429" i="1"/>
  <c r="CW429" i="1" s="1"/>
  <c r="BZ429" i="1"/>
  <c r="DA429" i="1" s="1"/>
  <c r="BU429" i="1"/>
  <c r="CV429" i="1" s="1"/>
  <c r="BX429" i="1"/>
  <c r="CY429" i="1" s="1"/>
  <c r="BU351" i="1"/>
  <c r="BV351" i="1"/>
  <c r="BZ351" i="1"/>
  <c r="BX351" i="1"/>
  <c r="BV345" i="1"/>
  <c r="BZ345" i="1"/>
  <c r="BU345" i="1"/>
  <c r="BX345" i="1"/>
  <c r="BU296" i="1"/>
  <c r="CV296" i="1" s="1"/>
  <c r="BX296" i="1"/>
  <c r="BV296" i="1"/>
  <c r="CW296" i="1" s="1"/>
  <c r="BZ296" i="1"/>
  <c r="BX441" i="1"/>
  <c r="BU441" i="1"/>
  <c r="BZ441" i="1"/>
  <c r="BV441" i="1"/>
  <c r="BU409" i="1"/>
  <c r="BV409" i="1"/>
  <c r="BZ409" i="1"/>
  <c r="BX409" i="1"/>
  <c r="BU410" i="1"/>
  <c r="BX410" i="1"/>
  <c r="BZ410" i="1"/>
  <c r="BV410" i="1"/>
  <c r="BU435" i="1"/>
  <c r="CV435" i="1" s="1"/>
  <c r="BV435" i="1"/>
  <c r="BZ435" i="1"/>
  <c r="DA435" i="1" s="1"/>
  <c r="BX435" i="1"/>
  <c r="CY435" i="1" s="1"/>
  <c r="BU430" i="1"/>
  <c r="BV430" i="1"/>
  <c r="BZ430" i="1"/>
  <c r="BX430" i="1"/>
  <c r="BU428" i="1"/>
  <c r="BX428" i="1"/>
  <c r="BZ428" i="1"/>
  <c r="BV428" i="1"/>
  <c r="BV403" i="1"/>
  <c r="BZ403" i="1"/>
  <c r="BU403" i="1"/>
  <c r="BX403" i="1"/>
  <c r="BV379" i="1"/>
  <c r="BZ379" i="1"/>
  <c r="BX379" i="1"/>
  <c r="BU379" i="1"/>
  <c r="BV437" i="1"/>
  <c r="BZ437" i="1"/>
  <c r="BU398" i="1"/>
  <c r="BV398" i="1"/>
  <c r="BZ398" i="1"/>
  <c r="BX398" i="1"/>
  <c r="BU378" i="1"/>
  <c r="BX378" i="1"/>
  <c r="BZ378" i="1"/>
  <c r="BX341" i="1"/>
  <c r="BV341" i="1"/>
  <c r="BZ341" i="1"/>
  <c r="BU341" i="1"/>
  <c r="BV440" i="1"/>
  <c r="BZ440" i="1"/>
  <c r="BZ436" i="1"/>
  <c r="BV411" i="1"/>
  <c r="BZ411" i="1"/>
  <c r="BX411" i="1"/>
  <c r="BU404" i="1"/>
  <c r="BV404" i="1"/>
  <c r="BZ404" i="1"/>
  <c r="BX391" i="1"/>
  <c r="BU391" i="1"/>
  <c r="BZ391" i="1"/>
  <c r="BV390" i="1"/>
  <c r="BZ390" i="1"/>
  <c r="BV383" i="1"/>
  <c r="BZ383" i="1"/>
  <c r="BV445" i="1"/>
  <c r="BZ445" i="1"/>
  <c r="BU444" i="1"/>
  <c r="BX444" i="1"/>
  <c r="BU432" i="1"/>
  <c r="BV432" i="1"/>
  <c r="BZ432" i="1"/>
  <c r="BX423" i="1"/>
  <c r="BU423" i="1"/>
  <c r="BZ423" i="1"/>
  <c r="BU422" i="1"/>
  <c r="BV422" i="1"/>
  <c r="CW422" i="1" s="1"/>
  <c r="BZ422" i="1"/>
  <c r="DA422" i="1" s="1"/>
  <c r="BU417" i="1"/>
  <c r="BX417" i="1"/>
  <c r="BX415" i="1"/>
  <c r="CY415" i="1" s="1"/>
  <c r="BV415" i="1"/>
  <c r="CW415" i="1" s="1"/>
  <c r="BU415" i="1"/>
  <c r="CV415" i="1" s="1"/>
  <c r="BZ415" i="1"/>
  <c r="DA415" i="1" s="1"/>
  <c r="BU402" i="1"/>
  <c r="BX402" i="1"/>
  <c r="BV402" i="1"/>
  <c r="BZ402" i="1"/>
  <c r="BV373" i="1"/>
  <c r="BZ373" i="1"/>
  <c r="BU335" i="1"/>
  <c r="BX335" i="1"/>
  <c r="BV335" i="1"/>
  <c r="BZ335" i="1"/>
  <c r="BU332" i="1"/>
  <c r="CV332" i="1" s="1"/>
  <c r="BV332" i="1"/>
  <c r="BZ332" i="1"/>
  <c r="DA332" i="1" s="1"/>
  <c r="BX332" i="1"/>
  <c r="CY332" i="1" s="1"/>
  <c r="BU330" i="1"/>
  <c r="BX330" i="1"/>
  <c r="BV330" i="1"/>
  <c r="BZ330" i="1"/>
  <c r="BV419" i="1"/>
  <c r="BZ419" i="1"/>
  <c r="BV406" i="1"/>
  <c r="BZ406" i="1"/>
  <c r="BV387" i="1"/>
  <c r="BZ387" i="1"/>
  <c r="BV377" i="1"/>
  <c r="BZ377" i="1"/>
  <c r="BX377" i="1"/>
  <c r="BU376" i="1"/>
  <c r="CV376" i="1" s="1"/>
  <c r="BX376" i="1"/>
  <c r="CY376" i="1" s="1"/>
  <c r="BV361" i="1"/>
  <c r="BZ361" i="1"/>
  <c r="BX357" i="1"/>
  <c r="BV357" i="1"/>
  <c r="BU344" i="1"/>
  <c r="BX344" i="1"/>
  <c r="BV344" i="1"/>
  <c r="BU319" i="1"/>
  <c r="BV319" i="1"/>
  <c r="BZ319" i="1"/>
  <c r="BX319" i="1"/>
  <c r="BV313" i="1"/>
  <c r="BZ313" i="1"/>
  <c r="BU313" i="1"/>
  <c r="BX313" i="1"/>
  <c r="BX309" i="1"/>
  <c r="BV309" i="1"/>
  <c r="BV303" i="1"/>
  <c r="BZ303" i="1"/>
  <c r="BU300" i="1"/>
  <c r="BV300" i="1"/>
  <c r="BZ300" i="1"/>
  <c r="BX300" i="1"/>
  <c r="BV298" i="1"/>
  <c r="BZ298" i="1"/>
  <c r="BX279" i="1"/>
  <c r="CY279" i="1" s="1"/>
  <c r="BU279" i="1"/>
  <c r="BZ279" i="1"/>
  <c r="DA279" i="1" s="1"/>
  <c r="BV279" i="1"/>
  <c r="CW279" i="1" s="1"/>
  <c r="BX275" i="1"/>
  <c r="BV275" i="1"/>
  <c r="BV367" i="1"/>
  <c r="BZ367" i="1"/>
  <c r="BV364" i="1"/>
  <c r="BZ364" i="1"/>
  <c r="BU362" i="1"/>
  <c r="BX362" i="1"/>
  <c r="BV362" i="1"/>
  <c r="BZ362" i="1"/>
  <c r="BU328" i="1"/>
  <c r="BX328" i="1"/>
  <c r="BV328" i="1"/>
  <c r="BV316" i="1"/>
  <c r="BZ316" i="1"/>
  <c r="BU314" i="1"/>
  <c r="BV314" i="1"/>
  <c r="BZ314" i="1"/>
  <c r="BX314" i="1"/>
  <c r="BV297" i="1"/>
  <c r="CW297" i="1" s="1"/>
  <c r="BZ297" i="1"/>
  <c r="DA297" i="1" s="1"/>
  <c r="BX297" i="1"/>
  <c r="BU297" i="1"/>
  <c r="CV297" i="1" s="1"/>
  <c r="BU276" i="1"/>
  <c r="CV276" i="1" s="1"/>
  <c r="BX276" i="1"/>
  <c r="BX425" i="1"/>
  <c r="CY425" i="1" s="1"/>
  <c r="BX420" i="1"/>
  <c r="BV414" i="1"/>
  <c r="BZ414" i="1"/>
  <c r="BV395" i="1"/>
  <c r="BZ395" i="1"/>
  <c r="BU394" i="1"/>
  <c r="BX394" i="1"/>
  <c r="BX388" i="1"/>
  <c r="BV382" i="1"/>
  <c r="BZ382" i="1"/>
  <c r="BU360" i="1"/>
  <c r="BX360" i="1"/>
  <c r="BV360" i="1"/>
  <c r="BV348" i="1"/>
  <c r="BZ348" i="1"/>
  <c r="BU346" i="1"/>
  <c r="BV346" i="1"/>
  <c r="BZ346" i="1"/>
  <c r="BX346" i="1"/>
  <c r="BV329" i="1"/>
  <c r="BZ329" i="1"/>
  <c r="BX329" i="1"/>
  <c r="BU329" i="1"/>
  <c r="BX325" i="1"/>
  <c r="BV325" i="1"/>
  <c r="BU312" i="1"/>
  <c r="BX312" i="1"/>
  <c r="BV312" i="1"/>
  <c r="BU372" i="1"/>
  <c r="BV372" i="1"/>
  <c r="BZ372" i="1"/>
  <c r="BV353" i="1"/>
  <c r="BZ353" i="1"/>
  <c r="BU352" i="1"/>
  <c r="BX352" i="1"/>
  <c r="BZ349" i="1"/>
  <c r="BU340" i="1"/>
  <c r="BV340" i="1"/>
  <c r="BZ340" i="1"/>
  <c r="BV321" i="1"/>
  <c r="BZ321" i="1"/>
  <c r="BU320" i="1"/>
  <c r="BX320" i="1"/>
  <c r="BZ317" i="1"/>
  <c r="BU317" i="1"/>
  <c r="BU308" i="1"/>
  <c r="BV308" i="1"/>
  <c r="BZ308" i="1"/>
  <c r="BX281" i="1"/>
  <c r="BZ281" i="1"/>
  <c r="BV369" i="1"/>
  <c r="BZ369" i="1"/>
  <c r="BU356" i="1"/>
  <c r="BV356" i="1"/>
  <c r="BZ356" i="1"/>
  <c r="BV337" i="1"/>
  <c r="BZ337" i="1"/>
  <c r="BU336" i="1"/>
  <c r="BX336" i="1"/>
  <c r="BU324" i="1"/>
  <c r="BV324" i="1"/>
  <c r="BZ324" i="1"/>
  <c r="BV305" i="1"/>
  <c r="BZ305" i="1"/>
  <c r="BV235" i="1"/>
  <c r="BZ235" i="1"/>
  <c r="BV225" i="1"/>
  <c r="BZ225" i="1"/>
  <c r="BU225" i="1"/>
  <c r="BU160" i="1"/>
  <c r="BX160" i="1"/>
  <c r="BU227" i="1"/>
  <c r="BX227" i="1"/>
  <c r="BV223" i="1"/>
  <c r="BZ223" i="1"/>
  <c r="BU223" i="1"/>
  <c r="BX179" i="1"/>
  <c r="BV179" i="1"/>
  <c r="BU144" i="1"/>
  <c r="BX144" i="1"/>
  <c r="BV267" i="1"/>
  <c r="BX239" i="1"/>
  <c r="BV237" i="1"/>
  <c r="BZ237" i="1"/>
  <c r="BV227" i="1"/>
  <c r="BX163" i="1"/>
  <c r="BV163" i="1"/>
  <c r="BX241" i="1"/>
  <c r="BX235" i="1"/>
  <c r="BU229" i="1"/>
  <c r="BX229" i="1"/>
  <c r="BZ227" i="1"/>
  <c r="BX225" i="1"/>
  <c r="BX147" i="1"/>
  <c r="BV147" i="1"/>
  <c r="BZ221" i="1"/>
  <c r="BZ219" i="1"/>
  <c r="BZ217" i="1"/>
  <c r="BZ215" i="1"/>
  <c r="BZ213" i="1"/>
  <c r="BZ211" i="1"/>
  <c r="BZ209" i="1"/>
  <c r="BZ207" i="1"/>
  <c r="BZ205" i="1"/>
  <c r="BZ203" i="1"/>
  <c r="BZ201" i="1"/>
  <c r="BZ199" i="1"/>
  <c r="BZ197" i="1"/>
  <c r="BZ195" i="1"/>
  <c r="BZ193" i="1"/>
  <c r="BZ191" i="1"/>
  <c r="BZ189" i="1"/>
  <c r="BZ187" i="1"/>
  <c r="BZ185" i="1"/>
  <c r="BX114" i="1"/>
  <c r="BX112" i="1"/>
  <c r="BU110" i="1"/>
  <c r="BU108" i="1"/>
  <c r="BZ106" i="1"/>
  <c r="BX98" i="1"/>
  <c r="BX96" i="1"/>
  <c r="BU94" i="1"/>
  <c r="BU92" i="1"/>
  <c r="BU90" i="1"/>
  <c r="BZ88" i="1"/>
  <c r="BX85" i="1"/>
  <c r="BX84" i="1"/>
  <c r="BU82" i="1"/>
  <c r="BZ80" i="1"/>
  <c r="BZ72" i="1"/>
  <c r="BU21" i="1"/>
  <c r="BU13" i="1"/>
  <c r="BX110" i="1"/>
  <c r="BX108" i="1"/>
  <c r="BX94" i="1"/>
  <c r="BX92" i="1"/>
  <c r="BX90" i="1"/>
  <c r="BX83" i="1"/>
  <c r="BX82" i="1"/>
  <c r="BX75" i="1"/>
  <c r="BU11" i="1"/>
  <c r="CV11" i="1" s="1"/>
  <c r="BZ175" i="1"/>
  <c r="BZ173" i="1"/>
  <c r="BU173" i="1"/>
  <c r="BZ159" i="1"/>
  <c r="BZ157" i="1"/>
  <c r="BX152" i="1"/>
  <c r="BZ143" i="1"/>
  <c r="BZ141" i="1"/>
  <c r="BX136" i="1"/>
  <c r="BZ110" i="1"/>
  <c r="BZ108" i="1"/>
  <c r="BZ94" i="1"/>
  <c r="BZ92" i="1"/>
  <c r="BZ90" i="1"/>
  <c r="BZ82" i="1"/>
  <c r="BZ74" i="1"/>
  <c r="BU23" i="1"/>
  <c r="BU15" i="1"/>
  <c r="BZ291" i="1"/>
  <c r="BU291" i="1"/>
  <c r="BU290" i="1"/>
  <c r="BV289" i="1"/>
  <c r="CW289" i="1" s="1"/>
  <c r="BV288" i="1"/>
  <c r="BZ288" i="1"/>
  <c r="BZ283" i="1"/>
  <c r="BU282" i="1"/>
  <c r="BV281" i="1"/>
  <c r="BV280" i="1"/>
  <c r="BZ280" i="1"/>
  <c r="BZ275" i="1"/>
  <c r="BU275" i="1"/>
  <c r="BU274" i="1"/>
  <c r="BV273" i="1"/>
  <c r="BV272" i="1"/>
  <c r="BZ272" i="1"/>
  <c r="BZ267" i="1"/>
  <c r="BV264" i="1"/>
  <c r="BZ264" i="1"/>
  <c r="BU264" i="1"/>
  <c r="BV262" i="1"/>
  <c r="BZ262" i="1"/>
  <c r="BU262" i="1"/>
  <c r="BV260" i="1"/>
  <c r="BZ260" i="1"/>
  <c r="BU260" i="1"/>
  <c r="BV258" i="1"/>
  <c r="BZ258" i="1"/>
  <c r="BU258" i="1"/>
  <c r="BV256" i="1"/>
  <c r="BZ256" i="1"/>
  <c r="BU256" i="1"/>
  <c r="BV254" i="1"/>
  <c r="BZ254" i="1"/>
  <c r="BU254" i="1"/>
  <c r="BV252" i="1"/>
  <c r="BZ252" i="1"/>
  <c r="BU252" i="1"/>
  <c r="BV250" i="1"/>
  <c r="BZ250" i="1"/>
  <c r="BU250" i="1"/>
  <c r="BV248" i="1"/>
  <c r="BZ248" i="1"/>
  <c r="BU248" i="1"/>
  <c r="BV246" i="1"/>
  <c r="BZ246" i="1"/>
  <c r="BU246" i="1"/>
  <c r="BV244" i="1"/>
  <c r="BZ244" i="1"/>
  <c r="BU244" i="1"/>
  <c r="BV242" i="1"/>
  <c r="BZ242" i="1"/>
  <c r="BU242" i="1"/>
  <c r="BV234" i="1"/>
  <c r="BZ234" i="1"/>
  <c r="BU234" i="1"/>
  <c r="BV226" i="1"/>
  <c r="BZ226" i="1"/>
  <c r="BU226" i="1"/>
  <c r="BV294" i="1"/>
  <c r="BZ294" i="1"/>
  <c r="BV286" i="1"/>
  <c r="BZ286" i="1"/>
  <c r="BV278" i="1"/>
  <c r="BZ278" i="1"/>
  <c r="BV270" i="1"/>
  <c r="BZ270" i="1"/>
  <c r="BV240" i="1"/>
  <c r="BZ240" i="1"/>
  <c r="BU240" i="1"/>
  <c r="BV232" i="1"/>
  <c r="BZ232" i="1"/>
  <c r="BU232" i="1"/>
  <c r="BV224" i="1"/>
  <c r="BZ224" i="1"/>
  <c r="BU224" i="1"/>
  <c r="BU294" i="1"/>
  <c r="BV293" i="1"/>
  <c r="BV292" i="1"/>
  <c r="BZ292" i="1"/>
  <c r="BU286" i="1"/>
  <c r="BV285" i="1"/>
  <c r="BV284" i="1"/>
  <c r="BZ284" i="1"/>
  <c r="BU278" i="1"/>
  <c r="BV277" i="1"/>
  <c r="BV276" i="1"/>
  <c r="BZ276" i="1"/>
  <c r="DA276" i="1" s="1"/>
  <c r="BV269" i="1"/>
  <c r="BV268" i="1"/>
  <c r="BZ268" i="1"/>
  <c r="BV238" i="1"/>
  <c r="BZ238" i="1"/>
  <c r="BU238" i="1"/>
  <c r="BV230" i="1"/>
  <c r="BZ230" i="1"/>
  <c r="BU230" i="1"/>
  <c r="BV222" i="1"/>
  <c r="BZ222" i="1"/>
  <c r="BU222" i="1"/>
  <c r="BZ293" i="1"/>
  <c r="BU293" i="1"/>
  <c r="BV290" i="1"/>
  <c r="BZ290" i="1"/>
  <c r="BZ285" i="1"/>
  <c r="BU285" i="1"/>
  <c r="BV282" i="1"/>
  <c r="BZ282" i="1"/>
  <c r="BZ277" i="1"/>
  <c r="BU277" i="1"/>
  <c r="BV274" i="1"/>
  <c r="BZ274" i="1"/>
  <c r="BZ269" i="1"/>
  <c r="BV266" i="1"/>
  <c r="BZ266" i="1"/>
  <c r="BV236" i="1"/>
  <c r="BZ236" i="1"/>
  <c r="BU236" i="1"/>
  <c r="BV228" i="1"/>
  <c r="BZ228" i="1"/>
  <c r="BU228" i="1"/>
  <c r="BV220" i="1"/>
  <c r="BZ220" i="1"/>
  <c r="BU220" i="1"/>
  <c r="BV218" i="1"/>
  <c r="BZ218" i="1"/>
  <c r="BX218" i="1"/>
  <c r="BU218" i="1"/>
  <c r="BV216" i="1"/>
  <c r="BZ216" i="1"/>
  <c r="BX216" i="1"/>
  <c r="BU216" i="1"/>
  <c r="BV214" i="1"/>
  <c r="BZ214" i="1"/>
  <c r="BX214" i="1"/>
  <c r="BU214" i="1"/>
  <c r="BV212" i="1"/>
  <c r="BZ212" i="1"/>
  <c r="BX212" i="1"/>
  <c r="BU212" i="1"/>
  <c r="BV210" i="1"/>
  <c r="BZ210" i="1"/>
  <c r="BX210" i="1"/>
  <c r="BU210" i="1"/>
  <c r="BV208" i="1"/>
  <c r="BZ208" i="1"/>
  <c r="BX208" i="1"/>
  <c r="BU208" i="1"/>
  <c r="BV206" i="1"/>
  <c r="BZ206" i="1"/>
  <c r="BV204" i="1"/>
  <c r="BZ204" i="1"/>
  <c r="BX204" i="1"/>
  <c r="BU204" i="1"/>
  <c r="BV202" i="1"/>
  <c r="BZ202" i="1"/>
  <c r="BV200" i="1"/>
  <c r="CW200" i="1" s="1"/>
  <c r="BZ200" i="1"/>
  <c r="BX200" i="1"/>
  <c r="CY200" i="1" s="1"/>
  <c r="BU200" i="1"/>
  <c r="CV200" i="1" s="1"/>
  <c r="BU198" i="1"/>
  <c r="BU196" i="1"/>
  <c r="BU194" i="1"/>
  <c r="BU192" i="1"/>
  <c r="BU190" i="1"/>
  <c r="BU186" i="1"/>
  <c r="BU184" i="1"/>
  <c r="BZ177" i="1"/>
  <c r="BV175" i="1"/>
  <c r="BV174" i="1"/>
  <c r="BZ174" i="1"/>
  <c r="BZ169" i="1"/>
  <c r="BV167" i="1"/>
  <c r="BV166" i="1"/>
  <c r="BZ166" i="1"/>
  <c r="BZ161" i="1"/>
  <c r="BU161" i="1"/>
  <c r="BV159" i="1"/>
  <c r="BV158" i="1"/>
  <c r="BZ158" i="1"/>
  <c r="BZ153" i="1"/>
  <c r="BU153" i="1"/>
  <c r="BV151" i="1"/>
  <c r="BV150" i="1"/>
  <c r="BZ150" i="1"/>
  <c r="BZ145" i="1"/>
  <c r="BU145" i="1"/>
  <c r="BV143" i="1"/>
  <c r="BV142" i="1"/>
  <c r="BZ142" i="1"/>
  <c r="BZ137" i="1"/>
  <c r="BU137" i="1"/>
  <c r="BV135" i="1"/>
  <c r="BV134" i="1"/>
  <c r="BZ134" i="1"/>
  <c r="BX126" i="1"/>
  <c r="BV126" i="1"/>
  <c r="BV117" i="1"/>
  <c r="BZ117" i="1"/>
  <c r="BX198" i="1"/>
  <c r="BX196" i="1"/>
  <c r="BX194" i="1"/>
  <c r="BX192" i="1"/>
  <c r="BX190" i="1"/>
  <c r="BX186" i="1"/>
  <c r="BX184" i="1"/>
  <c r="BV180" i="1"/>
  <c r="BZ180" i="1"/>
  <c r="BV172" i="1"/>
  <c r="BZ172" i="1"/>
  <c r="BV164" i="1"/>
  <c r="BZ164" i="1"/>
  <c r="BV156" i="1"/>
  <c r="BZ156" i="1"/>
  <c r="BV148" i="1"/>
  <c r="BZ148" i="1"/>
  <c r="BV140" i="1"/>
  <c r="CW140" i="1" s="1"/>
  <c r="BZ140" i="1"/>
  <c r="DA140" i="1" s="1"/>
  <c r="BV132" i="1"/>
  <c r="BZ132" i="1"/>
  <c r="BV131" i="1"/>
  <c r="BX128" i="1"/>
  <c r="BU128" i="1"/>
  <c r="BZ128" i="1"/>
  <c r="BV127" i="1"/>
  <c r="BZ127" i="1"/>
  <c r="BU127" i="1"/>
  <c r="BV113" i="1"/>
  <c r="BZ113" i="1"/>
  <c r="BV178" i="1"/>
  <c r="BZ178" i="1"/>
  <c r="BV170" i="1"/>
  <c r="BZ170" i="1"/>
  <c r="BV162" i="1"/>
  <c r="BZ162" i="1"/>
  <c r="BV154" i="1"/>
  <c r="BZ154" i="1"/>
  <c r="BV146" i="1"/>
  <c r="BZ146" i="1"/>
  <c r="BV138" i="1"/>
  <c r="BZ138" i="1"/>
  <c r="BV129" i="1"/>
  <c r="BZ129" i="1"/>
  <c r="BZ198" i="1"/>
  <c r="BZ196" i="1"/>
  <c r="BZ194" i="1"/>
  <c r="BZ192" i="1"/>
  <c r="BZ190" i="1"/>
  <c r="BZ188" i="1"/>
  <c r="BZ186" i="1"/>
  <c r="BZ184" i="1"/>
  <c r="BZ182" i="1"/>
  <c r="BZ179" i="1"/>
  <c r="BU179" i="1"/>
  <c r="BV177" i="1"/>
  <c r="BV176" i="1"/>
  <c r="BZ176" i="1"/>
  <c r="BZ171" i="1"/>
  <c r="BV169" i="1"/>
  <c r="BV168" i="1"/>
  <c r="BZ168" i="1"/>
  <c r="BZ163" i="1"/>
  <c r="BU163" i="1"/>
  <c r="BV161" i="1"/>
  <c r="BV160" i="1"/>
  <c r="CW160" i="1" s="1"/>
  <c r="BZ160" i="1"/>
  <c r="DA160" i="1" s="1"/>
  <c r="BZ155" i="1"/>
  <c r="BU154" i="1"/>
  <c r="BV153" i="1"/>
  <c r="BV152" i="1"/>
  <c r="BZ152" i="1"/>
  <c r="BZ147" i="1"/>
  <c r="BU147" i="1"/>
  <c r="BU146" i="1"/>
  <c r="BV145" i="1"/>
  <c r="BV144" i="1"/>
  <c r="BZ144" i="1"/>
  <c r="BZ139" i="1"/>
  <c r="BU139" i="1"/>
  <c r="BU138" i="1"/>
  <c r="BV137" i="1"/>
  <c r="BV136" i="1"/>
  <c r="BZ136" i="1"/>
  <c r="BZ131" i="1"/>
  <c r="BZ130" i="1"/>
  <c r="BU129" i="1"/>
  <c r="BV125" i="1"/>
  <c r="BZ125" i="1"/>
  <c r="BV123" i="1"/>
  <c r="BZ123" i="1"/>
  <c r="BU123" i="1"/>
  <c r="BV121" i="1"/>
  <c r="BZ121" i="1"/>
  <c r="BU121" i="1"/>
  <c r="BV119" i="1"/>
  <c r="BZ119" i="1"/>
  <c r="BV111" i="1"/>
  <c r="BZ111" i="1"/>
  <c r="BU111" i="1"/>
  <c r="BV103" i="1"/>
  <c r="BZ103" i="1"/>
  <c r="BV95" i="1"/>
  <c r="BZ95" i="1"/>
  <c r="BU95" i="1"/>
  <c r="BV109" i="1"/>
  <c r="BZ109" i="1"/>
  <c r="BU109" i="1"/>
  <c r="BV101" i="1"/>
  <c r="BZ101" i="1"/>
  <c r="BU101" i="1"/>
  <c r="BV93" i="1"/>
  <c r="BZ93" i="1"/>
  <c r="BU93" i="1"/>
  <c r="BV115" i="1"/>
  <c r="BZ115" i="1"/>
  <c r="BU115" i="1"/>
  <c r="BV107" i="1"/>
  <c r="BZ107" i="1"/>
  <c r="BV99" i="1"/>
  <c r="BZ99" i="1"/>
  <c r="BU99" i="1"/>
  <c r="BV91" i="1"/>
  <c r="BZ91" i="1"/>
  <c r="BU91" i="1"/>
  <c r="BV105" i="1"/>
  <c r="BZ105" i="1"/>
  <c r="BV97" i="1"/>
  <c r="BZ97" i="1"/>
  <c r="BU97" i="1"/>
  <c r="BU89" i="1"/>
  <c r="BU87" i="1"/>
  <c r="BU85" i="1"/>
  <c r="BU83" i="1"/>
  <c r="BU75" i="1"/>
  <c r="BV63" i="1"/>
  <c r="BZ63" i="1"/>
  <c r="BV59" i="1"/>
  <c r="BZ59" i="1"/>
  <c r="BX55" i="1"/>
  <c r="BV55" i="1"/>
  <c r="BZ55" i="1"/>
  <c r="BX51" i="1"/>
  <c r="BV51" i="1"/>
  <c r="BZ51" i="1"/>
  <c r="BV47" i="1"/>
  <c r="BZ47" i="1"/>
  <c r="BV43" i="1"/>
  <c r="BZ43" i="1"/>
  <c r="BV39" i="1"/>
  <c r="BZ39" i="1"/>
  <c r="BV35" i="1"/>
  <c r="BZ35" i="1"/>
  <c r="BX31" i="1"/>
  <c r="BV31" i="1"/>
  <c r="BZ31" i="1"/>
  <c r="BV27" i="1"/>
  <c r="BZ27" i="1"/>
  <c r="BU24" i="1"/>
  <c r="BV24" i="1"/>
  <c r="BZ24" i="1"/>
  <c r="BX24" i="1"/>
  <c r="BU16" i="1"/>
  <c r="BV16" i="1"/>
  <c r="BZ16" i="1"/>
  <c r="BX16" i="1"/>
  <c r="BV64" i="1"/>
  <c r="BZ64" i="1"/>
  <c r="BV60" i="1"/>
  <c r="BZ60" i="1"/>
  <c r="BV56" i="1"/>
  <c r="BZ56" i="1"/>
  <c r="BV52" i="1"/>
  <c r="BZ52" i="1"/>
  <c r="BX52" i="1"/>
  <c r="BV48" i="1"/>
  <c r="BZ48" i="1"/>
  <c r="BX48" i="1"/>
  <c r="BV44" i="1"/>
  <c r="BZ44" i="1"/>
  <c r="BV40" i="1"/>
  <c r="BZ40" i="1"/>
  <c r="BV36" i="1"/>
  <c r="BZ36" i="1"/>
  <c r="BV32" i="1"/>
  <c r="BZ32" i="1"/>
  <c r="BX32" i="1"/>
  <c r="BV28" i="1"/>
  <c r="BZ28" i="1"/>
  <c r="BX28" i="1"/>
  <c r="BU22" i="1"/>
  <c r="BV22" i="1"/>
  <c r="BZ22" i="1"/>
  <c r="BX22" i="1"/>
  <c r="BV65" i="1"/>
  <c r="BZ65" i="1"/>
  <c r="BU64" i="1"/>
  <c r="BV61" i="1"/>
  <c r="BZ61" i="1"/>
  <c r="BV57" i="1"/>
  <c r="BZ57" i="1"/>
  <c r="BX53" i="1"/>
  <c r="BV53" i="1"/>
  <c r="BZ53" i="1"/>
  <c r="BU52" i="1"/>
  <c r="BX49" i="1"/>
  <c r="BV49" i="1"/>
  <c r="BZ49" i="1"/>
  <c r="BU48" i="1"/>
  <c r="BV45" i="1"/>
  <c r="BZ45" i="1"/>
  <c r="BV41" i="1"/>
  <c r="BZ41" i="1"/>
  <c r="BV37" i="1"/>
  <c r="BZ37" i="1"/>
  <c r="BV33" i="1"/>
  <c r="BZ33" i="1"/>
  <c r="BU32" i="1"/>
  <c r="BX29" i="1"/>
  <c r="BV29" i="1"/>
  <c r="BZ29" i="1"/>
  <c r="BU28" i="1"/>
  <c r="BU20" i="1"/>
  <c r="BV20" i="1"/>
  <c r="BZ20" i="1"/>
  <c r="BX20" i="1"/>
  <c r="BZ89" i="1"/>
  <c r="BZ87" i="1"/>
  <c r="BZ85" i="1"/>
  <c r="BZ83" i="1"/>
  <c r="BZ81" i="1"/>
  <c r="BZ79" i="1"/>
  <c r="BZ77" i="1"/>
  <c r="BZ75" i="1"/>
  <c r="BZ73" i="1"/>
  <c r="BZ71" i="1"/>
  <c r="BZ69" i="1"/>
  <c r="BZ67" i="1"/>
  <c r="BV66" i="1"/>
  <c r="BV62" i="1"/>
  <c r="BZ62" i="1"/>
  <c r="BV58" i="1"/>
  <c r="BZ58" i="1"/>
  <c r="BV54" i="1"/>
  <c r="BZ54" i="1"/>
  <c r="BU53" i="1"/>
  <c r="BV50" i="1"/>
  <c r="BZ50" i="1"/>
  <c r="BX50" i="1"/>
  <c r="BU49" i="1"/>
  <c r="BV46" i="1"/>
  <c r="BZ46" i="1"/>
  <c r="BV42" i="1"/>
  <c r="BZ42" i="1"/>
  <c r="BV38" i="1"/>
  <c r="BZ38" i="1"/>
  <c r="BX38" i="1"/>
  <c r="BV34" i="1"/>
  <c r="BZ34" i="1"/>
  <c r="BV30" i="1"/>
  <c r="BZ30" i="1"/>
  <c r="BX30" i="1"/>
  <c r="BU29" i="1"/>
  <c r="BU26" i="1"/>
  <c r="BV26" i="1"/>
  <c r="BZ26" i="1"/>
  <c r="BX26" i="1"/>
  <c r="BU18" i="1"/>
  <c r="BV18" i="1"/>
  <c r="BZ18" i="1"/>
  <c r="BX18" i="1"/>
  <c r="BZ25" i="1"/>
  <c r="BV25" i="1"/>
  <c r="BZ23" i="1"/>
  <c r="BV23" i="1"/>
  <c r="BZ21" i="1"/>
  <c r="BV21" i="1"/>
  <c r="BZ19" i="1"/>
  <c r="BV19" i="1"/>
  <c r="BZ17" i="1"/>
  <c r="BV17" i="1"/>
  <c r="BZ15" i="1"/>
  <c r="BV15" i="1"/>
  <c r="BZ13" i="1"/>
  <c r="BV13" i="1"/>
  <c r="BZ11" i="1"/>
  <c r="DA11" i="1" s="1"/>
  <c r="BV11" i="1"/>
  <c r="BX10" i="1"/>
  <c r="BZ14" i="1"/>
  <c r="BV14" i="1"/>
  <c r="BZ12" i="1"/>
  <c r="BV12" i="1"/>
  <c r="BZ10" i="1"/>
  <c r="BV10" i="1"/>
  <c r="BY9" i="1"/>
  <c r="BW9" i="1"/>
  <c r="AM10" i="1"/>
  <c r="AO10" i="1"/>
  <c r="AM12" i="1"/>
  <c r="AO12" i="1"/>
  <c r="AM13" i="1"/>
  <c r="CX13" i="1" s="1"/>
  <c r="AO13" i="1"/>
  <c r="AM14" i="1"/>
  <c r="CX14" i="1" s="1"/>
  <c r="AO14" i="1"/>
  <c r="AM15" i="1"/>
  <c r="CX15" i="1" s="1"/>
  <c r="AO15" i="1"/>
  <c r="AM16" i="1"/>
  <c r="CX16" i="1" s="1"/>
  <c r="AO16" i="1"/>
  <c r="AM17" i="1"/>
  <c r="AO17" i="1"/>
  <c r="AM18" i="1"/>
  <c r="CX18" i="1" s="1"/>
  <c r="AO18" i="1"/>
  <c r="AM19" i="1"/>
  <c r="CX19" i="1" s="1"/>
  <c r="AO19" i="1"/>
  <c r="AM20" i="1"/>
  <c r="CX20" i="1" s="1"/>
  <c r="AO20" i="1"/>
  <c r="AM22" i="1"/>
  <c r="CX22" i="1" s="1"/>
  <c r="AO22" i="1"/>
  <c r="AM23" i="1"/>
  <c r="AO23" i="1"/>
  <c r="AM24" i="1"/>
  <c r="CX24" i="1" s="1"/>
  <c r="AO24" i="1"/>
  <c r="AM25" i="1"/>
  <c r="AO25" i="1"/>
  <c r="AM26" i="1"/>
  <c r="CX26" i="1" s="1"/>
  <c r="AO26" i="1"/>
  <c r="AM28" i="1"/>
  <c r="AO28" i="1"/>
  <c r="AM29" i="1"/>
  <c r="AO29" i="1"/>
  <c r="AM30" i="1"/>
  <c r="CX30" i="1" s="1"/>
  <c r="AO30" i="1"/>
  <c r="AM32" i="1"/>
  <c r="CX32" i="1" s="1"/>
  <c r="AO32" i="1"/>
  <c r="AM38" i="1"/>
  <c r="CX38" i="1" s="1"/>
  <c r="AO38" i="1"/>
  <c r="AM48" i="1"/>
  <c r="AO48" i="1"/>
  <c r="AM49" i="1"/>
  <c r="AO49" i="1"/>
  <c r="AM50" i="1"/>
  <c r="CX50" i="1" s="1"/>
  <c r="AO50" i="1"/>
  <c r="AM51" i="1"/>
  <c r="CX51" i="1" s="1"/>
  <c r="AO51" i="1"/>
  <c r="AM52" i="1"/>
  <c r="CX52" i="1" s="1"/>
  <c r="AO52" i="1"/>
  <c r="AM53" i="1"/>
  <c r="CX53" i="1" s="1"/>
  <c r="AO53" i="1"/>
  <c r="AM55" i="1"/>
  <c r="AO55" i="1"/>
  <c r="AM61" i="1"/>
  <c r="CX61" i="1" s="1"/>
  <c r="AO61" i="1"/>
  <c r="AM62" i="1"/>
  <c r="CX62" i="1" s="1"/>
  <c r="AO62" i="1"/>
  <c r="AM63" i="1"/>
  <c r="CX63" i="1" s="1"/>
  <c r="AO63" i="1"/>
  <c r="AM70" i="1"/>
  <c r="CX70" i="1" s="1"/>
  <c r="AO70" i="1"/>
  <c r="AM71" i="1"/>
  <c r="CX71" i="1" s="1"/>
  <c r="AO71" i="1"/>
  <c r="AM72" i="1"/>
  <c r="CX72" i="1" s="1"/>
  <c r="AO72" i="1"/>
  <c r="AM73" i="1"/>
  <c r="CX73" i="1" s="1"/>
  <c r="AO73" i="1"/>
  <c r="AM74" i="1"/>
  <c r="CX74" i="1" s="1"/>
  <c r="AO74" i="1"/>
  <c r="AM75" i="1"/>
  <c r="CX75" i="1" s="1"/>
  <c r="AO75" i="1"/>
  <c r="AM82" i="1"/>
  <c r="AO82" i="1"/>
  <c r="AM85" i="1"/>
  <c r="CX85" i="1" s="1"/>
  <c r="AO85" i="1"/>
  <c r="AM86" i="1"/>
  <c r="AO86" i="1"/>
  <c r="AM87" i="1"/>
  <c r="CX87" i="1" s="1"/>
  <c r="AO87" i="1"/>
  <c r="AM88" i="1"/>
  <c r="CX88" i="1" s="1"/>
  <c r="AO88" i="1"/>
  <c r="AM89" i="1"/>
  <c r="CX89" i="1" s="1"/>
  <c r="AO89" i="1"/>
  <c r="AM90" i="1"/>
  <c r="AO90" i="1"/>
  <c r="AM91" i="1"/>
  <c r="AO91" i="1"/>
  <c r="AM93" i="1"/>
  <c r="CX93" i="1" s="1"/>
  <c r="AO93" i="1"/>
  <c r="AM94" i="1"/>
  <c r="CX94" i="1" s="1"/>
  <c r="AO94" i="1"/>
  <c r="AM95" i="1"/>
  <c r="CX95" i="1" s="1"/>
  <c r="AO95" i="1"/>
  <c r="AM99" i="1"/>
  <c r="CX99" i="1" s="1"/>
  <c r="AO99" i="1"/>
  <c r="AM100" i="1"/>
  <c r="CX100" i="1" s="1"/>
  <c r="AO100" i="1"/>
  <c r="AM108" i="1"/>
  <c r="CX108" i="1" s="1"/>
  <c r="AO108" i="1"/>
  <c r="AM109" i="1"/>
  <c r="CX109" i="1" s="1"/>
  <c r="AO109" i="1"/>
  <c r="AM110" i="1"/>
  <c r="CX110" i="1" s="1"/>
  <c r="AO110" i="1"/>
  <c r="AM111" i="1"/>
  <c r="AO111" i="1"/>
  <c r="AM112" i="1"/>
  <c r="AO112" i="1"/>
  <c r="AM113" i="1"/>
  <c r="CX113" i="1" s="1"/>
  <c r="AO113" i="1"/>
  <c r="AM115" i="1"/>
  <c r="CX115" i="1" s="1"/>
  <c r="AO115" i="1"/>
  <c r="AM116" i="1"/>
  <c r="AO116" i="1"/>
  <c r="AM117" i="1"/>
  <c r="CX117" i="1" s="1"/>
  <c r="AO117" i="1"/>
  <c r="AM118" i="1"/>
  <c r="CX118" i="1" s="1"/>
  <c r="AO118" i="1"/>
  <c r="AM119" i="1"/>
  <c r="CX119" i="1" s="1"/>
  <c r="AO119" i="1"/>
  <c r="AM120" i="1"/>
  <c r="CX120" i="1" s="1"/>
  <c r="AO120" i="1"/>
  <c r="AM121" i="1"/>
  <c r="CX121" i="1" s="1"/>
  <c r="AO121" i="1"/>
  <c r="AM122" i="1"/>
  <c r="CX122" i="1" s="1"/>
  <c r="AO122" i="1"/>
  <c r="AM123" i="1"/>
  <c r="CX123" i="1" s="1"/>
  <c r="AO123" i="1"/>
  <c r="AM124" i="1"/>
  <c r="AO124" i="1"/>
  <c r="AM125" i="1"/>
  <c r="CX125" i="1" s="1"/>
  <c r="AO125" i="1"/>
  <c r="AM126" i="1"/>
  <c r="AO126" i="1"/>
  <c r="AM127" i="1"/>
  <c r="CX127" i="1" s="1"/>
  <c r="AO127" i="1"/>
  <c r="AM128" i="1"/>
  <c r="CX128" i="1" s="1"/>
  <c r="AO128" i="1"/>
  <c r="AM129" i="1"/>
  <c r="CX129" i="1" s="1"/>
  <c r="AO129" i="1"/>
  <c r="AM132" i="1"/>
  <c r="CX132" i="1" s="1"/>
  <c r="AO132" i="1"/>
  <c r="AM133" i="1"/>
  <c r="CX133" i="1" s="1"/>
  <c r="AO133" i="1"/>
  <c r="AM134" i="1"/>
  <c r="CX134" i="1" s="1"/>
  <c r="AO134" i="1"/>
  <c r="AM135" i="1"/>
  <c r="CX135" i="1" s="1"/>
  <c r="AO135" i="1"/>
  <c r="AM136" i="1"/>
  <c r="AO136" i="1"/>
  <c r="AM137" i="1"/>
  <c r="CX137" i="1" s="1"/>
  <c r="AO137" i="1"/>
  <c r="AM142" i="1"/>
  <c r="CX142" i="1" s="1"/>
  <c r="AO142" i="1"/>
  <c r="AM143" i="1"/>
  <c r="CX143" i="1" s="1"/>
  <c r="AO143" i="1"/>
  <c r="AM144" i="1"/>
  <c r="CX144" i="1" s="1"/>
  <c r="AO144" i="1"/>
  <c r="AM145" i="1"/>
  <c r="CX145" i="1" s="1"/>
  <c r="AO145" i="1"/>
  <c r="AM146" i="1"/>
  <c r="CX146" i="1" s="1"/>
  <c r="AO146" i="1"/>
  <c r="AM147" i="1"/>
  <c r="CX147" i="1" s="1"/>
  <c r="AO147" i="1"/>
  <c r="AM148" i="1"/>
  <c r="AO148" i="1"/>
  <c r="AM149" i="1"/>
  <c r="AO149" i="1"/>
  <c r="AM150" i="1"/>
  <c r="CX150" i="1" s="1"/>
  <c r="AO150" i="1"/>
  <c r="AM151" i="1"/>
  <c r="CX151" i="1" s="1"/>
  <c r="AO151" i="1"/>
  <c r="AM152" i="1"/>
  <c r="CX152" i="1" s="1"/>
  <c r="AO152" i="1"/>
  <c r="AM154" i="1"/>
  <c r="CX154" i="1" s="1"/>
  <c r="AO154" i="1"/>
  <c r="AM163" i="1"/>
  <c r="CX163" i="1" s="1"/>
  <c r="AO163" i="1"/>
  <c r="AM164" i="1"/>
  <c r="CX164" i="1" s="1"/>
  <c r="AO164" i="1"/>
  <c r="AM165" i="1"/>
  <c r="CX165" i="1" s="1"/>
  <c r="AO165" i="1"/>
  <c r="AM166" i="1"/>
  <c r="CX166" i="1" s="1"/>
  <c r="AO166" i="1"/>
  <c r="AM167" i="1"/>
  <c r="CX167" i="1" s="1"/>
  <c r="AO167" i="1"/>
  <c r="AM168" i="1"/>
  <c r="CX168" i="1" s="1"/>
  <c r="AO168" i="1"/>
  <c r="AM170" i="1"/>
  <c r="CX170" i="1" s="1"/>
  <c r="AO170" i="1"/>
  <c r="AM171" i="1"/>
  <c r="CX171" i="1" s="1"/>
  <c r="AO171" i="1"/>
  <c r="AM172" i="1"/>
  <c r="CX172" i="1" s="1"/>
  <c r="AO172" i="1"/>
  <c r="AM173" i="1"/>
  <c r="AO173" i="1"/>
  <c r="AM174" i="1"/>
  <c r="CX174" i="1" s="1"/>
  <c r="AO174" i="1"/>
  <c r="AM175" i="1"/>
  <c r="CX175" i="1" s="1"/>
  <c r="AO175" i="1"/>
  <c r="AM176" i="1"/>
  <c r="CX176" i="1" s="1"/>
  <c r="AO176" i="1"/>
  <c r="AM178" i="1"/>
  <c r="CX178" i="1" s="1"/>
  <c r="AO178" i="1"/>
  <c r="AM179" i="1"/>
  <c r="CX179" i="1" s="1"/>
  <c r="AO179" i="1"/>
  <c r="AM181" i="1"/>
  <c r="CX181" i="1" s="1"/>
  <c r="AO181" i="1"/>
  <c r="AM182" i="1"/>
  <c r="CX182" i="1" s="1"/>
  <c r="AO182" i="1"/>
  <c r="AM183" i="1"/>
  <c r="CX183" i="1" s="1"/>
  <c r="AO183" i="1"/>
  <c r="AM184" i="1"/>
  <c r="CX184" i="1" s="1"/>
  <c r="AO184" i="1"/>
  <c r="AM185" i="1"/>
  <c r="CX185" i="1" s="1"/>
  <c r="AO185" i="1"/>
  <c r="AM186" i="1"/>
  <c r="AO186" i="1"/>
  <c r="AM187" i="1"/>
  <c r="CX187" i="1" s="1"/>
  <c r="AO187" i="1"/>
  <c r="AM190" i="1"/>
  <c r="CX190" i="1" s="1"/>
  <c r="AO190" i="1"/>
  <c r="AM191" i="1"/>
  <c r="CX191" i="1" s="1"/>
  <c r="AO191" i="1"/>
  <c r="AM192" i="1"/>
  <c r="AO192" i="1"/>
  <c r="AM193" i="1"/>
  <c r="CX193" i="1" s="1"/>
  <c r="AO193" i="1"/>
  <c r="AM194" i="1"/>
  <c r="CX194" i="1" s="1"/>
  <c r="AO194" i="1"/>
  <c r="AM195" i="1"/>
  <c r="CX195" i="1" s="1"/>
  <c r="AO195" i="1"/>
  <c r="AM206" i="1"/>
  <c r="CX206" i="1" s="1"/>
  <c r="AO206" i="1"/>
  <c r="AM207" i="1"/>
  <c r="CX207" i="1" s="1"/>
  <c r="AO207" i="1"/>
  <c r="AM208" i="1"/>
  <c r="CX208" i="1" s="1"/>
  <c r="AO208" i="1"/>
  <c r="AM212" i="1"/>
  <c r="CX212" i="1" s="1"/>
  <c r="AO212" i="1"/>
  <c r="AM213" i="1"/>
  <c r="AO213" i="1"/>
  <c r="AM214" i="1"/>
  <c r="CX214" i="1" s="1"/>
  <c r="AO214" i="1"/>
  <c r="AM215" i="1"/>
  <c r="CX215" i="1" s="1"/>
  <c r="AO215" i="1"/>
  <c r="AM216" i="1"/>
  <c r="CX216" i="1" s="1"/>
  <c r="AO216" i="1"/>
  <c r="AM219" i="1"/>
  <c r="CX219" i="1" s="1"/>
  <c r="AO219" i="1"/>
  <c r="AM220" i="1"/>
  <c r="AO220" i="1"/>
  <c r="AM221" i="1"/>
  <c r="CX221" i="1" s="1"/>
  <c r="AO221" i="1"/>
  <c r="AM222" i="1"/>
  <c r="CX222" i="1" s="1"/>
  <c r="AO222" i="1"/>
  <c r="AM223" i="1"/>
  <c r="CX223" i="1" s="1"/>
  <c r="AO223" i="1"/>
  <c r="AM224" i="1"/>
  <c r="CX224" i="1" s="1"/>
  <c r="AO224" i="1"/>
  <c r="AM225" i="1"/>
  <c r="AO225" i="1"/>
  <c r="AM226" i="1"/>
  <c r="CX226" i="1" s="1"/>
  <c r="AO226" i="1"/>
  <c r="AM227" i="1"/>
  <c r="CX227" i="1" s="1"/>
  <c r="AO227" i="1"/>
  <c r="AM228" i="1"/>
  <c r="AO228" i="1"/>
  <c r="AM229" i="1"/>
  <c r="AO229" i="1"/>
  <c r="AM230" i="1"/>
  <c r="CX230" i="1" s="1"/>
  <c r="AO230" i="1"/>
  <c r="AM231" i="1"/>
  <c r="CX231" i="1" s="1"/>
  <c r="AO231" i="1"/>
  <c r="AM232" i="1"/>
  <c r="AO232" i="1"/>
  <c r="AM233" i="1"/>
  <c r="CX233" i="1" s="1"/>
  <c r="AO233" i="1"/>
  <c r="AM234" i="1"/>
  <c r="CX234" i="1" s="1"/>
  <c r="AO234" i="1"/>
  <c r="AM235" i="1"/>
  <c r="CX235" i="1" s="1"/>
  <c r="AO235" i="1"/>
  <c r="AM236" i="1"/>
  <c r="AO236" i="1"/>
  <c r="AM237" i="1"/>
  <c r="CX237" i="1" s="1"/>
  <c r="AO237" i="1"/>
  <c r="AM238" i="1"/>
  <c r="CX238" i="1" s="1"/>
  <c r="AO238" i="1"/>
  <c r="AM239" i="1"/>
  <c r="CX239" i="1" s="1"/>
  <c r="AO239" i="1"/>
  <c r="AM240" i="1"/>
  <c r="AO240" i="1"/>
  <c r="AM241" i="1"/>
  <c r="AO241" i="1"/>
  <c r="AM242" i="1"/>
  <c r="CX242" i="1" s="1"/>
  <c r="AO242" i="1"/>
  <c r="AM243" i="1"/>
  <c r="CX243" i="1" s="1"/>
  <c r="AO243" i="1"/>
  <c r="AM244" i="1"/>
  <c r="CX244" i="1" s="1"/>
  <c r="AO244" i="1"/>
  <c r="AM245" i="1"/>
  <c r="CX245" i="1" s="1"/>
  <c r="AO245" i="1"/>
  <c r="AM247" i="1"/>
  <c r="CX247" i="1" s="1"/>
  <c r="AO247" i="1"/>
  <c r="AM248" i="1"/>
  <c r="AO248" i="1"/>
  <c r="AM249" i="1"/>
  <c r="AO249" i="1"/>
  <c r="AM250" i="1"/>
  <c r="CX250" i="1" s="1"/>
  <c r="AO250" i="1"/>
  <c r="AM252" i="1"/>
  <c r="CX252" i="1" s="1"/>
  <c r="AO252" i="1"/>
  <c r="AM253" i="1"/>
  <c r="AO253" i="1"/>
  <c r="AM254" i="1"/>
  <c r="CX254" i="1" s="1"/>
  <c r="AO254" i="1"/>
  <c r="AM256" i="1"/>
  <c r="CX256" i="1" s="1"/>
  <c r="AO256" i="1"/>
  <c r="AM257" i="1"/>
  <c r="AO257" i="1"/>
  <c r="AM258" i="1"/>
  <c r="CX258" i="1" s="1"/>
  <c r="AO258" i="1"/>
  <c r="AM259" i="1"/>
  <c r="CX259" i="1" s="1"/>
  <c r="AO259" i="1"/>
  <c r="AM260" i="1"/>
  <c r="CX260" i="1" s="1"/>
  <c r="AO260" i="1"/>
  <c r="AM261" i="1"/>
  <c r="CX261" i="1" s="1"/>
  <c r="AO261" i="1"/>
  <c r="AM262" i="1"/>
  <c r="AO262" i="1"/>
  <c r="AM263" i="1"/>
  <c r="CX263" i="1" s="1"/>
  <c r="AO263" i="1"/>
  <c r="AM264" i="1"/>
  <c r="CX264" i="1" s="1"/>
  <c r="AO264" i="1"/>
  <c r="AM265" i="1"/>
  <c r="CX265" i="1" s="1"/>
  <c r="AO265" i="1"/>
  <c r="AM274" i="1"/>
  <c r="CX274" i="1" s="1"/>
  <c r="AO274" i="1"/>
  <c r="AM284" i="1"/>
  <c r="AO284" i="1"/>
  <c r="AM285" i="1"/>
  <c r="CX285" i="1" s="1"/>
  <c r="AO285" i="1"/>
  <c r="AM291" i="1"/>
  <c r="AO291" i="1"/>
  <c r="AM292" i="1"/>
  <c r="CX292" i="1" s="1"/>
  <c r="AO292" i="1"/>
  <c r="AM293" i="1"/>
  <c r="AO293" i="1"/>
  <c r="AM294" i="1"/>
  <c r="AO294" i="1"/>
  <c r="AM298" i="1"/>
  <c r="CX298" i="1" s="1"/>
  <c r="AO298" i="1"/>
  <c r="AM300" i="1"/>
  <c r="CX300" i="1" s="1"/>
  <c r="AO300" i="1"/>
  <c r="AM301" i="1"/>
  <c r="CX301" i="1" s="1"/>
  <c r="AO301" i="1"/>
  <c r="AM308" i="1"/>
  <c r="CX308" i="1" s="1"/>
  <c r="AO308" i="1"/>
  <c r="AM309" i="1"/>
  <c r="CX309" i="1" s="1"/>
  <c r="AO309" i="1"/>
  <c r="AM311" i="1"/>
  <c r="CX311" i="1" s="1"/>
  <c r="AO311" i="1"/>
  <c r="AM312" i="1"/>
  <c r="CX312" i="1" s="1"/>
  <c r="AO312" i="1"/>
  <c r="AM313" i="1"/>
  <c r="CX313" i="1" s="1"/>
  <c r="AO313" i="1"/>
  <c r="AM314" i="1"/>
  <c r="CX314" i="1" s="1"/>
  <c r="AO314" i="1"/>
  <c r="AM317" i="1"/>
  <c r="CX317" i="1" s="1"/>
  <c r="AO317" i="1"/>
  <c r="AM318" i="1"/>
  <c r="CX318" i="1" s="1"/>
  <c r="AO318" i="1"/>
  <c r="AM319" i="1"/>
  <c r="AO319" i="1"/>
  <c r="AM320" i="1"/>
  <c r="CX320" i="1" s="1"/>
  <c r="AO320" i="1"/>
  <c r="AM321" i="1"/>
  <c r="CX321" i="1" s="1"/>
  <c r="AO321" i="1"/>
  <c r="AM322" i="1"/>
  <c r="AO322" i="1"/>
  <c r="AM323" i="1"/>
  <c r="CX323" i="1" s="1"/>
  <c r="AO323" i="1"/>
  <c r="AM324" i="1"/>
  <c r="CX324" i="1" s="1"/>
  <c r="AO324" i="1"/>
  <c r="AM325" i="1"/>
  <c r="CX325" i="1" s="1"/>
  <c r="AO325" i="1"/>
  <c r="AM326" i="1"/>
  <c r="AO326" i="1"/>
  <c r="AM327" i="1"/>
  <c r="AO327" i="1"/>
  <c r="AM329" i="1"/>
  <c r="CX329" i="1" s="1"/>
  <c r="AO329" i="1"/>
  <c r="AM333" i="1"/>
  <c r="CX333" i="1" s="1"/>
  <c r="AO333" i="1"/>
  <c r="AM335" i="1"/>
  <c r="AO335" i="1"/>
  <c r="AM336" i="1"/>
  <c r="CX336" i="1" s="1"/>
  <c r="AO336" i="1"/>
  <c r="AM337" i="1"/>
  <c r="CX337" i="1" s="1"/>
  <c r="AO337" i="1"/>
  <c r="AM338" i="1"/>
  <c r="AO338" i="1"/>
  <c r="AM339" i="1"/>
  <c r="CX339" i="1" s="1"/>
  <c r="AO339" i="1"/>
  <c r="AM340" i="1"/>
  <c r="CX340" i="1" s="1"/>
  <c r="AO340" i="1"/>
  <c r="AM341" i="1"/>
  <c r="CX341" i="1" s="1"/>
  <c r="AO341" i="1"/>
  <c r="AM342" i="1"/>
  <c r="CX342" i="1" s="1"/>
  <c r="AO342" i="1"/>
  <c r="AM343" i="1"/>
  <c r="CX343" i="1" s="1"/>
  <c r="AO343" i="1"/>
  <c r="AM344" i="1"/>
  <c r="CX344" i="1" s="1"/>
  <c r="AO344" i="1"/>
  <c r="AM345" i="1"/>
  <c r="CX345" i="1" s="1"/>
  <c r="AO345" i="1"/>
  <c r="AM347" i="1"/>
  <c r="CX347" i="1" s="1"/>
  <c r="AO347" i="1"/>
  <c r="AM350" i="1"/>
  <c r="CX350" i="1" s="1"/>
  <c r="AO350" i="1"/>
  <c r="AM351" i="1"/>
  <c r="CX351" i="1" s="1"/>
  <c r="AO351" i="1"/>
  <c r="AM352" i="1"/>
  <c r="CX352" i="1" s="1"/>
  <c r="AO352" i="1"/>
  <c r="AM353" i="1"/>
  <c r="CX353" i="1" s="1"/>
  <c r="AO353" i="1"/>
  <c r="AM354" i="1"/>
  <c r="CX354" i="1" s="1"/>
  <c r="AO354" i="1"/>
  <c r="AM355" i="1"/>
  <c r="AO355" i="1"/>
  <c r="AM356" i="1"/>
  <c r="CX356" i="1" s="1"/>
  <c r="AO356" i="1"/>
  <c r="AM357" i="1"/>
  <c r="CX357" i="1" s="1"/>
  <c r="AO357" i="1"/>
  <c r="AM358" i="1"/>
  <c r="CX358" i="1" s="1"/>
  <c r="AO358" i="1"/>
  <c r="AM359" i="1"/>
  <c r="AO359" i="1"/>
  <c r="AM360" i="1"/>
  <c r="CX360" i="1" s="1"/>
  <c r="AO360" i="1"/>
  <c r="AM362" i="1"/>
  <c r="CX362" i="1" s="1"/>
  <c r="AO362" i="1"/>
  <c r="AM364" i="1"/>
  <c r="CX364" i="1" s="1"/>
  <c r="AO364" i="1"/>
  <c r="AM365" i="1"/>
  <c r="CX365" i="1" s="1"/>
  <c r="AO365" i="1"/>
  <c r="AM366" i="1"/>
  <c r="CX366" i="1" s="1"/>
  <c r="AO366" i="1"/>
  <c r="AM367" i="1"/>
  <c r="CX367" i="1" s="1"/>
  <c r="AO367" i="1"/>
  <c r="AM369" i="1"/>
  <c r="CX369" i="1" s="1"/>
  <c r="AO369" i="1"/>
  <c r="AM371" i="1"/>
  <c r="CX371" i="1" s="1"/>
  <c r="AO371" i="1"/>
  <c r="AM372" i="1"/>
  <c r="CX372" i="1" s="1"/>
  <c r="AO372" i="1"/>
  <c r="AM377" i="1"/>
  <c r="CX377" i="1" s="1"/>
  <c r="AO377" i="1"/>
  <c r="AM378" i="1"/>
  <c r="CX378" i="1" s="1"/>
  <c r="AO378" i="1"/>
  <c r="AM379" i="1"/>
  <c r="CX379" i="1" s="1"/>
  <c r="AO379" i="1"/>
  <c r="AM386" i="1"/>
  <c r="CX386" i="1" s="1"/>
  <c r="AO386" i="1"/>
  <c r="AM388" i="1"/>
  <c r="CX388" i="1" s="1"/>
  <c r="AO388" i="1"/>
  <c r="AM389" i="1"/>
  <c r="CX389" i="1" s="1"/>
  <c r="AO389" i="1"/>
  <c r="AM390" i="1"/>
  <c r="CX390" i="1" s="1"/>
  <c r="AO390" i="1"/>
  <c r="AM391" i="1"/>
  <c r="AO391" i="1"/>
  <c r="AM392" i="1"/>
  <c r="CX392" i="1" s="1"/>
  <c r="AO392" i="1"/>
  <c r="AM394" i="1"/>
  <c r="CX394" i="1" s="1"/>
  <c r="AO394" i="1"/>
  <c r="AM397" i="1"/>
  <c r="CX397" i="1" s="1"/>
  <c r="AO397" i="1"/>
  <c r="AM402" i="1"/>
  <c r="AO402" i="1"/>
  <c r="AM403" i="1"/>
  <c r="AO403" i="1"/>
  <c r="AM407" i="1"/>
  <c r="AO407" i="1"/>
  <c r="AM408" i="1"/>
  <c r="CX408" i="1" s="1"/>
  <c r="AO408" i="1"/>
  <c r="AM409" i="1"/>
  <c r="CX409" i="1" s="1"/>
  <c r="AO409" i="1"/>
  <c r="AM410" i="1"/>
  <c r="CX410" i="1" s="1"/>
  <c r="AO410" i="1"/>
  <c r="AM420" i="1"/>
  <c r="CX420" i="1" s="1"/>
  <c r="AO420" i="1"/>
  <c r="AM427" i="1"/>
  <c r="CX427" i="1" s="1"/>
  <c r="AO427" i="1"/>
  <c r="AM428" i="1"/>
  <c r="CX428" i="1" s="1"/>
  <c r="AO428" i="1"/>
  <c r="AM430" i="1"/>
  <c r="CX430" i="1" s="1"/>
  <c r="AO430" i="1"/>
  <c r="AM431" i="1"/>
  <c r="CX431" i="1" s="1"/>
  <c r="AO431" i="1"/>
  <c r="AM432" i="1"/>
  <c r="CX432" i="1" s="1"/>
  <c r="AO432" i="1"/>
  <c r="AM434" i="1"/>
  <c r="CX434" i="1" s="1"/>
  <c r="AO434" i="1"/>
  <c r="AM436" i="1"/>
  <c r="CX436" i="1" s="1"/>
  <c r="AO436" i="1"/>
  <c r="AM438" i="1"/>
  <c r="CX438" i="1" s="1"/>
  <c r="AO438" i="1"/>
  <c r="AM439" i="1"/>
  <c r="CX439" i="1" s="1"/>
  <c r="AO439" i="1"/>
  <c r="AM440" i="1"/>
  <c r="CX440" i="1" s="1"/>
  <c r="AO440" i="1"/>
  <c r="AM441" i="1"/>
  <c r="AO441" i="1"/>
  <c r="AM442" i="1"/>
  <c r="CX442" i="1" s="1"/>
  <c r="AO442" i="1"/>
  <c r="AM444" i="1"/>
  <c r="CX444" i="1" s="1"/>
  <c r="AO444" i="1"/>
  <c r="AM445" i="1"/>
  <c r="CX445" i="1" s="1"/>
  <c r="AO445" i="1"/>
  <c r="AO9" i="1"/>
  <c r="AM9" i="1"/>
  <c r="CN446" i="1"/>
  <c r="CI446" i="1"/>
  <c r="CD446" i="1"/>
  <c r="BS446" i="1"/>
  <c r="BN446" i="1"/>
  <c r="BI446" i="1"/>
  <c r="BD446" i="1"/>
  <c r="AY446" i="1"/>
  <c r="AT446" i="1"/>
  <c r="AI446" i="1"/>
  <c r="AD446" i="1"/>
  <c r="Y446" i="1"/>
  <c r="T446" i="1"/>
  <c r="O446" i="1"/>
  <c r="J446" i="1"/>
  <c r="CW442" i="1" l="1"/>
  <c r="CV442" i="1"/>
  <c r="CZ442" i="1"/>
  <c r="CY442" i="1"/>
  <c r="DA442" i="1"/>
  <c r="CZ438" i="1"/>
  <c r="CW420" i="1"/>
  <c r="CV420" i="1"/>
  <c r="CZ420" i="1"/>
  <c r="CY420" i="1"/>
  <c r="DA420" i="1"/>
  <c r="DA389" i="1"/>
  <c r="CZ389" i="1"/>
  <c r="CW372" i="1"/>
  <c r="CV372" i="1"/>
  <c r="CZ372" i="1"/>
  <c r="CY372" i="1"/>
  <c r="DA372" i="1"/>
  <c r="CW354" i="1"/>
  <c r="CY354" i="1"/>
  <c r="CV354" i="1"/>
  <c r="CZ354" i="1"/>
  <c r="DA354" i="1"/>
  <c r="CW444" i="1"/>
  <c r="CZ444" i="1"/>
  <c r="CV444" i="1"/>
  <c r="CY444" i="1"/>
  <c r="DA444" i="1"/>
  <c r="CZ432" i="1"/>
  <c r="CV432" i="1"/>
  <c r="CZ430" i="1"/>
  <c r="CV430" i="1"/>
  <c r="CV427" i="1"/>
  <c r="CZ427" i="1"/>
  <c r="CY427" i="1"/>
  <c r="CW427" i="1"/>
  <c r="DA427" i="1"/>
  <c r="CW410" i="1"/>
  <c r="CY410" i="1"/>
  <c r="CZ410" i="1"/>
  <c r="DA410" i="1"/>
  <c r="CY408" i="1"/>
  <c r="CZ408" i="1"/>
  <c r="CV408" i="1"/>
  <c r="CZ397" i="1"/>
  <c r="CW397" i="1"/>
  <c r="CV397" i="1"/>
  <c r="DA397" i="1"/>
  <c r="CY397" i="1"/>
  <c r="CW392" i="1"/>
  <c r="CY392" i="1"/>
  <c r="CZ392" i="1"/>
  <c r="CV392" i="1"/>
  <c r="DA392" i="1"/>
  <c r="CW390" i="1"/>
  <c r="CZ390" i="1"/>
  <c r="DA390" i="1"/>
  <c r="CW388" i="1"/>
  <c r="CV388" i="1"/>
  <c r="CZ388" i="1"/>
  <c r="CY388" i="1"/>
  <c r="DA388" i="1"/>
  <c r="CZ379" i="1"/>
  <c r="CW379" i="1"/>
  <c r="CY379" i="1"/>
  <c r="CW377" i="1"/>
  <c r="CZ377" i="1"/>
  <c r="DA377" i="1"/>
  <c r="CV377" i="1"/>
  <c r="CY377" i="1"/>
  <c r="DA371" i="1"/>
  <c r="CV371" i="1"/>
  <c r="CY371" i="1"/>
  <c r="CW371" i="1"/>
  <c r="CZ371" i="1"/>
  <c r="CW362" i="1"/>
  <c r="CY362" i="1"/>
  <c r="CV362" i="1"/>
  <c r="CZ362" i="1"/>
  <c r="DA362" i="1"/>
  <c r="CZ357" i="1"/>
  <c r="CW357" i="1"/>
  <c r="CV357" i="1"/>
  <c r="CY357" i="1"/>
  <c r="DA357" i="1"/>
  <c r="CW353" i="1"/>
  <c r="DA353" i="1"/>
  <c r="CV353" i="1"/>
  <c r="CZ353" i="1"/>
  <c r="CY353" i="1"/>
  <c r="DA351" i="1"/>
  <c r="CZ351" i="1"/>
  <c r="CW351" i="1"/>
  <c r="CV351" i="1"/>
  <c r="CY351" i="1"/>
  <c r="CY347" i="1"/>
  <c r="CV347" i="1"/>
  <c r="DA347" i="1"/>
  <c r="CZ347" i="1"/>
  <c r="CW347" i="1"/>
  <c r="CW344" i="1"/>
  <c r="CY344" i="1"/>
  <c r="CZ344" i="1"/>
  <c r="CV344" i="1"/>
  <c r="DA344" i="1"/>
  <c r="CW342" i="1"/>
  <c r="CZ342" i="1"/>
  <c r="CV342" i="1"/>
  <c r="CY342" i="1"/>
  <c r="DA342" i="1"/>
  <c r="CW340" i="1"/>
  <c r="CZ340" i="1"/>
  <c r="DA340" i="1"/>
  <c r="CZ336" i="1"/>
  <c r="CZ333" i="1"/>
  <c r="CZ325" i="1"/>
  <c r="CW325" i="1"/>
  <c r="CV325" i="1"/>
  <c r="CY325" i="1"/>
  <c r="DA325" i="1"/>
  <c r="CV323" i="1"/>
  <c r="CY323" i="1"/>
  <c r="CZ323" i="1"/>
  <c r="DA323" i="1"/>
  <c r="CW323" i="1"/>
  <c r="CZ321" i="1"/>
  <c r="DA321" i="1"/>
  <c r="CV321" i="1"/>
  <c r="CW321" i="1"/>
  <c r="CY321" i="1"/>
  <c r="CZ317" i="1"/>
  <c r="CV313" i="1"/>
  <c r="CY313" i="1"/>
  <c r="CZ313" i="1"/>
  <c r="DA313" i="1"/>
  <c r="CW313" i="1"/>
  <c r="CV311" i="1"/>
  <c r="CY311" i="1"/>
  <c r="CZ311" i="1"/>
  <c r="DA311" i="1"/>
  <c r="CW311" i="1"/>
  <c r="CZ308" i="1"/>
  <c r="CY308" i="1"/>
  <c r="CW300" i="1"/>
  <c r="DA300" i="1"/>
  <c r="CV300" i="1"/>
  <c r="CZ300" i="1"/>
  <c r="CY300" i="1"/>
  <c r="CW292" i="1"/>
  <c r="DA292" i="1"/>
  <c r="CV292" i="1"/>
  <c r="CZ292" i="1"/>
  <c r="CY292" i="1"/>
  <c r="DA285" i="1"/>
  <c r="CW285" i="1"/>
  <c r="CY285" i="1"/>
  <c r="CV285" i="1"/>
  <c r="CZ285" i="1"/>
  <c r="CW274" i="1"/>
  <c r="DA274" i="1"/>
  <c r="CV274" i="1"/>
  <c r="CZ274" i="1"/>
  <c r="CY274" i="1"/>
  <c r="CY264" i="1"/>
  <c r="CV264" i="1"/>
  <c r="CZ264" i="1"/>
  <c r="DA264" i="1"/>
  <c r="CW264" i="1"/>
  <c r="DA260" i="1"/>
  <c r="CZ260" i="1"/>
  <c r="CW258" i="1"/>
  <c r="DA258" i="1"/>
  <c r="CV258" i="1"/>
  <c r="CZ258" i="1"/>
  <c r="CY258" i="1"/>
  <c r="CY256" i="1"/>
  <c r="CV256" i="1"/>
  <c r="CZ256" i="1"/>
  <c r="CW256" i="1"/>
  <c r="DA256" i="1"/>
  <c r="CW250" i="1"/>
  <c r="DA250" i="1"/>
  <c r="CV250" i="1"/>
  <c r="CZ250" i="1"/>
  <c r="CY250" i="1"/>
  <c r="DA245" i="1"/>
  <c r="CW245" i="1"/>
  <c r="CY245" i="1"/>
  <c r="CV245" i="1"/>
  <c r="CZ245" i="1"/>
  <c r="DA243" i="1"/>
  <c r="CZ243" i="1"/>
  <c r="CV243" i="1"/>
  <c r="CY239" i="1"/>
  <c r="CZ239" i="1"/>
  <c r="CW239" i="1"/>
  <c r="CV239" i="1"/>
  <c r="DA239" i="1"/>
  <c r="CY237" i="1"/>
  <c r="CZ237" i="1"/>
  <c r="CW237" i="1"/>
  <c r="CV237" i="1"/>
  <c r="DA237" i="1"/>
  <c r="CY235" i="1"/>
  <c r="CZ235" i="1"/>
  <c r="CW235" i="1"/>
  <c r="CV235" i="1"/>
  <c r="DA235" i="1"/>
  <c r="CY233" i="1"/>
  <c r="CZ233" i="1"/>
  <c r="CW233" i="1"/>
  <c r="CV233" i="1"/>
  <c r="DA233" i="1"/>
  <c r="CY231" i="1"/>
  <c r="CZ231" i="1"/>
  <c r="CW231" i="1"/>
  <c r="CV231" i="1"/>
  <c r="DA231" i="1"/>
  <c r="CY227" i="1"/>
  <c r="CZ227" i="1"/>
  <c r="CW227" i="1"/>
  <c r="CV227" i="1"/>
  <c r="DA227" i="1"/>
  <c r="CY223" i="1"/>
  <c r="CZ223" i="1"/>
  <c r="CW223" i="1"/>
  <c r="CV223" i="1"/>
  <c r="DA223" i="1"/>
  <c r="CY221" i="1"/>
  <c r="CZ221" i="1"/>
  <c r="CW221" i="1"/>
  <c r="CV221" i="1"/>
  <c r="DA221" i="1"/>
  <c r="CY219" i="1"/>
  <c r="CZ219" i="1"/>
  <c r="CW219" i="1"/>
  <c r="CV219" i="1"/>
  <c r="DA219" i="1"/>
  <c r="CY215" i="1"/>
  <c r="CZ215" i="1"/>
  <c r="CW215" i="1"/>
  <c r="CV215" i="1"/>
  <c r="DA215" i="1"/>
  <c r="CW208" i="1"/>
  <c r="DA208" i="1"/>
  <c r="CV208" i="1"/>
  <c r="CZ208" i="1"/>
  <c r="CY208" i="1"/>
  <c r="CW194" i="1"/>
  <c r="CZ194" i="1"/>
  <c r="CW190" i="1"/>
  <c r="DA190" i="1"/>
  <c r="CV190" i="1"/>
  <c r="CZ190" i="1"/>
  <c r="CY190" i="1"/>
  <c r="CW184" i="1"/>
  <c r="DA184" i="1"/>
  <c r="CV184" i="1"/>
  <c r="CZ184" i="1"/>
  <c r="CY184" i="1"/>
  <c r="CY179" i="1"/>
  <c r="CZ179" i="1"/>
  <c r="CZ172" i="1"/>
  <c r="CY172" i="1"/>
  <c r="CW163" i="1"/>
  <c r="CY163" i="1"/>
  <c r="CV163" i="1"/>
  <c r="DA163" i="1"/>
  <c r="CZ163" i="1"/>
  <c r="CV152" i="1"/>
  <c r="CZ152" i="1"/>
  <c r="CW152" i="1"/>
  <c r="DA152" i="1"/>
  <c r="CY152" i="1"/>
  <c r="CY146" i="1"/>
  <c r="CV146" i="1"/>
  <c r="CZ146" i="1"/>
  <c r="CW146" i="1"/>
  <c r="DA146" i="1"/>
  <c r="CV144" i="1"/>
  <c r="CZ144" i="1"/>
  <c r="CW144" i="1"/>
  <c r="DA144" i="1"/>
  <c r="CY144" i="1"/>
  <c r="CY142" i="1"/>
  <c r="CV142" i="1"/>
  <c r="CZ142" i="1"/>
  <c r="CW142" i="1"/>
  <c r="DA142" i="1"/>
  <c r="CY134" i="1"/>
  <c r="CV134" i="1"/>
  <c r="CZ134" i="1"/>
  <c r="CW134" i="1"/>
  <c r="DA134" i="1"/>
  <c r="CV132" i="1"/>
  <c r="CZ132" i="1"/>
  <c r="CW132" i="1"/>
  <c r="DA132" i="1"/>
  <c r="CY132" i="1"/>
  <c r="CV128" i="1"/>
  <c r="CZ128" i="1"/>
  <c r="CW128" i="1"/>
  <c r="DA128" i="1"/>
  <c r="CY128" i="1"/>
  <c r="CZ122" i="1"/>
  <c r="DA122" i="1"/>
  <c r="CV109" i="1"/>
  <c r="CZ109" i="1"/>
  <c r="CY95" i="1"/>
  <c r="DA95" i="1"/>
  <c r="CV95" i="1"/>
  <c r="CW95" i="1"/>
  <c r="CZ95" i="1"/>
  <c r="CY93" i="1"/>
  <c r="DA93" i="1"/>
  <c r="CV93" i="1"/>
  <c r="CW93" i="1"/>
  <c r="CZ93" i="1"/>
  <c r="CY88" i="1"/>
  <c r="CV88" i="1"/>
  <c r="CZ88" i="1"/>
  <c r="CW88" i="1"/>
  <c r="DA88" i="1"/>
  <c r="CZ70" i="1"/>
  <c r="CZ52" i="1"/>
  <c r="CY50" i="1"/>
  <c r="CZ50" i="1"/>
  <c r="CV50" i="1"/>
  <c r="DA50" i="1"/>
  <c r="CW50" i="1"/>
  <c r="CZ32" i="1"/>
  <c r="DA32" i="1"/>
  <c r="CY26" i="1"/>
  <c r="DA26" i="1"/>
  <c r="CV26" i="1"/>
  <c r="CZ26" i="1"/>
  <c r="CW26" i="1"/>
  <c r="CY24" i="1"/>
  <c r="CV24" i="1"/>
  <c r="DA24" i="1"/>
  <c r="CW24" i="1"/>
  <c r="CZ24" i="1"/>
  <c r="CW22" i="1"/>
  <c r="CY22" i="1"/>
  <c r="CZ22" i="1"/>
  <c r="DA22" i="1"/>
  <c r="CV22" i="1"/>
  <c r="CW19" i="1"/>
  <c r="CZ19" i="1"/>
  <c r="CV19" i="1"/>
  <c r="CY19" i="1"/>
  <c r="DA19" i="1"/>
  <c r="CW15" i="1"/>
  <c r="CV15" i="1"/>
  <c r="CZ15" i="1"/>
  <c r="CY15" i="1"/>
  <c r="DA15" i="1"/>
  <c r="CW13" i="1"/>
  <c r="CY13" i="1"/>
  <c r="CZ13" i="1"/>
  <c r="CV13" i="1"/>
  <c r="DA13" i="1"/>
  <c r="CW445" i="1"/>
  <c r="CZ445" i="1"/>
  <c r="DA445" i="1"/>
  <c r="CV445" i="1"/>
  <c r="CY445" i="1"/>
  <c r="CZ431" i="1"/>
  <c r="DA431" i="1"/>
  <c r="CZ409" i="1"/>
  <c r="CY409" i="1"/>
  <c r="CW358" i="1"/>
  <c r="CZ358" i="1"/>
  <c r="CV358" i="1"/>
  <c r="CY358" i="1"/>
  <c r="DA358" i="1"/>
  <c r="CW352" i="1"/>
  <c r="CY352" i="1"/>
  <c r="CZ352" i="1"/>
  <c r="CV352" i="1"/>
  <c r="DA352" i="1"/>
  <c r="CV345" i="1"/>
  <c r="CW345" i="1"/>
  <c r="CZ345" i="1"/>
  <c r="CY345" i="1"/>
  <c r="DA345" i="1"/>
  <c r="CZ339" i="1"/>
  <c r="CV339" i="1"/>
  <c r="CY329" i="1"/>
  <c r="CW329" i="1"/>
  <c r="CZ329" i="1"/>
  <c r="CV329" i="1"/>
  <c r="DA329" i="1"/>
  <c r="CW320" i="1"/>
  <c r="CY320" i="1"/>
  <c r="CZ320" i="1"/>
  <c r="CV320" i="1"/>
  <c r="DA320" i="1"/>
  <c r="CW314" i="1"/>
  <c r="CY314" i="1"/>
  <c r="CV314" i="1"/>
  <c r="CZ314" i="1"/>
  <c r="DA314" i="1"/>
  <c r="DA309" i="1"/>
  <c r="CV309" i="1"/>
  <c r="CY309" i="1"/>
  <c r="CW309" i="1"/>
  <c r="CZ309" i="1"/>
  <c r="DA263" i="1"/>
  <c r="CY263" i="1"/>
  <c r="CV263" i="1"/>
  <c r="CZ263" i="1"/>
  <c r="CW263" i="1"/>
  <c r="DA259" i="1"/>
  <c r="CY259" i="1"/>
  <c r="CZ259" i="1"/>
  <c r="CW259" i="1"/>
  <c r="CV259" i="1"/>
  <c r="DA247" i="1"/>
  <c r="CY247" i="1"/>
  <c r="CV247" i="1"/>
  <c r="CZ247" i="1"/>
  <c r="CW247" i="1"/>
  <c r="CV242" i="1"/>
  <c r="CW242" i="1"/>
  <c r="DA242" i="1"/>
  <c r="CZ242" i="1"/>
  <c r="CY242" i="1"/>
  <c r="CW230" i="1"/>
  <c r="DA230" i="1"/>
  <c r="CV230" i="1"/>
  <c r="CZ230" i="1"/>
  <c r="CY230" i="1"/>
  <c r="CW224" i="1"/>
  <c r="CZ224" i="1"/>
  <c r="CW216" i="1"/>
  <c r="DA216" i="1"/>
  <c r="CV216" i="1"/>
  <c r="CZ216" i="1"/>
  <c r="CY216" i="1"/>
  <c r="CW212" i="1"/>
  <c r="DA212" i="1"/>
  <c r="CV212" i="1"/>
  <c r="CZ212" i="1"/>
  <c r="CY212" i="1"/>
  <c r="CZ193" i="1"/>
  <c r="CY187" i="1"/>
  <c r="CZ187" i="1"/>
  <c r="DA187" i="1"/>
  <c r="CY154" i="1"/>
  <c r="CV154" i="1"/>
  <c r="CZ154" i="1"/>
  <c r="CW154" i="1"/>
  <c r="DA154" i="1"/>
  <c r="CW145" i="1"/>
  <c r="DA145" i="1"/>
  <c r="CY145" i="1"/>
  <c r="CV145" i="1"/>
  <c r="CZ145" i="1"/>
  <c r="CZ143" i="1"/>
  <c r="DA143" i="1"/>
  <c r="CV143" i="1"/>
  <c r="CY143" i="1"/>
  <c r="CW143" i="1"/>
  <c r="CW137" i="1"/>
  <c r="DA137" i="1"/>
  <c r="CY137" i="1"/>
  <c r="CV137" i="1"/>
  <c r="CZ137" i="1"/>
  <c r="CW135" i="1"/>
  <c r="CV135" i="1"/>
  <c r="CY135" i="1"/>
  <c r="DA135" i="1"/>
  <c r="CZ135" i="1"/>
  <c r="CW133" i="1"/>
  <c r="DA133" i="1"/>
  <c r="CY133" i="1"/>
  <c r="CZ133" i="1"/>
  <c r="CV133" i="1"/>
  <c r="CZ127" i="1"/>
  <c r="DA127" i="1"/>
  <c r="CV127" i="1"/>
  <c r="CY127" i="1"/>
  <c r="CW127" i="1"/>
  <c r="CZ123" i="1"/>
  <c r="DA123" i="1"/>
  <c r="CZ121" i="1"/>
  <c r="CV115" i="1"/>
  <c r="CZ115" i="1"/>
  <c r="CV110" i="1"/>
  <c r="CZ110" i="1"/>
  <c r="CY108" i="1"/>
  <c r="CZ108" i="1"/>
  <c r="DA108" i="1"/>
  <c r="CY99" i="1"/>
  <c r="DA99" i="1"/>
  <c r="CV99" i="1"/>
  <c r="CW99" i="1"/>
  <c r="CZ99" i="1"/>
  <c r="CZ94" i="1"/>
  <c r="CY89" i="1"/>
  <c r="DA89" i="1"/>
  <c r="CV89" i="1"/>
  <c r="CW89" i="1"/>
  <c r="CZ89" i="1"/>
  <c r="CY87" i="1"/>
  <c r="DA87" i="1"/>
  <c r="CV87" i="1"/>
  <c r="CW87" i="1"/>
  <c r="CZ87" i="1"/>
  <c r="CZ85" i="1"/>
  <c r="CW75" i="1"/>
  <c r="CY75" i="1"/>
  <c r="CV75" i="1"/>
  <c r="DA75" i="1"/>
  <c r="CZ75" i="1"/>
  <c r="CZ53" i="1"/>
  <c r="CY53" i="1"/>
  <c r="CW53" i="1"/>
  <c r="DA53" i="1"/>
  <c r="CV53" i="1"/>
  <c r="CV51" i="1"/>
  <c r="CY51" i="1"/>
  <c r="CZ51" i="1"/>
  <c r="CW51" i="1"/>
  <c r="DA51" i="1"/>
  <c r="CZ38" i="1"/>
  <c r="DA30" i="1"/>
  <c r="CZ30" i="1"/>
  <c r="CW30" i="1"/>
  <c r="CV30" i="1"/>
  <c r="CY30" i="1"/>
  <c r="CW20" i="1"/>
  <c r="CV20" i="1"/>
  <c r="DA20" i="1"/>
  <c r="CY20" i="1"/>
  <c r="CZ20" i="1"/>
  <c r="DA18" i="1"/>
  <c r="CW18" i="1"/>
  <c r="CZ18" i="1"/>
  <c r="CV18" i="1"/>
  <c r="CY18" i="1"/>
  <c r="CW16" i="1"/>
  <c r="DA16" i="1"/>
  <c r="CZ16" i="1"/>
  <c r="CY16" i="1"/>
  <c r="CV16" i="1"/>
  <c r="DA14" i="1"/>
  <c r="CW14" i="1"/>
  <c r="CV14" i="1"/>
  <c r="CZ14" i="1"/>
  <c r="CY14" i="1"/>
  <c r="CV428" i="1"/>
  <c r="CZ428" i="1"/>
  <c r="CW394" i="1"/>
  <c r="CZ394" i="1"/>
  <c r="DA394" i="1"/>
  <c r="CY378" i="1"/>
  <c r="CZ378" i="1"/>
  <c r="CW360" i="1"/>
  <c r="CY360" i="1"/>
  <c r="CZ360" i="1"/>
  <c r="CV360" i="1"/>
  <c r="DA360" i="1"/>
  <c r="CW356" i="1"/>
  <c r="CV356" i="1"/>
  <c r="CZ356" i="1"/>
  <c r="CY356" i="1"/>
  <c r="DA356" i="1"/>
  <c r="CW350" i="1"/>
  <c r="CZ350" i="1"/>
  <c r="CV350" i="1"/>
  <c r="CY350" i="1"/>
  <c r="DA350" i="1"/>
  <c r="CY343" i="1"/>
  <c r="CZ343" i="1"/>
  <c r="CV343" i="1"/>
  <c r="DA343" i="1"/>
  <c r="CW343" i="1"/>
  <c r="CY341" i="1"/>
  <c r="CZ341" i="1"/>
  <c r="CV341" i="1"/>
  <c r="CW341" i="1"/>
  <c r="DA341" i="1"/>
  <c r="CW337" i="1"/>
  <c r="CV337" i="1"/>
  <c r="DA337" i="1"/>
  <c r="CY337" i="1"/>
  <c r="CZ337" i="1"/>
  <c r="CW324" i="1"/>
  <c r="CV324" i="1"/>
  <c r="CZ324" i="1"/>
  <c r="CY324" i="1"/>
  <c r="DA324" i="1"/>
  <c r="CZ318" i="1"/>
  <c r="CY318" i="1"/>
  <c r="CW312" i="1"/>
  <c r="CY312" i="1"/>
  <c r="CZ312" i="1"/>
  <c r="CV312" i="1"/>
  <c r="DA312" i="1"/>
  <c r="DA301" i="1"/>
  <c r="CW301" i="1"/>
  <c r="CY301" i="1"/>
  <c r="CV301" i="1"/>
  <c r="CZ301" i="1"/>
  <c r="CY265" i="1"/>
  <c r="CW265" i="1"/>
  <c r="DA265" i="1"/>
  <c r="CZ265" i="1"/>
  <c r="CV265" i="1"/>
  <c r="CZ261" i="1"/>
  <c r="CY254" i="1"/>
  <c r="CV254" i="1"/>
  <c r="CZ254" i="1"/>
  <c r="CW254" i="1"/>
  <c r="DA254" i="1"/>
  <c r="CW252" i="1"/>
  <c r="DA252" i="1"/>
  <c r="CV252" i="1"/>
  <c r="CZ252" i="1"/>
  <c r="CY252" i="1"/>
  <c r="CW244" i="1"/>
  <c r="DA244" i="1"/>
  <c r="CV244" i="1"/>
  <c r="CZ244" i="1"/>
  <c r="CY244" i="1"/>
  <c r="CW238" i="1"/>
  <c r="DA238" i="1"/>
  <c r="CV238" i="1"/>
  <c r="CZ238" i="1"/>
  <c r="CY238" i="1"/>
  <c r="CW234" i="1"/>
  <c r="DA234" i="1"/>
  <c r="CV234" i="1"/>
  <c r="CZ234" i="1"/>
  <c r="CY234" i="1"/>
  <c r="CW226" i="1"/>
  <c r="DA226" i="1"/>
  <c r="CV226" i="1"/>
  <c r="CZ226" i="1"/>
  <c r="CY226" i="1"/>
  <c r="CW222" i="1"/>
  <c r="DA222" i="1"/>
  <c r="CV222" i="1"/>
  <c r="CZ222" i="1"/>
  <c r="CY222" i="1"/>
  <c r="CW214" i="1"/>
  <c r="DA214" i="1"/>
  <c r="CV214" i="1"/>
  <c r="CZ214" i="1"/>
  <c r="CY214" i="1"/>
  <c r="CY195" i="1"/>
  <c r="CZ195" i="1"/>
  <c r="CW195" i="1"/>
  <c r="CV195" i="1"/>
  <c r="DA195" i="1"/>
  <c r="CY191" i="1"/>
  <c r="CZ191" i="1"/>
  <c r="CW191" i="1"/>
  <c r="CV191" i="1"/>
  <c r="DA191" i="1"/>
  <c r="CY185" i="1"/>
  <c r="CZ185" i="1"/>
  <c r="DA185" i="1"/>
  <c r="CZ175" i="1"/>
  <c r="CV164" i="1"/>
  <c r="CZ164" i="1"/>
  <c r="CW164" i="1"/>
  <c r="DA164" i="1"/>
  <c r="CY164" i="1"/>
  <c r="DA147" i="1"/>
  <c r="CW147" i="1"/>
  <c r="CZ147" i="1"/>
  <c r="CV147" i="1"/>
  <c r="CY147" i="1"/>
  <c r="CW129" i="1"/>
  <c r="DA129" i="1"/>
  <c r="CY129" i="1"/>
  <c r="CV129" i="1"/>
  <c r="CZ129" i="1"/>
  <c r="CY28" i="1"/>
  <c r="CZ28" i="1"/>
  <c r="DA28" i="1"/>
  <c r="CV28" i="1"/>
  <c r="CW28" i="1"/>
  <c r="DA253" i="1"/>
  <c r="CW253" i="1"/>
  <c r="CY253" i="1"/>
  <c r="CV253" i="1"/>
  <c r="CZ253" i="1"/>
  <c r="CW338" i="1"/>
  <c r="CY338" i="1"/>
  <c r="CV338" i="1"/>
  <c r="CZ338" i="1"/>
  <c r="DA338" i="1"/>
  <c r="DA55" i="1"/>
  <c r="CZ55" i="1"/>
  <c r="CW55" i="1"/>
  <c r="CY55" i="1"/>
  <c r="CV55" i="1"/>
  <c r="CW236" i="1"/>
  <c r="DA236" i="1"/>
  <c r="CV236" i="1"/>
  <c r="CZ236" i="1"/>
  <c r="CY236" i="1"/>
  <c r="CY246" i="1"/>
  <c r="CV246" i="1"/>
  <c r="CZ246" i="1"/>
  <c r="DA246" i="1"/>
  <c r="CW246" i="1"/>
  <c r="CW335" i="1"/>
  <c r="DA335" i="1"/>
  <c r="CZ335" i="1"/>
  <c r="CV335" i="1"/>
  <c r="CY335" i="1"/>
  <c r="CY213" i="1"/>
  <c r="CZ213" i="1"/>
  <c r="CW213" i="1"/>
  <c r="CV213" i="1"/>
  <c r="DA213" i="1"/>
  <c r="CZ319" i="1"/>
  <c r="CY319" i="1"/>
  <c r="CV148" i="1"/>
  <c r="CZ148" i="1"/>
  <c r="CW148" i="1"/>
  <c r="DA148" i="1"/>
  <c r="CY148" i="1"/>
  <c r="CY229" i="1"/>
  <c r="CZ229" i="1"/>
  <c r="CW229" i="1"/>
  <c r="CV229" i="1"/>
  <c r="DA229" i="1"/>
  <c r="CW210" i="1"/>
  <c r="DA210" i="1"/>
  <c r="CV210" i="1"/>
  <c r="CZ210" i="1"/>
  <c r="CY210" i="1"/>
  <c r="CY294" i="1"/>
  <c r="CV294" i="1"/>
  <c r="CZ294" i="1"/>
  <c r="CW294" i="1"/>
  <c r="DA294" i="1"/>
  <c r="CW326" i="1"/>
  <c r="CZ326" i="1"/>
  <c r="CV326" i="1"/>
  <c r="CY326" i="1"/>
  <c r="DA326" i="1"/>
  <c r="CW391" i="1"/>
  <c r="CV391" i="1"/>
  <c r="DA391" i="1"/>
  <c r="CY391" i="1"/>
  <c r="CZ391" i="1"/>
  <c r="CY82" i="1"/>
  <c r="CZ82" i="1"/>
  <c r="CV139" i="1"/>
  <c r="CY139" i="1"/>
  <c r="CZ139" i="1"/>
  <c r="CW139" i="1"/>
  <c r="DA139" i="1"/>
  <c r="DA277" i="1"/>
  <c r="CW277" i="1"/>
  <c r="CY277" i="1"/>
  <c r="CV277" i="1"/>
  <c r="CZ277" i="1"/>
  <c r="CW355" i="1"/>
  <c r="DA355" i="1"/>
  <c r="CY355" i="1"/>
  <c r="CZ355" i="1"/>
  <c r="CV355" i="1"/>
  <c r="CY91" i="1"/>
  <c r="DA91" i="1"/>
  <c r="CV91" i="1"/>
  <c r="CW91" i="1"/>
  <c r="CZ91" i="1"/>
  <c r="CV136" i="1"/>
  <c r="CZ136" i="1"/>
  <c r="CW136" i="1"/>
  <c r="DA136" i="1"/>
  <c r="CY136" i="1"/>
  <c r="CY257" i="1"/>
  <c r="CW257" i="1"/>
  <c r="DA257" i="1"/>
  <c r="CZ257" i="1"/>
  <c r="CV257" i="1"/>
  <c r="DA293" i="1"/>
  <c r="CW293" i="1"/>
  <c r="CY293" i="1"/>
  <c r="CV293" i="1"/>
  <c r="CZ293" i="1"/>
  <c r="CV359" i="1"/>
  <c r="CZ359" i="1"/>
  <c r="CY359" i="1"/>
  <c r="CW359" i="1"/>
  <c r="DA359" i="1"/>
  <c r="CW400" i="1"/>
  <c r="CY400" i="1"/>
  <c r="CZ400" i="1"/>
  <c r="CV400" i="1"/>
  <c r="DA400" i="1"/>
  <c r="CV407" i="1"/>
  <c r="CZ407" i="1"/>
  <c r="CY407" i="1"/>
  <c r="CZ29" i="1"/>
  <c r="CY29" i="1"/>
  <c r="DA29" i="1"/>
  <c r="CW29" i="1"/>
  <c r="CV29" i="1"/>
  <c r="CY86" i="1"/>
  <c r="CZ86" i="1"/>
  <c r="CY249" i="1"/>
  <c r="CW249" i="1"/>
  <c r="DA249" i="1"/>
  <c r="CZ249" i="1"/>
  <c r="CV249" i="1"/>
  <c r="CY12" i="1"/>
  <c r="CW12" i="1"/>
  <c r="CZ12" i="1"/>
  <c r="CV12" i="1"/>
  <c r="DA12" i="1"/>
  <c r="CV112" i="1"/>
  <c r="CZ112" i="1"/>
  <c r="CY126" i="1"/>
  <c r="CV126" i="1"/>
  <c r="CZ126" i="1"/>
  <c r="DA126" i="1"/>
  <c r="CW126" i="1"/>
  <c r="CZ440" i="1"/>
  <c r="CV440" i="1"/>
  <c r="CZ434" i="1"/>
  <c r="CY386" i="1"/>
  <c r="CZ386" i="1"/>
  <c r="CY369" i="1"/>
  <c r="CZ369" i="1"/>
  <c r="CW369" i="1"/>
  <c r="CZ366" i="1"/>
  <c r="CZ364" i="1"/>
  <c r="CY364" i="1"/>
  <c r="DA298" i="1"/>
  <c r="CZ298" i="1"/>
  <c r="CY207" i="1"/>
  <c r="CZ207" i="1"/>
  <c r="DA207" i="1"/>
  <c r="CZ183" i="1"/>
  <c r="CV183" i="1"/>
  <c r="CZ181" i="1"/>
  <c r="DA178" i="1"/>
  <c r="CZ178" i="1"/>
  <c r="CZ171" i="1"/>
  <c r="CZ168" i="1"/>
  <c r="DA168" i="1"/>
  <c r="CZ166" i="1"/>
  <c r="CW166" i="1"/>
  <c r="CV151" i="1"/>
  <c r="CZ151" i="1"/>
  <c r="CW125" i="1"/>
  <c r="CZ125" i="1"/>
  <c r="CW119" i="1"/>
  <c r="CZ119" i="1"/>
  <c r="CV117" i="1"/>
  <c r="CZ117" i="1"/>
  <c r="CY73" i="1"/>
  <c r="CZ73" i="1"/>
  <c r="CZ71" i="1"/>
  <c r="CV71" i="1"/>
  <c r="CZ63" i="1"/>
  <c r="CW63" i="1"/>
  <c r="CZ61" i="1"/>
  <c r="CV61" i="1"/>
  <c r="CY101" i="1"/>
  <c r="DA101" i="1"/>
  <c r="CV101" i="1"/>
  <c r="CW101" i="1"/>
  <c r="CZ101" i="1"/>
  <c r="CY217" i="1"/>
  <c r="CZ217" i="1"/>
  <c r="CW217" i="1"/>
  <c r="CV217" i="1"/>
  <c r="DA217" i="1"/>
  <c r="CY281" i="1"/>
  <c r="CW281" i="1"/>
  <c r="DA281" i="1"/>
  <c r="CZ281" i="1"/>
  <c r="CV281" i="1"/>
  <c r="CZ417" i="1"/>
  <c r="DA417" i="1"/>
  <c r="CV417" i="1"/>
  <c r="CY417" i="1"/>
  <c r="CW417" i="1"/>
  <c r="CW424" i="1"/>
  <c r="CY424" i="1"/>
  <c r="CZ424" i="1"/>
  <c r="CV424" i="1"/>
  <c r="DA424" i="1"/>
  <c r="CW398" i="1"/>
  <c r="CZ398" i="1"/>
  <c r="CV398" i="1"/>
  <c r="CY398" i="1"/>
  <c r="DA398" i="1"/>
  <c r="DA255" i="1"/>
  <c r="CY255" i="1"/>
  <c r="CV255" i="1"/>
  <c r="CZ255" i="1"/>
  <c r="CW255" i="1"/>
  <c r="CY83" i="1"/>
  <c r="DA83" i="1"/>
  <c r="CV83" i="1"/>
  <c r="CW83" i="1"/>
  <c r="CZ83" i="1"/>
  <c r="CY97" i="1"/>
  <c r="DA97" i="1"/>
  <c r="CV97" i="1"/>
  <c r="CW97" i="1"/>
  <c r="CZ97" i="1"/>
  <c r="CY138" i="1"/>
  <c r="CV138" i="1"/>
  <c r="CZ138" i="1"/>
  <c r="CW138" i="1"/>
  <c r="DA138" i="1"/>
  <c r="CY280" i="1"/>
  <c r="CV280" i="1"/>
  <c r="CZ280" i="1"/>
  <c r="CW280" i="1"/>
  <c r="DA280" i="1"/>
  <c r="CW411" i="1"/>
  <c r="CZ411" i="1"/>
  <c r="DA411" i="1"/>
  <c r="CV411" i="1"/>
  <c r="CY411" i="1"/>
  <c r="CV423" i="1"/>
  <c r="CW423" i="1"/>
  <c r="CZ423" i="1"/>
  <c r="CY423" i="1"/>
  <c r="DA423" i="1"/>
  <c r="DA54" i="1"/>
  <c r="CW54" i="1"/>
  <c r="CV54" i="1"/>
  <c r="CY54" i="1"/>
  <c r="CZ54" i="1"/>
  <c r="CW31" i="1"/>
  <c r="CY31" i="1"/>
  <c r="DA31" i="1"/>
  <c r="CV31" i="1"/>
  <c r="CZ31" i="1"/>
  <c r="CY286" i="1"/>
  <c r="CV286" i="1"/>
  <c r="CZ286" i="1"/>
  <c r="CW286" i="1"/>
  <c r="DA286" i="1"/>
  <c r="CV23" i="1"/>
  <c r="CW23" i="1"/>
  <c r="CY23" i="1"/>
  <c r="CZ23" i="1"/>
  <c r="DA23" i="1"/>
  <c r="CW17" i="1"/>
  <c r="CY17" i="1"/>
  <c r="CZ17" i="1"/>
  <c r="CV17" i="1"/>
  <c r="DA17" i="1"/>
  <c r="CZ111" i="1"/>
  <c r="CZ124" i="1"/>
  <c r="CW124" i="1"/>
  <c r="CW232" i="1"/>
  <c r="DA232" i="1"/>
  <c r="CV232" i="1"/>
  <c r="CZ232" i="1"/>
  <c r="CY232" i="1"/>
  <c r="CW240" i="1"/>
  <c r="DA240" i="1"/>
  <c r="CV240" i="1"/>
  <c r="CZ240" i="1"/>
  <c r="CY240" i="1"/>
  <c r="CZ441" i="1"/>
  <c r="CY90" i="1"/>
  <c r="CV90" i="1"/>
  <c r="CZ90" i="1"/>
  <c r="DA90" i="1"/>
  <c r="CW90" i="1"/>
  <c r="CY173" i="1"/>
  <c r="CZ173" i="1"/>
  <c r="CZ403" i="1"/>
  <c r="CY225" i="1"/>
  <c r="CZ225" i="1"/>
  <c r="CW225" i="1"/>
  <c r="CV225" i="1"/>
  <c r="DA225" i="1"/>
  <c r="CW220" i="1"/>
  <c r="DA220" i="1"/>
  <c r="CV220" i="1"/>
  <c r="CZ220" i="1"/>
  <c r="CY220" i="1"/>
  <c r="DA271" i="1"/>
  <c r="CY271" i="1"/>
  <c r="CV271" i="1"/>
  <c r="CZ271" i="1"/>
  <c r="CW271" i="1"/>
  <c r="CW330" i="1"/>
  <c r="CY330" i="1"/>
  <c r="CV330" i="1"/>
  <c r="CZ330" i="1"/>
  <c r="DA330" i="1"/>
  <c r="CZ439" i="1"/>
  <c r="CZ436" i="1"/>
  <c r="CY367" i="1"/>
  <c r="CZ367" i="1"/>
  <c r="CV365" i="1"/>
  <c r="CZ365" i="1"/>
  <c r="CY365" i="1"/>
  <c r="CW365" i="1"/>
  <c r="CZ206" i="1"/>
  <c r="CV182" i="1"/>
  <c r="CZ182" i="1"/>
  <c r="CZ176" i="1"/>
  <c r="CV174" i="1"/>
  <c r="CZ174" i="1"/>
  <c r="CZ170" i="1"/>
  <c r="DA170" i="1"/>
  <c r="CV167" i="1"/>
  <c r="CZ167" i="1"/>
  <c r="CY165" i="1"/>
  <c r="CZ165" i="1"/>
  <c r="CY150" i="1"/>
  <c r="CZ150" i="1"/>
  <c r="DA150" i="1"/>
  <c r="CZ120" i="1"/>
  <c r="CZ118" i="1"/>
  <c r="CW118" i="1"/>
  <c r="DA113" i="1"/>
  <c r="CZ113" i="1"/>
  <c r="CY100" i="1"/>
  <c r="CZ100" i="1"/>
  <c r="DA100" i="1"/>
  <c r="CZ74" i="1"/>
  <c r="CW74" i="1"/>
  <c r="CZ72" i="1"/>
  <c r="CZ62" i="1"/>
  <c r="CY203" i="1"/>
  <c r="CZ203" i="1"/>
  <c r="CW203" i="1"/>
  <c r="CV203" i="1"/>
  <c r="DA203" i="1"/>
  <c r="CW307" i="1"/>
  <c r="DA307" i="1"/>
  <c r="CZ307" i="1"/>
  <c r="CY307" i="1"/>
  <c r="CV307" i="1"/>
  <c r="CY201" i="1"/>
  <c r="CZ201" i="1"/>
  <c r="CW201" i="1"/>
  <c r="CV201" i="1"/>
  <c r="DA201" i="1"/>
  <c r="DA299" i="1"/>
  <c r="CY299" i="1"/>
  <c r="CW299" i="1"/>
  <c r="CZ299" i="1"/>
  <c r="CV299" i="1"/>
  <c r="CY92" i="1"/>
  <c r="CV92" i="1"/>
  <c r="CZ92" i="1"/>
  <c r="CW92" i="1"/>
  <c r="DA92" i="1"/>
  <c r="CW157" i="1"/>
  <c r="DA157" i="1"/>
  <c r="CY157" i="1"/>
  <c r="CZ157" i="1"/>
  <c r="CV157" i="1"/>
  <c r="CY205" i="1"/>
  <c r="CZ205" i="1"/>
  <c r="CW205" i="1"/>
  <c r="CV205" i="1"/>
  <c r="DA205" i="1"/>
  <c r="CZ405" i="1"/>
  <c r="DA405" i="1"/>
  <c r="CW405" i="1"/>
  <c r="CV405" i="1"/>
  <c r="CY405" i="1"/>
  <c r="CY288" i="1"/>
  <c r="CV288" i="1"/>
  <c r="CZ288" i="1"/>
  <c r="DA288" i="1"/>
  <c r="CW288" i="1"/>
  <c r="DA275" i="1"/>
  <c r="CY275" i="1"/>
  <c r="CZ275" i="1"/>
  <c r="CW275" i="1"/>
  <c r="CV275" i="1"/>
  <c r="CY278" i="1"/>
  <c r="CV278" i="1"/>
  <c r="CZ278" i="1"/>
  <c r="DA278" i="1"/>
  <c r="CW278" i="1"/>
  <c r="CW282" i="1"/>
  <c r="DA282" i="1"/>
  <c r="CV282" i="1"/>
  <c r="CZ282" i="1"/>
  <c r="CY282" i="1"/>
  <c r="CW416" i="1"/>
  <c r="CY416" i="1"/>
  <c r="CZ416" i="1"/>
  <c r="CV416" i="1"/>
  <c r="DA416" i="1"/>
  <c r="CY64" i="1"/>
  <c r="CZ64" i="1"/>
  <c r="CW64" i="1"/>
  <c r="DA64" i="1"/>
  <c r="CV64" i="1"/>
  <c r="CV437" i="1"/>
  <c r="CW437" i="1"/>
  <c r="CZ437" i="1"/>
  <c r="CY437" i="1"/>
  <c r="DA437" i="1"/>
  <c r="CZ262" i="1"/>
  <c r="CW322" i="1"/>
  <c r="CY322" i="1"/>
  <c r="CV322" i="1"/>
  <c r="CZ322" i="1"/>
  <c r="DA322" i="1"/>
  <c r="CY48" i="1"/>
  <c r="CZ48" i="1"/>
  <c r="CW48" i="1"/>
  <c r="CV48" i="1"/>
  <c r="DA48" i="1"/>
  <c r="CZ116" i="1"/>
  <c r="CW116" i="1"/>
  <c r="CW149" i="1"/>
  <c r="DA149" i="1"/>
  <c r="CY149" i="1"/>
  <c r="CZ149" i="1"/>
  <c r="CV149" i="1"/>
  <c r="CW186" i="1"/>
  <c r="CZ186" i="1"/>
  <c r="CW228" i="1"/>
  <c r="DA228" i="1"/>
  <c r="CV228" i="1"/>
  <c r="CZ228" i="1"/>
  <c r="CY228" i="1"/>
  <c r="DA291" i="1"/>
  <c r="CY291" i="1"/>
  <c r="CZ291" i="1"/>
  <c r="CW291" i="1"/>
  <c r="CV291" i="1"/>
  <c r="CZ327" i="1"/>
  <c r="CY327" i="1"/>
  <c r="CW153" i="1"/>
  <c r="DA153" i="1"/>
  <c r="CY153" i="1"/>
  <c r="CV153" i="1"/>
  <c r="CZ153" i="1"/>
  <c r="CW346" i="1"/>
  <c r="CY346" i="1"/>
  <c r="CV346" i="1"/>
  <c r="CZ346" i="1"/>
  <c r="DA346" i="1"/>
  <c r="CY10" i="1"/>
  <c r="CV10" i="1"/>
  <c r="CZ10" i="1"/>
  <c r="CW10" i="1"/>
  <c r="DA10" i="1"/>
  <c r="CW192" i="1"/>
  <c r="DA192" i="1"/>
  <c r="CV192" i="1"/>
  <c r="CZ192" i="1"/>
  <c r="CY192" i="1"/>
  <c r="DA241" i="1"/>
  <c r="CY241" i="1"/>
  <c r="CZ241" i="1"/>
  <c r="CV241" i="1"/>
  <c r="CW241" i="1"/>
  <c r="CZ25" i="1"/>
  <c r="CV25" i="1"/>
  <c r="CY25" i="1"/>
  <c r="CW25" i="1"/>
  <c r="DA25" i="1"/>
  <c r="CW284" i="1"/>
  <c r="DA284" i="1"/>
  <c r="CV284" i="1"/>
  <c r="CZ284" i="1"/>
  <c r="CY284" i="1"/>
  <c r="CW402" i="1"/>
  <c r="CY402" i="1"/>
  <c r="CV402" i="1"/>
  <c r="CZ402" i="1"/>
  <c r="DA402" i="1"/>
  <c r="CY96" i="1"/>
  <c r="CV96" i="1"/>
  <c r="CZ96" i="1"/>
  <c r="CW96" i="1"/>
  <c r="DA96" i="1"/>
  <c r="CY49" i="1"/>
  <c r="CV49" i="1"/>
  <c r="CZ49" i="1"/>
  <c r="CW49" i="1"/>
  <c r="DA49" i="1"/>
  <c r="CY130" i="1"/>
  <c r="CV130" i="1"/>
  <c r="CZ130" i="1"/>
  <c r="DA130" i="1"/>
  <c r="CW130" i="1"/>
  <c r="CY209" i="1"/>
  <c r="CZ209" i="1"/>
  <c r="CW209" i="1"/>
  <c r="CV209" i="1"/>
  <c r="DA209" i="1"/>
  <c r="CY248" i="1"/>
  <c r="CV248" i="1"/>
  <c r="CZ248" i="1"/>
  <c r="CW248" i="1"/>
  <c r="DA248" i="1"/>
  <c r="CW310" i="1"/>
  <c r="CZ310" i="1"/>
  <c r="CV310" i="1"/>
  <c r="CY310" i="1"/>
  <c r="DA310" i="1"/>
  <c r="CX9" i="1"/>
  <c r="CW21" i="1"/>
  <c r="CY21" i="1"/>
  <c r="CZ21" i="1"/>
  <c r="CV21" i="1"/>
  <c r="DA21" i="1"/>
  <c r="DA251" i="1"/>
  <c r="CY251" i="1"/>
  <c r="CW251" i="1"/>
  <c r="CZ251" i="1"/>
  <c r="CV251" i="1"/>
  <c r="CY114" i="1"/>
  <c r="CV114" i="1"/>
  <c r="CZ114" i="1"/>
  <c r="CW114" i="1"/>
  <c r="DA114" i="1"/>
  <c r="CY197" i="1"/>
  <c r="CZ197" i="1"/>
  <c r="CW197" i="1"/>
  <c r="CV197" i="1"/>
  <c r="DA197" i="1"/>
  <c r="DA295" i="1"/>
  <c r="CY295" i="1"/>
  <c r="CV295" i="1"/>
  <c r="CZ295" i="1"/>
  <c r="CW295" i="1"/>
  <c r="CW198" i="1"/>
  <c r="DA198" i="1"/>
  <c r="CV198" i="1"/>
  <c r="CZ198" i="1"/>
  <c r="CY198" i="1"/>
  <c r="CW290" i="1"/>
  <c r="DA290" i="1"/>
  <c r="CV290" i="1"/>
  <c r="CZ290" i="1"/>
  <c r="CY290" i="1"/>
  <c r="CY84" i="1"/>
  <c r="CV84" i="1"/>
  <c r="CZ84" i="1"/>
  <c r="CW84" i="1"/>
  <c r="DA84" i="1"/>
  <c r="CY98" i="1"/>
  <c r="CV98" i="1"/>
  <c r="CZ98" i="1"/>
  <c r="CW98" i="1"/>
  <c r="DA98" i="1"/>
  <c r="CW161" i="1"/>
  <c r="CY161" i="1"/>
  <c r="CZ161" i="1"/>
  <c r="DA161" i="1"/>
  <c r="CV161" i="1"/>
  <c r="CV401" i="1"/>
  <c r="DA401" i="1"/>
  <c r="CZ401" i="1"/>
  <c r="CY401" i="1"/>
  <c r="CW401" i="1"/>
  <c r="CW196" i="1"/>
  <c r="DA196" i="1"/>
  <c r="CV196" i="1"/>
  <c r="CZ196" i="1"/>
  <c r="CY196" i="1"/>
  <c r="CY211" i="1"/>
  <c r="CZ211" i="1"/>
  <c r="CW211" i="1"/>
  <c r="CV211" i="1"/>
  <c r="DA211" i="1"/>
  <c r="CW218" i="1"/>
  <c r="DA218" i="1"/>
  <c r="CV218" i="1"/>
  <c r="CZ218" i="1"/>
  <c r="CY218" i="1"/>
  <c r="CW404" i="1"/>
  <c r="CV404" i="1"/>
  <c r="CZ404" i="1"/>
  <c r="CY404" i="1"/>
  <c r="DA404" i="1"/>
  <c r="CV27" i="1"/>
  <c r="CZ27" i="1"/>
  <c r="CY27" i="1"/>
  <c r="CW27" i="1"/>
  <c r="DA27" i="1"/>
  <c r="CY76" i="1"/>
  <c r="CV76" i="1"/>
  <c r="CZ76" i="1"/>
  <c r="DA76" i="1"/>
  <c r="CW76" i="1"/>
  <c r="CW328" i="1"/>
  <c r="CY328" i="1"/>
  <c r="CZ328" i="1"/>
  <c r="CV328" i="1"/>
  <c r="DA328" i="1"/>
  <c r="AN74" i="1"/>
  <c r="CY74" i="1" s="1"/>
  <c r="AP74" i="1"/>
  <c r="DA74" i="1" s="1"/>
  <c r="AL74" i="1"/>
  <c r="AK74" i="1"/>
  <c r="CV74" i="1" s="1"/>
  <c r="AN72" i="1"/>
  <c r="CY72" i="1" s="1"/>
  <c r="AP72" i="1"/>
  <c r="DA72" i="1" s="1"/>
  <c r="AL72" i="1"/>
  <c r="CW72" i="1" s="1"/>
  <c r="AK72" i="1"/>
  <c r="CV72" i="1" s="1"/>
  <c r="AN70" i="1"/>
  <c r="CY70" i="1" s="1"/>
  <c r="AL70" i="1"/>
  <c r="CW70" i="1" s="1"/>
  <c r="AK70" i="1"/>
  <c r="CV70" i="1" s="1"/>
  <c r="AP70" i="1"/>
  <c r="DA70" i="1" s="1"/>
  <c r="AN62" i="1"/>
  <c r="CY62" i="1" s="1"/>
  <c r="AP62" i="1"/>
  <c r="DA62" i="1" s="1"/>
  <c r="AL62" i="1"/>
  <c r="CW62" i="1" s="1"/>
  <c r="AK62" i="1"/>
  <c r="CV62" i="1" s="1"/>
  <c r="AP52" i="1"/>
  <c r="DA52" i="1" s="1"/>
  <c r="AN52" i="1"/>
  <c r="CY52" i="1" s="1"/>
  <c r="AL52" i="1"/>
  <c r="CW52" i="1" s="1"/>
  <c r="AK52" i="1"/>
  <c r="CV52" i="1" s="1"/>
  <c r="AN50" i="1"/>
  <c r="AP50" i="1"/>
  <c r="AL50" i="1"/>
  <c r="AK50" i="1"/>
  <c r="AN48" i="1"/>
  <c r="AP48" i="1"/>
  <c r="AL48" i="1"/>
  <c r="AK48" i="1"/>
  <c r="AN38" i="1"/>
  <c r="CY38" i="1" s="1"/>
  <c r="AL38" i="1"/>
  <c r="CW38" i="1" s="1"/>
  <c r="AP38" i="1"/>
  <c r="DA38" i="1" s="1"/>
  <c r="AK38" i="1"/>
  <c r="CV38" i="1" s="1"/>
  <c r="AN32" i="1"/>
  <c r="CY32" i="1" s="1"/>
  <c r="AP32" i="1"/>
  <c r="AL32" i="1"/>
  <c r="CW32" i="1" s="1"/>
  <c r="AK32" i="1"/>
  <c r="CV32" i="1" s="1"/>
  <c r="AN30" i="1"/>
  <c r="AP30" i="1"/>
  <c r="AL30" i="1"/>
  <c r="AK30" i="1"/>
  <c r="AN28" i="1"/>
  <c r="AL28" i="1"/>
  <c r="AK28" i="1"/>
  <c r="AP28" i="1"/>
  <c r="AN26" i="1"/>
  <c r="AP26" i="1"/>
  <c r="AL26" i="1"/>
  <c r="AK26" i="1"/>
  <c r="AN24" i="1"/>
  <c r="AP24" i="1"/>
  <c r="AL24" i="1"/>
  <c r="AK24" i="1"/>
  <c r="AN22" i="1"/>
  <c r="AL22" i="1"/>
  <c r="AK22" i="1"/>
  <c r="AP22" i="1"/>
  <c r="AP20" i="1"/>
  <c r="AN20" i="1"/>
  <c r="AL20" i="1"/>
  <c r="AK20" i="1"/>
  <c r="AN18" i="1"/>
  <c r="AP18" i="1"/>
  <c r="AL18" i="1"/>
  <c r="AK18" i="1"/>
  <c r="AN16" i="1"/>
  <c r="AP16" i="1"/>
  <c r="AL16" i="1"/>
  <c r="AK16" i="1"/>
  <c r="AN14" i="1"/>
  <c r="AP14" i="1"/>
  <c r="AL14" i="1"/>
  <c r="AK14" i="1"/>
  <c r="AN12" i="1"/>
  <c r="AL12" i="1"/>
  <c r="AP12" i="1"/>
  <c r="AK12" i="1"/>
  <c r="AN10" i="1"/>
  <c r="AP10" i="1"/>
  <c r="AL10" i="1"/>
  <c r="AK10" i="1"/>
  <c r="AN9" i="1"/>
  <c r="AL9" i="1"/>
  <c r="AP9" i="1"/>
  <c r="AK9" i="1"/>
  <c r="AN442" i="1"/>
  <c r="AP442" i="1"/>
  <c r="AL442" i="1"/>
  <c r="AK442" i="1"/>
  <c r="AN438" i="1"/>
  <c r="CY438" i="1" s="1"/>
  <c r="AP438" i="1"/>
  <c r="DA438" i="1" s="1"/>
  <c r="AL438" i="1"/>
  <c r="CW438" i="1" s="1"/>
  <c r="AK438" i="1"/>
  <c r="CV438" i="1" s="1"/>
  <c r="AN434" i="1"/>
  <c r="CY434" i="1" s="1"/>
  <c r="AP434" i="1"/>
  <c r="DA434" i="1" s="1"/>
  <c r="AL434" i="1"/>
  <c r="CW434" i="1" s="1"/>
  <c r="AK434" i="1"/>
  <c r="CV434" i="1" s="1"/>
  <c r="AN430" i="1"/>
  <c r="CY430" i="1" s="1"/>
  <c r="AL430" i="1"/>
  <c r="CW430" i="1" s="1"/>
  <c r="AK430" i="1"/>
  <c r="AP430" i="1"/>
  <c r="DA430" i="1" s="1"/>
  <c r="AP408" i="1"/>
  <c r="DA408" i="1" s="1"/>
  <c r="AL408" i="1"/>
  <c r="CW408" i="1" s="1"/>
  <c r="AK408" i="1"/>
  <c r="AN392" i="1"/>
  <c r="AP392" i="1"/>
  <c r="AL392" i="1"/>
  <c r="AK392" i="1"/>
  <c r="AN388" i="1"/>
  <c r="AP388" i="1"/>
  <c r="AL388" i="1"/>
  <c r="AK388" i="1"/>
  <c r="AN372" i="1"/>
  <c r="AP372" i="1"/>
  <c r="AL372" i="1"/>
  <c r="AK372" i="1"/>
  <c r="AN366" i="1"/>
  <c r="CY366" i="1" s="1"/>
  <c r="AL366" i="1"/>
  <c r="CW366" i="1" s="1"/>
  <c r="AP366" i="1"/>
  <c r="DA366" i="1" s="1"/>
  <c r="AK366" i="1"/>
  <c r="CV366" i="1" s="1"/>
  <c r="AN362" i="1"/>
  <c r="AP362" i="1"/>
  <c r="AL362" i="1"/>
  <c r="AK362" i="1"/>
  <c r="AN358" i="1"/>
  <c r="AP358" i="1"/>
  <c r="AL358" i="1"/>
  <c r="AK358" i="1"/>
  <c r="AN354" i="1"/>
  <c r="AP354" i="1"/>
  <c r="AL354" i="1"/>
  <c r="AK354" i="1"/>
  <c r="AN350" i="1"/>
  <c r="AL350" i="1"/>
  <c r="AP350" i="1"/>
  <c r="AK350" i="1"/>
  <c r="AN342" i="1"/>
  <c r="AP342" i="1"/>
  <c r="AL342" i="1"/>
  <c r="AK342" i="1"/>
  <c r="AN338" i="1"/>
  <c r="AP338" i="1"/>
  <c r="AL338" i="1"/>
  <c r="AK338" i="1"/>
  <c r="AN324" i="1"/>
  <c r="AP324" i="1"/>
  <c r="AL324" i="1"/>
  <c r="AK324" i="1"/>
  <c r="AN320" i="1"/>
  <c r="AP320" i="1"/>
  <c r="AL320" i="1"/>
  <c r="AK320" i="1"/>
  <c r="AN312" i="1"/>
  <c r="AP312" i="1"/>
  <c r="AL312" i="1"/>
  <c r="AK312" i="1"/>
  <c r="AN298" i="1"/>
  <c r="CY298" i="1" s="1"/>
  <c r="AP298" i="1"/>
  <c r="AL298" i="1"/>
  <c r="CW298" i="1" s="1"/>
  <c r="AK298" i="1"/>
  <c r="CV298" i="1" s="1"/>
  <c r="AN294" i="1"/>
  <c r="AP294" i="1"/>
  <c r="AL294" i="1"/>
  <c r="AK294" i="1"/>
  <c r="AN274" i="1"/>
  <c r="AP274" i="1"/>
  <c r="AL274" i="1"/>
  <c r="AK274" i="1"/>
  <c r="AN264" i="1"/>
  <c r="AP264" i="1"/>
  <c r="AL264" i="1"/>
  <c r="AK264" i="1"/>
  <c r="AN260" i="1"/>
  <c r="CY260" i="1" s="1"/>
  <c r="AP260" i="1"/>
  <c r="AL260" i="1"/>
  <c r="CW260" i="1" s="1"/>
  <c r="AK260" i="1"/>
  <c r="CV260" i="1" s="1"/>
  <c r="AN258" i="1"/>
  <c r="AP258" i="1"/>
  <c r="AL258" i="1"/>
  <c r="AK258" i="1"/>
  <c r="AN252" i="1"/>
  <c r="AP252" i="1"/>
  <c r="AL252" i="1"/>
  <c r="AK252" i="1"/>
  <c r="AN248" i="1"/>
  <c r="AP248" i="1"/>
  <c r="AL248" i="1"/>
  <c r="AK248" i="1"/>
  <c r="AN244" i="1"/>
  <c r="AP244" i="1"/>
  <c r="AL244" i="1"/>
  <c r="AK244" i="1"/>
  <c r="AN240" i="1"/>
  <c r="AP240" i="1"/>
  <c r="AL240" i="1"/>
  <c r="AK240" i="1"/>
  <c r="AN236" i="1"/>
  <c r="AP236" i="1"/>
  <c r="AL236" i="1"/>
  <c r="AK236" i="1"/>
  <c r="AN232" i="1"/>
  <c r="AP232" i="1"/>
  <c r="AL232" i="1"/>
  <c r="AK232" i="1"/>
  <c r="AN228" i="1"/>
  <c r="AP228" i="1"/>
  <c r="AL228" i="1"/>
  <c r="AK228" i="1"/>
  <c r="AN224" i="1"/>
  <c r="CY224" i="1" s="1"/>
  <c r="AP224" i="1"/>
  <c r="DA224" i="1" s="1"/>
  <c r="AL224" i="1"/>
  <c r="AK224" i="1"/>
  <c r="CV224" i="1" s="1"/>
  <c r="AN220" i="1"/>
  <c r="AL220" i="1"/>
  <c r="AK220" i="1"/>
  <c r="AP220" i="1"/>
  <c r="AN216" i="1"/>
  <c r="AP216" i="1"/>
  <c r="AL216" i="1"/>
  <c r="AK216" i="1"/>
  <c r="AN212" i="1"/>
  <c r="AP212" i="1"/>
  <c r="AL212" i="1"/>
  <c r="AK212" i="1"/>
  <c r="AN208" i="1"/>
  <c r="AP208" i="1"/>
  <c r="AL208" i="1"/>
  <c r="AK208" i="1"/>
  <c r="AN194" i="1"/>
  <c r="CY194" i="1" s="1"/>
  <c r="AP194" i="1"/>
  <c r="DA194" i="1" s="1"/>
  <c r="AL194" i="1"/>
  <c r="AK194" i="1"/>
  <c r="CV194" i="1" s="1"/>
  <c r="AN190" i="1"/>
  <c r="AP190" i="1"/>
  <c r="AL190" i="1"/>
  <c r="AK190" i="1"/>
  <c r="AN186" i="1"/>
  <c r="CY186" i="1" s="1"/>
  <c r="AP186" i="1"/>
  <c r="DA186" i="1" s="1"/>
  <c r="AL186" i="1"/>
  <c r="AK186" i="1"/>
  <c r="CV186" i="1" s="1"/>
  <c r="AN182" i="1"/>
  <c r="CY182" i="1" s="1"/>
  <c r="AP182" i="1"/>
  <c r="DA182" i="1" s="1"/>
  <c r="AL182" i="1"/>
  <c r="CW182" i="1" s="1"/>
  <c r="AK182" i="1"/>
  <c r="AN178" i="1"/>
  <c r="CY178" i="1" s="1"/>
  <c r="AP178" i="1"/>
  <c r="AL178" i="1"/>
  <c r="CW178" i="1" s="1"/>
  <c r="AK178" i="1"/>
  <c r="CV178" i="1" s="1"/>
  <c r="AN174" i="1"/>
  <c r="CY174" i="1" s="1"/>
  <c r="AP174" i="1"/>
  <c r="DA174" i="1" s="1"/>
  <c r="AL174" i="1"/>
  <c r="CW174" i="1" s="1"/>
  <c r="AK174" i="1"/>
  <c r="AN170" i="1"/>
  <c r="CY170" i="1" s="1"/>
  <c r="AP170" i="1"/>
  <c r="AL170" i="1"/>
  <c r="CW170" i="1" s="1"/>
  <c r="AK170" i="1"/>
  <c r="CV170" i="1" s="1"/>
  <c r="AN166" i="1"/>
  <c r="CY166" i="1" s="1"/>
  <c r="AP166" i="1"/>
  <c r="DA166" i="1" s="1"/>
  <c r="AL166" i="1"/>
  <c r="AK166" i="1"/>
  <c r="CV166" i="1" s="1"/>
  <c r="AP164" i="1"/>
  <c r="AN164" i="1"/>
  <c r="AL164" i="1"/>
  <c r="AK164" i="1"/>
  <c r="AN152" i="1"/>
  <c r="AP152" i="1"/>
  <c r="AL152" i="1"/>
  <c r="AK152" i="1"/>
  <c r="AP148" i="1"/>
  <c r="AN148" i="1"/>
  <c r="AL148" i="1"/>
  <c r="AK148" i="1"/>
  <c r="AN144" i="1"/>
  <c r="AP144" i="1"/>
  <c r="AL144" i="1"/>
  <c r="AK144" i="1"/>
  <c r="AN136" i="1"/>
  <c r="AP136" i="1"/>
  <c r="AL136" i="1"/>
  <c r="AK136" i="1"/>
  <c r="AP132" i="1"/>
  <c r="AL132" i="1"/>
  <c r="AK132" i="1"/>
  <c r="AN128" i="1"/>
  <c r="AP128" i="1"/>
  <c r="AL128" i="1"/>
  <c r="AK128" i="1"/>
  <c r="AN124" i="1"/>
  <c r="CY124" i="1" s="1"/>
  <c r="AP124" i="1"/>
  <c r="DA124" i="1" s="1"/>
  <c r="AL124" i="1"/>
  <c r="AK124" i="1"/>
  <c r="CV124" i="1" s="1"/>
  <c r="AN120" i="1"/>
  <c r="CY120" i="1" s="1"/>
  <c r="AP120" i="1"/>
  <c r="DA120" i="1" s="1"/>
  <c r="AL120" i="1"/>
  <c r="CW120" i="1" s="1"/>
  <c r="AK120" i="1"/>
  <c r="CV120" i="1" s="1"/>
  <c r="AP116" i="1"/>
  <c r="DA116" i="1" s="1"/>
  <c r="AN116" i="1"/>
  <c r="CY116" i="1" s="1"/>
  <c r="AL116" i="1"/>
  <c r="AK116" i="1"/>
  <c r="CV116" i="1" s="1"/>
  <c r="AN110" i="1"/>
  <c r="CY110" i="1" s="1"/>
  <c r="AP110" i="1"/>
  <c r="DA110" i="1" s="1"/>
  <c r="AL110" i="1"/>
  <c r="CW110" i="1" s="1"/>
  <c r="AK110" i="1"/>
  <c r="AN108" i="1"/>
  <c r="AL108" i="1"/>
  <c r="CW108" i="1" s="1"/>
  <c r="AP108" i="1"/>
  <c r="AK108" i="1"/>
  <c r="CV108" i="1" s="1"/>
  <c r="AP100" i="1"/>
  <c r="AL100" i="1"/>
  <c r="CW100" i="1" s="1"/>
  <c r="AN100" i="1"/>
  <c r="AK100" i="1"/>
  <c r="CV100" i="1" s="1"/>
  <c r="AN94" i="1"/>
  <c r="CY94" i="1" s="1"/>
  <c r="AP94" i="1"/>
  <c r="DA94" i="1" s="1"/>
  <c r="AL94" i="1"/>
  <c r="CW94" i="1" s="1"/>
  <c r="AK94" i="1"/>
  <c r="CV94" i="1" s="1"/>
  <c r="AN90" i="1"/>
  <c r="AP90" i="1"/>
  <c r="AL90" i="1"/>
  <c r="AK90" i="1"/>
  <c r="AN88" i="1"/>
  <c r="AP88" i="1"/>
  <c r="AL88" i="1"/>
  <c r="AK88" i="1"/>
  <c r="AN86" i="1"/>
  <c r="AL86" i="1"/>
  <c r="CW86" i="1" s="1"/>
  <c r="AP86" i="1"/>
  <c r="DA86" i="1" s="1"/>
  <c r="AK86" i="1"/>
  <c r="CV86" i="1" s="1"/>
  <c r="AP82" i="1"/>
  <c r="DA82" i="1" s="1"/>
  <c r="AL82" i="1"/>
  <c r="CW82" i="1" s="1"/>
  <c r="AK82" i="1"/>
  <c r="CV82" i="1" s="1"/>
  <c r="BV9" i="1"/>
  <c r="BU9" i="1"/>
  <c r="BX9" i="1"/>
  <c r="BZ9" i="1"/>
  <c r="AN444" i="1"/>
  <c r="AP444" i="1"/>
  <c r="AL444" i="1"/>
  <c r="AK444" i="1"/>
  <c r="AN440" i="1"/>
  <c r="CY440" i="1" s="1"/>
  <c r="AP440" i="1"/>
  <c r="DA440" i="1" s="1"/>
  <c r="AL440" i="1"/>
  <c r="CW440" i="1" s="1"/>
  <c r="AK440" i="1"/>
  <c r="AN436" i="1"/>
  <c r="CY436" i="1" s="1"/>
  <c r="AP436" i="1"/>
  <c r="DA436" i="1" s="1"/>
  <c r="AL436" i="1"/>
  <c r="CW436" i="1" s="1"/>
  <c r="AK436" i="1"/>
  <c r="CV436" i="1" s="1"/>
  <c r="AN432" i="1"/>
  <c r="CY432" i="1" s="1"/>
  <c r="AP432" i="1"/>
  <c r="DA432" i="1" s="1"/>
  <c r="AL432" i="1"/>
  <c r="CW432" i="1" s="1"/>
  <c r="AK432" i="1"/>
  <c r="AN428" i="1"/>
  <c r="CY428" i="1" s="1"/>
  <c r="AP428" i="1"/>
  <c r="DA428" i="1" s="1"/>
  <c r="AL428" i="1"/>
  <c r="CW428" i="1" s="1"/>
  <c r="AK428" i="1"/>
  <c r="AP420" i="1"/>
  <c r="AL420" i="1"/>
  <c r="AK420" i="1"/>
  <c r="AP410" i="1"/>
  <c r="AL410" i="1"/>
  <c r="AK410" i="1"/>
  <c r="CV410" i="1" s="1"/>
  <c r="AN402" i="1"/>
  <c r="AP402" i="1"/>
  <c r="AL402" i="1"/>
  <c r="AK402" i="1"/>
  <c r="AN394" i="1"/>
  <c r="CY394" i="1" s="1"/>
  <c r="AP394" i="1"/>
  <c r="AL394" i="1"/>
  <c r="AK394" i="1"/>
  <c r="CV394" i="1" s="1"/>
  <c r="AN390" i="1"/>
  <c r="CY390" i="1" s="1"/>
  <c r="AP390" i="1"/>
  <c r="AL390" i="1"/>
  <c r="AK390" i="1"/>
  <c r="CV390" i="1" s="1"/>
  <c r="AP386" i="1"/>
  <c r="DA386" i="1" s="1"/>
  <c r="AL386" i="1"/>
  <c r="CW386" i="1" s="1"/>
  <c r="AK386" i="1"/>
  <c r="CV386" i="1" s="1"/>
  <c r="AP378" i="1"/>
  <c r="DA378" i="1" s="1"/>
  <c r="AL378" i="1"/>
  <c r="CW378" i="1" s="1"/>
  <c r="AK378" i="1"/>
  <c r="CV378" i="1" s="1"/>
  <c r="AP364" i="1"/>
  <c r="DA364" i="1" s="1"/>
  <c r="AL364" i="1"/>
  <c r="CW364" i="1" s="1"/>
  <c r="AK364" i="1"/>
  <c r="CV364" i="1" s="1"/>
  <c r="AN360" i="1"/>
  <c r="AP360" i="1"/>
  <c r="AL360" i="1"/>
  <c r="AK360" i="1"/>
  <c r="AN356" i="1"/>
  <c r="AP356" i="1"/>
  <c r="AL356" i="1"/>
  <c r="AK356" i="1"/>
  <c r="AN352" i="1"/>
  <c r="AP352" i="1"/>
  <c r="AL352" i="1"/>
  <c r="AK352" i="1"/>
  <c r="AN344" i="1"/>
  <c r="AP344" i="1"/>
  <c r="AL344" i="1"/>
  <c r="AK344" i="1"/>
  <c r="AN340" i="1"/>
  <c r="CY340" i="1" s="1"/>
  <c r="AP340" i="1"/>
  <c r="AL340" i="1"/>
  <c r="AK340" i="1"/>
  <c r="CV340" i="1" s="1"/>
  <c r="AN336" i="1"/>
  <c r="CY336" i="1" s="1"/>
  <c r="AP336" i="1"/>
  <c r="DA336" i="1" s="1"/>
  <c r="AL336" i="1"/>
  <c r="CW336" i="1" s="1"/>
  <c r="AK336" i="1"/>
  <c r="CV336" i="1" s="1"/>
  <c r="AN326" i="1"/>
  <c r="AP326" i="1"/>
  <c r="AL326" i="1"/>
  <c r="AK326" i="1"/>
  <c r="AN322" i="1"/>
  <c r="AP322" i="1"/>
  <c r="AL322" i="1"/>
  <c r="AK322" i="1"/>
  <c r="AN318" i="1"/>
  <c r="AL318" i="1"/>
  <c r="CW318" i="1" s="1"/>
  <c r="AP318" i="1"/>
  <c r="DA318" i="1" s="1"/>
  <c r="AK318" i="1"/>
  <c r="CV318" i="1" s="1"/>
  <c r="AN314" i="1"/>
  <c r="AP314" i="1"/>
  <c r="AL314" i="1"/>
  <c r="AK314" i="1"/>
  <c r="AN308" i="1"/>
  <c r="AP308" i="1"/>
  <c r="DA308" i="1" s="1"/>
  <c r="AL308" i="1"/>
  <c r="CW308" i="1" s="1"/>
  <c r="AK308" i="1"/>
  <c r="CV308" i="1" s="1"/>
  <c r="AN300" i="1"/>
  <c r="AP300" i="1"/>
  <c r="AL300" i="1"/>
  <c r="AK300" i="1"/>
  <c r="AN292" i="1"/>
  <c r="AP292" i="1"/>
  <c r="AL292" i="1"/>
  <c r="AK292" i="1"/>
  <c r="AN284" i="1"/>
  <c r="AP284" i="1"/>
  <c r="AL284" i="1"/>
  <c r="AK284" i="1"/>
  <c r="AN262" i="1"/>
  <c r="CY262" i="1" s="1"/>
  <c r="AP262" i="1"/>
  <c r="DA262" i="1" s="1"/>
  <c r="AL262" i="1"/>
  <c r="CW262" i="1" s="1"/>
  <c r="AK262" i="1"/>
  <c r="CV262" i="1" s="1"/>
  <c r="AN256" i="1"/>
  <c r="AP256" i="1"/>
  <c r="AL256" i="1"/>
  <c r="AK256" i="1"/>
  <c r="AN254" i="1"/>
  <c r="AL254" i="1"/>
  <c r="AP254" i="1"/>
  <c r="AK254" i="1"/>
  <c r="AN250" i="1"/>
  <c r="AP250" i="1"/>
  <c r="AL250" i="1"/>
  <c r="AK250" i="1"/>
  <c r="AN242" i="1"/>
  <c r="AP242" i="1"/>
  <c r="AL242" i="1"/>
  <c r="AK242" i="1"/>
  <c r="AN238" i="1"/>
  <c r="AL238" i="1"/>
  <c r="AP238" i="1"/>
  <c r="AK238" i="1"/>
  <c r="AN234" i="1"/>
  <c r="AP234" i="1"/>
  <c r="AL234" i="1"/>
  <c r="AK234" i="1"/>
  <c r="AN230" i="1"/>
  <c r="AP230" i="1"/>
  <c r="AL230" i="1"/>
  <c r="AK230" i="1"/>
  <c r="AN226" i="1"/>
  <c r="AP226" i="1"/>
  <c r="AL226" i="1"/>
  <c r="AK226" i="1"/>
  <c r="AN222" i="1"/>
  <c r="AP222" i="1"/>
  <c r="AL222" i="1"/>
  <c r="AK222" i="1"/>
  <c r="AN214" i="1"/>
  <c r="AP214" i="1"/>
  <c r="AL214" i="1"/>
  <c r="AK214" i="1"/>
  <c r="AN206" i="1"/>
  <c r="CY206" i="1" s="1"/>
  <c r="AP206" i="1"/>
  <c r="DA206" i="1" s="1"/>
  <c r="AL206" i="1"/>
  <c r="CW206" i="1" s="1"/>
  <c r="AK206" i="1"/>
  <c r="CV206" i="1" s="1"/>
  <c r="AN192" i="1"/>
  <c r="AP192" i="1"/>
  <c r="AL192" i="1"/>
  <c r="AK192" i="1"/>
  <c r="AN184" i="1"/>
  <c r="AP184" i="1"/>
  <c r="AL184" i="1"/>
  <c r="AK184" i="1"/>
  <c r="AN176" i="1"/>
  <c r="CY176" i="1" s="1"/>
  <c r="AP176" i="1"/>
  <c r="DA176" i="1" s="1"/>
  <c r="AL176" i="1"/>
  <c r="CW176" i="1" s="1"/>
  <c r="AK176" i="1"/>
  <c r="CV176" i="1" s="1"/>
  <c r="AN172" i="1"/>
  <c r="AP172" i="1"/>
  <c r="DA172" i="1" s="1"/>
  <c r="AL172" i="1"/>
  <c r="CW172" i="1" s="1"/>
  <c r="AK172" i="1"/>
  <c r="CV172" i="1" s="1"/>
  <c r="AN168" i="1"/>
  <c r="CY168" i="1" s="1"/>
  <c r="AP168" i="1"/>
  <c r="AL168" i="1"/>
  <c r="CW168" i="1" s="1"/>
  <c r="AK168" i="1"/>
  <c r="CV168" i="1" s="1"/>
  <c r="AN154" i="1"/>
  <c r="AP154" i="1"/>
  <c r="AL154" i="1"/>
  <c r="AK154" i="1"/>
  <c r="AN150" i="1"/>
  <c r="AP150" i="1"/>
  <c r="AL150" i="1"/>
  <c r="CW150" i="1" s="1"/>
  <c r="AK150" i="1"/>
  <c r="CV150" i="1" s="1"/>
  <c r="AN146" i="1"/>
  <c r="AP146" i="1"/>
  <c r="AL146" i="1"/>
  <c r="AK146" i="1"/>
  <c r="AN142" i="1"/>
  <c r="AP142" i="1"/>
  <c r="AL142" i="1"/>
  <c r="AK142" i="1"/>
  <c r="AN134" i="1"/>
  <c r="AL134" i="1"/>
  <c r="AP134" i="1"/>
  <c r="AK134" i="1"/>
  <c r="AN126" i="1"/>
  <c r="AP126" i="1"/>
  <c r="AL126" i="1"/>
  <c r="AK126" i="1"/>
  <c r="AP122" i="1"/>
  <c r="AL122" i="1"/>
  <c r="CW122" i="1" s="1"/>
  <c r="AN122" i="1"/>
  <c r="CY122" i="1" s="1"/>
  <c r="AK122" i="1"/>
  <c r="CV122" i="1" s="1"/>
  <c r="AN118" i="1"/>
  <c r="CY118" i="1" s="1"/>
  <c r="AP118" i="1"/>
  <c r="DA118" i="1" s="1"/>
  <c r="AL118" i="1"/>
  <c r="AK118" i="1"/>
  <c r="CV118" i="1" s="1"/>
  <c r="AN112" i="1"/>
  <c r="CY112" i="1" s="1"/>
  <c r="AP112" i="1"/>
  <c r="DA112" i="1" s="1"/>
  <c r="AK112" i="1"/>
  <c r="AL112" i="1"/>
  <c r="CW112" i="1" s="1"/>
  <c r="AP445" i="1"/>
  <c r="AN445" i="1"/>
  <c r="AK445" i="1"/>
  <c r="AL445" i="1"/>
  <c r="AN441" i="1"/>
  <c r="CY441" i="1" s="1"/>
  <c r="AP441" i="1"/>
  <c r="DA441" i="1" s="1"/>
  <c r="AK441" i="1"/>
  <c r="CV441" i="1" s="1"/>
  <c r="AL441" i="1"/>
  <c r="CW441" i="1" s="1"/>
  <c r="AN439" i="1"/>
  <c r="CY439" i="1" s="1"/>
  <c r="AP439" i="1"/>
  <c r="DA439" i="1" s="1"/>
  <c r="AK439" i="1"/>
  <c r="CV439" i="1" s="1"/>
  <c r="AL439" i="1"/>
  <c r="CW439" i="1" s="1"/>
  <c r="AN431" i="1"/>
  <c r="CY431" i="1" s="1"/>
  <c r="AP431" i="1"/>
  <c r="AL431" i="1"/>
  <c r="CW431" i="1" s="1"/>
  <c r="AK431" i="1"/>
  <c r="CV431" i="1" s="1"/>
  <c r="AN427" i="1"/>
  <c r="AP427" i="1"/>
  <c r="AL427" i="1"/>
  <c r="AK427" i="1"/>
  <c r="AP409" i="1"/>
  <c r="DA409" i="1" s="1"/>
  <c r="AK409" i="1"/>
  <c r="CV409" i="1" s="1"/>
  <c r="AL409" i="1"/>
  <c r="CW409" i="1" s="1"/>
  <c r="AP407" i="1"/>
  <c r="DA407" i="1" s="1"/>
  <c r="AL407" i="1"/>
  <c r="CW407" i="1" s="1"/>
  <c r="AK407" i="1"/>
  <c r="AN403" i="1"/>
  <c r="CY403" i="1" s="1"/>
  <c r="AP403" i="1"/>
  <c r="DA403" i="1" s="1"/>
  <c r="AK403" i="1"/>
  <c r="CV403" i="1" s="1"/>
  <c r="AL403" i="1"/>
  <c r="CW403" i="1" s="1"/>
  <c r="AP397" i="1"/>
  <c r="AN397" i="1"/>
  <c r="AK397" i="1"/>
  <c r="AL397" i="1"/>
  <c r="AN391" i="1"/>
  <c r="AP391" i="1"/>
  <c r="AK391" i="1"/>
  <c r="AL391" i="1"/>
  <c r="AP389" i="1"/>
  <c r="AN389" i="1"/>
  <c r="CY389" i="1" s="1"/>
  <c r="AL389" i="1"/>
  <c r="CW389" i="1" s="1"/>
  <c r="AK389" i="1"/>
  <c r="CV389" i="1" s="1"/>
  <c r="AP379" i="1"/>
  <c r="DA379" i="1" s="1"/>
  <c r="AK379" i="1"/>
  <c r="CV379" i="1" s="1"/>
  <c r="AL379" i="1"/>
  <c r="AN377" i="1"/>
  <c r="AP377" i="1"/>
  <c r="AK377" i="1"/>
  <c r="AL377" i="1"/>
  <c r="AN371" i="1"/>
  <c r="AP371" i="1"/>
  <c r="AK371" i="1"/>
  <c r="AL371" i="1"/>
  <c r="AP369" i="1"/>
  <c r="DA369" i="1" s="1"/>
  <c r="AL369" i="1"/>
  <c r="AK369" i="1"/>
  <c r="CV369" i="1" s="1"/>
  <c r="AP367" i="1"/>
  <c r="DA367" i="1" s="1"/>
  <c r="AK367" i="1"/>
  <c r="CV367" i="1" s="1"/>
  <c r="AL367" i="1"/>
  <c r="CW367" i="1" s="1"/>
  <c r="AP365" i="1"/>
  <c r="DA365" i="1" s="1"/>
  <c r="AK365" i="1"/>
  <c r="AL365" i="1"/>
  <c r="AN359" i="1"/>
  <c r="AP359" i="1"/>
  <c r="AK359" i="1"/>
  <c r="AL359" i="1"/>
  <c r="AP357" i="1"/>
  <c r="AN357" i="1"/>
  <c r="AK357" i="1"/>
  <c r="AL357" i="1"/>
  <c r="AN355" i="1"/>
  <c r="AP355" i="1"/>
  <c r="AK355" i="1"/>
  <c r="AL355" i="1"/>
  <c r="AN353" i="1"/>
  <c r="AP353" i="1"/>
  <c r="AK353" i="1"/>
  <c r="AL353" i="1"/>
  <c r="AN351" i="1"/>
  <c r="AP351" i="1"/>
  <c r="AK351" i="1"/>
  <c r="AL351" i="1"/>
  <c r="AN347" i="1"/>
  <c r="AP347" i="1"/>
  <c r="AK347" i="1"/>
  <c r="AL347" i="1"/>
  <c r="AP345" i="1"/>
  <c r="AN345" i="1"/>
  <c r="AL345" i="1"/>
  <c r="AK345" i="1"/>
  <c r="AN343" i="1"/>
  <c r="AP343" i="1"/>
  <c r="AL343" i="1"/>
  <c r="AK343" i="1"/>
  <c r="AP341" i="1"/>
  <c r="AL341" i="1"/>
  <c r="AN341" i="1"/>
  <c r="AK341" i="1"/>
  <c r="AN339" i="1"/>
  <c r="CY339" i="1" s="1"/>
  <c r="AP339" i="1"/>
  <c r="DA339" i="1" s="1"/>
  <c r="AL339" i="1"/>
  <c r="CW339" i="1" s="1"/>
  <c r="AK339" i="1"/>
  <c r="AN337" i="1"/>
  <c r="AP337" i="1"/>
  <c r="AL337" i="1"/>
  <c r="AK337" i="1"/>
  <c r="AN335" i="1"/>
  <c r="AP335" i="1"/>
  <c r="AL335" i="1"/>
  <c r="AK335" i="1"/>
  <c r="AN333" i="1"/>
  <c r="CY333" i="1" s="1"/>
  <c r="AP333" i="1"/>
  <c r="DA333" i="1" s="1"/>
  <c r="AL333" i="1"/>
  <c r="CW333" i="1" s="1"/>
  <c r="AK333" i="1"/>
  <c r="CV333" i="1" s="1"/>
  <c r="AP329" i="1"/>
  <c r="AN329" i="1"/>
  <c r="AL329" i="1"/>
  <c r="AK329" i="1"/>
  <c r="AP327" i="1"/>
  <c r="DA327" i="1" s="1"/>
  <c r="AL327" i="1"/>
  <c r="CW327" i="1" s="1"/>
  <c r="AK327" i="1"/>
  <c r="CV327" i="1" s="1"/>
  <c r="AP325" i="1"/>
  <c r="AL325" i="1"/>
  <c r="AK325" i="1"/>
  <c r="AN325" i="1"/>
  <c r="AN323" i="1"/>
  <c r="AP323" i="1"/>
  <c r="AL323" i="1"/>
  <c r="AK323" i="1"/>
  <c r="AN321" i="1"/>
  <c r="AP321" i="1"/>
  <c r="AL321" i="1"/>
  <c r="AK321" i="1"/>
  <c r="AN319" i="1"/>
  <c r="AP319" i="1"/>
  <c r="DA319" i="1" s="1"/>
  <c r="AL319" i="1"/>
  <c r="CW319" i="1" s="1"/>
  <c r="AK319" i="1"/>
  <c r="CV319" i="1" s="1"/>
  <c r="AN317" i="1"/>
  <c r="CY317" i="1" s="1"/>
  <c r="AP317" i="1"/>
  <c r="DA317" i="1" s="1"/>
  <c r="AL317" i="1"/>
  <c r="CW317" i="1" s="1"/>
  <c r="AK317" i="1"/>
  <c r="CV317" i="1" s="1"/>
  <c r="AP313" i="1"/>
  <c r="AN313" i="1"/>
  <c r="AL313" i="1"/>
  <c r="AK313" i="1"/>
  <c r="AN311" i="1"/>
  <c r="AP311" i="1"/>
  <c r="AL311" i="1"/>
  <c r="AK311" i="1"/>
  <c r="AP309" i="1"/>
  <c r="AN309" i="1"/>
  <c r="AL309" i="1"/>
  <c r="AK309" i="1"/>
  <c r="AN301" i="1"/>
  <c r="AP301" i="1"/>
  <c r="AL301" i="1"/>
  <c r="AK301" i="1"/>
  <c r="AP293" i="1"/>
  <c r="AN293" i="1"/>
  <c r="AL293" i="1"/>
  <c r="AK293" i="1"/>
  <c r="AN291" i="1"/>
  <c r="AP291" i="1"/>
  <c r="AL291" i="1"/>
  <c r="AK291" i="1"/>
  <c r="AN285" i="1"/>
  <c r="AP285" i="1"/>
  <c r="AL285" i="1"/>
  <c r="AK285" i="1"/>
  <c r="AP265" i="1"/>
  <c r="AN265" i="1"/>
  <c r="AL265" i="1"/>
  <c r="AK265" i="1"/>
  <c r="AN263" i="1"/>
  <c r="AP263" i="1"/>
  <c r="AL263" i="1"/>
  <c r="AK263" i="1"/>
  <c r="AP261" i="1"/>
  <c r="DA261" i="1" s="1"/>
  <c r="AL261" i="1"/>
  <c r="CW261" i="1" s="1"/>
  <c r="AK261" i="1"/>
  <c r="CV261" i="1" s="1"/>
  <c r="AN261" i="1"/>
  <c r="CY261" i="1" s="1"/>
  <c r="AN259" i="1"/>
  <c r="AP259" i="1"/>
  <c r="AL259" i="1"/>
  <c r="AK259" i="1"/>
  <c r="AN257" i="1"/>
  <c r="AP257" i="1"/>
  <c r="AL257" i="1"/>
  <c r="AK257" i="1"/>
  <c r="AN253" i="1"/>
  <c r="AP253" i="1"/>
  <c r="AL253" i="1"/>
  <c r="AK253" i="1"/>
  <c r="AP249" i="1"/>
  <c r="AN249" i="1"/>
  <c r="AL249" i="1"/>
  <c r="AK249" i="1"/>
  <c r="AN247" i="1"/>
  <c r="AP247" i="1"/>
  <c r="AL247" i="1"/>
  <c r="AK247" i="1"/>
  <c r="AP245" i="1"/>
  <c r="AN245" i="1"/>
  <c r="AL245" i="1"/>
  <c r="AK245" i="1"/>
  <c r="AN243" i="1"/>
  <c r="CY243" i="1" s="1"/>
  <c r="AP243" i="1"/>
  <c r="AL243" i="1"/>
  <c r="CW243" i="1" s="1"/>
  <c r="AK243" i="1"/>
  <c r="AN241" i="1"/>
  <c r="AP241" i="1"/>
  <c r="AL241" i="1"/>
  <c r="AK241" i="1"/>
  <c r="AN239" i="1"/>
  <c r="AP239" i="1"/>
  <c r="AL239" i="1"/>
  <c r="AK239" i="1"/>
  <c r="AN237" i="1"/>
  <c r="AP237" i="1"/>
  <c r="AL237" i="1"/>
  <c r="AK237" i="1"/>
  <c r="AN235" i="1"/>
  <c r="AP235" i="1"/>
  <c r="AL235" i="1"/>
  <c r="AK235" i="1"/>
  <c r="AP233" i="1"/>
  <c r="AN233" i="1"/>
  <c r="AL233" i="1"/>
  <c r="AK233" i="1"/>
  <c r="AN231" i="1"/>
  <c r="AP231" i="1"/>
  <c r="AL231" i="1"/>
  <c r="AK231" i="1"/>
  <c r="AP229" i="1"/>
  <c r="AN229" i="1"/>
  <c r="AL229" i="1"/>
  <c r="AK229" i="1"/>
  <c r="AN227" i="1"/>
  <c r="AP227" i="1"/>
  <c r="AL227" i="1"/>
  <c r="AK227" i="1"/>
  <c r="AN225" i="1"/>
  <c r="AL225" i="1"/>
  <c r="AP225" i="1"/>
  <c r="AK225" i="1"/>
  <c r="AN223" i="1"/>
  <c r="AP223" i="1"/>
  <c r="AL223" i="1"/>
  <c r="AK223" i="1"/>
  <c r="AN221" i="1"/>
  <c r="AP221" i="1"/>
  <c r="AL221" i="1"/>
  <c r="AK221" i="1"/>
  <c r="AN219" i="1"/>
  <c r="AP219" i="1"/>
  <c r="AL219" i="1"/>
  <c r="AK219" i="1"/>
  <c r="AN215" i="1"/>
  <c r="AP215" i="1"/>
  <c r="AL215" i="1"/>
  <c r="AK215" i="1"/>
  <c r="AP213" i="1"/>
  <c r="AL213" i="1"/>
  <c r="AN213" i="1"/>
  <c r="AK213" i="1"/>
  <c r="AN207" i="1"/>
  <c r="AP207" i="1"/>
  <c r="AL207" i="1"/>
  <c r="CW207" i="1" s="1"/>
  <c r="AK207" i="1"/>
  <c r="CV207" i="1" s="1"/>
  <c r="AN195" i="1"/>
  <c r="AP195" i="1"/>
  <c r="AL195" i="1"/>
  <c r="AK195" i="1"/>
  <c r="AN193" i="1"/>
  <c r="CY193" i="1" s="1"/>
  <c r="AP193" i="1"/>
  <c r="DA193" i="1" s="1"/>
  <c r="AL193" i="1"/>
  <c r="CW193" i="1" s="1"/>
  <c r="AK193" i="1"/>
  <c r="CV193" i="1" s="1"/>
  <c r="AN191" i="1"/>
  <c r="AP191" i="1"/>
  <c r="AL191" i="1"/>
  <c r="AK191" i="1"/>
  <c r="AN187" i="1"/>
  <c r="AP187" i="1"/>
  <c r="AL187" i="1"/>
  <c r="CW187" i="1" s="1"/>
  <c r="AK187" i="1"/>
  <c r="CV187" i="1" s="1"/>
  <c r="AP185" i="1"/>
  <c r="AN185" i="1"/>
  <c r="AL185" i="1"/>
  <c r="CW185" i="1" s="1"/>
  <c r="AK185" i="1"/>
  <c r="CV185" i="1" s="1"/>
  <c r="AN183" i="1"/>
  <c r="CY183" i="1" s="1"/>
  <c r="AP183" i="1"/>
  <c r="DA183" i="1" s="1"/>
  <c r="AL183" i="1"/>
  <c r="CW183" i="1" s="1"/>
  <c r="AK183" i="1"/>
  <c r="AP181" i="1"/>
  <c r="DA181" i="1" s="1"/>
  <c r="AN181" i="1"/>
  <c r="CY181" i="1" s="1"/>
  <c r="AL181" i="1"/>
  <c r="CW181" i="1" s="1"/>
  <c r="AK181" i="1"/>
  <c r="CV181" i="1" s="1"/>
  <c r="AN179" i="1"/>
  <c r="AP179" i="1"/>
  <c r="DA179" i="1" s="1"/>
  <c r="AL179" i="1"/>
  <c r="CW179" i="1" s="1"/>
  <c r="AK179" i="1"/>
  <c r="CV179" i="1" s="1"/>
  <c r="AN175" i="1"/>
  <c r="CY175" i="1" s="1"/>
  <c r="AP175" i="1"/>
  <c r="DA175" i="1" s="1"/>
  <c r="AL175" i="1"/>
  <c r="CW175" i="1" s="1"/>
  <c r="AK175" i="1"/>
  <c r="CV175" i="1" s="1"/>
  <c r="AN173" i="1"/>
  <c r="AP173" i="1"/>
  <c r="DA173" i="1" s="1"/>
  <c r="AL173" i="1"/>
  <c r="CW173" i="1" s="1"/>
  <c r="AK173" i="1"/>
  <c r="CV173" i="1" s="1"/>
  <c r="AN171" i="1"/>
  <c r="CY171" i="1" s="1"/>
  <c r="AP171" i="1"/>
  <c r="DA171" i="1" s="1"/>
  <c r="AL171" i="1"/>
  <c r="CW171" i="1" s="1"/>
  <c r="AK171" i="1"/>
  <c r="CV171" i="1" s="1"/>
  <c r="AN167" i="1"/>
  <c r="CY167" i="1" s="1"/>
  <c r="AP167" i="1"/>
  <c r="DA167" i="1" s="1"/>
  <c r="AL167" i="1"/>
  <c r="CW167" i="1" s="1"/>
  <c r="AK167" i="1"/>
  <c r="AN165" i="1"/>
  <c r="AP165" i="1"/>
  <c r="DA165" i="1" s="1"/>
  <c r="AL165" i="1"/>
  <c r="CW165" i="1" s="1"/>
  <c r="AK165" i="1"/>
  <c r="CV165" i="1" s="1"/>
  <c r="AN163" i="1"/>
  <c r="AP163" i="1"/>
  <c r="AL163" i="1"/>
  <c r="AK163" i="1"/>
  <c r="AN151" i="1"/>
  <c r="CY151" i="1" s="1"/>
  <c r="AP151" i="1"/>
  <c r="DA151" i="1" s="1"/>
  <c r="AL151" i="1"/>
  <c r="CW151" i="1" s="1"/>
  <c r="AK151" i="1"/>
  <c r="AN149" i="1"/>
  <c r="AP149" i="1"/>
  <c r="AL149" i="1"/>
  <c r="AK149" i="1"/>
  <c r="AN147" i="1"/>
  <c r="AP147" i="1"/>
  <c r="AL147" i="1"/>
  <c r="AK147" i="1"/>
  <c r="AN145" i="1"/>
  <c r="AP145" i="1"/>
  <c r="AL145" i="1"/>
  <c r="AK145" i="1"/>
  <c r="AP143" i="1"/>
  <c r="AL143" i="1"/>
  <c r="AN143" i="1"/>
  <c r="AK143" i="1"/>
  <c r="AN137" i="1"/>
  <c r="AP137" i="1"/>
  <c r="AL137" i="1"/>
  <c r="AK137" i="1"/>
  <c r="AN135" i="1"/>
  <c r="AP135" i="1"/>
  <c r="AL135" i="1"/>
  <c r="AK135" i="1"/>
  <c r="AN133" i="1"/>
  <c r="AP133" i="1"/>
  <c r="AL133" i="1"/>
  <c r="AK133" i="1"/>
  <c r="AN129" i="1"/>
  <c r="AK129" i="1"/>
  <c r="AP129" i="1"/>
  <c r="AL129" i="1"/>
  <c r="AP127" i="1"/>
  <c r="AN127" i="1"/>
  <c r="AK127" i="1"/>
  <c r="AL127" i="1"/>
  <c r="AN125" i="1"/>
  <c r="CY125" i="1" s="1"/>
  <c r="AP125" i="1"/>
  <c r="DA125" i="1" s="1"/>
  <c r="AK125" i="1"/>
  <c r="CV125" i="1" s="1"/>
  <c r="AL125" i="1"/>
  <c r="AP123" i="1"/>
  <c r="AN123" i="1"/>
  <c r="CY123" i="1" s="1"/>
  <c r="AK123" i="1"/>
  <c r="CV123" i="1" s="1"/>
  <c r="AL123" i="1"/>
  <c r="CW123" i="1" s="1"/>
  <c r="AN121" i="1"/>
  <c r="CY121" i="1" s="1"/>
  <c r="AP121" i="1"/>
  <c r="DA121" i="1" s="1"/>
  <c r="AK121" i="1"/>
  <c r="CV121" i="1" s="1"/>
  <c r="AL121" i="1"/>
  <c r="CW121" i="1" s="1"/>
  <c r="AN119" i="1"/>
  <c r="CY119" i="1" s="1"/>
  <c r="AP119" i="1"/>
  <c r="DA119" i="1" s="1"/>
  <c r="AK119" i="1"/>
  <c r="CV119" i="1" s="1"/>
  <c r="AL119" i="1"/>
  <c r="AN117" i="1"/>
  <c r="CY117" i="1" s="1"/>
  <c r="AP117" i="1"/>
  <c r="DA117" i="1" s="1"/>
  <c r="AL117" i="1"/>
  <c r="CW117" i="1" s="1"/>
  <c r="AK117" i="1"/>
  <c r="AN115" i="1"/>
  <c r="CY115" i="1" s="1"/>
  <c r="AP115" i="1"/>
  <c r="DA115" i="1" s="1"/>
  <c r="AL115" i="1"/>
  <c r="CW115" i="1" s="1"/>
  <c r="AK115" i="1"/>
  <c r="AN113" i="1"/>
  <c r="CY113" i="1" s="1"/>
  <c r="AL113" i="1"/>
  <c r="CW113" i="1" s="1"/>
  <c r="AK113" i="1"/>
  <c r="CV113" i="1" s="1"/>
  <c r="AP113" i="1"/>
  <c r="AP111" i="1"/>
  <c r="DA111" i="1" s="1"/>
  <c r="AN111" i="1"/>
  <c r="CY111" i="1" s="1"/>
  <c r="AL111" i="1"/>
  <c r="CW111" i="1" s="1"/>
  <c r="AK111" i="1"/>
  <c r="CV111" i="1" s="1"/>
  <c r="AN109" i="1"/>
  <c r="CY109" i="1" s="1"/>
  <c r="AL109" i="1"/>
  <c r="CW109" i="1" s="1"/>
  <c r="AP109" i="1"/>
  <c r="DA109" i="1" s="1"/>
  <c r="AK109" i="1"/>
  <c r="AN99" i="1"/>
  <c r="AP99" i="1"/>
  <c r="AL99" i="1"/>
  <c r="AK99" i="1"/>
  <c r="AP95" i="1"/>
  <c r="AN95" i="1"/>
  <c r="AL95" i="1"/>
  <c r="AK95" i="1"/>
  <c r="AN93" i="1"/>
  <c r="AL93" i="1"/>
  <c r="AP93" i="1"/>
  <c r="AK93" i="1"/>
  <c r="AP91" i="1"/>
  <c r="AN91" i="1"/>
  <c r="AL91" i="1"/>
  <c r="AK91" i="1"/>
  <c r="AN89" i="1"/>
  <c r="AP89" i="1"/>
  <c r="AL89" i="1"/>
  <c r="AK89" i="1"/>
  <c r="AN87" i="1"/>
  <c r="AP87" i="1"/>
  <c r="AL87" i="1"/>
  <c r="AK87" i="1"/>
  <c r="AN85" i="1"/>
  <c r="CY85" i="1" s="1"/>
  <c r="AP85" i="1"/>
  <c r="DA85" i="1" s="1"/>
  <c r="AL85" i="1"/>
  <c r="CW85" i="1" s="1"/>
  <c r="AK85" i="1"/>
  <c r="CV85" i="1" s="1"/>
  <c r="AP75" i="1"/>
  <c r="AN75" i="1"/>
  <c r="AL75" i="1"/>
  <c r="AK75" i="1"/>
  <c r="AN73" i="1"/>
  <c r="AP73" i="1"/>
  <c r="DA73" i="1" s="1"/>
  <c r="AL73" i="1"/>
  <c r="CW73" i="1" s="1"/>
  <c r="AK73" i="1"/>
  <c r="CV73" i="1" s="1"/>
  <c r="AN71" i="1"/>
  <c r="CY71" i="1" s="1"/>
  <c r="AP71" i="1"/>
  <c r="DA71" i="1" s="1"/>
  <c r="AL71" i="1"/>
  <c r="CW71" i="1" s="1"/>
  <c r="AK71" i="1"/>
  <c r="AP63" i="1"/>
  <c r="DA63" i="1" s="1"/>
  <c r="AL63" i="1"/>
  <c r="AN63" i="1"/>
  <c r="CY63" i="1" s="1"/>
  <c r="AK63" i="1"/>
  <c r="CV63" i="1" s="1"/>
  <c r="AN61" i="1"/>
  <c r="CY61" i="1" s="1"/>
  <c r="AL61" i="1"/>
  <c r="CW61" i="1" s="1"/>
  <c r="AP61" i="1"/>
  <c r="DA61" i="1" s="1"/>
  <c r="AK61" i="1"/>
  <c r="AN55" i="1"/>
  <c r="AP55" i="1"/>
  <c r="AL55" i="1"/>
  <c r="AK55" i="1"/>
  <c r="AN53" i="1"/>
  <c r="AP53" i="1"/>
  <c r="AL53" i="1"/>
  <c r="AK53" i="1"/>
  <c r="AN51" i="1"/>
  <c r="AP51" i="1"/>
  <c r="AL51" i="1"/>
  <c r="AK51" i="1"/>
  <c r="AN49" i="1"/>
  <c r="AL49" i="1"/>
  <c r="AK49" i="1"/>
  <c r="AP49" i="1"/>
  <c r="AN29" i="1"/>
  <c r="AL29" i="1"/>
  <c r="AP29" i="1"/>
  <c r="AK29" i="1"/>
  <c r="AN25" i="1"/>
  <c r="AP25" i="1"/>
  <c r="AK25" i="1"/>
  <c r="AL25" i="1"/>
  <c r="AN23" i="1"/>
  <c r="AP23" i="1"/>
  <c r="AK23" i="1"/>
  <c r="AL23" i="1"/>
  <c r="AN19" i="1"/>
  <c r="AP19" i="1"/>
  <c r="AK19" i="1"/>
  <c r="AL19" i="1"/>
  <c r="AN17" i="1"/>
  <c r="AK17" i="1"/>
  <c r="AL17" i="1"/>
  <c r="AP17" i="1"/>
  <c r="AP15" i="1"/>
  <c r="AK15" i="1"/>
  <c r="AL15" i="1"/>
  <c r="AN15" i="1"/>
  <c r="AN13" i="1"/>
  <c r="AK13" i="1"/>
  <c r="AL13" i="1"/>
  <c r="AP13" i="1"/>
  <c r="K140" i="2"/>
  <c r="CV9" i="1" l="1"/>
  <c r="CY9" i="1"/>
  <c r="CZ9" i="1"/>
  <c r="CW9" i="1"/>
  <c r="DA9" i="1"/>
</calcChain>
</file>

<file path=xl/comments1.xml><?xml version="1.0" encoding="utf-8"?>
<comments xmlns="http://schemas.openxmlformats.org/spreadsheetml/2006/main">
  <authors>
    <author>UsuarioUTP1</author>
  </authors>
  <commentList>
    <comment ref="J8" authorId="0" shapeId="0">
      <text>
        <r>
          <rPr>
            <b/>
            <sz val="9"/>
            <color indexed="81"/>
            <rFont val="Tahoma"/>
            <family val="2"/>
          </rPr>
          <t>UsuarioUTP1:</t>
        </r>
        <r>
          <rPr>
            <sz val="9"/>
            <color indexed="81"/>
            <rFont val="Tahoma"/>
            <family val="2"/>
          </rPr>
          <t xml:space="preserve">
El VALOR TOTAL se obtiene de:( Valor unitario + IVA)*Cantidad</t>
        </r>
      </text>
    </comment>
    <comment ref="O8" authorId="0" shapeId="0">
      <text>
        <r>
          <rPr>
            <b/>
            <sz val="9"/>
            <color indexed="81"/>
            <rFont val="Tahoma"/>
            <family val="2"/>
          </rPr>
          <t>UsuarioUTP1:</t>
        </r>
        <r>
          <rPr>
            <sz val="9"/>
            <color indexed="81"/>
            <rFont val="Tahoma"/>
            <family val="2"/>
          </rPr>
          <t xml:space="preserve">
El VALOR TOTAL se obtiene de:( Valor unitario + IVA)*Cantidad</t>
        </r>
      </text>
    </comment>
    <comment ref="T8" authorId="0" shapeId="0">
      <text>
        <r>
          <rPr>
            <b/>
            <sz val="9"/>
            <color indexed="81"/>
            <rFont val="Tahoma"/>
            <family val="2"/>
          </rPr>
          <t>UsuarioUTP1:</t>
        </r>
        <r>
          <rPr>
            <sz val="9"/>
            <color indexed="81"/>
            <rFont val="Tahoma"/>
            <family val="2"/>
          </rPr>
          <t xml:space="preserve">
El VALOR TOTAL se obtiene de:( Valor unitario + IVA)*Cantidad</t>
        </r>
      </text>
    </comment>
    <comment ref="Y8" authorId="0" shapeId="0">
      <text>
        <r>
          <rPr>
            <b/>
            <sz val="9"/>
            <color indexed="81"/>
            <rFont val="Tahoma"/>
            <family val="2"/>
          </rPr>
          <t>UsuarioUTP1:</t>
        </r>
        <r>
          <rPr>
            <sz val="9"/>
            <color indexed="81"/>
            <rFont val="Tahoma"/>
            <family val="2"/>
          </rPr>
          <t xml:space="preserve">
El VALOR TOTAL se obtiene de:( Valor unitario + IVA)*Cantidad</t>
        </r>
      </text>
    </comment>
    <comment ref="AD8" authorId="0" shapeId="0">
      <text>
        <r>
          <rPr>
            <b/>
            <sz val="9"/>
            <color indexed="81"/>
            <rFont val="Tahoma"/>
            <family val="2"/>
          </rPr>
          <t>UsuarioUTP1:</t>
        </r>
        <r>
          <rPr>
            <sz val="9"/>
            <color indexed="81"/>
            <rFont val="Tahoma"/>
            <family val="2"/>
          </rPr>
          <t xml:space="preserve">
El VALOR TOTAL se obtiene de:( Valor unitario + IVA)*Cantidad</t>
        </r>
      </text>
    </comment>
    <comment ref="AI8" authorId="0" shapeId="0">
      <text>
        <r>
          <rPr>
            <b/>
            <sz val="9"/>
            <color indexed="81"/>
            <rFont val="Tahoma"/>
            <family val="2"/>
          </rPr>
          <t>UsuarioUTP1:</t>
        </r>
        <r>
          <rPr>
            <sz val="9"/>
            <color indexed="81"/>
            <rFont val="Tahoma"/>
            <family val="2"/>
          </rPr>
          <t xml:space="preserve">
El VALOR TOTAL se obtiene de:( Valor unitario + IVA)*Cantidad</t>
        </r>
      </text>
    </comment>
    <comment ref="AO8" authorId="0" shapeId="0">
      <text>
        <r>
          <rPr>
            <b/>
            <sz val="9"/>
            <color indexed="81"/>
            <rFont val="Tahoma"/>
            <family val="2"/>
          </rPr>
          <t>UsuarioUTP1:</t>
        </r>
        <r>
          <rPr>
            <sz val="9"/>
            <color indexed="81"/>
            <rFont val="Tahoma"/>
            <family val="2"/>
          </rPr>
          <t xml:space="preserve">
El VALOR TOTAL se obtiene de:( Valor unitario + IVA)*Cantidad</t>
        </r>
      </text>
    </comment>
    <comment ref="AT8" authorId="0" shapeId="0">
      <text>
        <r>
          <rPr>
            <b/>
            <sz val="9"/>
            <color indexed="81"/>
            <rFont val="Tahoma"/>
            <family val="2"/>
          </rPr>
          <t>UsuarioUTP1:</t>
        </r>
        <r>
          <rPr>
            <sz val="9"/>
            <color indexed="81"/>
            <rFont val="Tahoma"/>
            <family val="2"/>
          </rPr>
          <t xml:space="preserve">
El VALOR TOTAL se obtiene de:( Valor unitario + IVA)*Cantidad</t>
        </r>
      </text>
    </comment>
    <comment ref="AY8" authorId="0" shapeId="0">
      <text>
        <r>
          <rPr>
            <b/>
            <sz val="9"/>
            <color indexed="81"/>
            <rFont val="Tahoma"/>
            <family val="2"/>
          </rPr>
          <t>UsuarioUTP1:</t>
        </r>
        <r>
          <rPr>
            <sz val="9"/>
            <color indexed="81"/>
            <rFont val="Tahoma"/>
            <family val="2"/>
          </rPr>
          <t xml:space="preserve">
El VALOR TOTAL se obtiene de:( Valor unitario + IVA)*Cantidad</t>
        </r>
      </text>
    </comment>
    <comment ref="BD8" authorId="0" shapeId="0">
      <text>
        <r>
          <rPr>
            <b/>
            <sz val="9"/>
            <color indexed="81"/>
            <rFont val="Tahoma"/>
            <family val="2"/>
          </rPr>
          <t>UsuarioUTP1:</t>
        </r>
        <r>
          <rPr>
            <sz val="9"/>
            <color indexed="81"/>
            <rFont val="Tahoma"/>
            <family val="2"/>
          </rPr>
          <t xml:space="preserve">
El VALOR TOTAL se obtiene de:( Valor unitario + IVA)*Cantidad</t>
        </r>
      </text>
    </comment>
    <comment ref="BI8" authorId="0" shapeId="0">
      <text>
        <r>
          <rPr>
            <b/>
            <sz val="9"/>
            <color indexed="81"/>
            <rFont val="Tahoma"/>
            <family val="2"/>
          </rPr>
          <t>UsuarioUTP1:</t>
        </r>
        <r>
          <rPr>
            <sz val="9"/>
            <color indexed="81"/>
            <rFont val="Tahoma"/>
            <family val="2"/>
          </rPr>
          <t xml:space="preserve">
El VALOR TOTAL se obtiene de:( Valor unitario + IVA)*Cantidad</t>
        </r>
      </text>
    </comment>
    <comment ref="BN8" authorId="0" shapeId="0">
      <text>
        <r>
          <rPr>
            <b/>
            <sz val="9"/>
            <color indexed="81"/>
            <rFont val="Tahoma"/>
            <family val="2"/>
          </rPr>
          <t>UsuarioUTP1:</t>
        </r>
        <r>
          <rPr>
            <sz val="9"/>
            <color indexed="81"/>
            <rFont val="Tahoma"/>
            <family val="2"/>
          </rPr>
          <t xml:space="preserve">
El VALOR TOTAL se obtiene de:( Valor unitario + IVA)*Cantidad</t>
        </r>
      </text>
    </comment>
    <comment ref="BS8" authorId="0" shapeId="0">
      <text>
        <r>
          <rPr>
            <b/>
            <sz val="9"/>
            <color indexed="81"/>
            <rFont val="Tahoma"/>
            <family val="2"/>
          </rPr>
          <t>UsuarioUTP1:</t>
        </r>
        <r>
          <rPr>
            <sz val="9"/>
            <color indexed="81"/>
            <rFont val="Tahoma"/>
            <family val="2"/>
          </rPr>
          <t xml:space="preserve">
El VALOR TOTAL se obtiene de:( Valor unitario + IVA)*Cantidad</t>
        </r>
      </text>
    </comment>
    <comment ref="BY8" authorId="0" shapeId="0">
      <text>
        <r>
          <rPr>
            <b/>
            <sz val="9"/>
            <color indexed="81"/>
            <rFont val="Tahoma"/>
            <family val="2"/>
          </rPr>
          <t>UsuarioUTP1:</t>
        </r>
        <r>
          <rPr>
            <sz val="9"/>
            <color indexed="81"/>
            <rFont val="Tahoma"/>
            <family val="2"/>
          </rPr>
          <t xml:space="preserve">
El VALOR TOTAL se obtiene de:( Valor unitario + IVA)*Cantidad</t>
        </r>
      </text>
    </comment>
    <comment ref="CD8" authorId="0" shapeId="0">
      <text>
        <r>
          <rPr>
            <b/>
            <sz val="9"/>
            <color indexed="81"/>
            <rFont val="Tahoma"/>
            <family val="2"/>
          </rPr>
          <t>UsuarioUTP1:</t>
        </r>
        <r>
          <rPr>
            <sz val="9"/>
            <color indexed="81"/>
            <rFont val="Tahoma"/>
            <family val="2"/>
          </rPr>
          <t xml:space="preserve">
El VALOR TOTAL se obtiene de:( Valor unitario + IVA)*Cantidad</t>
        </r>
      </text>
    </comment>
    <comment ref="CI8" authorId="0" shapeId="0">
      <text>
        <r>
          <rPr>
            <b/>
            <sz val="9"/>
            <color indexed="81"/>
            <rFont val="Tahoma"/>
            <family val="2"/>
          </rPr>
          <t>UsuarioUTP1:</t>
        </r>
        <r>
          <rPr>
            <sz val="9"/>
            <color indexed="81"/>
            <rFont val="Tahoma"/>
            <family val="2"/>
          </rPr>
          <t xml:space="preserve">
El VALOR TOTAL se obtiene de:( Valor unitario + IVA)*Cantidad</t>
        </r>
      </text>
    </comment>
    <comment ref="CN8" authorId="0" shapeId="0">
      <text>
        <r>
          <rPr>
            <b/>
            <sz val="9"/>
            <color indexed="81"/>
            <rFont val="Tahoma"/>
            <family val="2"/>
          </rPr>
          <t>UsuarioUTP1:</t>
        </r>
        <r>
          <rPr>
            <sz val="9"/>
            <color indexed="81"/>
            <rFont val="Tahoma"/>
            <family val="2"/>
          </rPr>
          <t xml:space="preserve">
El VALOR TOTAL se obtiene de:( Valor unitario + IVA)*Cantidad</t>
        </r>
      </text>
    </comment>
    <comment ref="CT8" authorId="0" shapeId="0">
      <text>
        <r>
          <rPr>
            <b/>
            <sz val="9"/>
            <color indexed="81"/>
            <rFont val="Tahoma"/>
            <family val="2"/>
          </rPr>
          <t>UsuarioUTP1:</t>
        </r>
        <r>
          <rPr>
            <sz val="9"/>
            <color indexed="81"/>
            <rFont val="Tahoma"/>
            <family val="2"/>
          </rPr>
          <t xml:space="preserve">
El VALOR TOTAL se obtiene de:( Valor unitario + IVA)*Cantidad</t>
        </r>
      </text>
    </comment>
    <comment ref="CZ8" authorId="0" shapeId="0">
      <text>
        <r>
          <rPr>
            <b/>
            <sz val="9"/>
            <color indexed="81"/>
            <rFont val="Tahoma"/>
            <family val="2"/>
          </rPr>
          <t>UsuarioUTP1:</t>
        </r>
        <r>
          <rPr>
            <sz val="9"/>
            <color indexed="81"/>
            <rFont val="Tahoma"/>
            <family val="2"/>
          </rPr>
          <t xml:space="preserve">
El VALOR TOTAL se obtiene de:( Valor unitario + IVA)*Cantidad</t>
        </r>
      </text>
    </comment>
  </commentList>
</comments>
</file>

<file path=xl/comments2.xml><?xml version="1.0" encoding="utf-8"?>
<comments xmlns="http://schemas.openxmlformats.org/spreadsheetml/2006/main">
  <authors>
    <author>UsuarioUTP1</author>
  </authors>
  <commentList>
    <comment ref="K7" authorId="0" shapeId="0">
      <text>
        <r>
          <rPr>
            <b/>
            <sz val="9"/>
            <color indexed="81"/>
            <rFont val="Tahoma"/>
            <family val="2"/>
          </rPr>
          <t>UsuarioUTP1:</t>
        </r>
        <r>
          <rPr>
            <sz val="9"/>
            <color indexed="81"/>
            <rFont val="Tahoma"/>
            <family val="2"/>
          </rPr>
          <t xml:space="preserve">
El VALOR TOTAL se obtiene de:( Valor unitario + IVA)*Cantidad</t>
        </r>
      </text>
    </comment>
    <comment ref="BZ7" authorId="0" shapeId="0">
      <text>
        <r>
          <rPr>
            <b/>
            <sz val="9"/>
            <color indexed="81"/>
            <rFont val="Tahoma"/>
            <family val="2"/>
          </rPr>
          <t>UsuarioUTP1:</t>
        </r>
        <r>
          <rPr>
            <sz val="9"/>
            <color indexed="81"/>
            <rFont val="Tahoma"/>
            <family val="2"/>
          </rPr>
          <t xml:space="preserve">
El VALOR TOTAL se obtiene de:( Valor unitario + IVA)*Cantidad</t>
        </r>
      </text>
    </comment>
  </commentList>
</comments>
</file>

<file path=xl/comments3.xml><?xml version="1.0" encoding="utf-8"?>
<comments xmlns="http://schemas.openxmlformats.org/spreadsheetml/2006/main">
  <authors>
    <author>UsuarioUTP1</author>
  </authors>
  <commentList>
    <comment ref="J7" authorId="0" shapeId="0">
      <text>
        <r>
          <rPr>
            <b/>
            <sz val="9"/>
            <color indexed="81"/>
            <rFont val="Tahoma"/>
            <family val="2"/>
          </rPr>
          <t>UsuarioUTP1:</t>
        </r>
        <r>
          <rPr>
            <sz val="9"/>
            <color indexed="81"/>
            <rFont val="Tahoma"/>
            <family val="2"/>
          </rPr>
          <t xml:space="preserve">
El VALOR TOTAL se obtiene de:( Valor unitario + IVA)*Cantidad</t>
        </r>
      </text>
    </comment>
    <comment ref="O7" authorId="0" shapeId="0">
      <text>
        <r>
          <rPr>
            <b/>
            <sz val="9"/>
            <color indexed="81"/>
            <rFont val="Tahoma"/>
            <family val="2"/>
          </rPr>
          <t>UsuarioUTP1:</t>
        </r>
        <r>
          <rPr>
            <sz val="9"/>
            <color indexed="81"/>
            <rFont val="Tahoma"/>
            <family val="2"/>
          </rPr>
          <t xml:space="preserve">
El VALOR TOTAL se obtiene de:( Valor unitario + IVA)*Cantidad</t>
        </r>
      </text>
    </comment>
    <comment ref="T7" authorId="0" shapeId="0">
      <text>
        <r>
          <rPr>
            <b/>
            <sz val="9"/>
            <color indexed="81"/>
            <rFont val="Tahoma"/>
            <family val="2"/>
          </rPr>
          <t>UsuarioUTP1:</t>
        </r>
        <r>
          <rPr>
            <sz val="9"/>
            <color indexed="81"/>
            <rFont val="Tahoma"/>
            <family val="2"/>
          </rPr>
          <t xml:space="preserve">
El VALOR TOTAL se obtiene de:( Valor unitario + IVA)*Cantidad</t>
        </r>
      </text>
    </comment>
    <comment ref="Y7" authorId="0" shapeId="0">
      <text>
        <r>
          <rPr>
            <b/>
            <sz val="9"/>
            <color indexed="81"/>
            <rFont val="Tahoma"/>
            <family val="2"/>
          </rPr>
          <t>UsuarioUTP1:</t>
        </r>
        <r>
          <rPr>
            <sz val="9"/>
            <color indexed="81"/>
            <rFont val="Tahoma"/>
            <family val="2"/>
          </rPr>
          <t xml:space="preserve">
El VALOR TOTAL se obtiene de:( Valor unitario + IVA)*Cantidad</t>
        </r>
      </text>
    </comment>
    <comment ref="AD7" authorId="0" shapeId="0">
      <text>
        <r>
          <rPr>
            <b/>
            <sz val="9"/>
            <color indexed="81"/>
            <rFont val="Tahoma"/>
            <family val="2"/>
          </rPr>
          <t>UsuarioUTP1:</t>
        </r>
        <r>
          <rPr>
            <sz val="9"/>
            <color indexed="81"/>
            <rFont val="Tahoma"/>
            <family val="2"/>
          </rPr>
          <t xml:space="preserve">
El VALOR TOTAL se obtiene de:( Valor unitario + IVA)*Cantidad</t>
        </r>
      </text>
    </comment>
    <comment ref="AI7" authorId="0" shapeId="0">
      <text>
        <r>
          <rPr>
            <b/>
            <sz val="9"/>
            <color indexed="81"/>
            <rFont val="Tahoma"/>
            <family val="2"/>
          </rPr>
          <t>UsuarioUTP1:</t>
        </r>
        <r>
          <rPr>
            <sz val="9"/>
            <color indexed="81"/>
            <rFont val="Tahoma"/>
            <family val="2"/>
          </rPr>
          <t xml:space="preserve">
El VALOR TOTAL se obtiene de:( Valor unitario + IVA)*Cantidad</t>
        </r>
      </text>
    </comment>
    <comment ref="AT7" authorId="0" shapeId="0">
      <text>
        <r>
          <rPr>
            <b/>
            <sz val="9"/>
            <color indexed="81"/>
            <rFont val="Tahoma"/>
            <family val="2"/>
          </rPr>
          <t>UsuarioUTP1:</t>
        </r>
        <r>
          <rPr>
            <sz val="9"/>
            <color indexed="81"/>
            <rFont val="Tahoma"/>
            <family val="2"/>
          </rPr>
          <t xml:space="preserve">
El VALOR TOTAL se obtiene de:( Valor unitario + IVA)*Cantidad</t>
        </r>
      </text>
    </comment>
    <comment ref="AY7" authorId="0" shapeId="0">
      <text>
        <r>
          <rPr>
            <b/>
            <sz val="9"/>
            <color indexed="81"/>
            <rFont val="Tahoma"/>
            <family val="2"/>
          </rPr>
          <t>UsuarioUTP1:</t>
        </r>
        <r>
          <rPr>
            <sz val="9"/>
            <color indexed="81"/>
            <rFont val="Tahoma"/>
            <family val="2"/>
          </rPr>
          <t xml:space="preserve">
El VALOR TOTAL se obtiene de:( Valor unitario + IVA)*Cantidad</t>
        </r>
      </text>
    </comment>
    <comment ref="BD7" authorId="0" shapeId="0">
      <text>
        <r>
          <rPr>
            <b/>
            <sz val="9"/>
            <color indexed="81"/>
            <rFont val="Tahoma"/>
            <family val="2"/>
          </rPr>
          <t>UsuarioUTP1:</t>
        </r>
        <r>
          <rPr>
            <sz val="9"/>
            <color indexed="81"/>
            <rFont val="Tahoma"/>
            <family val="2"/>
          </rPr>
          <t xml:space="preserve">
El VALOR TOTAL se obtiene de:( Valor unitario + IVA)*Cantidad</t>
        </r>
      </text>
    </comment>
    <comment ref="BJ7" authorId="0" shapeId="0">
      <text>
        <r>
          <rPr>
            <b/>
            <sz val="9"/>
            <color indexed="81"/>
            <rFont val="Tahoma"/>
            <family val="2"/>
          </rPr>
          <t>UsuarioUTP1:</t>
        </r>
        <r>
          <rPr>
            <sz val="9"/>
            <color indexed="81"/>
            <rFont val="Tahoma"/>
            <family val="2"/>
          </rPr>
          <t xml:space="preserve">
El VALOR TOTAL se obtiene de:( Valor unitario + IVA)*Cantidad</t>
        </r>
      </text>
    </comment>
  </commentList>
</comments>
</file>

<file path=xl/comments4.xml><?xml version="1.0" encoding="utf-8"?>
<comments xmlns="http://schemas.openxmlformats.org/spreadsheetml/2006/main">
  <authors>
    <author>UsuarioUTP1</author>
  </authors>
  <commentList>
    <comment ref="J7" authorId="0" shapeId="0">
      <text>
        <r>
          <rPr>
            <b/>
            <sz val="9"/>
            <color indexed="81"/>
            <rFont val="Tahoma"/>
            <family val="2"/>
          </rPr>
          <t>UsuarioUTP1:</t>
        </r>
        <r>
          <rPr>
            <sz val="9"/>
            <color indexed="81"/>
            <rFont val="Tahoma"/>
            <family val="2"/>
          </rPr>
          <t xml:space="preserve">
El VALOR TOTAL se obtiene de:( Valor unitario + IVA)*Cantidad</t>
        </r>
      </text>
    </comment>
    <comment ref="O7" authorId="0" shapeId="0">
      <text>
        <r>
          <rPr>
            <b/>
            <sz val="9"/>
            <color indexed="81"/>
            <rFont val="Tahoma"/>
            <family val="2"/>
          </rPr>
          <t>UsuarioUTP1:</t>
        </r>
        <r>
          <rPr>
            <sz val="9"/>
            <color indexed="81"/>
            <rFont val="Tahoma"/>
            <family val="2"/>
          </rPr>
          <t xml:space="preserve">
El VALOR TOTAL se obtiene de:( Valor unitario + IVA)*Cantidad</t>
        </r>
      </text>
    </comment>
    <comment ref="T7" authorId="0" shapeId="0">
      <text>
        <r>
          <rPr>
            <b/>
            <sz val="9"/>
            <color indexed="81"/>
            <rFont val="Tahoma"/>
            <family val="2"/>
          </rPr>
          <t>UsuarioUTP1:</t>
        </r>
        <r>
          <rPr>
            <sz val="9"/>
            <color indexed="81"/>
            <rFont val="Tahoma"/>
            <family val="2"/>
          </rPr>
          <t xml:space="preserve">
El VALOR TOTAL se obtiene de:( Valor unitario + IVA)*Cantidad</t>
        </r>
      </text>
    </comment>
    <comment ref="Y7" authorId="0" shapeId="0">
      <text>
        <r>
          <rPr>
            <b/>
            <sz val="9"/>
            <color indexed="81"/>
            <rFont val="Tahoma"/>
            <family val="2"/>
          </rPr>
          <t>UsuarioUTP1:</t>
        </r>
        <r>
          <rPr>
            <sz val="9"/>
            <color indexed="81"/>
            <rFont val="Tahoma"/>
            <family val="2"/>
          </rPr>
          <t xml:space="preserve">
El VALOR TOTAL se obtiene de:( Valor unitario + IVA)*Cantidad</t>
        </r>
      </text>
    </comment>
    <comment ref="AD7" authorId="0" shapeId="0">
      <text>
        <r>
          <rPr>
            <b/>
            <sz val="9"/>
            <color indexed="81"/>
            <rFont val="Tahoma"/>
            <family val="2"/>
          </rPr>
          <t>UsuarioUTP1:</t>
        </r>
        <r>
          <rPr>
            <sz val="9"/>
            <color indexed="81"/>
            <rFont val="Tahoma"/>
            <family val="2"/>
          </rPr>
          <t xml:space="preserve">
El VALOR TOTAL se obtiene de:( Valor unitario + IVA)*Cantidad</t>
        </r>
      </text>
    </comment>
    <comment ref="AI7" authorId="0" shapeId="0">
      <text>
        <r>
          <rPr>
            <b/>
            <sz val="9"/>
            <color indexed="81"/>
            <rFont val="Tahoma"/>
            <family val="2"/>
          </rPr>
          <t>UsuarioUTP1:</t>
        </r>
        <r>
          <rPr>
            <sz val="9"/>
            <color indexed="81"/>
            <rFont val="Tahoma"/>
            <family val="2"/>
          </rPr>
          <t xml:space="preserve">
El VALOR TOTAL se obtiene de:( Valor unitario + IVA)*Cantidad</t>
        </r>
      </text>
    </comment>
    <comment ref="AT7" authorId="0" shapeId="0">
      <text>
        <r>
          <rPr>
            <b/>
            <sz val="9"/>
            <color indexed="81"/>
            <rFont val="Tahoma"/>
            <family val="2"/>
          </rPr>
          <t>UsuarioUTP1:</t>
        </r>
        <r>
          <rPr>
            <sz val="9"/>
            <color indexed="81"/>
            <rFont val="Tahoma"/>
            <family val="2"/>
          </rPr>
          <t xml:space="preserve">
El VALOR TOTAL se obtiene de:( Valor unitario + IVA)*Cantidad</t>
        </r>
      </text>
    </comment>
    <comment ref="AY7" authorId="0" shapeId="0">
      <text>
        <r>
          <rPr>
            <b/>
            <sz val="9"/>
            <color indexed="81"/>
            <rFont val="Tahoma"/>
            <family val="2"/>
          </rPr>
          <t>UsuarioUTP1:</t>
        </r>
        <r>
          <rPr>
            <sz val="9"/>
            <color indexed="81"/>
            <rFont val="Tahoma"/>
            <family val="2"/>
          </rPr>
          <t xml:space="preserve">
El VALOR TOTAL se obtiene de:( Valor unitario + IVA)*Cantidad</t>
        </r>
      </text>
    </comment>
    <comment ref="BD7" authorId="0" shapeId="0">
      <text>
        <r>
          <rPr>
            <b/>
            <sz val="9"/>
            <color indexed="81"/>
            <rFont val="Tahoma"/>
            <family val="2"/>
          </rPr>
          <t>UsuarioUTP1:</t>
        </r>
        <r>
          <rPr>
            <sz val="9"/>
            <color indexed="81"/>
            <rFont val="Tahoma"/>
            <family val="2"/>
          </rPr>
          <t xml:space="preserve">
El VALOR TOTAL se obtiene de:( Valor unitario + IVA)*Cantidad</t>
        </r>
      </text>
    </comment>
    <comment ref="BI7" authorId="0" shapeId="0">
      <text>
        <r>
          <rPr>
            <b/>
            <sz val="9"/>
            <color indexed="81"/>
            <rFont val="Tahoma"/>
            <family val="2"/>
          </rPr>
          <t>UsuarioUTP1:</t>
        </r>
        <r>
          <rPr>
            <sz val="9"/>
            <color indexed="81"/>
            <rFont val="Tahoma"/>
            <family val="2"/>
          </rPr>
          <t xml:space="preserve">
El VALOR TOTAL se obtiene de:( Valor unitario + IVA)*Cantidad</t>
        </r>
      </text>
    </comment>
    <comment ref="BN7" authorId="0" shapeId="0">
      <text>
        <r>
          <rPr>
            <b/>
            <sz val="9"/>
            <color indexed="81"/>
            <rFont val="Tahoma"/>
            <family val="2"/>
          </rPr>
          <t>UsuarioUTP1:</t>
        </r>
        <r>
          <rPr>
            <sz val="9"/>
            <color indexed="81"/>
            <rFont val="Tahoma"/>
            <family val="2"/>
          </rPr>
          <t xml:space="preserve">
El VALOR TOTAL se obtiene de:( Valor unitario + IVA)*Cantidad</t>
        </r>
      </text>
    </comment>
    <comment ref="BS7" authorId="0" shapeId="0">
      <text>
        <r>
          <rPr>
            <b/>
            <sz val="9"/>
            <color indexed="81"/>
            <rFont val="Tahoma"/>
            <family val="2"/>
          </rPr>
          <t>UsuarioUTP1:</t>
        </r>
        <r>
          <rPr>
            <sz val="9"/>
            <color indexed="81"/>
            <rFont val="Tahoma"/>
            <family val="2"/>
          </rPr>
          <t xml:space="preserve">
El VALOR TOTAL se obtiene de:( Valor unitario + IVA)*Cantidad</t>
        </r>
      </text>
    </comment>
    <comment ref="BY7" authorId="0" shapeId="0">
      <text>
        <r>
          <rPr>
            <b/>
            <sz val="9"/>
            <color indexed="81"/>
            <rFont val="Tahoma"/>
            <family val="2"/>
          </rPr>
          <t>UsuarioUTP1:</t>
        </r>
        <r>
          <rPr>
            <sz val="9"/>
            <color indexed="81"/>
            <rFont val="Tahoma"/>
            <family val="2"/>
          </rPr>
          <t xml:space="preserve">
El VALOR TOTAL se obtiene de:( Valor unitario + IVA)*Cantidad</t>
        </r>
      </text>
    </comment>
  </commentList>
</comments>
</file>

<file path=xl/comments5.xml><?xml version="1.0" encoding="utf-8"?>
<comments xmlns="http://schemas.openxmlformats.org/spreadsheetml/2006/main">
  <authors>
    <author>UsuarioUTP1</author>
  </authors>
  <commentList>
    <comment ref="J7" authorId="0" shapeId="0">
      <text>
        <r>
          <rPr>
            <b/>
            <sz val="9"/>
            <color indexed="81"/>
            <rFont val="Tahoma"/>
            <family val="2"/>
          </rPr>
          <t>UsuarioUTP1:</t>
        </r>
        <r>
          <rPr>
            <sz val="9"/>
            <color indexed="81"/>
            <rFont val="Tahoma"/>
            <family val="2"/>
          </rPr>
          <t xml:space="preserve">
El VALOR TOTAL se obtiene de:( Valor unitario + IVA)*Cantidad</t>
        </r>
      </text>
    </comment>
    <comment ref="O7" authorId="0" shapeId="0">
      <text>
        <r>
          <rPr>
            <b/>
            <sz val="9"/>
            <color indexed="81"/>
            <rFont val="Tahoma"/>
            <family val="2"/>
          </rPr>
          <t>UsuarioUTP1:</t>
        </r>
        <r>
          <rPr>
            <sz val="9"/>
            <color indexed="81"/>
            <rFont val="Tahoma"/>
            <family val="2"/>
          </rPr>
          <t xml:space="preserve">
El VALOR TOTAL se obtiene de:( Valor unitario + IVA)*Cantidad</t>
        </r>
      </text>
    </comment>
    <comment ref="T7" authorId="0" shapeId="0">
      <text>
        <r>
          <rPr>
            <b/>
            <sz val="9"/>
            <color indexed="81"/>
            <rFont val="Tahoma"/>
            <family val="2"/>
          </rPr>
          <t>UsuarioUTP1:</t>
        </r>
        <r>
          <rPr>
            <sz val="9"/>
            <color indexed="81"/>
            <rFont val="Tahoma"/>
            <family val="2"/>
          </rPr>
          <t xml:space="preserve">
El VALOR TOTAL se obtiene de:( Valor unitario + IVA)*Cantidad</t>
        </r>
      </text>
    </comment>
    <comment ref="Y7" authorId="0" shapeId="0">
      <text>
        <r>
          <rPr>
            <b/>
            <sz val="9"/>
            <color indexed="81"/>
            <rFont val="Tahoma"/>
            <family val="2"/>
          </rPr>
          <t>UsuarioUTP1:</t>
        </r>
        <r>
          <rPr>
            <sz val="9"/>
            <color indexed="81"/>
            <rFont val="Tahoma"/>
            <family val="2"/>
          </rPr>
          <t xml:space="preserve">
El VALOR TOTAL se obtiene de:( Valor unitario + IVA)*Cantidad</t>
        </r>
      </text>
    </comment>
    <comment ref="AD7" authorId="0" shapeId="0">
      <text>
        <r>
          <rPr>
            <b/>
            <sz val="9"/>
            <color indexed="81"/>
            <rFont val="Tahoma"/>
            <family val="2"/>
          </rPr>
          <t>UsuarioUTP1:</t>
        </r>
        <r>
          <rPr>
            <sz val="9"/>
            <color indexed="81"/>
            <rFont val="Tahoma"/>
            <family val="2"/>
          </rPr>
          <t xml:space="preserve">
El VALOR TOTAL se obtiene de:( Valor unitario + IVA)*Cantidad</t>
        </r>
      </text>
    </comment>
    <comment ref="AI7" authorId="0" shapeId="0">
      <text>
        <r>
          <rPr>
            <b/>
            <sz val="9"/>
            <color indexed="81"/>
            <rFont val="Tahoma"/>
            <family val="2"/>
          </rPr>
          <t>UsuarioUTP1:</t>
        </r>
        <r>
          <rPr>
            <sz val="9"/>
            <color indexed="81"/>
            <rFont val="Tahoma"/>
            <family val="2"/>
          </rPr>
          <t xml:space="preserve">
El VALOR TOTAL se obtiene de:( Valor unitario + IVA)*Cantidad</t>
        </r>
      </text>
    </comment>
    <comment ref="AT7" authorId="0" shapeId="0">
      <text>
        <r>
          <rPr>
            <b/>
            <sz val="9"/>
            <color indexed="81"/>
            <rFont val="Tahoma"/>
            <family val="2"/>
          </rPr>
          <t>UsuarioUTP1:</t>
        </r>
        <r>
          <rPr>
            <sz val="9"/>
            <color indexed="81"/>
            <rFont val="Tahoma"/>
            <family val="2"/>
          </rPr>
          <t xml:space="preserve">
El VALOR TOTAL se obtiene de:( Valor unitario + IVA)*Cantidad</t>
        </r>
      </text>
    </comment>
    <comment ref="AY7" authorId="0" shapeId="0">
      <text>
        <r>
          <rPr>
            <b/>
            <sz val="9"/>
            <color indexed="81"/>
            <rFont val="Tahoma"/>
            <family val="2"/>
          </rPr>
          <t>UsuarioUTP1:</t>
        </r>
        <r>
          <rPr>
            <sz val="9"/>
            <color indexed="81"/>
            <rFont val="Tahoma"/>
            <family val="2"/>
          </rPr>
          <t xml:space="preserve">
El VALOR TOTAL se obtiene de:( Valor unitario + IVA)*Cantidad</t>
        </r>
      </text>
    </comment>
    <comment ref="BE7" authorId="0" shapeId="0">
      <text>
        <r>
          <rPr>
            <b/>
            <sz val="9"/>
            <color indexed="81"/>
            <rFont val="Tahoma"/>
            <family val="2"/>
          </rPr>
          <t>UsuarioUTP1:</t>
        </r>
        <r>
          <rPr>
            <sz val="9"/>
            <color indexed="81"/>
            <rFont val="Tahoma"/>
            <family val="2"/>
          </rPr>
          <t xml:space="preserve">
El VALOR TOTAL se obtiene de:( Valor unitario + IVA)*Cantidad</t>
        </r>
      </text>
    </comment>
    <comment ref="BK7" authorId="0" shapeId="0">
      <text>
        <r>
          <rPr>
            <b/>
            <sz val="9"/>
            <color indexed="81"/>
            <rFont val="Tahoma"/>
            <family val="2"/>
          </rPr>
          <t>UsuarioUTP1:</t>
        </r>
        <r>
          <rPr>
            <sz val="9"/>
            <color indexed="81"/>
            <rFont val="Tahoma"/>
            <family val="2"/>
          </rPr>
          <t xml:space="preserve">
El VALOR TOTAL se obtiene de:( Valor unitario + IVA)*Cantidad</t>
        </r>
      </text>
    </comment>
  </commentList>
</comments>
</file>

<file path=xl/sharedStrings.xml><?xml version="1.0" encoding="utf-8"?>
<sst xmlns="http://schemas.openxmlformats.org/spreadsheetml/2006/main" count="10215" uniqueCount="1598">
  <si>
    <t>UNIVERSIDAD TECNOLÓGICA DE PEREIRA</t>
  </si>
  <si>
    <t>NUMERO DE ÍTEM</t>
  </si>
  <si>
    <t>DESCRIPCION Y ESPECIFICACIONES</t>
  </si>
  <si>
    <t xml:space="preserve">PRESENTACION </t>
  </si>
  <si>
    <t xml:space="preserve">UNIDADES </t>
  </si>
  <si>
    <t xml:space="preserve">MARCA </t>
  </si>
  <si>
    <t>TIEMPO DE ENTREGA</t>
  </si>
  <si>
    <t>VALOR UNITARIO</t>
  </si>
  <si>
    <t>CANTIDAD</t>
  </si>
  <si>
    <t>MERK</t>
  </si>
  <si>
    <t>1 L</t>
  </si>
  <si>
    <t>250 mL</t>
  </si>
  <si>
    <t>1 Kg</t>
  </si>
  <si>
    <t>500 g</t>
  </si>
  <si>
    <t>Litro</t>
  </si>
  <si>
    <t>mililitro</t>
  </si>
  <si>
    <t>gramo</t>
  </si>
  <si>
    <t>250 g</t>
  </si>
  <si>
    <t>20 mL</t>
  </si>
  <si>
    <t>5 g</t>
  </si>
  <si>
    <t>Kilogramo</t>
  </si>
  <si>
    <t>100 g</t>
  </si>
  <si>
    <t>30-45 días</t>
  </si>
  <si>
    <t>SIGMA</t>
  </si>
  <si>
    <t>Tris-HCl                                                                                             Tris, Hydrochloride, Molecular Biology Grade. Fco * 500G. REF.T5941-500G</t>
  </si>
  <si>
    <t>EDTA                                                                                       Disodium Salt, Dihydrate, Molecular Biology Grade Fco * 500G REF.E5134-500G</t>
  </si>
  <si>
    <t>Agar Triptona de Soya REF.14432-500G-F</t>
  </si>
  <si>
    <t>Glicerol, Glycerol for molecular biology, ≥99% CAS. REF.G5516-1L</t>
  </si>
  <si>
    <t>Sigma-Aldrich</t>
  </si>
  <si>
    <t xml:space="preserve">Glucosa 1M, Glucose solution BioUltra, for molecular biology, ~20% in H2O CAS Number 492-62-6. REF. 49163-100ML  </t>
  </si>
  <si>
    <t>100 mL</t>
  </si>
  <si>
    <t xml:space="preserve">Fosfato de Sodio dibásico Na2HPO4, Sodium phosphate dibasic for molecular biology, ≥98.5% CAS Number 7558-79-4. REF.S3264-1KG </t>
  </si>
  <si>
    <t>Membrana de dialisis 6000-8000 MWCO,                          Spectrum™ Spectra/Por™ 1 RC Dialysis Membrane Tubing 6000 to 8000 Dalton MWCO
SPECTRUM LABORATORIES INC 132655
Diameter (Metric) 20.4mm. REF.132655</t>
  </si>
  <si>
    <t>Fisher Scientific</t>
  </si>
  <si>
    <t>25 g</t>
  </si>
  <si>
    <t>TEMED, N,N,N′,N′-Tetramethylethylenediamine
BioReagent, for molecular biology, ≥99% CAS Number 110-18-9. REF.BP150-100ML</t>
  </si>
  <si>
    <t>Fisher</t>
  </si>
  <si>
    <t>Sulfato de Magnesio MgSO4, Magnesium sulfate solution BioUltra, for molecular biology. Fco * 500G. REF.M2643-500G</t>
  </si>
  <si>
    <t>THERMO SCIENTIFIC</t>
  </si>
  <si>
    <t>5 X 1 mL</t>
  </si>
  <si>
    <t>45-60 días</t>
  </si>
  <si>
    <t>EZ-VISION® THREE, DNA DYE AS LOADING BUFFER 6X, 5 x 1ml. REF.N313-KIT</t>
  </si>
  <si>
    <t>5 X 50 μg</t>
  </si>
  <si>
    <t>microgramo</t>
  </si>
  <si>
    <t>GeneRuler™ 1 kb DNA Ladder (250-10000bp) 5 x 50μg. REF.SM0311</t>
  </si>
  <si>
    <t>500 mL</t>
  </si>
  <si>
    <t>Ibiscientific</t>
  </si>
  <si>
    <t>2.5 Kg</t>
  </si>
  <si>
    <t>IDT</t>
  </si>
  <si>
    <t>Abcam</t>
  </si>
  <si>
    <t>INVITROGEN</t>
  </si>
  <si>
    <t>RNase A, en concentración 20mg/ml. Frasco x10 ml. INVITROGEN. REF.12091021</t>
  </si>
  <si>
    <t>10 mL</t>
  </si>
  <si>
    <t>1 kit</t>
  </si>
  <si>
    <t>UND</t>
  </si>
  <si>
    <t>1 Set</t>
  </si>
  <si>
    <t>Taq PCRx DNA Polimerasa, enzima termoestable, (conc. 5Und/ul), marca INVITROGEN X 500 Und. REF.11508017</t>
  </si>
  <si>
    <t>dNTP Set 100mM, consiste en 4 viales con 25umol de c/u dATP, 1 dCTP, 1 dGTP, 1
dATP. Marca INVITROGEN. REF.10297018</t>
  </si>
  <si>
    <t>T4 DNA Ligasa, en concentración 1Und/μl, incluye un vial con buffer 5X. Kit x 100Und. INVITROGEN. REF.15220417</t>
  </si>
  <si>
    <t>1 Vial</t>
  </si>
  <si>
    <t>T4 Polynucleotide Kinase incluye vial de Buffer 5X Forward, conc(10und/ul), vial x1.000 Und. Marca NVITROGEN. REF.18004028</t>
  </si>
  <si>
    <t>1 vial</t>
  </si>
  <si>
    <t>Exo-Klenow Fragment (cloned), DNA Polymerase I, 5 U/ul. Vial x750 Und. Marca AMBION. REF.AM2008</t>
  </si>
  <si>
    <t>AMBION</t>
  </si>
  <si>
    <t>1 Kit</t>
  </si>
  <si>
    <t xml:space="preserve">CT-GFP Fusion TOPO Expression Kit, para expresion de proteinas que permite una fusion en N-terminal con la proteina fluorescente GFP (exitacion 395nm y 478nm /emision 507nm) para deteccion in vivo de la proteina recombinante, el vector pcDNA3.1/CT-GFP-TOPO tiene promotor T7 (optimizado para expresion en mamiferos), resistencia a Ampicilina y neomicina, la proteina puede ser detectada por westernblot usando el antisuero GFP. Incluye celulas quimicamente competentes para la clonacion. INVITROGEN x 20 rxns (Vencimiento maximo de las celulas es de 6 meses estando almacendas a temperatura adecuada). REF.K482001 </t>
  </si>
  <si>
    <t>Subcloning Efficiency DH5alfa Conmpetent Cells. Vial x 2ml. 40 rxns Marca INVITROGEN (Vencimiento maximo de las celulas es de 6 meses estando almacendas a temperatura adecuada). REF.18265017</t>
  </si>
  <si>
    <t>Gene Pool cDNA, from human normal kidney tissue. Vial x20 rxns. Marca INVITROGEN. REF.D807001</t>
  </si>
  <si>
    <t>nucleotido</t>
  </si>
  <si>
    <t>20 nucleotidos</t>
  </si>
  <si>
    <t>24 nucleotidos</t>
  </si>
  <si>
    <t>SIGMA-ALDRICH</t>
  </si>
  <si>
    <t>Caseina de leche. Grado bioreactivo. Fco * 500G. REF.C6554</t>
  </si>
  <si>
    <t>Sodio Cloruro puriss. p.a., ACS reagent, reag. ISO, reag. Ph. Eur., 99.8% Fco * 1KG. REF.31434</t>
  </si>
  <si>
    <t>DI-AMONIO HIDROGENOFOSFATO P.A. EMSURE ACS,REAG. PH EUR. REF.1012070500</t>
  </si>
  <si>
    <t>POTASIO CLORURO P.A. EMSURE. REF.1049361000</t>
  </si>
  <si>
    <t>KG</t>
  </si>
  <si>
    <t>G</t>
  </si>
  <si>
    <t>CALCIO CLORURO DIHIDRATO P.A. EMSURE ACS,REAG. PH EUR. REF.1023820500</t>
  </si>
  <si>
    <t>MAGNESIO SULFATO HEPTAHIDRATO P.A. EMSURE ACS,REAG. PH EUR. REF.1058860500</t>
  </si>
  <si>
    <t>AGAR GLUCOSA 4% SEGUN SABOURAUD PARA MICROBIOLOGIA (ACCORDING HARM. EP/USP/JP). REF.1054380500</t>
  </si>
  <si>
    <t>SODIO HIDROGENOCARBONATO P.A. EMSURE ACS,REAG.PH EUR. REF.1063291000</t>
  </si>
  <si>
    <t>Tris Base, Molecular Biology Grade. REF.US1648310-2.5KG</t>
  </si>
  <si>
    <t>2.5</t>
  </si>
  <si>
    <t>SODIO CARBONATO ANHIDRO P.A. EMSURE ISO. REF.1063920500</t>
  </si>
  <si>
    <t>ÁCIDO TRICLOROACETICO P.A. EMSURE ACS,REAG. PH EUR. REF.1008070250</t>
  </si>
  <si>
    <t>Azul de Bromofenol Fco * 25G. REF.B0126</t>
  </si>
  <si>
    <t>Glicerina Certificado ACS 99.5% Presentación: 1 Litro. REF.S2631</t>
  </si>
  <si>
    <t>FISHER</t>
  </si>
  <si>
    <t>L</t>
  </si>
  <si>
    <t>SODIO LAURYL SULFATO (SDS) BM X 500 gramos Grado electroforesis
Polvo blanco Libre de DNase- and Rnase (as Fatty Alcohol Sulfate) &gt;=99%. REF.BP166500</t>
  </si>
  <si>
    <t>FISHER BIOREAGENTS</t>
  </si>
  <si>
    <t>b-Mercaptoethanol, MB Grade. REF.US1444203-250ML</t>
  </si>
  <si>
    <t>ML</t>
  </si>
  <si>
    <t>Acrylamide for electrophoresis. REF.1107841000</t>
  </si>
  <si>
    <t>N,N'-Methylenediacrylamide for electrophoresis. REF.1108970050</t>
  </si>
  <si>
    <t>Glycine, MB Grade. REF.US1357002-1KG</t>
  </si>
  <si>
    <t>Coomassie® Brilliant blue R 250 (C.I. 42660) for electrophoresis Trademark of Imperial Chemical Industries PLC. REF.1125530025</t>
  </si>
  <si>
    <t>TEMED (Electroforesis) (130ML) * 100G CAS. 110-18-9 Disponible salvo venta previa. REF.BP150100</t>
  </si>
  <si>
    <t>Ácido Clorhídrico Reactivo ACS, 37% CAS: 7647-01-0 Presentación: 2.5 Litros ***Disponible salvo venta previa***. REF.258148-2.5L</t>
  </si>
  <si>
    <t>SODIO HIDROXIDO EN LENTEJAS, P.A. (MAX. 0.02% K) EMSURE ACS,REAG. PH EUR. REF.1064691000</t>
  </si>
  <si>
    <t>Proteinase K, Tritirachium album. REF.US1539480-100MG</t>
  </si>
  <si>
    <t>MG</t>
  </si>
  <si>
    <t>Acido Orto-Fosforico 85% RPE-ACS-ISO x Litro. CODIGO.406002</t>
  </si>
  <si>
    <t>ETANOL ABSOLUTO EMPLURA. REF.8187602500</t>
  </si>
  <si>
    <t>5 días</t>
  </si>
  <si>
    <t>Tryptone Microbiologically tested. Fco*250 GR. REF.T7293</t>
  </si>
  <si>
    <t>EXTRACTO DE LEVADURA GRANULADO PARA MICROBIOLOGIA. RE.1037530500</t>
  </si>
  <si>
    <t>CARLO ERBA</t>
  </si>
  <si>
    <t>1,4-Dithiothreitol for biochemistry. REF.1114740005</t>
  </si>
  <si>
    <t>D(+)-Glucose anhydrous for biochemistry Reag. Ph Eur. REF.1083370250</t>
  </si>
  <si>
    <t>EDTA * 100 g. REF.E5134-100G</t>
  </si>
  <si>
    <t>PAQUETE</t>
  </si>
  <si>
    <t>BRAND</t>
  </si>
  <si>
    <t>Asa de siembra 1 -10 μl, color amarillo, Doble uso: con asa de siembra en un extremo y aguja en el otro o con dos asas de siembra en los extremos. Esterilizadas por radiación gama. Paquete X 1000 unidades (50 pk x 20 unidades cada uno) ***Disponible salvo venta previa***. REF.452215</t>
  </si>
  <si>
    <t>Caja Petri Desechable, Estéril 90*15 mm, automatizado. Alta resistencia al choque termico y mecanico. Fabricadas en sala limpia. REF.D1004</t>
  </si>
  <si>
    <t>BIORAD</t>
  </si>
  <si>
    <t>FILTRO CUANTITATIVO DE 125MM CJ*100
(Equivalente al Whatman No.42). REF.09855D</t>
  </si>
  <si>
    <t>Caja</t>
  </si>
  <si>
    <t>Cj x 100</t>
  </si>
  <si>
    <t>Microplacas para cultivo de Tejidos de 96 pozos; estéril, fondo plano tapa; tratados; volumen del pozo: 0.37mL; superficie del pozo: 0.32cm2; empacadas individualmente. Traslucida PAQUETE X 50 **tiempo de entrega ofertado sujeto a venta previa** REF.353072</t>
  </si>
  <si>
    <t>Paq. X 50</t>
  </si>
  <si>
    <t>FALCON/CORNING</t>
  </si>
  <si>
    <t>GUANTE DE NITRILO PARA EXAMEN,NO ESTERIL TALLA M CJA X 100 UNIDAD. REF. 01003147</t>
  </si>
  <si>
    <t>DERMAGRIP</t>
  </si>
  <si>
    <t>TUBO MICROCENTRIFUGA C/TAPA 2.0ml BLx500 TRANSPARENTE GRADUADO. REF.MCT-200-C</t>
  </si>
  <si>
    <t>Bolsa x 500</t>
  </si>
  <si>
    <t>AXYGEN</t>
  </si>
  <si>
    <t>TUBO MICROCENTRIFUGA C/TAPA 1.5ml BLx500 TRANSPARENTE GRADUADO. REF.MCT-150-C</t>
  </si>
  <si>
    <t>Caja x 500</t>
  </si>
  <si>
    <t>PUNTA AMARILLA AUTOCLAVABLE BLx1000 200ul. REF.T-200-Y</t>
  </si>
  <si>
    <t>Bolsa x 1000</t>
  </si>
  <si>
    <t>PUNTA 100 - 1000 ml AZUL SIN FILTRO BOLSA X 1000 UND LIBRES DNASE, RNASE Y PIROGENOS MARCA AXYGEN. CAT.T-1000-B</t>
  </si>
  <si>
    <t>bolsa x 1000</t>
  </si>
  <si>
    <t>MERCK</t>
  </si>
  <si>
    <t>CARBONATO DE SODIO Ref. 1063921000/CAS 497-19-8</t>
  </si>
  <si>
    <t>OmniPur PEG 8000 CAS 25322-68-3/Ref 16510-1KG</t>
  </si>
  <si>
    <t>60 DÍAS</t>
  </si>
  <si>
    <t>CLORURO DE SODIO CAS 7647-14-5/Ref 1064041000</t>
  </si>
  <si>
    <t>DICLORURO DE CALCIO CAS CAS 100-43-52-4/REF 1023911000</t>
  </si>
  <si>
    <t>di-Potasio hidrogenofosfato CAS 7758-11-3/REF 1051041000</t>
  </si>
  <si>
    <t>2-mercaptoethanol (GRADO BIOLOGÍA MOLECULAR) CAS 60-24-2/REF US1444203-250ML</t>
  </si>
  <si>
    <t>CALBIOCHEM</t>
  </si>
  <si>
    <t>GR</t>
  </si>
  <si>
    <t>PRONECTIN F F5022-5MG</t>
  </si>
  <si>
    <t>HIDROXI-APATITA CAS 12167-74-7/REF 289396-100G</t>
  </si>
  <si>
    <t xml:space="preserve">TRIETANOLAMINA CAS 102-71-6/REF 90278-500ML </t>
  </si>
  <si>
    <t>Placas de cultivo celular de 6 pozos, poliestireno Claro, superficie con unión de células, estéril, pozos etiquetados individualmente, La tapa permite el intercambio de gases, caja x 50unds REF 353046</t>
  </si>
  <si>
    <t>CAJA</t>
  </si>
  <si>
    <t>Placas de cultivo celular de 24 pozos, poliestireno Claro, superficie con unión de células, estéril, pozos etiquetados individualmente, La tapa permite el intercambio de gases, caja x 50unds REF 353047</t>
  </si>
  <si>
    <t>GIBCO</t>
  </si>
  <si>
    <t>30 DÍAS</t>
  </si>
  <si>
    <t>Trypsin-EDTA (0.5%), no phenol red (disgregante de células)</t>
  </si>
  <si>
    <t>VIAL</t>
  </si>
  <si>
    <t>LONZA</t>
  </si>
  <si>
    <t>KIT</t>
  </si>
  <si>
    <t>MEDIO MESECHYMAL STEM CELL FREEZING 1X</t>
  </si>
  <si>
    <t>MILLIPORE</t>
  </si>
  <si>
    <t xml:space="preserve">Pipeta Serologica desechable en Poliestireno, Estéril, 5 ml. Grad. 0,1 ml, Empaque Individual Paq. X 200 </t>
  </si>
  <si>
    <t xml:space="preserve">Pipeta Serologica desechable en Poliestireno, Estéril, 10 ml. Grad. 0,1ml, Empaque Individual Paq. X 200 </t>
  </si>
  <si>
    <t>90 DÍAS</t>
  </si>
  <si>
    <t>Dialysis tubing closures Z371106-10EA</t>
  </si>
  <si>
    <t>Spectra/Pro Dialysis Membrane MWCO 3500 (REF EN FISCHER 08-670-5A)</t>
  </si>
  <si>
    <t>UNIDAD</t>
  </si>
  <si>
    <t>SPECTRUM LABS</t>
  </si>
  <si>
    <t>THERMOSCIENTIFIC</t>
  </si>
  <si>
    <t>BupH™ Phosphate Buffered Saline PacksX40 REF 28372</t>
  </si>
  <si>
    <t xml:space="preserve"> Zeba™ Spin Desalting Columns, 7K MWCO, 2 Ml paquete x5 REF 89889</t>
  </si>
  <si>
    <t>Hydroxylamine hydrochloride PIERCE CAS 5470-11-1 REF 26103</t>
  </si>
  <si>
    <t>APPLIED BIOSYSTEM</t>
  </si>
  <si>
    <t>TaqMan® Gene Expression Assay inventoried FAM 250 RXNS</t>
  </si>
  <si>
    <t>Anti-Collagen II antibody (ab34712)</t>
  </si>
  <si>
    <t>ABCAM</t>
  </si>
  <si>
    <t>Goat Anti-Rabbit IgG H&amp;L (Alexa Fluor® 405) (ab175652)</t>
  </si>
  <si>
    <t>Anti-Chondroitin Sulfate antibody [CS-56] (ab11570)</t>
  </si>
  <si>
    <t>KIT DE CARACTERIZACION DE CELULAS STEM MESENQUIMALES DE HUMANOS X 100 PRUEBAS REF FCSC100184</t>
  </si>
  <si>
    <t>RNeasy Plus Mini Kit (50) ref 74134</t>
  </si>
  <si>
    <t>QIAGEN</t>
  </si>
  <si>
    <t>Vybrant® MTT Cell Proliferation Assay Kit Cat. V13154</t>
  </si>
  <si>
    <t>RNase AWAY™ SPRAY</t>
  </si>
  <si>
    <t>MicroAmp® Fast Optical 96-Well Reaction Plate, 0.1 ml paquete x 10</t>
  </si>
  <si>
    <t>MicroAmp® Optical Adhesive Film</t>
  </si>
  <si>
    <t>MicroAmp® Optical 8-Tube Strip, 0.2 mL</t>
  </si>
  <si>
    <t>Quant-iT™ PicoGreen® dsDNA Assay Kit</t>
  </si>
  <si>
    <t>Alambre de Platino (Platinum wires) (0.032 in diameter, 1 foot; Surepure Chemetals, cat. no. 1987)</t>
  </si>
  <si>
    <t>CM</t>
  </si>
  <si>
    <t>ALFA AESAR</t>
  </si>
  <si>
    <t>SOLUCION COLORANTE ZAFRANINA-O REF TMS009C</t>
  </si>
  <si>
    <t>ALCOHOL ISOAMILICO P.A. EMSURE ACS,REAG. PH EUR. REF.1009791000</t>
  </si>
  <si>
    <t>Ethanol for molecular biology. REF.1085430250</t>
  </si>
  <si>
    <t>AGAR EXTRACTO DE LEVADURA PARA MICROBIOLOGIA. REF.1037500500</t>
  </si>
  <si>
    <t>SODIO CLORURO 99.99 SUPRAPUR. REF.1064060250</t>
  </si>
  <si>
    <t>Ampicillin, Sodium, Sterile, TC Gr. REF.US1171255-20ML</t>
  </si>
  <si>
    <t>Neomycin Sulfate, Tissue Culture Gr. REF.US1480100-20ML</t>
  </si>
  <si>
    <t>Kanamycin Sulfate, S. kanamyceticus, CCT. REF.US1420411-5GM</t>
  </si>
  <si>
    <t>HEPES, Free Acid, MB Grade. REF.US1391340-250GM</t>
  </si>
  <si>
    <t>CALCIO CLORURO ANHIDRO POLVO REAG. PH EUR. REF.1023780500</t>
  </si>
  <si>
    <t>Magnesium Chloride, 6H2O, MB Grade. REF.US1442611-100GM</t>
  </si>
  <si>
    <t>Potassium Chloride, MB Grade. REF.US1529552-1KG</t>
  </si>
  <si>
    <t>Potassium Phosphate, Monobasic, MB Grade. REF.US1529568-1KG</t>
  </si>
  <si>
    <t>OmniPur™ AMMONIUM PERSULFATE 100GM REF.US12310</t>
  </si>
  <si>
    <t>Amonio Acetato grado molecular.  Presentación 500 gm, Marca Ibiscientific, USA. REF.IB15620</t>
  </si>
  <si>
    <t>Acido Borico grado molecular.  Presentación 2.5 kg, Marca Ibiscientific, USA. REF.IB70096</t>
  </si>
  <si>
    <t>Sintesis de primers. Concetracion 100 nmoles. Marca IDT, USA. REF.IDT-100</t>
  </si>
  <si>
    <t>5' - CCT CGA GGT CGA CGG TAT CG - 3'. Cocentracion 100 nmoles. Marca IDT, USA. REF.KS</t>
  </si>
  <si>
    <t>5' - CGG CCG CTC TAG AAC TAG TGG ATC - 3' . Concentracion 100 nmoles. Marca IDT, USA. REF.SK</t>
  </si>
  <si>
    <t>Marcador de Peso para proteinas molecular Prism Ultra Protein Ladder (10-245 kDa). Marca abcam, Usa. REF.ab116028</t>
  </si>
  <si>
    <t>Sodium Citrate, 2H2O, MB Grade. REF.US1567446-100GM</t>
  </si>
  <si>
    <t>ACIDO MALEICO PARA SINTESIS. REF.8003800100</t>
  </si>
  <si>
    <t>TRITON X-100 Detergen, MB Grade. REF.US1648466-50ML</t>
  </si>
  <si>
    <t>50 mL</t>
  </si>
  <si>
    <t>OmniPur™ DTT(DITIHIOTHREITOL) 5MG. REF.US13860</t>
  </si>
  <si>
    <t>MTT. REF.US1475989-1GM</t>
  </si>
  <si>
    <t>1 g</t>
  </si>
  <si>
    <t>SSC. Presentación 1 litro. Marca Ibiscientific. USA. REF.IB72010</t>
  </si>
  <si>
    <t>125 ml</t>
  </si>
  <si>
    <t>Buffer TBST. Presentación 15 ml. Marca Abcam. USA. REF.ab64204</t>
  </si>
  <si>
    <t>Urea molecular. Presentación 500 gm. Marca Ibiscientific. USA. REF.IB72060</t>
  </si>
  <si>
    <t>RPMI 1640 con 4.5 g/L D-glucosa, 1.5 g/L Sodium Bicarbonate, 1 mM Sodium Pyruvate, 10 mM HEPES and 300 mg/L L-glutamine. Invitrogen x 500 ml (ATCC modification). REF.A1049101</t>
  </si>
  <si>
    <r>
      <t xml:space="preserve">SUERO FETAL BOVINO CERTIFICADO, ORIGEN USA. Nivel de endotoxinas =5 EU/mL, nivel de hemoglobina </t>
    </r>
    <r>
      <rPr>
        <sz val="11"/>
        <color theme="1"/>
        <rFont val="Calibri"/>
        <family val="2"/>
      </rPr>
      <t>&lt;10 mg/dl. FRASCO x500ml Marca gIBCO INVITROGEN LIFE TECHNOLOGIES. REF.16000044</t>
    </r>
  </si>
  <si>
    <t>GIBCO INVITROGEN LIFE TECHNOLOGIES</t>
  </si>
  <si>
    <t>INVITROGEN LIFE TECHNLOGIES</t>
  </si>
  <si>
    <r>
      <t xml:space="preserve">EPO Recombinant Human Protein X 100 </t>
    </r>
    <r>
      <rPr>
        <sz val="11"/>
        <color theme="1"/>
        <rFont val="Calibri"/>
        <family val="2"/>
      </rPr>
      <t>µg marca INVITROGEN LIFE TECHNOLOGIES. REF.PHC9631</t>
    </r>
  </si>
  <si>
    <t>Pfu DNA Polymerasa x 100u MARCA AGILENT. CAT.600135</t>
  </si>
  <si>
    <t>AGILENT</t>
  </si>
  <si>
    <t>PROMEGA</t>
  </si>
  <si>
    <t>** ENZIMA DE RESTRICCION Kpn I X 2500u .PROMEGA
Components Buffer J 10X Buffer R009A1 x 1mlBovine Serum Albumin, Acetylated
R396D1 x 150μlKpnI R634A1 x 2,500uMULTI-CORE™ 10X Buffer R999A1 x 0.25ml. CAT.R-6341</t>
  </si>
  <si>
    <t>**ENZIMA DE RESTRICCION Xba I X 2000ul MARCA PROMEGA Components
Buffer D 10X Buffer R004A1 x 1mlBovine Serum Albumin, Acetylated R396D1 x 150μlXbaI R618A1 x 2,000uMULTI-CORE™ 10X Buffer R999A1 x 0.25ml. CAT.R-6181</t>
  </si>
  <si>
    <t>** ENZIMA DE RESTRICCION EcoR V X 2000 u. PROMEGA
Components Buffer D 10X Buffer R004A1 x 1mlBovine Serum Albumin, Acetylated R396D1 x 150μlEcoRV R635A1 x 2,000uMULTI-CORE™ 10X Buffer R999A1 x 0.25ml. CAT.R-6351</t>
  </si>
  <si>
    <r>
      <t xml:space="preserve">Epo Antibody (B-4) x 200 </t>
    </r>
    <r>
      <rPr>
        <sz val="11"/>
        <color theme="1"/>
        <rFont val="Calibri"/>
        <family val="2"/>
      </rPr>
      <t>µg/ml MARCA SANTA CRUZ. CAT.SC-5290</t>
    </r>
  </si>
  <si>
    <t>SANTA CRUZ</t>
  </si>
  <si>
    <t>Membrana InmunoBlot PVDF. 0,2 um de poro. 26cm ancho x3.3m. BIORAD. CAT.162-0177</t>
  </si>
  <si>
    <t>450 mL</t>
  </si>
  <si>
    <t>Protein Assay dye Reagent Concentrate 450ml. BIORAD. CAT.500-0006</t>
  </si>
  <si>
    <t>X 500 ml 30% Solucion de Acrilamida/Bis , 29:1. BIORAD. CAT.161-0156</t>
  </si>
  <si>
    <t>poly-prep Chromatography columns, empty, 50 BIORAD. CAT.731-1550</t>
  </si>
  <si>
    <t>Columnas de cromatografia Vacias. Econo-Pac x 50 . BIORAD. CAT.732-1010</t>
  </si>
  <si>
    <t>Paq x 50</t>
  </si>
  <si>
    <t xml:space="preserve">Litro </t>
  </si>
  <si>
    <t>GeneRuler™ 100 bp Plus DNA Ladder, ready-to-use (100-3000bp) x 50μg. REF.SM0323</t>
  </si>
  <si>
    <t>50 ug</t>
  </si>
  <si>
    <t>RIPA LYSIS BUFFER. REF.N653-100ML</t>
  </si>
  <si>
    <t>AMRESCO</t>
  </si>
  <si>
    <t>TWEEN® 20. REF.0777-1L</t>
  </si>
  <si>
    <t>TotalBLOT+™ NYLON MEMBRANES 30cm X10mm, 0,2. REF. E576-1ROLL_x0001_</t>
  </si>
  <si>
    <t>Lauroylsarcosine, Sodium Salt. REF.US1428010-5GM</t>
  </si>
  <si>
    <t>Perlas de ebullición de 4 mm x Kilo. REF.4901004</t>
  </si>
  <si>
    <t>1 kg</t>
  </si>
  <si>
    <t>2.5 L</t>
  </si>
  <si>
    <t>4 L</t>
  </si>
  <si>
    <t>ISOPROPANOL - Alcohol Isopropílico grado HPLC; 99.9%. Frasco
Presentación: 4L. Disponible salvo venta previa. REF.A4514</t>
  </si>
  <si>
    <t>Enzima de restricción ApaI. Presentación 5000 units. Marca Jena Bioscience. Alemania. REF.EN-E2015-01</t>
  </si>
  <si>
    <t>Enzima de restricción Not I . Presentación 300 units Marca Jena Bioscience. Alemania. REF.EN-124S</t>
  </si>
  <si>
    <t>Enzima de restricción PspOM I. Presentación 5000 units Marca Jena Bioscience. Alemania. REF.EN-E2015-01</t>
  </si>
  <si>
    <t>BSA. Presentación  1 gm. Marca Jena Bioscience. Alemania. REF.CPP-A02</t>
  </si>
  <si>
    <t>Protease and Phosphatase Inhibitor Cocktail.  Presentacion 1 kit. Marca Abcam, Usa. REF.ab201119</t>
  </si>
  <si>
    <t>Proteinasa K. Presentación 100 mg. Marca Bioline Usa. REF.BIO-37037</t>
  </si>
  <si>
    <t>Bioline</t>
  </si>
  <si>
    <t>Jena Bioscience</t>
  </si>
  <si>
    <t>Usascenintific</t>
  </si>
  <si>
    <t>5 mL</t>
  </si>
  <si>
    <t>100 mg</t>
  </si>
  <si>
    <t>miligramo</t>
  </si>
  <si>
    <t>BOLSA X 500</t>
  </si>
  <si>
    <t>BOLSA X 1000</t>
  </si>
  <si>
    <t>TUBO PCR 0.2 ml CON TAPA PLANA BOLSA X 1000 LIBRE DNASE, RNASE Y PIROGENOS MARCA AXYGEN. CAT.PCR-02C</t>
  </si>
  <si>
    <t>TUBO EPPENDORF DE 2.0 ml CON TAPA BOLSA X 500 UND LIBRES DNASE, RNASE Y PIROGENOS MARCA AXYGEN. CAT.MCT-200-C</t>
  </si>
  <si>
    <r>
      <t>Corning® 25cm² Rectangular Canted Neck Cell Culture Flask with Plug Seal Cap. REF.</t>
    </r>
    <r>
      <rPr>
        <sz val="12"/>
        <color rgb="FF1E1E1E"/>
        <rFont val="Arial"/>
        <family val="2"/>
      </rPr>
      <t>430168 </t>
    </r>
  </si>
  <si>
    <r>
      <t>Corning® 75cm² Rectangular Canted Neck Cell Culture Flask with Plug Seal Cap. REF.</t>
    </r>
    <r>
      <rPr>
        <sz val="12"/>
        <color rgb="FF1E1E1E"/>
        <rFont val="Arial"/>
        <family val="2"/>
      </rPr>
      <t>430720 </t>
    </r>
  </si>
  <si>
    <t>X 500</t>
  </si>
  <si>
    <t>X 100</t>
  </si>
  <si>
    <t>CORNING</t>
  </si>
  <si>
    <t>Caja X 500</t>
  </si>
  <si>
    <t>Tubos Corning de 15 Ml son conicos caja x 500. REF.430766</t>
  </si>
  <si>
    <t>T4 DNA Ligase x 1000 units. REF.EL0011</t>
  </si>
  <si>
    <t>Smal REF.ER0661</t>
  </si>
  <si>
    <t>Sacl. REF.ER1131</t>
  </si>
  <si>
    <t>Mul. REF.ER0561</t>
  </si>
  <si>
    <t>BshTI (Agel). ER1461</t>
  </si>
  <si>
    <t>Kit</t>
  </si>
  <si>
    <t>PROTEASA INHIBITOR COCKTAIL, GENERAL USE. REF.M221-1ML</t>
  </si>
  <si>
    <t>1 mL</t>
  </si>
  <si>
    <r>
      <t>PageRuler</t>
    </r>
    <r>
      <rPr>
        <vertAlign val="superscript"/>
        <sz val="11"/>
        <color theme="1"/>
        <rFont val="Calibri"/>
        <family val="2"/>
        <scheme val="minor"/>
      </rPr>
      <t>TM</t>
    </r>
    <r>
      <rPr>
        <sz val="11"/>
        <color theme="1"/>
        <rFont val="Calibri"/>
        <family val="2"/>
        <scheme val="minor"/>
      </rPr>
      <t xml:space="preserve"> Broad Range Unstained Protein Ladder. REF.26630</t>
    </r>
  </si>
  <si>
    <t>50  µg</t>
  </si>
  <si>
    <t>BIONEER</t>
  </si>
  <si>
    <t>CGTCTTCAAAGCAAGTGGATTG. REF.CAMVF</t>
  </si>
  <si>
    <t>TCTTGCGAAGGATAGTGGGATT. REF.CAMV</t>
  </si>
  <si>
    <t>AGCGGATAACAATTTCACACAGG. REF.M13/pUC Reverse</t>
  </si>
  <si>
    <t>CCCAGTCACGACGTTGTAAAACG. REF.M13/pUC Forward</t>
  </si>
  <si>
    <t>RiboLockTM Rnase Inhibitor x 2500units. REF.EO0381</t>
  </si>
  <si>
    <t>DIETHYLPYROCARBONATE (DEPC). REF.E174-25G</t>
  </si>
  <si>
    <t>CALBIOCHE</t>
  </si>
  <si>
    <t>NOVATAQ DNA POLYMERASE. REF.MER-US171003-3</t>
  </si>
  <si>
    <t>10mM dNTP MIX. REF.MER-US171004-3</t>
  </si>
  <si>
    <t>POLIVINILPIRROLIDONA (LAB) 100G. REF.MER-1074430100</t>
  </si>
  <si>
    <t>FILTROS CUALITATIVO 110 MM Nº 1 RAPIDO CAJA X 100. REF.MER-C0001001110</t>
  </si>
  <si>
    <t>WHATMAN</t>
  </si>
  <si>
    <t>Caja x 100</t>
  </si>
  <si>
    <t>1000 mL</t>
  </si>
  <si>
    <t>Tris Edta Buffer Solución molecular. Presentación x 1000 ml. Marca Ibiscientific. USA. REF.IB70150</t>
  </si>
  <si>
    <t>500 mg</t>
  </si>
  <si>
    <t>microlitro</t>
  </si>
  <si>
    <t>MES pH 6.5,1M. Presentación x 100 ml Marca Jena Bioscience. REF.CSS-222</t>
  </si>
  <si>
    <t>MACROSEP CENTRIFUGAL DEVICES DE 10 KD X 24 UNIDADES</t>
  </si>
  <si>
    <t>PALL LABORATORIO BIOSCIENCE</t>
  </si>
  <si>
    <t>Anti-Collagen I antibody. Presentación 100 ug. Marca abcam, USA. REF ab19811</t>
  </si>
  <si>
    <t>Amphotericin B solubilized powder, γ-irradiated, BioXtra, suitable for cell culture. REF.A9528-50MG</t>
  </si>
  <si>
    <t>50 mg</t>
  </si>
  <si>
    <t>mg</t>
  </si>
  <si>
    <t>E-TOXATE™ Kit sufficient for 20 assays. REF.ET0200-1KT</t>
  </si>
  <si>
    <t>Pipeta Serologica desechable en poliestireno, Estéril, 10 ml. Grad. 0,1ml, Empaque Individual. REF.1367811E</t>
  </si>
  <si>
    <t>Paq. X 200</t>
  </si>
  <si>
    <t>FISHERBRAND</t>
  </si>
  <si>
    <t>SODIUM PYRUVATE SOLUTION * 100ML Bioreagent, endotoxin tested. REF.S8636</t>
  </si>
  <si>
    <t>mL</t>
  </si>
  <si>
    <t>GRIESS REAGENT * 10 g. REF.G4410</t>
  </si>
  <si>
    <t>10 g</t>
  </si>
  <si>
    <t>g</t>
  </si>
  <si>
    <t>Thiazolyl Blue Tetrazolium Bromide * 500MG. REF.M2128</t>
  </si>
  <si>
    <t>Microplaca para Cultivo celular de 24 pozos, fondo plano Claro, con tapa, estéril, poliestireno volumen de trabajo de 1.5 - 2.2mL;
Cja. X 50 ***Disponible salvo venta previa*** REF.353047</t>
  </si>
  <si>
    <t>Caja x 50</t>
  </si>
  <si>
    <t>BD OptEIA TMB Substrate Reagent Set. REF.555214</t>
  </si>
  <si>
    <t>BD</t>
  </si>
  <si>
    <t>Criovial 2.0 ml, rosca Interna y  ase para soporte, estériles, libre de ADN, Rnasas, Dnasas y endotoxinas, en Polipropileno, franja mate para rotulación, aduado hasta 1.8ml, Resistencia termica hasta menos 196°C y esterilizables en autoclave hasta más 121°C Paquete * 100 unidades. REF.114841</t>
  </si>
  <si>
    <t>Paq x 100</t>
  </si>
  <si>
    <t>DMSO - Dimethyl Sulfoxide Hybri-Max * 100ML sulfóxido de dimetilo Esterilizada por filtración, BioReagent, adecuado para hibridoma, &gt;=99.7% Sinónimo: DMSO, metilsulfóxido. REF.D2650</t>
  </si>
  <si>
    <t>PESA FILTRO ESMERILADO (PESA SUSTANCIAS) 50 X 35 MM FORMA BAJA 35 ML. REF. 26420203</t>
  </si>
  <si>
    <t>BOECO</t>
  </si>
  <si>
    <t>DMSO - Dimethyl Sulfoxide Hybri-Max * 5X10ML sulfóxido de dimetilo Esterilizada por filtración, BioReagent, adecuado para hibridoma, &gt;=99.7% Sinónimo: DMSO, metilsulfóxido. REF.D2650-5X10ML</t>
  </si>
  <si>
    <t>5 X 10 mL</t>
  </si>
  <si>
    <t>PIPETA PASTEUR DE VIDRIO 5.75" (146MM) PK*250. REF.136786A</t>
  </si>
  <si>
    <t>Paq x 250</t>
  </si>
  <si>
    <t>GUANTE DE NITRILO PARA EXAMEN,NO ESTERIL TALLA M CJA X 100 UNIDAD. REF.01003147</t>
  </si>
  <si>
    <t>GUANTE DE NITRILO PARA EXAMEN,NO ESTERIL TALLA S CJA X 100 UNIDAD. REF.01003146</t>
  </si>
  <si>
    <r>
      <t xml:space="preserve">Lipopolysaccharides from Escherichia coli 0111:B4 </t>
    </r>
    <r>
      <rPr>
        <sz val="11"/>
        <color theme="1"/>
        <rFont val="Calibri"/>
        <family val="2"/>
      </rPr>
      <t>ϒ-irradiated, BioXtra, suitable for cell culture. REF.L4391</t>
    </r>
  </si>
  <si>
    <t>1MG</t>
  </si>
  <si>
    <t>Frascos de cultivo de 75 cm2 con cuello rectangular y plug seal cap. Caja x 100 unds. 430720. Marca Corning.</t>
  </si>
  <si>
    <t>Penicillin-Streptomycin-Neomycin (PSN) Antibiotic Mixture (100X), liquido. GIBCO/INVITROGEN X 100ml (Este producto viene con Fecha de vencimiento de 3 meses) REF.15640055</t>
  </si>
  <si>
    <t>GIBCO/INVITROGEN</t>
  </si>
  <si>
    <t>Trypsin-EDTA (0.5% Trypsin, EDTA. 4Na) (10X) Líquida. Marca GIBCO/INVITROGEN x 100 ml. REF.15400054</t>
  </si>
  <si>
    <t>Dulbeccos Modified Eagle Medium (D-MEM) (1X), Líquido alto en Glucosa, contiene 4.500mg/L D-Glucosa, L-Glutamina y 25mM HEPES Buffer, no contiene piruvato de sodio, ni rojo de fenol. Marca GIBCO/INVITROGEN X 500ml. REF.21063029</t>
  </si>
  <si>
    <t>D-MEM, 1X, Liquido y alto en glucosa, contiene GlutaMax y bufer HEPES, pero no piruvato de sodio.GIBCO/ INVITROGEN 10 X500ml. REF.10564029</t>
  </si>
  <si>
    <t>10 x 500 mL</t>
  </si>
  <si>
    <t>SUERO FETAL BOVINO CERTIFICADO, ORIGEN USA. Nivel de endotoxinas =5 EU/ml, Nivel de hemoglobina &lt;10 mg/dl. FRASCO x500ml Marca GIBCO INVITROGEN LIFE TECHNOLOGIES. REF.16000044</t>
  </si>
  <si>
    <t>MODULOS Nunc-Immuno Modulos, con superficie Maxisorp, de 16 pozos fondo plano, MARCA NUNC X 320 tiras sin marcos. REF.469914</t>
  </si>
  <si>
    <t>Caja x 360 tiras</t>
  </si>
  <si>
    <t>NUNC</t>
  </si>
  <si>
    <t>Phosphate Buffered Saline PBS, pH 7.4 (10X) Liquido. Marca GIBCO/INVITROGEN X 500 mL. REF.70011044</t>
  </si>
  <si>
    <t>Trypan Blue Solution, 0.4% filtrado y preparado en 0.85% solucion salina,marca GIBCO/INVITROGEN X100ml. REF.15250061</t>
  </si>
  <si>
    <t>Tubo Conico de 50 mls autosostenible x 500. REF.430921</t>
  </si>
  <si>
    <t>Taq. X 500</t>
  </si>
  <si>
    <t>TaqMan® RNA-to-CT™ 1-Step Kit, 1-pack, 200 rxn/50μL each; (5mL); Applied Biosystems®</t>
  </si>
  <si>
    <t>Applied Biosystems</t>
  </si>
  <si>
    <t>SDS-RealTime, 96-Well, Optical Adhesive Film Covers; (25pk); Applied Biosystems®</t>
  </si>
  <si>
    <t>Paq x 25</t>
  </si>
  <si>
    <t>MicroAmp® Fast Optical 96-Well, 0.1 mL Reaction Plates; (10pk); Applied Biosystems®</t>
  </si>
  <si>
    <t>Paq x 10</t>
  </si>
  <si>
    <t>MicroAmp® Fast Tubes, 8-Tube Strip, 125strips, 0.1 mL; (1000pk); Applied Biosystems®</t>
  </si>
  <si>
    <t>Paq x 1000</t>
  </si>
  <si>
    <t>MicroAmp® Optical Caps, 8-cap Strip, no tube, 300strips, 0.2 mL; (2400pk); Applied Biosystems®</t>
  </si>
  <si>
    <t>Paq x 2400</t>
  </si>
  <si>
    <t>MicroAmp® Fast Reaction Tubes, Individual tube with cap, 0.1 mL; (1000pk); Applied Biosystems®</t>
  </si>
  <si>
    <t>TaqMan® Gene Expression Assays, Inventoried, FAM™, Small, 250 rxn / 20 μL, 20X; (1); Applied Biosystems® Ensayo para Expresión Génica, Inventariado, escala pequeña. A ser sintetizadas según la información técnica entregada por el usuario: {Mm00478374_m1;  Mm00446190_m1; Mm00434228_m1; Mm00439614_m1; Mm00443260_g1}</t>
  </si>
  <si>
    <t>TaqMan® Gene Expression Assays, Made to Order, VIC®, Small, 360 rxn/ 20 μL, 20X; (1); Applied Biosystems® Ensayo para Expresión Génica, Manufacturado por pedido, marcado con VIC, escala pequeña.
A ser sintetizadas según la información técnica adjunta: {Mm00440502_m1; Mm99999915_g1}</t>
  </si>
  <si>
    <t>TABLETAS DE CLORO PARA SANITIZACION DE EQUIPOS MILLIPORE. CAT.JBRSNTZ12</t>
  </si>
  <si>
    <t>TUBO X 12</t>
  </si>
  <si>
    <t>MILLIPIORE</t>
  </si>
  <si>
    <t>KIT MILLIPLEX MAP EN PERLAS MAGNETICAS PARA CITOQUINAS DE RATON. TRES ANALITOS ESCOGIDOS POR EL CLIENTE. PLACA POR 96 POZOS. MARCA MILLIPORE. CAT.MCYTOMAG70K03</t>
  </si>
  <si>
    <t>KIT DE CALIBRACION PARA MAGPIX. CAT.40049</t>
  </si>
  <si>
    <t>KIT DE VERIFICACION DE DESEMPEÑO PARA MAGPIX. CAT.40050</t>
  </si>
  <si>
    <t>MILLEX MILLIPORE, 0.22 MICRAS CON MEMBRANA EXPRES DE 33 MM DE DIAMETRO, ESTERILES C725. CAT.SLGP033RK</t>
  </si>
  <si>
    <t>Caja x 25</t>
  </si>
  <si>
    <t>DIMETIL SULFOXIDO. DMSO MARCA CALBIOCHEM. CAT.US1317275100ML</t>
  </si>
  <si>
    <t>TUBOS FLAT CAP THIN WALL DE 0.5 ml, PARA PCR. CAJA x 1000 LIBRES DE DNASE, RNASE Y PIROGENOS MARCA AXYGEN. CAT.PCR-05-C</t>
  </si>
  <si>
    <t>Caja x 1000</t>
  </si>
  <si>
    <t>DuP-697 x 5mg. REF.70645</t>
  </si>
  <si>
    <t>5 mg</t>
  </si>
  <si>
    <t>Cayman</t>
  </si>
  <si>
    <t>AMT (hidrochloride) Vial x 10 mg REF.81010</t>
  </si>
  <si>
    <t>10 mg</t>
  </si>
  <si>
    <t>Kit de Prostaglandina E2 EIA- Monoclonal placa de 96 pozos. REF.514010</t>
  </si>
  <si>
    <t>Rnasy Plus Mini kit x 50 rxs. REF.74134</t>
  </si>
  <si>
    <t>Alcohol etílico industrial 5 GL</t>
  </si>
  <si>
    <t>5 GL</t>
  </si>
  <si>
    <t>Galón</t>
  </si>
  <si>
    <t>Chemi</t>
  </si>
  <si>
    <t>Tubos eppendorf de 1,5 ml. Presentación. Paquete x 500. Certificado Libre de Dnase, Rnase y  o pirogenico. Marca Usascientific. REF.1615-5500</t>
  </si>
  <si>
    <t>USA SCIENTIFIC</t>
  </si>
  <si>
    <t>Tubos eppendorf de 2,0 ml. Presentación. Paquete x 500. Certificado Libre de Dnase, Rnase y  o pirogenico. Marca Usascientific. REF.1620-2700</t>
  </si>
  <si>
    <t>Puntas con filtro de 100-1000 uL Esteriles. Certificadas libres de  DNase, RNase, DNA, pirogenos, caja x 960. Marca Usascientific. REF.1126-7810</t>
  </si>
  <si>
    <t>Puntas con filtro de 1-200 uL Esteriles. Certificadas libres de  DNase, RNase, DNA, pirogenos, caja x 960. Marca Usascientific. REF.1120-8810</t>
  </si>
  <si>
    <t>Puntas con filtro de 0.1-10 uL Esteriles,  Certificadas libres de  DNase, RNase, DNA, pirogenos, caja x 960. Marca Usascientific. REF.1121-3810</t>
  </si>
  <si>
    <t>Puntas blancas de 0.1-10 ul.Certificadas libres de  DNase, RNase, DNA, pirogenos, Bolsa x 1000. Marca Usascientific. REF.1111-3000</t>
  </si>
  <si>
    <t>Gradillas para tubos de PCR 0,2 ml x 96 plazas. Paquete x 5. Marca Usascientific. REF.2300-9602</t>
  </si>
  <si>
    <t>Gradillas para tubos Eppendorf 1,5/2,0 ml x 100 plazas. Paquete x 5. Marca Usascientific. REF.2310-5848</t>
  </si>
  <si>
    <t>Viales de 2.0 ml  tapa rosca -80°C. Presentación Paquete x 500. Marca Usascientific, USA. REF.1420-9300</t>
  </si>
  <si>
    <t>475 mL</t>
  </si>
  <si>
    <t>N-(1-NAFTIL)ETILENDIAMINA DICLORHIDRATO PARA ANALISIS ACS. REF.1062370005</t>
  </si>
  <si>
    <t>Hydrocortisone. REF.US13867-1GM</t>
  </si>
  <si>
    <t>Sulfanilamide ≥99% SIGMA. REF.S9251-100G</t>
  </si>
  <si>
    <t>Cloroformo grado molecular.  Presentación 500 ml, Marca Ibiscientific, USA. REF.IB05040</t>
  </si>
  <si>
    <t>Azul de coomasie, Número CAS 6104-58-1.                        Fco * 25G. REF.27815-25G-F</t>
  </si>
  <si>
    <t>Puntas Blancas, (0,1-10 μL) punta corta en bolsa de seguridad, libre de DNAse, RNAse, DNA y Pirogenos Bolsa x1000Puntas. Marca MBP/ LIFE TECHNOLOGIES-INVITROGEN. REF.3500</t>
  </si>
  <si>
    <t>MBP/ LIFE TECHNOLOGIES-INVITROGEN</t>
  </si>
  <si>
    <t>PUNTAS MBP 200, sin filtro, para volumen de 0.5-200μl, de 5,07cm de largo. Paquete x1000puntas. Marca MBP. (Igual a las puntas amarillas tradicionales). REF.3550</t>
  </si>
  <si>
    <t>MBP</t>
  </si>
  <si>
    <t xml:space="preserve"> LIFE TECHONOLOGIES INVITROGEN / MBP</t>
  </si>
  <si>
    <t>PUNTAS AZULES, sin filtro volúmen 1000ul, compatibilidad universal. Paquete x 1000 Puntas. LIFE TECHONOLOGIES INVITROGEN / MBP. REF.3990</t>
  </si>
  <si>
    <t>TRITON X-100. REF.M143-1L</t>
  </si>
  <si>
    <t>1L</t>
  </si>
  <si>
    <t>militro</t>
  </si>
  <si>
    <t>TWEEN 20 (Polisorbato 20) * 500ML. P1379</t>
  </si>
  <si>
    <t>METANOL SECADO (MAX. 0.003% H2O) SECCOSOLV. REF.1060121000</t>
  </si>
  <si>
    <t>RNASE A, Presentación 1 ml. Concentración 25 mg/ml. MARCA: Mobio, USA. REF.1202-1</t>
  </si>
  <si>
    <t>Mobio</t>
  </si>
  <si>
    <t>dNTPs Set (100 mM). Presentación 4 x 25μmol (4 x 250μl). Marca Bioline, USA. REF.BIO39025</t>
  </si>
  <si>
    <t>Cloruro de Sodio grado molecular. Presentación 500 gm, Marca: Ibiscientific, USA. REF.IB07070</t>
  </si>
  <si>
    <t>Sodium phosphate dibasic for molecular biology, 98.5% (titration) * 500G. Synonym: sec-Sodium phosphate, Disodium hydrogen phosphate, Disodium phosphate, Sodium hydrogenphasphate. REF.S3264-500G</t>
  </si>
  <si>
    <t>SIGMA-AlLDRICH</t>
  </si>
  <si>
    <t xml:space="preserve">500 g </t>
  </si>
  <si>
    <t>Sodium phosphate monobasic. Bioreagent Fco * 500G. REF.S3522</t>
  </si>
  <si>
    <t>Wizard(R) SV Gel and PCR Clean-up System, 50 preps. MARCA PROMEGA. REF.A9281</t>
  </si>
  <si>
    <t>Protease Inhibitor Cocktail, 50X, 1ml. MARCA PROMEGA. REF.G-6521</t>
  </si>
  <si>
    <t>Broad Range Protein MolecularMarkers, 500ul. MARCA PROMEGA. REF.V-8491</t>
  </si>
  <si>
    <r>
      <t xml:space="preserve">500 </t>
    </r>
    <r>
      <rPr>
        <sz val="11"/>
        <color theme="1"/>
        <rFont val="Calibri"/>
        <family val="2"/>
      </rPr>
      <t>µL</t>
    </r>
  </si>
  <si>
    <t>GoTaq(R) Flexi DNA Polymerase, 500u. MARCA PROMEGA. REF.M-8295</t>
  </si>
  <si>
    <t>TRI Reagent® x 100ml. Trizol para extraccion de RNA Total. (MRC). REF.TR118-100</t>
  </si>
  <si>
    <t>M-MLV Reverse Transcriptase, 10,000u. MARCA PROMEGA. REF.M-1701</t>
  </si>
  <si>
    <t>Recombinant RNasin(R) RNase Inhibitor, 2,500u. MARCA PROMEGA. REF.N-2511</t>
  </si>
  <si>
    <t>Cefotaxime, Sodium Salt,  95%, Antibiotics x 10gr. REF.C032-10G</t>
  </si>
  <si>
    <t>Carbenicillin, Disodium Salt, Antibiotics  90% x 10gr. REF.C033-10GM</t>
  </si>
  <si>
    <t>DDT. REF.R0861</t>
  </si>
  <si>
    <t>50 μg</t>
  </si>
  <si>
    <t>Maxima cDNA Kit with dsDNase. REF.K1671</t>
  </si>
  <si>
    <t>RevertAid H Minus Reverse Transcriptase. REF.EP0451</t>
  </si>
  <si>
    <t>Kanamycin Sulfate. REF.K003-10GM</t>
  </si>
  <si>
    <t>CAISSON</t>
  </si>
  <si>
    <t>MES FREE ACID MONOHYDRATE. REF.E169-100G</t>
  </si>
  <si>
    <t>FORMALDEHYDE, 37% SOLUTION. REF.M134-500ML</t>
  </si>
  <si>
    <t>D-MANNITOL. REF.0122-500G</t>
  </si>
  <si>
    <t>MACERADORES PARA VIALES DE 1.5 (paquete x 10 unidades). REF.03-392-100</t>
  </si>
  <si>
    <t>FISHER SCIENTIFIC</t>
  </si>
  <si>
    <t>POLYVINYLPYRROLIDONE. REF.0507-500G</t>
  </si>
  <si>
    <t>QIAprep Spin Miniprep Kit (50). REF.27104</t>
  </si>
  <si>
    <t>X-Gluc. REF.R0851</t>
  </si>
  <si>
    <t>500 nucleotidos</t>
  </si>
  <si>
    <t>QIAamp Viral RNA Mini Kit (50). REF.52904</t>
  </si>
  <si>
    <t>PAPEL FILTRO CUALITATIVO WHATMAN #1 12.5 CM</t>
  </si>
  <si>
    <t>Micropropagation Agar-Type I. REF.A038-100GM</t>
  </si>
  <si>
    <t xml:space="preserve">Murashige &amp; Skoog with Vitamins Plant Tissue Culture Media With macro- and
micronutrients and vitamins. REF.MSP09-50LT. </t>
  </si>
  <si>
    <t>Tubo conico de 50 mL autosostenible x 500</t>
  </si>
  <si>
    <t>c</t>
  </si>
  <si>
    <t>1,1,1,3,3,3-HEXAFLUORO-2-PROPANOL MSYNTHPLUS REF 8451570100</t>
  </si>
  <si>
    <t>Anticuerpo Abcam Donkey Anti-Goat IgG H&amp;L (Texas Red ) Ref ab6883</t>
  </si>
  <si>
    <t>Anticuerpo Abcam Goat Anti-Mouse IgM mu chain (FITC) Ref ab97229</t>
  </si>
  <si>
    <t>Nikon</t>
  </si>
  <si>
    <t>Milli-Mark Anti-mouse IgG1-PE Antibody, clone MOPC-21 is validated for use in FC for the detection of mouse IgG1. Monoclonal Antibody. Host Mouse, Species Reactivity Human. Evaluated for use as flow cytometry isotype control. Millipore. Ref FCMAB230P X 100 TEST</t>
  </si>
  <si>
    <t>Millipore</t>
  </si>
  <si>
    <t>BD Pharmingen™ Alexa Fluor® 647 Mouse IgG2a, κ Isotype Control  G155-178 REF 557715 x 100 TEST</t>
  </si>
  <si>
    <t>TaqMan® Gene Expression Assay Made To order VIC-MGB 360 RXNS</t>
  </si>
  <si>
    <t>H-Arg-Gly-Asp-Ser-OH REF.US103340002-25MG</t>
  </si>
  <si>
    <t xml:space="preserve">10 X BLOCKING BUFFER REF.ab126587 </t>
  </si>
  <si>
    <t>EDC THERMOSCIENTIFIC PIERCE CAS 25952-53-8 / REF.22981</t>
  </si>
  <si>
    <t>Wizard(R) Genomic DNA Purification Kit, 100 Isolations.MARCA PROMEGA. CAT.A-1120</t>
  </si>
  <si>
    <t>ANTICUERPO goat anti-mouse IgG-HRP x 200ug/0.5ml. MARCA SANTA CRUZ. CAT.SC2031</t>
  </si>
  <si>
    <t>4-Chloro-1-naphthol x 25g. MARCA SANTA CRUZ. CAT.SC-216797A</t>
  </si>
  <si>
    <t>BD Pharmingen™ PE-Cy™5 Mouse IgG1 κ Isotype Control  MOPC-21 REF 555750 x 100 test</t>
  </si>
  <si>
    <t>FALCON</t>
  </si>
  <si>
    <t>Dnase I, Rnase-free x 1000 units. REF.EN0521</t>
  </si>
  <si>
    <t>POLIVINIL POLIPIRROLIDONA DIVERGAN RS. REF.1073020100</t>
  </si>
  <si>
    <t>250 mg</t>
  </si>
  <si>
    <r>
      <t>PageRuler</t>
    </r>
    <r>
      <rPr>
        <vertAlign val="superscript"/>
        <sz val="11"/>
        <color theme="1"/>
        <rFont val="Calibri"/>
        <family val="2"/>
        <scheme val="minor"/>
      </rPr>
      <t>TM</t>
    </r>
    <r>
      <rPr>
        <sz val="11"/>
        <color theme="1"/>
        <rFont val="Calibri"/>
        <family val="2"/>
        <scheme val="minor"/>
      </rPr>
      <t xml:space="preserve"> 50 bp DNA Ladder (50-1000bp) x 50 </t>
    </r>
    <r>
      <rPr>
        <sz val="11"/>
        <color theme="1"/>
        <rFont val="Calibri"/>
        <family val="2"/>
      </rPr>
      <t>µg. REF.SM0371</t>
    </r>
  </si>
  <si>
    <t>Puntas con filtro de 1-20 uL Esteriles,  Certificadas libres de  DNase, RNase, DNA, pirogenos, caja x 960. Marca Usascientific. REF.1120-1810</t>
  </si>
  <si>
    <t>1 VIAL X GEN</t>
  </si>
  <si>
    <t>PEPTONA UNIVERSAL, MARCA MERCK - FRASCO x1 KG.</t>
  </si>
  <si>
    <t>ACETONA R. A., P/ANAL., MARCA MERCK FRASCO X 1 LT.</t>
  </si>
  <si>
    <t>PANREAC</t>
  </si>
  <si>
    <t>Azul de coomasie, Número CAS 6104-58-1. Fco * 25G. REF.27815-25G-F</t>
  </si>
  <si>
    <t>IP Lysis Buffer. Cat. # 87787</t>
  </si>
  <si>
    <r>
      <t xml:space="preserve">250 rxn/20 </t>
    </r>
    <r>
      <rPr>
        <sz val="11"/>
        <color theme="1"/>
        <rFont val="Calibri"/>
        <family val="2"/>
        <scheme val="minor"/>
      </rPr>
      <t>μL</t>
    </r>
  </si>
  <si>
    <t>μL</t>
  </si>
  <si>
    <t>Applied Biosystems™ Catalog #: 4331182</t>
  </si>
  <si>
    <r>
      <t xml:space="preserve">360 rxn/20 </t>
    </r>
    <r>
      <rPr>
        <sz val="11"/>
        <color theme="1"/>
        <rFont val="Calibri"/>
        <family val="2"/>
        <scheme val="minor"/>
      </rPr>
      <t>μL</t>
    </r>
  </si>
  <si>
    <t>Applied Biosystems™ Catalog #: 4448489</t>
  </si>
  <si>
    <t>OxiSelect™ Catalase Activity Assay Kit, Colorimetric Detection Colorimetric</t>
  </si>
  <si>
    <t>Kit  96 assays</t>
  </si>
  <si>
    <t>STA-341, CELL BIOLABS, INC.</t>
  </si>
  <si>
    <t>OxiSelect™ Total Glutathione (GSSG/GSH) Assay Kit Detection Colorimetric</t>
  </si>
  <si>
    <t>Kit 100 assays</t>
  </si>
  <si>
    <t>STA-312, CELL BIOLABS, INC.</t>
  </si>
  <si>
    <t>OxiSelect™ Superoxide Dismutase Activity Assay Detection Colorimetric</t>
  </si>
  <si>
    <t>STA-340, CELL BIOLABS, INC.</t>
  </si>
  <si>
    <t>CALCIUM CARBONATE, ANHYDROUS . REF.0179-1KG</t>
  </si>
  <si>
    <t>DMEM, Low Glucose, pyruvate (1X), Líquido. Bajo en Glucosa, (1000mg/L) D-Glucosa, L-Glutamina y 110mg/l Sodio Piruvato. x 500ml. Marca GIBCO INVITROGEN. REF.11885084</t>
  </si>
  <si>
    <t>Colagenasa Tipo I, para disociación de tejidos epiteliales, pulmonar, graso y adrenal. Marca GIBCO/INVITROGEN X 1g</t>
  </si>
  <si>
    <t>Hanks Balanced Salt Solution (HBSS) (1X). Frasco x1000ml. Marca GIBCO/ INVITROGEN</t>
  </si>
  <si>
    <t>Trypsin-EDTA (1X), 0.05% phenol red. Frasco x500ml. Marca GIBCO</t>
  </si>
  <si>
    <t>Bio-Scale Mini IMAC Cartridge, 5 x 5 ml. BIORAD. CAT.732-4614</t>
  </si>
  <si>
    <t>25 mL</t>
  </si>
  <si>
    <t>ENrich™ SEC 70 10 x 300 Column. ENrich™ SEC 70 10 x 300 Column Pkg of 1, 10 x 300 mm, 24 ml. prepacked high resolution SEC 650 size exclusion column, size range 0,5 –70 k Da, 0.75–2.0 ml/min flow rate, max. operating pressure 600 psi. CAT.780-1070</t>
  </si>
  <si>
    <t>TAQMAN- Real Time PCR Assays. SOD 1 Hs 00533490_m1. Dye : FAM-MGB; Size: 250 Rxns</t>
  </si>
  <si>
    <t>TAQMAN- Real Time PCR Assays. SOD 2 Hs 04260076_g1. Dye : FAM-MGB; Size: 250 Rxns</t>
  </si>
  <si>
    <t>TAQMAN- Real Time PCR Assays. CAT Hs 00156308_m1. Dye : FAM-MGB; Size: 250 Rxns</t>
  </si>
  <si>
    <t>TAQMAN- Real Time PCR Assays. GPx1 Hs 02516751. Dye : FAM-MGB; Size: 250 Rxns</t>
  </si>
  <si>
    <t>TAQMAN- Real Time PCR Assays. HOXA1 Hs 00939046. Dye : FAM-MGB; Size: 250 Rxns</t>
  </si>
  <si>
    <t>TAQMAN- Real Time PCR Assays. GADPH Hs 02758991. Dye : VIC-MGB; Size: 360 Rxns</t>
  </si>
  <si>
    <t>AZUL DE BROMOFENOL R.A., MARCA PANREAC. FRASCO X 5 GRS</t>
  </si>
  <si>
    <t xml:space="preserve">1-BUTANOL R. A., MARCA MERCK. FRASCO X 2.5 LTS  </t>
  </si>
  <si>
    <t xml:space="preserve"> 6-(1-Piperidinyl)-2,4-pyrimidinediamine 3-oxide, 6-(1-Piperidinyl)pyrimidine-2,4-diamine 3-oxide. Minoxidil ≥99% (TLC) SIGMA</t>
  </si>
  <si>
    <t>Cuvetas para electroporación. Paquete x 50. Marca Usasceintific. REF.9104-1050</t>
  </si>
  <si>
    <t>GUANTE DE NITRILO PARA EXAMEN, NO ESTERIL TALLA S CJA X 100 UNIDAD. REF. 01003146</t>
  </si>
  <si>
    <t>MARCADOR D/PROTEINA CHROMATEIN PRESTAINE PROTEIN LADDER 2X250ul VIVANTIS</t>
  </si>
  <si>
    <t>VIVANTIS</t>
  </si>
  <si>
    <t>500 uL</t>
  </si>
  <si>
    <t>BD Pharmingen™ FITC Mouse IgM, κ Isotype Control  (G155-228) REF 551448 X 50 TEST</t>
  </si>
  <si>
    <t>Servicio de importación, trasporte y manejo de las celulas, Mesenchymal Stem Cells cryo amp PT 2501</t>
  </si>
  <si>
    <t>Mesenchymal stem cells diferentation kit/chondrogenic PT-3003. Incluye  MSC Chondro BulletKit y hMSC single Quots kit chondrogenic (PT-3925 &amp; PT-4121)</t>
  </si>
  <si>
    <t>TGF Beta 3 for HMSC Chondro diff REF. PT-4124</t>
  </si>
  <si>
    <t>hMSC Osteogenic BulletKit (PT-3924 &amp; PT-4120) REF. PT-3002</t>
  </si>
  <si>
    <t>MSCGM BulletKit (PT-3238 &amp; PT-4105). REF. PT-3001</t>
  </si>
  <si>
    <t>GRGDS Conjugated primary antibodies 100ul REF. bs-2039R-FITC</t>
  </si>
  <si>
    <t>ul</t>
  </si>
  <si>
    <t>BIOSS ANTIBODY</t>
  </si>
  <si>
    <t>FILTRO C-FL V-2A, para Epiluminador D-FL</t>
  </si>
  <si>
    <t>Buffer fosfato salino (PBS) PBS-10X, w/o Ca++, Mg++ 1 L. REF. 17-517Q</t>
  </si>
  <si>
    <t>Importación</t>
  </si>
  <si>
    <t>Nitrato de Calcio Ca(NO)3, Calcium nitrate tetrahydrate suitable for cell culture CAS Number 13477-34-4. REF.C2786-500G</t>
  </si>
  <si>
    <t>Rastrillos de cultivo , Cell Acrapers. Paq * 100. REF. 08-100-241</t>
  </si>
  <si>
    <t>MUG. Presentación 250 mg. Marca Abcam. USA. REF.ab146354</t>
  </si>
  <si>
    <t>Extracto de Levadura. Presentación 500 gm, Marca: Ibiscientific, USA. REF.IB49160</t>
  </si>
  <si>
    <t>RNase AWAY en Spray solucion para descontaminar material de laboratorio como mesas y micropipetas de RNAsas. X 475ml. REF.7002</t>
  </si>
  <si>
    <t>Suero Fetal Bovino, Certificado e inactivado por calor Frasco x500ml. Marca GIBCO. REF. 10082147</t>
  </si>
  <si>
    <t>BupH™ MES SALINE REF. 28390 PQTE X 10</t>
  </si>
  <si>
    <t>FRASCO TAPA ROSCA AZUL VIDRIO  CLARO DE  250 mL. REF. 5080365</t>
  </si>
  <si>
    <t>FRASCO TAPA ROSCA AZUL VIDRIO  CLARO DE  500 mL. REF. 5080445</t>
  </si>
  <si>
    <t>FRASCO TAPA ROSCA AZUL VIDRIO  CLARO DE  1000 mL. REF. 5080545</t>
  </si>
  <si>
    <t>Glycerol x 500 ML CAS. 56-81-5. REF.G9012</t>
  </si>
  <si>
    <t>Bario Cloruro Dihidratado puriss P.A., reactivo ACS, ISO, Ph. Eur.., 99%
Frasco x 1 Kg. REF. 31125-1KG-R</t>
  </si>
  <si>
    <t>Cloruro de Magnesio Hexahidrato Certificado ACS 99-102% Presentación: 500 g. REF. M33500</t>
  </si>
  <si>
    <t>Potasio Fosfato Monobásico 99% Frasco x 500 g KH2PO4 CAS 7778-77-0. REF. P285500</t>
  </si>
  <si>
    <t>Azocasein. Proteasa substrato. fco* 10G. REF. A2765</t>
  </si>
  <si>
    <t>Ácido Sulfúrico Reactivo Certificado ACS, 95 -98 %. Fco x 2.5 Litros. REF.258105-2.5L</t>
  </si>
  <si>
    <t>ALBUMIN FROM BOVINE SERUM FCO * 50G. REF. A7906</t>
  </si>
  <si>
    <t>500 G</t>
  </si>
  <si>
    <t>50 g</t>
  </si>
  <si>
    <t>2,5 L</t>
  </si>
  <si>
    <t>Prism Protein Ladder (10-175 kDa) 500 μl Marca Abcam. REF. ab115832</t>
  </si>
  <si>
    <t>CASEINA HIDROLIZADA P/MICROBIOLOGIA, MARCA MERCK FCO. X 500 GRS.</t>
  </si>
  <si>
    <t>Frascos de cultivo de 25 cm2 con cuello rectangular y plug seal
cap. Caja x 500 unds. 430168. Marca Corning.</t>
  </si>
  <si>
    <t xml:space="preserve">Thermo Scientific </t>
  </si>
  <si>
    <t>LAB SCIENT</t>
  </si>
  <si>
    <t>Phosphate buffered saline 10X concentrate, Bioperformance certified, suitable for cell culture. Presentación:  1 L. Cuando se diluye a una concentración 1X, este producto dará lugar a una solución salina tamponada con fosfato con una concentración de tampón de fosfato 0,01 M de y una concentración de cloruro de sodio de 0.154M. El pH de la solución será 7,4. REF. P5493-1L</t>
  </si>
  <si>
    <t>HIDROGENO PEROXIDO 30% (PERHYDROL) P.A. EMSURE ISO</t>
  </si>
  <si>
    <t>MAGPIX LIQUIDO DE FLUIDICA. MERCK MILLIPORE. REF. MPXDF4PK</t>
  </si>
  <si>
    <t>MERCK MILLIPORE</t>
  </si>
  <si>
    <t>4x caja</t>
  </si>
  <si>
    <t>Soybean Oil.
Fco * 250ML</t>
  </si>
  <si>
    <t>AMONIO SULFATO
Situable para biología molecular
Fco * 500G</t>
  </si>
  <si>
    <t>DNeasy Blood &amp; Tissue Kit (250). REF. 69506</t>
  </si>
  <si>
    <t>CATALPOSIDE &gt; 95% (LC/MS-EL SD) Fco * 1MG CAS 6736-85-2. REF. SMB00094</t>
  </si>
  <si>
    <t>1 mg</t>
  </si>
  <si>
    <t>Vidrio capilar GD-1</t>
  </si>
  <si>
    <t>Narishigue</t>
  </si>
  <si>
    <t>500 Capilares</t>
  </si>
  <si>
    <t>FISHER BRAND</t>
  </si>
  <si>
    <t>ESPARCIDORES CELULARES
TIPO L
Material: Polipropileno
Esteril: SI
Desechable: SI
Caja x 500 Unidades
Color Azul REF.14665230</t>
  </si>
  <si>
    <t>PEROXIDO DE HIDROGENO AL 30%,  - FRASCO X 1 LT.</t>
  </si>
  <si>
    <t>Anza 66 BstXI, enzima de restriccion. Vial
x800Und. Marca INVITROGEN. REF. IVGN0666</t>
  </si>
  <si>
    <t>Sac II, enzima de restriccion en concentracion 15U/ul. Vial x2.000Und. Marca INVITROGEN. REF. 15240901</t>
  </si>
  <si>
    <t>Anza 33 LguI. enzima de restriccion corta en GCTCTTC(1/4). Vial x400Und. Marca INVITROGEN. REF. IVGN0334</t>
  </si>
  <si>
    <t>Sephacryl SC100HR.
Fco * 100ML **Dos disponibles en fabrica al momento de la oferta**. REF. S100HR</t>
  </si>
  <si>
    <t>Eppendorf Xplorer, 8-channel, 15-300μl, multifunction rocker switch orange for pipette tips 300μl. REF. EPPE4861000147</t>
  </si>
  <si>
    <t>EPPENDORF</t>
  </si>
  <si>
    <t>Research plus 3-Pack, Option 2 (2-20μL/20-200μL/100-1000μL)</t>
  </si>
  <si>
    <t>Research plus, adjustable 0,5- 10μl</t>
  </si>
  <si>
    <t>Phospho-p38 MAPK / MAPK14 pThr180+pTyr182 Antibody (B10H8L5). REF. 701057</t>
  </si>
  <si>
    <t>p38-alpha MAPK Antibody. REF. PA517713</t>
  </si>
  <si>
    <t>Anti Bcl-2. REF. PA527094</t>
  </si>
  <si>
    <t>Anti GAPDH. REF. PA1987</t>
  </si>
  <si>
    <t>Pierce(R) Goat Anti-Rabbit IgG, (H&amp;L), Peroxidase Conjugated. REF. 31460</t>
  </si>
  <si>
    <t>AMMONIUM PERSULFATE (APS). REF. 0486-25G</t>
  </si>
  <si>
    <t>TEMED. REF. M146-25ML</t>
  </si>
  <si>
    <t>Prestained Protein MW Marker. REF. 26612</t>
  </si>
  <si>
    <t>GLYCINE. REF. M103-1KG</t>
  </si>
  <si>
    <t>Nitrocellulose Membrane, 0.2ìm, 7.9cm x 10.5cm 15/PKG. REF. 88013</t>
  </si>
  <si>
    <t>BRADFORD REAGENT. REF. E530-1L</t>
  </si>
  <si>
    <t>GLYCEROL. REF. M152-1L</t>
  </si>
  <si>
    <t>TWEEN® 20. REF. 0777-1L</t>
  </si>
  <si>
    <t>PHENYLMETHYLSULFONYL FLUORIDE (PMSF). REF. M145-5G</t>
  </si>
  <si>
    <t>PIERCE THERMO</t>
  </si>
  <si>
    <t>45-60 DÍAS</t>
  </si>
  <si>
    <t>15 DÍAS</t>
  </si>
  <si>
    <t>30-45 DÍAS</t>
  </si>
  <si>
    <t>PROTEASE INHIBITOR COCKTAIL, MAMMALIAN. REF. M250-1ML</t>
  </si>
  <si>
    <t>ACRYL/BIS™ 29:1  REF. 0311-1L</t>
  </si>
  <si>
    <t>Bio-Scale Mini DEAE, 5x5ml. CAT#: 732-4144</t>
  </si>
  <si>
    <t>Potassium Acetate, MB Grade. REF. US1529543-1KG</t>
  </si>
  <si>
    <t>HIERRO CLORURO ICO HEXAHIDRATO RE-PURO X 2.5 KLS. Ref. 344508</t>
  </si>
  <si>
    <t>HIERRO II CLORURO TETRAHIDRATO (OSO). X 250g. Ref. Z-S-1418681209</t>
  </si>
  <si>
    <t>ACIDO NITRICO 65% P.A.ISO X 2.5 LITROS BYJ. Ref. 10606515</t>
  </si>
  <si>
    <t>HIERRO NITRATO 9-HIDRATO (ICO) 500G. Ref. Z-S-1412971210</t>
  </si>
  <si>
    <t>Dimetilsulfoxido RPE-ACS (DMSO) x Litro. Ref. 445103</t>
  </si>
  <si>
    <t>HONEY WELL</t>
  </si>
  <si>
    <t>Hidróxido de Amonio 28 - 30% Frasco * 2.5Litros. Ref. 221228</t>
  </si>
  <si>
    <t>Solución de Ioduro de Propidio para Citometría de Flujo. Marca Calbiochem FRASCO/ 5ml. Ref. US15370605ML</t>
  </si>
  <si>
    <t>Calbiochem</t>
  </si>
  <si>
    <t>Apicidina, Fusarium sp. Marca Calbiochem. FRASCO X 5
MILIGRAMOS. Proteger de la luz. Ref. US11782765MG</t>
  </si>
  <si>
    <t>VASO DE PRECIPITADO F.BAJA 5000 ML SCHOTT. Ref. Z-S-2110673</t>
  </si>
  <si>
    <t>SCHOTT</t>
  </si>
  <si>
    <t>und</t>
  </si>
  <si>
    <t>Culture Tube Screw Cap and Rubber Liner. Capacity 20ML. Closure material: Phenolic Borosillicate Glass. Pack * 72. Ref. S36639</t>
  </si>
  <si>
    <t>KIMAX</t>
  </si>
  <si>
    <t>Frasco de laboratorio tapa rosca azul, capacidad:100 ml. Paquete x 10 unidades
Superficie de apoyo con relieve, por tanto gran estabilidad y resistencia a arañazos. Con graduación y campo para rotulación. Tapa a rosca y anillo de vertido en PP. Esterilizable  en autoclave (121°C). Ref. 122538</t>
  </si>
  <si>
    <t xml:space="preserve">Frasco de laboratorio tapa rosca azul, capacidad: 250 ml. Paquete x 10 unidades Superficie de apoyo con relieve, por tanto gran estabilidad y resistencia a arañazos. Con graduación y campo para rotulación. Tapa a rosca y anillo de vertido en PP. Esterilizable en autoclave (121 °C). Ref. 122548 </t>
  </si>
  <si>
    <t>TUBO P/DIALISIS * 100 ft (Dialysis tubing cellulose membrane avg. flat width 43 mm (1.7 in.)). Ref. D9527</t>
  </si>
  <si>
    <t>Meso -2,3-Dimercaptosuccinic acid 98% fco * 5G. Ref. D7881</t>
  </si>
  <si>
    <t>5 G</t>
  </si>
  <si>
    <t>Potassium Oleate. 40 wt. % paste in H2O. fco * 1KG</t>
  </si>
  <si>
    <t>1 KG</t>
  </si>
  <si>
    <t>Hexano 98,5% Grado HPLC, ACS. CHROMASOLV Frasco x 4 Litros. Ref. 293253-4L</t>
  </si>
  <si>
    <t>Tolueno Certificado Reactivo ACS/ ASTM 99.5 % Frasco x 4 Litros. Ref. 3244</t>
  </si>
  <si>
    <t>Titanium (IV) Oxide, anatase. Nanopowder. 99.7%, Trace metal basis. Fco * 50G. Ref. 637254</t>
  </si>
  <si>
    <t>50 G</t>
  </si>
  <si>
    <t>Quick Start Bradford Protein assay kit 1. BIORAD. CAT.500-0201</t>
  </si>
  <si>
    <t>¡Semimicro disposable polystyrene cuvettes, 1,5ml, 100. BIORAD. CAT. 223-9955</t>
  </si>
  <si>
    <t>AMONIO NITRATO P.A. EMSURE ACS</t>
  </si>
  <si>
    <t>500 gr</t>
  </si>
  <si>
    <t xml:space="preserve">Merk </t>
  </si>
  <si>
    <t>Inmediato</t>
  </si>
  <si>
    <t>POTASIO NITRATO P.A. EMSURE ISO,REAG</t>
  </si>
  <si>
    <t>CALCIO CLORURO DIHIDRATO P.A. EMSURE ACS,REAG. PH EUR</t>
  </si>
  <si>
    <t>Inmediato salvo venta previa</t>
  </si>
  <si>
    <t>Ethanol for molecular biology</t>
  </si>
  <si>
    <t>250 ml</t>
  </si>
  <si>
    <t>SODIO HIDROXIDO EN LENTEJAS, P.A. EMSURE ISO</t>
  </si>
  <si>
    <t>Almidón Starch</t>
  </si>
  <si>
    <t xml:space="preserve"> 250 gramos</t>
  </si>
  <si>
    <t>Dihidrógeno Fosfato de Potasio</t>
  </si>
  <si>
    <t xml:space="preserve">Manganese sulfate monohydrate meets USP testing specifications </t>
  </si>
  <si>
    <t>Ref.M8179-500G</t>
  </si>
  <si>
    <t>Zinc sulfate heptahydrate BioReagent, suitable for cell culture</t>
  </si>
  <si>
    <t>ZnSO47H2o Ref.Z0251</t>
  </si>
  <si>
    <t>Sodium molybdate dihydrate ≥99.5%,</t>
  </si>
  <si>
    <r>
      <t xml:space="preserve">Na2MoO4 * 2H2O REF. M1651- </t>
    </r>
    <r>
      <rPr>
        <b/>
        <sz val="11"/>
        <color theme="1"/>
        <rFont val="Calibri"/>
        <family val="2"/>
        <scheme val="minor"/>
      </rPr>
      <t>plant cell culture tested</t>
    </r>
  </si>
  <si>
    <t>100 gr</t>
  </si>
  <si>
    <r>
      <t xml:space="preserve">6-Benzylaminopurine BA </t>
    </r>
    <r>
      <rPr>
        <b/>
        <sz val="11"/>
        <color theme="1"/>
        <rFont val="Calibri"/>
        <family val="2"/>
        <scheme val="minor"/>
      </rPr>
      <t/>
    </r>
  </si>
  <si>
    <r>
      <t xml:space="preserve">C12H11N5. REF. B3408- </t>
    </r>
    <r>
      <rPr>
        <b/>
        <sz val="11"/>
        <color theme="1"/>
        <rFont val="Calibri"/>
        <family val="2"/>
        <scheme val="minor"/>
      </rPr>
      <t>plant cell culture tested</t>
    </r>
    <r>
      <rPr>
        <sz val="11"/>
        <color theme="1"/>
        <rFont val="Calibri"/>
        <family val="2"/>
        <scheme val="minor"/>
      </rPr>
      <t xml:space="preserve">  </t>
    </r>
  </si>
  <si>
    <t>5 gr</t>
  </si>
  <si>
    <t>myo-Inositol ≥99%</t>
  </si>
  <si>
    <t>REF.I5125</t>
  </si>
  <si>
    <t>Rose bengal agar base for microbiology</t>
  </si>
  <si>
    <t>R 1273</t>
  </si>
  <si>
    <t>SODIO TIOSULFATO 0,1M (0,1N), SOL. VALORADA</t>
  </si>
  <si>
    <t>REF. ANR-SO07311000</t>
  </si>
  <si>
    <t>SCHARLAU</t>
  </si>
  <si>
    <t>10-90 DÍAS</t>
  </si>
  <si>
    <t>COMERCIAL</t>
  </si>
  <si>
    <t>JERINGA 5 ML DESECHABLE</t>
  </si>
  <si>
    <t xml:space="preserve"> C/AGUJA 3 PARTES 100 U</t>
  </si>
  <si>
    <t>Caja X100</t>
  </si>
  <si>
    <t>MEDISPO</t>
  </si>
  <si>
    <t xml:space="preserve">JERINGA DE INSULINA TAPA NARANJA </t>
  </si>
  <si>
    <t>AGUJA DE 29 X 1/2</t>
  </si>
  <si>
    <t xml:space="preserve">PAPEL VINILPEL  </t>
  </si>
  <si>
    <t>ROLLO X 100 METROS</t>
  </si>
  <si>
    <t>Rollo</t>
  </si>
  <si>
    <t xml:space="preserve">PAPEL KRAFT </t>
  </si>
  <si>
    <t>UN METRO DE ANCHO X 30 METRO DE LARGO</t>
  </si>
  <si>
    <t xml:space="preserve">TOALLA MANOS EN Z PAPEL ECOLOGICA </t>
  </si>
  <si>
    <t>TALLA M</t>
  </si>
  <si>
    <t>CAJA X 50 PARES</t>
  </si>
  <si>
    <t>ALLMED</t>
  </si>
  <si>
    <t xml:space="preserve">GUANTE NITRILO </t>
  </si>
  <si>
    <t>TALLA S</t>
  </si>
  <si>
    <t xml:space="preserve"> CAJA X 50 PARES</t>
  </si>
  <si>
    <t>PRECISION</t>
  </si>
  <si>
    <t>REF. SUE-12-2040</t>
  </si>
  <si>
    <t>CAJA X 100 UDS.</t>
  </si>
  <si>
    <t>NACIONAL</t>
  </si>
  <si>
    <t>CUCHILLAS PARA BISTURI # 22</t>
  </si>
  <si>
    <t>REF.REQ-JABDET1</t>
  </si>
  <si>
    <t>Kilo</t>
  </si>
  <si>
    <t xml:space="preserve">JABON DETERGENTE EN POLVO </t>
  </si>
  <si>
    <t>REF. REQ-PAPALU3</t>
  </si>
  <si>
    <t>X 40 METROS</t>
  </si>
  <si>
    <t xml:space="preserve">PAPEL DE ALUMINIO </t>
  </si>
  <si>
    <t>Galon</t>
  </si>
  <si>
    <t xml:space="preserve">ALCOHOL ETILICO 90% </t>
  </si>
  <si>
    <t>INDUSTRIAL</t>
  </si>
  <si>
    <t xml:space="preserve">ALCOHOL ETILICO 70% </t>
  </si>
  <si>
    <t>Unidad</t>
  </si>
  <si>
    <t>ABC</t>
  </si>
  <si>
    <t>MANGO P.BISTURI NO. 4</t>
  </si>
  <si>
    <t>REF. ABC-490202</t>
  </si>
  <si>
    <t xml:space="preserve">BEAKERS DE VIDRIO 25 ML </t>
  </si>
  <si>
    <t>REF. SCH-21.106.14</t>
  </si>
  <si>
    <t>DURAN</t>
  </si>
  <si>
    <t xml:space="preserve">BEAKERS DE VIDRIO 100 ML </t>
  </si>
  <si>
    <t>REF. SCH-21.106.24</t>
  </si>
  <si>
    <t xml:space="preserve">BEAKERS DE VIDRIO 250 ML </t>
  </si>
  <si>
    <t>REF. SCH-21.106.36</t>
  </si>
  <si>
    <t xml:space="preserve">BEAKERS DE VIDRIO 600 ML </t>
  </si>
  <si>
    <t>REF. SCH-21.106.48</t>
  </si>
  <si>
    <t xml:space="preserve">BEAKERS DE VIDRIO 1000 ML </t>
  </si>
  <si>
    <t>REF. SCH-21.106.54</t>
  </si>
  <si>
    <t>Acetonitrilo HPLC</t>
  </si>
  <si>
    <t>Grado gradiente 99,9%
CHROMASOLV</t>
  </si>
  <si>
    <t>4 Litros</t>
  </si>
  <si>
    <t xml:space="preserve"> (TROLOX) (±)-6-Hydroxy-2,5,7,8-tetramethylchromane-2-carboxylic acid 97%</t>
  </si>
  <si>
    <t>REF. 238813</t>
  </si>
  <si>
    <t>ALDRICH</t>
  </si>
  <si>
    <t xml:space="preserve">Ácido Sulfúrico Reactivo
Certificado ACS, 95 -98 %.
</t>
  </si>
  <si>
    <t>Fco x 2.5 Litros</t>
  </si>
  <si>
    <t xml:space="preserve">Thyamine Hydrochloride </t>
  </si>
  <si>
    <t xml:space="preserve">REF. T1270. Plant cell culture.
</t>
  </si>
  <si>
    <t>SIGMA-
ALDRICH</t>
  </si>
  <si>
    <t xml:space="preserve">Etilendiaminotaetracético sal disódica  EDTA-Na2 </t>
  </si>
  <si>
    <t xml:space="preserve">Plant cell culture tested, 98.5-
101.5% </t>
  </si>
  <si>
    <t xml:space="preserve">Ácido Ascórbico cristalino
</t>
  </si>
  <si>
    <t xml:space="preserve">certificado ACS &gt;=99,0%
</t>
  </si>
  <si>
    <t>Adaptadores para rotor A-4-44. Indicados para tubos falcon de 15ml.
Capacidad por adaptador: 4tubos de 15ml.</t>
  </si>
  <si>
    <t xml:space="preserve">REF.22637606 </t>
  </si>
  <si>
    <t xml:space="preserve">Paquete * 2 adaptadores.
</t>
  </si>
  <si>
    <t xml:space="preserve">EPPENDORF </t>
  </si>
  <si>
    <t xml:space="preserve">Kit de Extraccion de DNA Power Soil. </t>
  </si>
  <si>
    <t>Presentación 100 preps. REF.12888-100</t>
  </si>
  <si>
    <t>Marca Mobio, USA</t>
  </si>
  <si>
    <t>Powerwater DNA Isolation Kit 50 preps.</t>
  </si>
  <si>
    <t>REF. 14800-50NF</t>
  </si>
  <si>
    <t xml:space="preserve"> Mobio, Usa</t>
  </si>
  <si>
    <t>Water Filter (0.45 µm) - 50 units.</t>
  </si>
  <si>
    <t>REF. 14800-50-WF</t>
  </si>
  <si>
    <t>Water Filter Adapter</t>
  </si>
  <si>
    <t>14800-10-WFA</t>
  </si>
  <si>
    <t>Pipeta graduada de 1 ml</t>
  </si>
  <si>
    <t>Clase A. CÓDIGO 5116314</t>
  </si>
  <si>
    <t>5 DÍAS</t>
  </si>
  <si>
    <t>Pipeta graduada de 2 ml</t>
  </si>
  <si>
    <t>Clase A. CÓDIGO 5116516</t>
  </si>
  <si>
    <t>Pipeta graduada de 20 ml</t>
  </si>
  <si>
    <t>Clase A. CÓDIGO 63336169</t>
  </si>
  <si>
    <t xml:space="preserve">GUANTES DE NITRILO </t>
  </si>
  <si>
    <t>Talla M. CÓDIGO GU-M</t>
  </si>
  <si>
    <t>caja x100</t>
  </si>
  <si>
    <t>Talla S. CÓDIGO GU-S</t>
  </si>
  <si>
    <t xml:space="preserve">LAMINAS CUBRE OBJETOS </t>
  </si>
  <si>
    <t>24x40. REF. LAB 2440</t>
  </si>
  <si>
    <t xml:space="preserve"> CAJA x 100 UNDS</t>
  </si>
  <si>
    <t>LAMINA PORTA OBJETO SENCILLA 3X1</t>
  </si>
  <si>
    <t xml:space="preserve">76x26 MM. REF. 7102 </t>
  </si>
  <si>
    <t>CAJA x 50</t>
  </si>
  <si>
    <t>TAPABOCA (MASCARA FACIAL) DE SUJECION A LA OREJA_x000D_
ELASTICO_x000D_
DESECHABLE</t>
  </si>
  <si>
    <t>REF. 11111000-04</t>
  </si>
  <si>
    <t>RYMCO</t>
  </si>
  <si>
    <t>GUARDIAN DE SEGURIDAD</t>
  </si>
  <si>
    <t>CAPACIDAD DE 1,3 LITROS
- DESECHABLE,
- INCINERABLE
- NO CONTAMINANTE
- RESISTENTE A LAS PUNCIONES,
- PERFORACIONES CON TAPA DE SEGURIDAD</t>
  </si>
  <si>
    <t>Medidas: 10x15 cms. REF. 63101015</t>
  </si>
  <si>
    <t>Libreta x100 hojas</t>
  </si>
  <si>
    <t>CITOPLUS</t>
  </si>
  <si>
    <t xml:space="preserve">PEPTONA BACTERIOLOGICA </t>
  </si>
  <si>
    <t xml:space="preserve">CÓDIGO. L-037 </t>
  </si>
  <si>
    <t xml:space="preserve">500 Gramos </t>
  </si>
  <si>
    <t>OXOID</t>
  </si>
  <si>
    <t xml:space="preserve">
Bandeja UV Transparente 15X15cm. </t>
  </si>
  <si>
    <t>CAT#: 170-4417</t>
  </si>
  <si>
    <t xml:space="preserve">
Bandeja UV Transparente 15X20cm. </t>
  </si>
  <si>
    <t>CAT#: 170-4418</t>
  </si>
  <si>
    <t>CAT#: 170-4449</t>
  </si>
  <si>
    <t>CAT#: 170-4448</t>
  </si>
  <si>
    <t xml:space="preserve">PLUSONE BIND SILANE X 25 ML
</t>
  </si>
  <si>
    <t>Bind-Silane (-metacriloxipropiltrimetoxisilano)
se usa para unir covalentemente los geles de
poliacrilamida a una superficie de vidrio. El gel
se mantiene firmemente unida al vidrio durante
la tinción y los procedimientos de secado.</t>
  </si>
  <si>
    <t>GE
HEALTCARE</t>
  </si>
  <si>
    <t xml:space="preserve">MICROPIPETA MODELO PIPETMAN NEO P10N,
1–10 UL. AUTOCLAVABLE. RESISTENTE
UV
</t>
  </si>
  <si>
    <t>F144562</t>
  </si>
  <si>
    <t>Gilson</t>
  </si>
  <si>
    <t>MICROPIPETA MODELO PIPETMAN NEO
P100N,10–100 UL. AUTOCLAVABLE .
RESISTENTE UV</t>
  </si>
  <si>
    <t>F144564</t>
  </si>
  <si>
    <t xml:space="preserve">MICROPIPETA MODELO PIPETMAN NEO
P1000N,100–1000 UL. AUTOCLAVABLE.
RESISTENTE UV. </t>
  </si>
  <si>
    <t>F144566</t>
  </si>
  <si>
    <t xml:space="preserve">Nitrocellulose Pre-Cut Blotting Membranes (0.45 µm). </t>
  </si>
  <si>
    <t>REF. LC2001</t>
  </si>
  <si>
    <t>Caja x20 Unid</t>
  </si>
  <si>
    <t xml:space="preserve">Secondary Antibody Solution Alk-Phos. Conjugated (Anti-Rabbit). </t>
  </si>
  <si>
    <t>REF. WP20007</t>
  </si>
  <si>
    <t>Frasco x100ml</t>
  </si>
  <si>
    <t xml:space="preserve">Fenol Buffer Saturado UltraPuro (Fenol
Equilibrado), pH 7.49 - 7.79. </t>
  </si>
  <si>
    <t>REF.15513047</t>
  </si>
  <si>
    <t>Frasco x 400ml</t>
  </si>
  <si>
    <t>08 DÍAS</t>
  </si>
  <si>
    <t xml:space="preserve">UREA UltraPura, para denaturacion de
ácidos nucleicos en geles de
secuenciación, pureza = 98.0%. </t>
  </si>
  <si>
    <t>REF.15505035</t>
  </si>
  <si>
    <t>Frasco x 500g</t>
  </si>
  <si>
    <t xml:space="preserve">50bp DNA Step Ladder, 340ug/ml. 16 fragmentos de DNA ubicados entre 50 bp y
800 bp. - 90 µg (52 lanes)
</t>
  </si>
  <si>
    <t>REF. G4521</t>
  </si>
  <si>
    <t xml:space="preserve">Si el producto está en Stock el despacho sera inmediato. De lo contrario
TIEMPO DE ENTREGA:  se programa para importación
</t>
  </si>
  <si>
    <t xml:space="preserve">25bp DNA Step Ladder. 12
fragmentos de DNA ubicados entre 25 bp y 300 bp. - 100 µg (55 lanes)
</t>
  </si>
  <si>
    <t>REF. G4511</t>
  </si>
  <si>
    <t xml:space="preserve">Wizard(R) Genomic DNA Purification Kit, 500 Isolations -
500 isolations × 300 µl 
</t>
  </si>
  <si>
    <t>REF. A1125</t>
  </si>
  <si>
    <t>500 isolations × 300 µl</t>
  </si>
  <si>
    <t xml:space="preserve">Alcohol Etílico Absoluto  </t>
  </si>
  <si>
    <t>Merck</t>
  </si>
  <si>
    <t>Alcohol Metílico grado HPLC frasco de vidrio</t>
  </si>
  <si>
    <t>REACTIVO DEL FENOL SEGUN FOLIN-CIOCALTEU</t>
  </si>
  <si>
    <t>N-HEXANO PARA ANALISIS EMSURE ACS,REAG. PH EUR</t>
  </si>
  <si>
    <t>AAPH 2-2-azobis(2-metilpropionamidina) diclorhidrato </t>
  </si>
  <si>
    <t>Minima Presentacion</t>
  </si>
  <si>
    <t>1 gr</t>
  </si>
  <si>
    <t>DNeasy Plant Mini Kit (250)</t>
  </si>
  <si>
    <t>REF. 69106</t>
  </si>
  <si>
    <r>
      <t>RNA</t>
    </r>
    <r>
      <rPr>
        <i/>
        <sz val="11"/>
        <color rgb="FF000000"/>
        <rFont val="Calibri"/>
        <family val="2"/>
        <scheme val="minor"/>
      </rPr>
      <t>later</t>
    </r>
    <r>
      <rPr>
        <sz val="11"/>
        <color rgb="FF000000"/>
        <rFont val="Calibri"/>
        <family val="2"/>
        <scheme val="minor"/>
      </rPr>
      <t xml:space="preserve"> TissueProtect Tubes </t>
    </r>
  </si>
  <si>
    <t>50 x 1.5 ml. REF. 76154</t>
  </si>
  <si>
    <t xml:space="preserve">Allprotect Tissue Reagent </t>
  </si>
  <si>
    <t>REF. 76405</t>
  </si>
  <si>
    <t>100 ml</t>
  </si>
  <si>
    <t>RNeasy Plant Mini Kit (50)</t>
  </si>
  <si>
    <t>REF. 74904</t>
  </si>
  <si>
    <t>QuantiTect Reverse Transcription Kit (50)</t>
  </si>
  <si>
    <t>REF. 205311</t>
  </si>
  <si>
    <t>Colorante Para Electroforesis "EZ-VISION® IN-GEL SOLUTION", Cocentracion 10,000X</t>
  </si>
  <si>
    <t>REF. N391-0.5ML</t>
  </si>
  <si>
    <t xml:space="preserve">Viales para inyeccion vidrio ambar con tapa  2ml  con graduacion. </t>
  </si>
  <si>
    <t>Paquete x 1000 unidades</t>
  </si>
  <si>
    <t>3 A 5 DÍAS</t>
  </si>
  <si>
    <t xml:space="preserve">Papel plastico vinipel por rollo </t>
  </si>
  <si>
    <t xml:space="preserve"> 30 cm de ancho por 100 metros de largo.</t>
  </si>
  <si>
    <t>rollo</t>
  </si>
  <si>
    <t>8-15 DÍAS</t>
  </si>
  <si>
    <t>Papel Kraft</t>
  </si>
  <si>
    <t xml:space="preserve"> Rollo de 15 pulgadas de ancho por 100 metros de largo</t>
  </si>
  <si>
    <t>Guantes de latex</t>
  </si>
  <si>
    <t>Talla S</t>
  </si>
  <si>
    <t>caja x 100</t>
  </si>
  <si>
    <t>KRAMER</t>
  </si>
  <si>
    <t>Bolsa Verde de Alta densidad capacidad 20 Kilos</t>
  </si>
  <si>
    <t>1,5 mm 55X60mm</t>
  </si>
  <si>
    <t>x 10 Unidades</t>
  </si>
  <si>
    <t>10 DÍAS</t>
  </si>
  <si>
    <t>Bolsa Roja de Alta densidad</t>
  </si>
  <si>
    <t>Bolsa negra de Alta densidad</t>
  </si>
  <si>
    <t>55X60 cm</t>
  </si>
  <si>
    <t xml:space="preserve">Bolsa cierre hermetico </t>
  </si>
  <si>
    <t>25x30 cm</t>
  </si>
  <si>
    <t>100 unidades</t>
  </si>
  <si>
    <t xml:space="preserve">FRASCO TAPA ROSCA AZUL V.CLARO </t>
  </si>
  <si>
    <t>REF. SCH-21.801.365</t>
  </si>
  <si>
    <t>250 ML GRAD</t>
  </si>
  <si>
    <t>REF. SCH-21.801.445</t>
  </si>
  <si>
    <t>500 ML GRAD</t>
  </si>
  <si>
    <t>REF. SCH-21.801.545</t>
  </si>
  <si>
    <t>1000 ML GRAD</t>
  </si>
  <si>
    <t>CAJA PETRI 150 X 25mm VIDRIO</t>
  </si>
  <si>
    <t>NOR-4020150</t>
  </si>
  <si>
    <t>BOECO NOR</t>
  </si>
  <si>
    <t>MECHERO DE ALCOHOL CON MECHA Y PORTA-MEC</t>
  </si>
  <si>
    <t>SCH-23.400.245</t>
  </si>
  <si>
    <t xml:space="preserve">LAMINA CUBREOBJETO </t>
  </si>
  <si>
    <t>22 x 22 mm; espesor 0,17 x 100</t>
  </si>
  <si>
    <t>2,2-Diphenyl-1-picrylhydrazyl (DPPH)</t>
  </si>
  <si>
    <t>Código: 44150</t>
  </si>
  <si>
    <t>250 miligramos</t>
  </si>
  <si>
    <t xml:space="preserve">ALFA AESAR </t>
  </si>
  <si>
    <t>2 4 6 - Tri(2 - pyridyl) - 1 3 5 - triazine 98%</t>
  </si>
  <si>
    <t>Código: A17201</t>
  </si>
  <si>
    <t>5 Gr</t>
  </si>
  <si>
    <t>Alfa Aesar</t>
  </si>
  <si>
    <t xml:space="preserve">Columna en acero inoxidable </t>
  </si>
  <si>
    <t>empacada con partículas esféricas de 5 micras con química spherisil c18 250 x 4,6 mm</t>
  </si>
  <si>
    <t>capital</t>
  </si>
  <si>
    <t>45 a 60 dias</t>
  </si>
  <si>
    <t>Guardacolumna ODS 2 2 cm spherisil cart 5 um</t>
  </si>
  <si>
    <t>CÓDIGO. LC00005UH102</t>
  </si>
  <si>
    <t>46 a 60 dias</t>
  </si>
  <si>
    <t xml:space="preserve">Ajustadores para cartuchos pre-columna. </t>
  </si>
  <si>
    <t>Se requieren dos unidades del ajustador final CS100 para poder usar este elemento</t>
  </si>
  <si>
    <t>47 a 60 dias</t>
  </si>
  <si>
    <t>Ajustadores para soporte pre columna, unidad.</t>
  </si>
  <si>
    <t>se requieren dos por cada precolumna</t>
  </si>
  <si>
    <t>48 a 60 dias</t>
  </si>
  <si>
    <t xml:space="preserve">CARTUCHO PARA EXTRACCION FASE SOLIDA. Medio: Silica. 
</t>
  </si>
  <si>
    <t>Tipo: SiOH. Volumen sorbente: 200mg/3ml.</t>
  </si>
  <si>
    <t>PAQUETE X 50</t>
  </si>
  <si>
    <t>49 a 60 dias</t>
  </si>
  <si>
    <t xml:space="preserve">Microtubo desechable en PP, 2.0 ml
Incoloro con tapa, franja mate para
rotulación, FCR Max. </t>
  </si>
  <si>
    <t xml:space="preserve">20000 (a 20 °C, te 20
min); Ø membrana en la tapa 8,5 mm;
espesor membrana en la tapa 0,3 mm; Ø
Ext. 10,7 mm; Altura 41.15 mm,
Esterilizable a 121°C.
</t>
  </si>
  <si>
    <t>Bolsa x 500 und</t>
  </si>
  <si>
    <t xml:space="preserve">Tubo para Centrifuga, fondo cónico en
polipropileno, 15 ml. </t>
  </si>
  <si>
    <t xml:space="preserve">Graduación Intervalo:
0,5 ml, Estéril; certificado de apirogeneidad,
Libre de Dnase, Rnase, Registro en la FDA,
Autoclavable a 122 °C, Se puede congelar a
-90; Máxima REF 11000 g, Dimensiones del
tubo: 17D x 118L mm
50/Gradilla
</t>
  </si>
  <si>
    <t xml:space="preserve"> Caja x 500</t>
  </si>
  <si>
    <t>Q.L.S</t>
  </si>
  <si>
    <t>PAPEL FILTRO CUALITATIVO No. 1</t>
  </si>
  <si>
    <t>REF. 09805F. Diametro: 125 mm PK*100</t>
  </si>
  <si>
    <t xml:space="preserve">COOLER -20 °C </t>
  </si>
  <si>
    <t>REF. 0974072. Almacenamiento de
microtubos; resistente, en policarbonato; Cap 20 tubos de 0.2ml o 0.5ml
con tapa y manija.</t>
  </si>
  <si>
    <t>THERMO SCI</t>
  </si>
  <si>
    <t>BARRA MAG OCTAGONAL KIT</t>
  </si>
  <si>
    <t>REF. 1451382. kit de 16 surtidos octogonal barras de
agitación embalado en caja de compartimientos de almacenamiento
Dos 0,31 de diámetro x 0,5 pulgadas de largo (8 x 13 mm) Dos 0,31 de diámetro x 0,63 pulgadas de largo (8 x 16 mm) Dos 0,38 de diámetro x 1 pulgadas de largo (9,5 x 25 mm)</t>
  </si>
  <si>
    <t>Micropipeta S Tipo Variable, Rango 0.5- 10 µl , E ± 0,6 % , CV ± 0,2%</t>
  </si>
  <si>
    <t xml:space="preserve">
Pipeta con pistón de vidrio libre de
corrosión, Pulsador de pipeteado en
posición central, Ligera, exacta, robusta
ideal para aplicaciones exigentes en el
laboratorio, Ajuste de volumen con una sola
mano para diestros, zurdos y también con
guantes. Completamente autoclavable a 121
ºC; 2 bares según norma DIN EN 285 y
resistente a rayos ultravioletas.</t>
  </si>
  <si>
    <t>Pipeta graduada Cap. 1ml (0,01ml). BLAUBRAND ETERNA</t>
  </si>
  <si>
    <t>Clase AS certificada por lote, Tipo 3, Vaciado Total, punto cero arriba, Vidrio AR-GLAS</t>
  </si>
  <si>
    <t>Pipeta graduada BLAUBRAND ETERNA Cap. 2ml (0,02ml)</t>
  </si>
  <si>
    <t xml:space="preserve"> Clase AS certificada por lote, Tipo 3, Vaciado Total, punto cero arriba, Vidrio AR-GLAS</t>
  </si>
  <si>
    <t>Pipeta graduada de 5ml BLAUBRAND ETERNA</t>
  </si>
  <si>
    <t xml:space="preserve"> Clase AS certificada por lote, Tipo 3, Vaciado Total, punto cero arriba, Vidrio AR-GLAS, Cap. 5 ml (0,05ml)</t>
  </si>
  <si>
    <t>Pipeta graduada de 10ml BLAUBRAND ETERNA</t>
  </si>
  <si>
    <t xml:space="preserve"> Clase AS certificada por lote, Vaciado Total, punto cero arriba, Vidrio ARGLAS, (0,1ml)</t>
  </si>
  <si>
    <t xml:space="preserve">EQUIPO DE FILTRACION COMPLETO
</t>
  </si>
  <si>
    <t>REF. 097531A. Embudo de vidrio de borosilicato 300 ml Filtro soporte de vidrio Pinza en aluminio Tapon de neopreno Aplicaciones
Para analisis  bacteriologico de agua y para analisis de solidos suspendidos en agua.
Autoclavable Para uso con membranas de 47 mm</t>
  </si>
  <si>
    <t>Gradilla plástica autoclavable Multipropósito.</t>
  </si>
  <si>
    <t xml:space="preserve">
Capacidad por rack 4tubos * 50ml; 12 tubos
*15ml
</t>
  </si>
  <si>
    <t>Paquete * 5 Racks. colores surtidos.</t>
  </si>
  <si>
    <t>Flotadores para tubos de 1.5ml y 2.0ml</t>
  </si>
  <si>
    <t>REF. 1199904. Cantidad de puestos 28.
Autoclavable puestos numerados para facil identificación</t>
  </si>
  <si>
    <t xml:space="preserve"> </t>
  </si>
  <si>
    <t xml:space="preserve">  </t>
  </si>
  <si>
    <t>ANEXO 1 ESPECIFICACIONES TÉCNICAS - FORMATO PARA PRESENTACIÓN OFERTA</t>
  </si>
  <si>
    <t>Potasio Hidroxido P.A (Ref.MER-1050331000)</t>
  </si>
  <si>
    <t>Kg</t>
  </si>
  <si>
    <t>Nitrito de sodio 98% (Ref.1065490500)</t>
  </si>
  <si>
    <t>Caldo glucosa 2% Sabouraud (Ref.1083390500)</t>
  </si>
  <si>
    <t>Tetrahidrofurano HPLC (Ref.MER-1081014000)</t>
  </si>
  <si>
    <t>Acetato de etilo HPLC (Ref.MER-1008682500)</t>
  </si>
  <si>
    <t>Silica gel 60(0,040-0,063 mm) para cromatografia de columna (230-400 Mesh Astm) (Ref.1093851000)</t>
  </si>
  <si>
    <t>Agar BHI (Ref. 1138250500)</t>
  </si>
  <si>
    <t>Agar Sabouraud 4% dextrosa  (Ref. 1054380500)</t>
  </si>
  <si>
    <t xml:space="preserve">Agar Luria Bertani </t>
  </si>
  <si>
    <t xml:space="preserve">Caldo luria Bertani </t>
  </si>
  <si>
    <t>L - Tyrosina 99% (Ref.A11141)</t>
  </si>
  <si>
    <t>Vincristina (Ref.V8879-5MG)</t>
  </si>
  <si>
    <t>2,2'-Azobis (2-metilpropionamida) dihidrocloruro, granular 97% (Ref. 440914-100G)</t>
  </si>
  <si>
    <t>Kaempferol (Ref.K0133-10MG)</t>
  </si>
  <si>
    <t>Dimetilformamida (Ref.D4551-250ML)</t>
  </si>
  <si>
    <t>2,,4-Dinitrofenilhidracina (Ref.D199303-100G)</t>
  </si>
  <si>
    <t>DNeasy Plant mini Kit (50)(Ref. 691004)</t>
  </si>
  <si>
    <t>un</t>
  </si>
  <si>
    <t>QUIAGEN</t>
  </si>
  <si>
    <t xml:space="preserve">Buffer fosfato pH 7,4        </t>
  </si>
  <si>
    <t xml:space="preserve">Acetato de Etilo Comercial </t>
  </si>
  <si>
    <t xml:space="preserve">Hexano Comercial </t>
  </si>
  <si>
    <t xml:space="preserve">Etanol comercial </t>
  </si>
  <si>
    <t>gal</t>
  </si>
  <si>
    <t>Etanol analitico (Ref. 792780-Gl)</t>
  </si>
  <si>
    <t>Guantes nitrilo XS</t>
  </si>
  <si>
    <t>Unid</t>
  </si>
  <si>
    <t>N-DEX</t>
  </si>
  <si>
    <t>Guantes nitrilo S</t>
  </si>
  <si>
    <t>Guantes nitrilo M</t>
  </si>
  <si>
    <t>Guantes nitrilo L</t>
  </si>
  <si>
    <t>Filtro cualitativo medio de 110 mm de  diametro de papel. (Ref. 3303110)</t>
  </si>
  <si>
    <t>Caja /100</t>
  </si>
  <si>
    <t>Trampa antisplash con dos esmerilados NS 29/32 Y NS 24/40 (Ref.1430149-22E )</t>
  </si>
  <si>
    <t>Und</t>
  </si>
  <si>
    <t>WALTER VELASCO</t>
  </si>
  <si>
    <t>Adaptador 2 NS 24/40 superior A 29/32 inferior (Ref.VID-VE060-1)</t>
  </si>
  <si>
    <t>VIDRIOEQUIP</t>
  </si>
  <si>
    <t xml:space="preserve">Erlenmeyer de vidrio para vacio ojiva vidrio de 500 mL (Ref.412022500) boca angosta
</t>
  </si>
  <si>
    <t xml:space="preserve">Unidad </t>
  </si>
  <si>
    <t>SIMAX (ALE)</t>
  </si>
  <si>
    <t>Vaso de vidrio forma baja de 5 mL (Ref.IMP-BOE 5010607)</t>
  </si>
  <si>
    <t>Vaso de vidrio forma baja de 10 mL (Ref.IMP-BOE 5010608)</t>
  </si>
  <si>
    <t>Frasco tapa azul 50 mL (Ref.5080175)</t>
  </si>
  <si>
    <t>Frasco tapa azul 100 mL (Ref.5080245)</t>
  </si>
  <si>
    <t>Frasco tapa azul 250 mL</t>
  </si>
  <si>
    <t>Frasco tapa azul 500 mL</t>
  </si>
  <si>
    <t xml:space="preserve">Tubos Falcon 17 x120mm (15mL) </t>
  </si>
  <si>
    <t xml:space="preserve"> PQx60</t>
  </si>
  <si>
    <t>HEATHROW</t>
  </si>
  <si>
    <t>Càmara Mini Stoppering marca LABCONCO (Ref.7569000)</t>
  </si>
  <si>
    <t xml:space="preserve">Unid </t>
  </si>
  <si>
    <t xml:space="preserve">LABCONCO </t>
  </si>
  <si>
    <t>Trampa de solventes de carbòn activado (Ref.7772500)</t>
  </si>
  <si>
    <t>Cartucho de repuesto para Trampa de Solventes (Ref.7772600)</t>
  </si>
  <si>
    <t>Frasco Fast-Freeze LABCONCO 120 ml en vidrio borosilicato, completo con
Adaptador 45º en vidrio, 3/4" a 3/4". (Ref. 7540300;7545800)</t>
  </si>
  <si>
    <t>Frasco Fast-Freeze LABCONCO 150 ml en vidrio borosilicato, completo con
Adaptador 45º en vidrio, 3/4" a 3/4". (Ref.7540400;7545800)</t>
  </si>
  <si>
    <t>Saccharomyces cerevisiae ATCC 9763 X 5 LOOPS (Ref.R4608201)</t>
  </si>
  <si>
    <t>LOOPS</t>
  </si>
  <si>
    <t xml:space="preserve">REMEL </t>
  </si>
  <si>
    <t>Saccharomyces cerevisiae ATCC 4098 X 5 LOOPS (Ref.R4606900)</t>
  </si>
  <si>
    <t>Catalasa (Ref.C40-1G)</t>
  </si>
  <si>
    <t>Acetilcolinesterasa (Ref.C-2888-1KU)</t>
  </si>
  <si>
    <t>KU</t>
  </si>
  <si>
    <t>Xantina oxidasa (Ref.X1875-50UN)</t>
  </si>
  <si>
    <t>UN</t>
  </si>
  <si>
    <t>Glutation (GSH) (Ref.G4251-10G)</t>
  </si>
  <si>
    <t>Podofhilotoxin (Ref.P4405-100MG)</t>
  </si>
  <si>
    <t>Vinblastina (Ref.V1377-10MG)</t>
  </si>
  <si>
    <t>Agarosa multipropósito, grado biología molecular, libre de Dnasa y Rnasa.  (Ref.BP160100)</t>
  </si>
  <si>
    <t xml:space="preserve">FISHER </t>
  </si>
  <si>
    <t>P-iodonitrotetrazolium chloride (Ref.I10406-1G)</t>
  </si>
  <si>
    <t>Fluoresceína para fluorescencia, ácido libre(Ref.46955-100G-F)</t>
  </si>
  <si>
    <t>Isopropanol HPLC (Ref.A4514)</t>
  </si>
  <si>
    <t>α-glucosidasa  (Ref.G5003-100UN)</t>
  </si>
  <si>
    <t>Hexano Analitico (Ref.293253-4L)</t>
  </si>
  <si>
    <t>Metanol HPLC (Ref.A4524)</t>
  </si>
  <si>
    <t>Myricetin (Ref.M6760-25MG)</t>
  </si>
  <si>
    <t>Acido Sulfosalicilico (Ref. 390275-100G)</t>
  </si>
  <si>
    <t>Marcadore Moleculare (Ref. SM0311)</t>
  </si>
  <si>
    <t>Vainillina (Ref.V1104-2G)</t>
  </si>
  <si>
    <t>Papaverina(Ref.P3510-5G)</t>
  </si>
  <si>
    <t>Clorhidrato de Berberina (Ref.14050-10G)</t>
  </si>
  <si>
    <t>Tetrandrina (Ref. T2695-1G)</t>
  </si>
  <si>
    <t>Hidrocloruro de protopina (Ref.P8489-5MG)</t>
  </si>
  <si>
    <t>Swerosida (Ref. SMB00083-1MG)</t>
  </si>
  <si>
    <t>Picrosida I (Ref. G9923-10MG)</t>
  </si>
  <si>
    <t>Picrosida II (Ref. G0174-10MG)</t>
  </si>
  <si>
    <t>Geniposide (Ref.SML0153-10MG)</t>
  </si>
  <si>
    <t>Loganin (Ref.36483-10MG-F)</t>
  </si>
  <si>
    <t>Ácido elágico (Ref.14668 )</t>
  </si>
  <si>
    <t>Ácido Clorogénico (EP) (Ref.Y0000569)</t>
  </si>
  <si>
    <t>FLUKA</t>
  </si>
  <si>
    <t>Ácido Clorogénico (Ref.1115545)</t>
  </si>
  <si>
    <t>Ácido cafeico 98% (Ref.C0625)</t>
  </si>
  <si>
    <r>
      <t xml:space="preserve">Ácido cafeico Purum HPLC  </t>
    </r>
    <r>
      <rPr>
        <sz val="11"/>
        <color theme="1"/>
        <rFont val="Calibri"/>
        <family val="2"/>
      </rPr>
      <t>&gt;=</t>
    </r>
    <r>
      <rPr>
        <sz val="8.8000000000000007"/>
        <color theme="1"/>
        <rFont val="Calibri"/>
        <family val="2"/>
      </rPr>
      <t xml:space="preserve"> 95%</t>
    </r>
    <r>
      <rPr>
        <sz val="11"/>
        <color theme="1"/>
        <rFont val="Calibri"/>
        <family val="2"/>
        <scheme val="minor"/>
      </rPr>
      <t xml:space="preserve"> (Ref.60020)</t>
    </r>
  </si>
  <si>
    <t>Ácido ferúlico (Ref. 90034)</t>
  </si>
  <si>
    <t>Ácido ferúlico (EP)(Ref.Y0001013)</t>
  </si>
  <si>
    <t>Ácido ferúlico (USP) (Ref.1270311)</t>
  </si>
  <si>
    <t>Ácido trans-p-cumarico (Ref.55823)</t>
  </si>
  <si>
    <t>Cloruro de Callistephin ≥97.0% (HPLC) (Ref.79576)</t>
  </si>
  <si>
    <t>Delfinidina 3-O -β-Dcloruro de glucósido (Ref.73705)</t>
  </si>
  <si>
    <t>Sal de sodio resarzurina (Ref. R7017-5G)</t>
  </si>
  <si>
    <t>Superoxido dismutasa (Ref. S8160-15KU)</t>
  </si>
  <si>
    <t>Cloroformo HPLC (Ref. C6064)</t>
  </si>
  <si>
    <t>HEPES 4-(2-Hidroxietil)piperazina-1-acido etanosulfonico, N-(2-Hidroxietil)piperazina-N′-(2-acido etanosulfonico)( Ref.H3375-250G)</t>
  </si>
  <si>
    <t>DTNB  5,5′-Dithiobis(2-nitrobenzoic acid) (Ref.D218200-10G)</t>
  </si>
  <si>
    <t>Peroxido de hidrogeno (Ref.31642-1L)</t>
  </si>
  <si>
    <t>Yoduro de acetiltiocolina( Ref.A22300)</t>
  </si>
  <si>
    <t>Cuencas de pipeta autoclavable Fisherbrand™ (Ref.13-681-801)</t>
  </si>
  <si>
    <t>Caja /50</t>
  </si>
  <si>
    <t>Protector facial E/PC Banda CJX4  D/Ajuste E/PE (Ref.6355-0001)</t>
  </si>
  <si>
    <t>Caja /4</t>
  </si>
  <si>
    <t xml:space="preserve">Filtros de jeringa de 30mm y 0.22um, Nylon no estériles (Ref. FNY030022N) </t>
  </si>
  <si>
    <t>Caja/100</t>
  </si>
  <si>
    <t>QLS</t>
  </si>
  <si>
    <t>Pipeta en vidrio- Long. 150 mm  (Ref.NOR-5010601)</t>
  </si>
  <si>
    <t>Caja /250</t>
  </si>
  <si>
    <t>Pipeta en vidrio- Long. 230 mm  (Ref. NOR-5426023)</t>
  </si>
  <si>
    <t>Micropipeta multicanal-12  5-50  uL   autoclavable (Ref.703726)</t>
  </si>
  <si>
    <t xml:space="preserve">BRAND </t>
  </si>
  <si>
    <t xml:space="preserve">Columna SC1011 ión de Calcio de 8.0 x 300 (Ref.SXF6378102 ) </t>
  </si>
  <si>
    <t>SHODEX</t>
  </si>
  <si>
    <t xml:space="preserve">Columna SUPELCOSIL™ LC-18-DB HPLC (Ref.58298C40) </t>
  </si>
  <si>
    <t>SUPELCO</t>
  </si>
  <si>
    <t>Guarda-columna SC-LG para SUGAR SC1011 y SC1821 (Ref.SXF6700090 )</t>
  </si>
  <si>
    <t>Guardacolumna SUPELCOSIL™ LC-18-DB Supelguard™ (Ref.59554)</t>
  </si>
  <si>
    <t>Herramienta de corte manual (Ref. 58692-U SUPELCO)</t>
  </si>
  <si>
    <t xml:space="preserve">Microplacas de 96 pozos transparentes (Ref-353075) Empaque individual </t>
  </si>
  <si>
    <t>CAJA/50</t>
  </si>
  <si>
    <t>Microplacas de 96 pozos de fondo negro (Ref.781668)</t>
  </si>
  <si>
    <t xml:space="preserve">Pqx </t>
  </si>
  <si>
    <t>Caja de pretri con  tres divisiones Citoplus (Ref.NOR-33100903)</t>
  </si>
  <si>
    <t>Kit de accesorios para HPLC (Ref.58635-U)</t>
  </si>
  <si>
    <t>Puntas  0- 200 uL    (Ref.732008)</t>
  </si>
  <si>
    <t>PQX1000</t>
  </si>
  <si>
    <t>Reservorios de reactivos BRAND (Ref.703459)</t>
  </si>
  <si>
    <t>Caja x 10</t>
  </si>
  <si>
    <t>Camara de neubauer doble rayodo linea brillante(Ref. BOE 14)</t>
  </si>
  <si>
    <t>Timer (Ref. 066623)</t>
  </si>
  <si>
    <t xml:space="preserve">Filtro de membrana  PTFE 0,2um (Ref. 7582 002)  </t>
  </si>
  <si>
    <t>Gabinete de Seguridad Para Ácidos y
Corrosivos</t>
  </si>
  <si>
    <t>Material: Polietileno de Alta Densidad (HDPE)
Capacidad: 44 gal / 170 lts
Número de Puertas:4
Número de estantes: 4
Profundidad útil: 30,48 cm
Dimensiones (cm): Ancho 88,9 Profundidad:
55,8 Altura: 165
Peso: 80,74 Kg.</t>
  </si>
  <si>
    <t>4 semanas</t>
  </si>
  <si>
    <t xml:space="preserve">ERGOSTEROL, 1X1ML, CHLOROFORM </t>
  </si>
  <si>
    <t xml:space="preserve">REF. 47130-U </t>
  </si>
  <si>
    <t>BETA-SITOSTEROL,1X1ML,100UG/ML,CHLOROFORM</t>
  </si>
  <si>
    <t>REF.47133</t>
  </si>
  <si>
    <t xml:space="preserve">STIGMASTEROL,1X1ML,10MG/ML,CHLOROFORM </t>
  </si>
  <si>
    <t>REF.47132</t>
  </si>
  <si>
    <t xml:space="preserve">CHOLESTANOL,1X1ML, 10MG/ML,CHLOROFORM </t>
  </si>
  <si>
    <t>REF.47129</t>
  </si>
  <si>
    <t xml:space="preserve">Biolase Dna Polymerase  </t>
  </si>
  <si>
    <t xml:space="preserve">REF. Bio-21042 </t>
  </si>
  <si>
    <t>500 units</t>
  </si>
  <si>
    <t>Bioline, USA</t>
  </si>
  <si>
    <t>Temed Ultrapure</t>
  </si>
  <si>
    <t>50 ml. Ref.ab146235</t>
  </si>
  <si>
    <t xml:space="preserve"> Abcam, USA.</t>
  </si>
  <si>
    <t>Guantes de nitrilo</t>
  </si>
  <si>
    <t xml:space="preserve"> REF. SU-690-M</t>
  </si>
  <si>
    <t>CAJA X100</t>
  </si>
  <si>
    <t xml:space="preserve"> Microflex, USA</t>
  </si>
  <si>
    <t>Mango Mix.</t>
  </si>
  <si>
    <t xml:space="preserve"> Presentación 250 reacciones. REF. Bio-25033</t>
  </si>
  <si>
    <t>Agua de PCR</t>
  </si>
  <si>
    <t xml:space="preserve"> 500 ml. REF. PCR-258XL</t>
  </si>
  <si>
    <t>Jena Bioscience. Alemania</t>
  </si>
  <si>
    <t xml:space="preserve">Marcador de Peso Molecular Hyperladder 1 Kb.  </t>
  </si>
  <si>
    <t>Presentación 200 lanes. REF. Bio-33025</t>
  </si>
  <si>
    <t xml:space="preserve"> REF. SU-690-S</t>
  </si>
  <si>
    <t>ALCOHOL ISOPROPILICO (2- PROPANOL)  99.5%</t>
  </si>
  <si>
    <t>Ref.1410901214</t>
  </si>
  <si>
    <t>5 Litros</t>
  </si>
  <si>
    <t xml:space="preserve">ACRODISC CON MEMBRANA PTFE 13 mm, porosidad:  0,22 um.  
</t>
  </si>
  <si>
    <t>Codigo. Z-P-4542A</t>
  </si>
  <si>
    <t>PAQ X 100 UDS</t>
  </si>
  <si>
    <t>PALL
LABORATORIO - 
BIOSCIENCES</t>
  </si>
  <si>
    <t>3 DÍAS HABILES</t>
  </si>
  <si>
    <t xml:space="preserve">PIEZA FACIAL M/CARA 2/CARTUCHOS SILICONA AZUL OSCURO </t>
  </si>
  <si>
    <t>codigo. 7502</t>
  </si>
  <si>
    <t>CARTUCHO V/ORGANICOS G/ACIDOS POLIMERO 2
AMARILLO</t>
  </si>
  <si>
    <t>codigo. 6003</t>
  </si>
  <si>
    <t>RETENEDOR P/PREFILTRO PLÁSTICO/A TRANSPARENTE</t>
  </si>
  <si>
    <t>codigo.502</t>
  </si>
  <si>
    <t>PAPEL DE ARROZ
Fabricado en celulosa de arroz, útil en la limpieza de los
lentes y objetivos del microscopio.</t>
  </si>
  <si>
    <t xml:space="preserve">Kit Precision Melt Supermix
</t>
  </si>
  <si>
    <t>CAT#: 172-5110.  2 x 1 ml, 2x real-time PCR mix, contains
dNTPs, iTaq™ DNA polymerase, MgCl2, EvaGreen dye, stabilizers, for
200 x 20 µl reactions</t>
  </si>
  <si>
    <t xml:space="preserve">Peine de 30 pozos fijos de 1.5mm. </t>
  </si>
  <si>
    <t>Peine de 20 pozos fijos de 1.5mm.</t>
  </si>
  <si>
    <t>Columna SC1011 ión de Calcio de 8.0 x 300</t>
  </si>
  <si>
    <t>SC1011 (8.0xX 300 mm)</t>
  </si>
  <si>
    <t>Guarda-columna SC-LG para SUGAR SC1011 y SC1821</t>
  </si>
  <si>
    <t>SUGAR SC1011 Y SC1821</t>
  </si>
  <si>
    <t>Viales para inyeccion vidrio ambar con tapa</t>
  </si>
  <si>
    <t>Viales de 2mL  con graduacion. Paquete x 1000 unidade</t>
  </si>
  <si>
    <t>1000 unidades</t>
  </si>
  <si>
    <t>Wheaton</t>
  </si>
  <si>
    <t>Folin-Ciocalteu</t>
  </si>
  <si>
    <t>Hexano  en Frasco de vidrio</t>
  </si>
  <si>
    <t xml:space="preserve">Cloroformo   </t>
  </si>
  <si>
    <t>Dimetil sulfoxido</t>
  </si>
  <si>
    <t>Cromatofolios Al TLC 20 x 20 cm silicagel  60 f 254</t>
  </si>
  <si>
    <t>Caja/25 folios</t>
  </si>
  <si>
    <t>J.T.BAKER</t>
  </si>
  <si>
    <t>Alcohol metílico grado analitico</t>
  </si>
  <si>
    <t>Sodio Hidróxido</t>
  </si>
  <si>
    <t>GRAMOS</t>
  </si>
  <si>
    <t>Columna en acero inoxidable marca capital empacada con partículas esféricas de 5 micras con química spherisil c18 250 x 4,6 mm</t>
  </si>
  <si>
    <t>-</t>
  </si>
  <si>
    <t>Guarda columna ODS 2 2 cm spherisil cart 5 um</t>
  </si>
  <si>
    <t>Ajustadores para cartuchos pre-columna. Se requieren dos unidades del ajustador final CS100 para poder usar este elemento</t>
  </si>
  <si>
    <t>Ajustadores para soporte pre columna, unidad, se requieren dos por cada precolumna</t>
  </si>
  <si>
    <t>Berberine chloride hydrate technical, =90% (AT)</t>
  </si>
  <si>
    <t>sigma</t>
  </si>
  <si>
    <t xml:space="preserve">Filtros para jeringa en PTFE, diámetro:  13 mm, porosidad:  0,22 um.  </t>
  </si>
  <si>
    <t>Restek Ref.:  26142. Waters ref: WAT200506. 
Pall</t>
  </si>
  <si>
    <t>PALL</t>
  </si>
  <si>
    <t>Talla S X 50 pares</t>
  </si>
  <si>
    <t>Talla M X 50 pares</t>
  </si>
  <si>
    <t>Sodio Carbonato Anhidro Certificado ACS 99.5 %</t>
  </si>
  <si>
    <t>fisher</t>
  </si>
  <si>
    <t>Trolox</t>
  </si>
  <si>
    <t>Acetonitrilo grado HPLC</t>
  </si>
  <si>
    <t>Micropipeta S Tipo Variable, Rango 0.5- 10 µl , E ± 0,6 % , CV ± 0,2%, certificada de conformidad CE-IVD, con certificado de calidad, soporte de estante y aceite de silicona. Esterilizable en autoclave a 121 °C (2 bar), según DIN EN 285</t>
  </si>
  <si>
    <t>0,5 -10</t>
  </si>
  <si>
    <t>uL</t>
  </si>
  <si>
    <t>Micropipeta S Tipo Variable, Rango 100 - 1000 µl - (0.1-1 mL) , E ± 0,6 % , CV ± 0,2%, certificada de conformidad CE-IVD, Incluye certificado de calidad, soporte de estante y aceite de silicona. Esterilizable en autoclave a 121 °C (2 bar), según DIN EN 285</t>
  </si>
  <si>
    <t>100-1000</t>
  </si>
  <si>
    <t>DPPH( 2 2 - Diphenyl - 1 - picrylhydrazyl (free radical) 95%)</t>
  </si>
  <si>
    <t>MILIGRAMOS</t>
  </si>
  <si>
    <t>TPTZ ( 2 4 6 - Tri(2 - pyridyl) - 1 3 5 - triazine 98%)</t>
  </si>
  <si>
    <t>Kit de viales, tapas y septas, INCLUYE - Vial en vidrio, color ámbar, no graduados, de 40mL
- Tapa rosca en polipropileno cerrada con capa en PTFE</t>
  </si>
  <si>
    <t>National Scientific</t>
  </si>
  <si>
    <t>ABTS (2,2′-Azino-bis(3-ethylbenzothiazoline-6-sulfonic acid) diammonium salt)</t>
  </si>
  <si>
    <t>ROCHE</t>
  </si>
  <si>
    <t>Ácido acético</t>
  </si>
  <si>
    <t>LITROS</t>
  </si>
  <si>
    <t>Ácido gálico 97.5 - 102.5%</t>
  </si>
  <si>
    <t>Alcohol N-Butilico (1-Butanol) Certificado ACS 99,4% R.A</t>
  </si>
  <si>
    <t>Sulfato de Hierro II 7H2O ACS reagent 99.0%</t>
  </si>
  <si>
    <t>Fructosa</t>
  </si>
  <si>
    <t>D+Glucose BioUltra, anhydrous, &gt;99.5% (HPLC)</t>
  </si>
  <si>
    <t>Ácido Sulfúrico Reactivo Certificado ACS, 95 -98 %.</t>
  </si>
  <si>
    <t>Ácido clorhidrico 36.5%-38%</t>
  </si>
  <si>
    <t>D-Mannoheptulose =99.0% (HPLC) SIGMA</t>
  </si>
  <si>
    <t>Perseitol diformal</t>
  </si>
  <si>
    <t>Potasio persulfato, reactivo ACS &gt; 99.0%</t>
  </si>
  <si>
    <t>SUCROSE &gt; 99.5% (GC)</t>
  </si>
  <si>
    <t>Quercetina</t>
  </si>
  <si>
    <t>gramos</t>
  </si>
  <si>
    <t>Diallyl disulfide tech. 80% remainder mainly diallyl sulfide and diallyl trisulfide</t>
  </si>
  <si>
    <t>Caldo BHI</t>
  </si>
  <si>
    <t>Agar MUELLER- HINTON  con fecha de venc. Mínimo 3 años</t>
  </si>
  <si>
    <t>Agar Papa dextrosa</t>
  </si>
  <si>
    <t>Agar Saboureaud</t>
  </si>
  <si>
    <t>Caldo Sabouraud</t>
  </si>
  <si>
    <t>GUANTE NITRILO TALLA XS CAJA X  50 PARES</t>
  </si>
  <si>
    <t>caja</t>
  </si>
  <si>
    <t>Jabón Quirúrgico</t>
  </si>
  <si>
    <t xml:space="preserve">GALON </t>
  </si>
  <si>
    <t>GALÓN</t>
  </si>
  <si>
    <t>SPARTAN</t>
  </si>
  <si>
    <t>Hipoclorito de sodio al 13 %</t>
  </si>
  <si>
    <t>GALON</t>
  </si>
  <si>
    <t>Aceite de Inmersión</t>
  </si>
  <si>
    <t>Aceite Mineral</t>
  </si>
  <si>
    <t>Acido lactico</t>
  </si>
  <si>
    <t>Pinzas con garra</t>
  </si>
  <si>
    <t xml:space="preserve">NACIONAL </t>
  </si>
  <si>
    <t>PINZAS sin GARRA de 20 cm de longitud en Acero inoxidable</t>
  </si>
  <si>
    <t>LabScient</t>
  </si>
  <si>
    <t xml:space="preserve">Cajas de Petri de  60 x 15 mm. </t>
  </si>
  <si>
    <t>Alemana</t>
  </si>
  <si>
    <t xml:space="preserve">Cajas de Petri de  100 x 15 mm. </t>
  </si>
  <si>
    <t>Papel plastico vinipel por rollo de 30 cm de ancho por 100 metros de largo.</t>
  </si>
  <si>
    <t>Papel Kraft. Rollo de 15 pulgadas de ancho por 100 metros de largo</t>
  </si>
  <si>
    <t>Tubos de ensayo taparrosca de 25 ml</t>
  </si>
  <si>
    <t>KIMAS</t>
  </si>
  <si>
    <t xml:space="preserve">Lamina porta objetos Medidas:76 mm de largo x 26  mm de ancho. Caja x 50  unidades. </t>
  </si>
  <si>
    <t>knitell</t>
  </si>
  <si>
    <t>Laminas cubreobjetos de 22 mm x 22 mm x caja x 50 unidades</t>
  </si>
  <si>
    <t>Azul de Lactofenol</t>
  </si>
  <si>
    <t>Cinta indicadora de esterilizacion x rollo</t>
  </si>
  <si>
    <t>Kartel</t>
  </si>
  <si>
    <t>Cuchillas para bisturí # 22 Caja * 100</t>
  </si>
  <si>
    <t>Mango de Bisturí # 4</t>
  </si>
  <si>
    <t>Asas de redondela metálicas alambre delgado</t>
  </si>
  <si>
    <t>Gorro desechable caja por 100 unidades</t>
  </si>
  <si>
    <t>Termómetro hasta 100°C  con mercurio.</t>
  </si>
  <si>
    <t>Puntas par micropiprta de  10,5 A 10 Ul x 1000</t>
  </si>
  <si>
    <t>bolsa</t>
  </si>
  <si>
    <t>Puntas par micropiprta de  1 A 200 Ul x 1000</t>
  </si>
  <si>
    <t>Puntas par micropiprta de  100 A 1000 Ul x 1000</t>
  </si>
  <si>
    <t>Mechero de alcohol vidrio tapa metálica</t>
  </si>
  <si>
    <t>KIT Prostaglandin E2 EIA-Monoclonal (ref:514010)</t>
  </si>
  <si>
    <t>CAYMAN</t>
  </si>
  <si>
    <t>KIT Milliplex Mouse Cytokine/ Chemokine. Magnetic Bead Panel (MCYTOMAG-70K)</t>
  </si>
  <si>
    <t>TaqMan® RNA-to-CT™ 1-Step Kit; (200 Rnx) at 50 μL reaction volume; 1 x 5 mL tube of 2X master mix containing AmpliTaq Gold® DNA Polymerase UP, dNTPs (including dUTP), Passive Reference 1, and optimized buffer components 1 x 250 μL tube of 40X RT enzyme mix containing ArrayScript™ UP Reverse Transcriptase, RNase Inhibitor (Ref:4392938)</t>
  </si>
  <si>
    <t>APPLIED BIOSYSTEMS</t>
  </si>
  <si>
    <t>RNeasy Plus Mini Kit (50) (Ref:74134)</t>
  </si>
  <si>
    <t>MTT (Ref:M2128)</t>
  </si>
  <si>
    <t>Frascox500MG</t>
  </si>
  <si>
    <t>DMSO grado biología molecular libre de DNAasas y RNAs</t>
  </si>
  <si>
    <t>Frascox100ML</t>
  </si>
  <si>
    <t>PBS 10X (Núm Cat: 70011044)</t>
  </si>
  <si>
    <t>Frascox500ML</t>
  </si>
  <si>
    <t>DMEN + GluMax + Supl. (Ref: 10564029)</t>
  </si>
  <si>
    <t>Frascox400 mL</t>
  </si>
  <si>
    <t>Anfotericina (Ref: A9528)</t>
  </si>
  <si>
    <t>Frascox50 mg</t>
  </si>
  <si>
    <t>Suero Fetal Bovino</t>
  </si>
  <si>
    <t>Frascox500 mL</t>
  </si>
  <si>
    <t>2-Mercaptoetanol</t>
  </si>
  <si>
    <t>Frascox250 mL</t>
  </si>
  <si>
    <t>CALBICHEM</t>
  </si>
  <si>
    <t>Tripsina</t>
  </si>
  <si>
    <t>Frascox100 mL</t>
  </si>
  <si>
    <t>Metanol (Ref: A4524)</t>
  </si>
  <si>
    <t>Frascox 4L</t>
  </si>
  <si>
    <t>Acetato de Etilo (Ref: E1454)</t>
  </si>
  <si>
    <t>Cloroformo (Ref: 6064)</t>
  </si>
  <si>
    <t xml:space="preserve">IVA </t>
  </si>
  <si>
    <t>VALOR TOTAL IVA INCLUIDO</t>
  </si>
  <si>
    <t>ÍTEM 1 - PROYECTOS SALUD</t>
  </si>
  <si>
    <t>ÍTEM 2 - PROYECTOS BIOTECNOLOGÍA</t>
  </si>
  <si>
    <t>NOMBRE EMPRESA</t>
  </si>
  <si>
    <t>FIRMA REPRESENTANTE LEGAL</t>
  </si>
  <si>
    <t>NIT</t>
  </si>
  <si>
    <t>IVA</t>
  </si>
  <si>
    <t>ÍTEM 4 - PROYECTO OLEOQUÍMICA</t>
  </si>
  <si>
    <t>ÍTEM 5 - PROYECTO POLIFENOLES</t>
  </si>
  <si>
    <t>COMPRA DE BIENES Y SUMINISTROS - LICITACIÓN PÚBLICA 06 DE 2016</t>
  </si>
  <si>
    <t>ÍTEM 3 - PROYECTOS LABORATORIO GBPN</t>
  </si>
  <si>
    <t>MARCA OFERTADA</t>
  </si>
  <si>
    <r>
      <t xml:space="preserve">Etanol Absoluto para análisis 99.5% 200 proof Cumple con las especificaciones de la ACS y USP. </t>
    </r>
    <r>
      <rPr>
        <sz val="11"/>
        <color rgb="FFFF0000"/>
        <rFont val="Calibri"/>
        <family val="2"/>
        <scheme val="minor"/>
      </rPr>
      <t>1 Galón.</t>
    </r>
    <r>
      <rPr>
        <sz val="11"/>
        <color theme="1"/>
        <rFont val="Calibri"/>
        <family val="2"/>
        <scheme val="minor"/>
      </rPr>
      <t xml:space="preserve"> Litros. Ref. 792780-GL</t>
    </r>
  </si>
  <si>
    <t>1 G</t>
  </si>
  <si>
    <r>
      <t>Ibiscientific</t>
    </r>
    <r>
      <rPr>
        <sz val="11"/>
        <color rgb="FFFF0000"/>
        <rFont val="Calibri"/>
        <family val="2"/>
        <scheme val="minor"/>
      </rPr>
      <t>, SIGMA</t>
    </r>
  </si>
  <si>
    <r>
      <t xml:space="preserve">USA SCIENTIFIC, </t>
    </r>
    <r>
      <rPr>
        <sz val="11"/>
        <color rgb="FFFF0000"/>
        <rFont val="Calibri"/>
        <family val="2"/>
        <scheme val="minor"/>
      </rPr>
      <t>Fisherbrand.</t>
    </r>
  </si>
  <si>
    <r>
      <t>MERCK</t>
    </r>
    <r>
      <rPr>
        <sz val="11"/>
        <color rgb="FFFF0000"/>
        <rFont val="Calibri"/>
        <family val="2"/>
        <scheme val="minor"/>
      </rPr>
      <t>, OXOID</t>
    </r>
  </si>
  <si>
    <r>
      <t>HyStem</t>
    </r>
    <r>
      <rPr>
        <vertAlign val="superscript"/>
        <sz val="11"/>
        <rFont val="Calibri"/>
        <family val="2"/>
        <scheme val="minor"/>
      </rPr>
      <t>®</t>
    </r>
    <r>
      <rPr>
        <sz val="11"/>
        <rFont val="Calibri"/>
        <family val="2"/>
        <scheme val="minor"/>
      </rPr>
      <t xml:space="preserve">-C Cell Culture Scaffold Kit </t>
    </r>
    <r>
      <rPr>
        <sz val="11"/>
        <color rgb="FFFF0000"/>
        <rFont val="Calibri"/>
        <family val="2"/>
        <scheme val="minor"/>
      </rPr>
      <t>HYSC020-1KT</t>
    </r>
  </si>
  <si>
    <r>
      <t xml:space="preserve">Sulfo-NHS (N-hydroxysulfosuccinimide) CAS 106627-54-7. </t>
    </r>
    <r>
      <rPr>
        <sz val="11"/>
        <color rgb="FFFF0000"/>
        <rFont val="Calibri"/>
        <family val="2"/>
        <scheme val="minor"/>
      </rPr>
      <t>1 Gramo.</t>
    </r>
  </si>
  <si>
    <r>
      <t xml:space="preserve">SIGMA, </t>
    </r>
    <r>
      <rPr>
        <sz val="11"/>
        <color rgb="FFFF0000"/>
        <rFont val="Calibri"/>
        <family val="2"/>
        <scheme val="minor"/>
      </rPr>
      <t>MERCK.</t>
    </r>
  </si>
  <si>
    <r>
      <t xml:space="preserve">SIGMA-ALDRICH, </t>
    </r>
    <r>
      <rPr>
        <sz val="11"/>
        <color rgb="FFFF0000"/>
        <rFont val="Calibri"/>
        <family val="2"/>
        <scheme val="minor"/>
      </rPr>
      <t>MERCK.</t>
    </r>
  </si>
  <si>
    <r>
      <t xml:space="preserve">FISHER, </t>
    </r>
    <r>
      <rPr>
        <sz val="11"/>
        <color rgb="FFFF0000"/>
        <rFont val="Calibri"/>
        <family val="2"/>
        <scheme val="minor"/>
      </rPr>
      <t>MERCK.</t>
    </r>
  </si>
  <si>
    <r>
      <t xml:space="preserve">CARLO ERBA, </t>
    </r>
    <r>
      <rPr>
        <sz val="11"/>
        <color rgb="FFFF0000"/>
        <rFont val="Calibri"/>
        <family val="2"/>
        <scheme val="minor"/>
      </rPr>
      <t>MERCK.</t>
    </r>
  </si>
  <si>
    <r>
      <t xml:space="preserve">SIGMA, </t>
    </r>
    <r>
      <rPr>
        <sz val="11"/>
        <color rgb="FFFF0000"/>
        <rFont val="Calibri"/>
        <family val="2"/>
        <scheme val="minor"/>
      </rPr>
      <t>MERCK</t>
    </r>
    <r>
      <rPr>
        <sz val="11"/>
        <color theme="1"/>
        <rFont val="Calibri"/>
        <family val="2"/>
        <scheme val="minor"/>
      </rPr>
      <t>.</t>
    </r>
  </si>
  <si>
    <r>
      <t xml:space="preserve">AMRESCO, </t>
    </r>
    <r>
      <rPr>
        <sz val="11"/>
        <color rgb="FFFF0000"/>
        <rFont val="Calibri"/>
        <family val="2"/>
        <scheme val="minor"/>
      </rPr>
      <t>MERCK</t>
    </r>
  </si>
  <si>
    <r>
      <t xml:space="preserve">Q.L.S., </t>
    </r>
    <r>
      <rPr>
        <sz val="11"/>
        <color rgb="FFFF0000"/>
        <rFont val="Calibri"/>
        <family val="2"/>
        <scheme val="minor"/>
      </rPr>
      <t>NEST</t>
    </r>
  </si>
  <si>
    <t>ANEXO 1 MODIFICADO ESPECIFICACIONES TÉCNICAS - FORMATO PARA PRESENTACIÓN OFERTA</t>
  </si>
  <si>
    <r>
      <t xml:space="preserve">MERCK, </t>
    </r>
    <r>
      <rPr>
        <sz val="11"/>
        <color rgb="FFFF0000"/>
        <rFont val="Calibri"/>
        <family val="2"/>
        <scheme val="minor"/>
      </rPr>
      <t>OXOID</t>
    </r>
  </si>
  <si>
    <r>
      <t xml:space="preserve">SIGMA, </t>
    </r>
    <r>
      <rPr>
        <sz val="11"/>
        <color rgb="FFFF0000"/>
        <rFont val="Calibri"/>
        <family val="2"/>
        <scheme val="minor"/>
      </rPr>
      <t>MERCK</t>
    </r>
  </si>
  <si>
    <r>
      <t xml:space="preserve">FISHER, </t>
    </r>
    <r>
      <rPr>
        <sz val="11"/>
        <color rgb="FFFF0000"/>
        <rFont val="Calibri"/>
        <family val="2"/>
        <scheme val="minor"/>
      </rPr>
      <t xml:space="preserve">MERCK </t>
    </r>
  </si>
  <si>
    <r>
      <t xml:space="preserve">FISHER, </t>
    </r>
    <r>
      <rPr>
        <sz val="11"/>
        <color rgb="FFFF0000"/>
        <rFont val="Calibri"/>
        <family val="2"/>
        <scheme val="minor"/>
      </rPr>
      <t>MERCK</t>
    </r>
  </si>
  <si>
    <r>
      <t>Ibiscientific</t>
    </r>
    <r>
      <rPr>
        <sz val="11"/>
        <color rgb="FFFF0000"/>
        <rFont val="Calibri"/>
        <family val="2"/>
        <scheme val="minor"/>
      </rPr>
      <t>, Fisher</t>
    </r>
  </si>
  <si>
    <r>
      <t>Vial de células (empacado en nitrógeno líquido)</t>
    </r>
    <r>
      <rPr>
        <sz val="11"/>
        <color rgb="FFFF0000"/>
        <rFont val="Calibri"/>
        <family val="2"/>
        <scheme val="minor"/>
      </rPr>
      <t xml:space="preserve"> Adiposite -derived-stem cell Ref. PT-5006</t>
    </r>
  </si>
  <si>
    <t>90 DIAS</t>
  </si>
  <si>
    <t>LABSCIENT</t>
  </si>
  <si>
    <t>30 DIAS</t>
  </si>
  <si>
    <t>MERCK REF. 1022450500</t>
  </si>
  <si>
    <t>MERCK REF. 8222622500</t>
  </si>
  <si>
    <t>MUNKTELL</t>
  </si>
  <si>
    <t>NEST</t>
  </si>
  <si>
    <t>ADEQUIM S.A.S</t>
  </si>
  <si>
    <t xml:space="preserve"> ANNAR DIAGNOSTICA IMPORT S.A.S</t>
  </si>
  <si>
    <t>60 DIAS</t>
  </si>
  <si>
    <t>5 DIAS</t>
  </si>
  <si>
    <t>DIAS</t>
  </si>
  <si>
    <t xml:space="preserve">BLAMIS DOTACIONES </t>
  </si>
  <si>
    <t>45 DIAS</t>
  </si>
  <si>
    <t xml:space="preserve"> CASA CIENTIFICA BLANCO Y COMPANIA S.A.S</t>
  </si>
  <si>
    <t>30 Días</t>
  </si>
  <si>
    <t>40 - 60 Días</t>
  </si>
  <si>
    <t>GENPRODUCTS COMPANY S.A.S</t>
  </si>
  <si>
    <t xml:space="preserve">60 dias </t>
  </si>
  <si>
    <t>GENTECH S.A.S</t>
  </si>
  <si>
    <t xml:space="preserve">FISHER  SCIENTIFIC  </t>
  </si>
  <si>
    <t xml:space="preserve">90 DIAS </t>
  </si>
  <si>
    <t xml:space="preserve">USA  SCIENTIFIC  </t>
  </si>
  <si>
    <t xml:space="preserve">DERMAGRIP  </t>
  </si>
  <si>
    <t xml:space="preserve">10 dias  </t>
  </si>
  <si>
    <t xml:space="preserve">AXIGEN </t>
  </si>
  <si>
    <t xml:space="preserve">CORNING  </t>
  </si>
  <si>
    <t>EPENDORFF</t>
  </si>
  <si>
    <t xml:space="preserve">PALL LAB  </t>
  </si>
  <si>
    <t xml:space="preserve">BRAND  </t>
  </si>
  <si>
    <t xml:space="preserve">BOECO  </t>
  </si>
  <si>
    <t xml:space="preserve">USA SCIENTIFIC </t>
  </si>
  <si>
    <t xml:space="preserve">KIMAX  </t>
  </si>
  <si>
    <t xml:space="preserve"> INVERSIONES  JIMSA  LTDA</t>
  </si>
  <si>
    <t>3 DIAS</t>
  </si>
  <si>
    <t>CHEMI</t>
  </si>
  <si>
    <t>MEDIMALCO S.A.S</t>
  </si>
  <si>
    <t>PURIFIACIÓN Y ANÁLISIS DE FLUUIDOS LTDA.</t>
  </si>
  <si>
    <t>8-75 DIAS</t>
  </si>
  <si>
    <t>PROFINAS S.A.S</t>
  </si>
  <si>
    <t xml:space="preserve"> QUIMICA  M.G.  S.A.S.</t>
  </si>
  <si>
    <t>FISHER -SPETRUM LABS</t>
  </si>
  <si>
    <t>SANTA  CRUZ</t>
  </si>
  <si>
    <t>BIOLINE</t>
  </si>
  <si>
    <t>USASCIENTIFIC</t>
  </si>
  <si>
    <t>60  DIAS</t>
  </si>
  <si>
    <t xml:space="preserve">3 DIAS </t>
  </si>
  <si>
    <t xml:space="preserve">Applied Biosystems™ </t>
  </si>
  <si>
    <t xml:space="preserve"> QUIMICOS Y REACTIVOS SAS "QUIMIREL SAS"</t>
  </si>
  <si>
    <t>FISHER BIOREAGENT</t>
  </si>
  <si>
    <t>120 DÍAS</t>
  </si>
  <si>
    <t>Brand</t>
  </si>
  <si>
    <t>60  días</t>
  </si>
  <si>
    <t xml:space="preserve">Rnase Away </t>
  </si>
  <si>
    <t>SCIENTIFIC PRODUCTS LTDA.</t>
  </si>
  <si>
    <t xml:space="preserve"> SUMINISTROS CLINICOS ISLA SAS</t>
  </si>
  <si>
    <t>SANTA CRUZ sc-5290</t>
  </si>
  <si>
    <t>45 DIAS HABILES</t>
  </si>
  <si>
    <t>SANTA CRUZ sc-2031</t>
  </si>
  <si>
    <t>SANTA CRUZ sc-216797A</t>
  </si>
  <si>
    <t>CELL BIOLABS</t>
  </si>
  <si>
    <t>30 DIAS HABILES</t>
  </si>
  <si>
    <t>05 DIAS</t>
  </si>
  <si>
    <t>70 DIAS</t>
  </si>
  <si>
    <t xml:space="preserve">LABORATORIOS WACOL S.A. </t>
  </si>
  <si>
    <t>PROVEEDOR</t>
  </si>
  <si>
    <t>SUBTOTALES 3</t>
  </si>
  <si>
    <t>TOTALES</t>
  </si>
  <si>
    <t>SUBTOTALES 2</t>
  </si>
  <si>
    <t>SUBTOTALES 1</t>
  </si>
  <si>
    <t>SHARLAU</t>
  </si>
  <si>
    <t>LAB SCIENET</t>
  </si>
  <si>
    <t>SCHOTTT</t>
  </si>
  <si>
    <t>90DIAS</t>
  </si>
  <si>
    <t>3M</t>
  </si>
  <si>
    <t>ADEQUIM SAS</t>
  </si>
  <si>
    <t>ANNAR DIAGNÓSTICA IMPORT S.A.S</t>
  </si>
  <si>
    <t>BLAMIS DOTACIONES</t>
  </si>
  <si>
    <t>BLAMIS DOTACIONES LABORATORIO S.A.S</t>
  </si>
  <si>
    <t xml:space="preserve">CASA CIENTIFICA BLANCO Y COMPANIA S.A.S </t>
  </si>
  <si>
    <t xml:space="preserve"> GENTECH S.A.S</t>
  </si>
  <si>
    <t xml:space="preserve">NACIONAL  </t>
  </si>
  <si>
    <t xml:space="preserve">10 DIAS  </t>
  </si>
  <si>
    <t xml:space="preserve">INDUSTRIAL  </t>
  </si>
  <si>
    <t xml:space="preserve">DURAN </t>
  </si>
  <si>
    <t xml:space="preserve">DERMAGRIP </t>
  </si>
  <si>
    <t>RIMCO</t>
  </si>
  <si>
    <t xml:space="preserve">SCHOTT </t>
  </si>
  <si>
    <t>MICROFLEX</t>
  </si>
  <si>
    <t xml:space="preserve"> INVERSIONES  JIMSA  LTDA  </t>
  </si>
  <si>
    <t>Tubemplast</t>
  </si>
  <si>
    <t>2 Dias</t>
  </si>
  <si>
    <t>Grafiexpress</t>
  </si>
  <si>
    <t>8 Dias</t>
  </si>
  <si>
    <t>3 Dias</t>
  </si>
  <si>
    <t>PARAMOUNT</t>
  </si>
  <si>
    <t>Reynolds</t>
  </si>
  <si>
    <t>Albor</t>
  </si>
  <si>
    <t>Boeco</t>
  </si>
  <si>
    <t>Dermagrip</t>
  </si>
  <si>
    <t>Rymco</t>
  </si>
  <si>
    <t>CITUPLUS</t>
  </si>
  <si>
    <t>Tubremplast</t>
  </si>
  <si>
    <t>5 Dias</t>
  </si>
  <si>
    <t>Kramer</t>
  </si>
  <si>
    <t xml:space="preserve"> MEDIMALCO S.A.S.</t>
  </si>
  <si>
    <t>CAPITAL</t>
  </si>
  <si>
    <t>PURIFICACIÓN Y ANÁLISIS DE FLUIDOS LTDA.</t>
  </si>
  <si>
    <t>SIGMA -ALDRICH</t>
  </si>
  <si>
    <t>SIGMA - ALDRICH</t>
  </si>
  <si>
    <t>GILSON</t>
  </si>
  <si>
    <t>QUÍMICA MG S.A.S</t>
  </si>
  <si>
    <t>Brand 780550</t>
  </si>
  <si>
    <t>Thermo Scientific</t>
  </si>
  <si>
    <t>Fisherbrand</t>
  </si>
  <si>
    <t xml:space="preserve">Brand  </t>
  </si>
  <si>
    <t>Brand 28413</t>
  </si>
  <si>
    <t>CASA CIENTIFICA BLANCO Y COMPANIA S.A.S</t>
  </si>
  <si>
    <t>ALFAAESAR</t>
  </si>
  <si>
    <t>ALEMANA</t>
  </si>
  <si>
    <t>KINITELL</t>
  </si>
  <si>
    <t>IMPORTADA</t>
  </si>
  <si>
    <t xml:space="preserve">45 DIAS </t>
  </si>
  <si>
    <t>CASA CIENTÍFICA BLANCO Y CÍA</t>
  </si>
  <si>
    <t>10 DIAS</t>
  </si>
  <si>
    <t xml:space="preserve">PRESCION  </t>
  </si>
  <si>
    <t xml:space="preserve">COMERCIAL  </t>
  </si>
  <si>
    <t xml:space="preserve">KARTEL </t>
  </si>
  <si>
    <t xml:space="preserve"> ABC</t>
  </si>
  <si>
    <t>INVERSIONES JIMSA LTDA.</t>
  </si>
  <si>
    <t>PETRIQ ALEMANA</t>
  </si>
  <si>
    <t>KNITELL</t>
  </si>
  <si>
    <t>HOSPITAL</t>
  </si>
  <si>
    <t>SURGIASEP</t>
  </si>
  <si>
    <t>NEPTUNE</t>
  </si>
  <si>
    <t>15 DIAS</t>
  </si>
  <si>
    <t>MEDIMALCO SAS</t>
  </si>
  <si>
    <t>PROFINAS SAS</t>
  </si>
  <si>
    <t>ALDRIHC</t>
  </si>
  <si>
    <t>QUIMICA  M.G.  S.A.S.</t>
  </si>
  <si>
    <t>QUIMICOS Y REACTIVOS SAS "QUIMIREL SAS"</t>
  </si>
  <si>
    <t xml:space="preserve">siGMA </t>
  </si>
  <si>
    <t>60 días</t>
  </si>
  <si>
    <t>90 días</t>
  </si>
  <si>
    <t>120 días</t>
  </si>
  <si>
    <t>150 días</t>
  </si>
  <si>
    <t>SCIENTIFIC PRODUCTS LTDA</t>
  </si>
  <si>
    <t>5 DIAS HABILES</t>
  </si>
  <si>
    <t>BIOLOGIX</t>
  </si>
  <si>
    <t>SUMINISTROS CLINICOS ISLA</t>
  </si>
  <si>
    <t>JT BAKER</t>
  </si>
  <si>
    <t xml:space="preserve">LABORATORIOS WACOL S.A </t>
  </si>
  <si>
    <t>GENTECH SAS</t>
  </si>
  <si>
    <t xml:space="preserve">TOTALES </t>
  </si>
  <si>
    <t>180 DIAS</t>
  </si>
  <si>
    <t>VIDRIOEQUIPOS</t>
  </si>
  <si>
    <t>SIMAX</t>
  </si>
  <si>
    <t>N DEX</t>
  </si>
  <si>
    <t xml:space="preserve">FISHER  </t>
  </si>
  <si>
    <t xml:space="preserve">INVERSIONES  JIMSA  LTDA  </t>
  </si>
  <si>
    <t>MEDIMALCO S.A.S.</t>
  </si>
  <si>
    <t>LABCONCO</t>
  </si>
  <si>
    <t>SIGMA-FLUKA</t>
  </si>
  <si>
    <t>SUPLECO</t>
  </si>
  <si>
    <t>REMEL</t>
  </si>
  <si>
    <t>Labconco</t>
  </si>
  <si>
    <t>Thermos Scientific</t>
  </si>
  <si>
    <t xml:space="preserve">Brand </t>
  </si>
  <si>
    <t>whatman</t>
  </si>
  <si>
    <t>SECCIÓN BIENES Y SUMINISTROS</t>
  </si>
  <si>
    <t>LICITACIÓN PÚBLICA No. 06 DE 2016</t>
  </si>
  <si>
    <t>ACTA DE RECOMENDACIÓN Y ADJUDICACIÓN</t>
  </si>
  <si>
    <t>PARA:</t>
  </si>
  <si>
    <t>Señor Rector</t>
  </si>
  <si>
    <t>DE:</t>
  </si>
  <si>
    <t>Comités Jurídico, Financiero, Técnico</t>
  </si>
  <si>
    <t>ASUNTO:</t>
  </si>
  <si>
    <t>Acta de Recomendación y Adjudicación</t>
  </si>
  <si>
    <t>FECHA:</t>
  </si>
  <si>
    <t>13 de junio de 2016</t>
  </si>
  <si>
    <r>
      <rPr>
        <b/>
        <sz val="11"/>
        <rFont val="Arial"/>
        <family val="2"/>
      </rPr>
      <t>1. OBJETO</t>
    </r>
    <r>
      <rPr>
        <sz val="11"/>
        <rFont val="Arial"/>
        <family val="2"/>
      </rPr>
      <t>: REACTIVOS, MATERIALES Y REPUESTOS PARA LABORATORIOS - RECURSOS DEL SISTEMA GENERAL DE REGALÍAS DEL DEPARTAMENTO DE RISARALDA</t>
    </r>
  </si>
  <si>
    <t>2.</t>
  </si>
  <si>
    <t>EMPRESAS INVITADAS</t>
  </si>
  <si>
    <t>Además de la publicación en la página Web de la Universidad y en el SECOP, la Sección de Bienes y Suministros hace invitación a las empresas:</t>
  </si>
  <si>
    <t>ANÁLISIS Y REPRESENTACIONES CIENTÍFICAS LTDA.</t>
  </si>
  <si>
    <t>ANALYTICA LTDA</t>
  </si>
  <si>
    <t>BIODIAGNÓSTICA LTDA.</t>
  </si>
  <si>
    <t>BIOLOGÍA MOLECULAR</t>
  </si>
  <si>
    <t>CASA CIENTÍFICA LTDA.</t>
  </si>
  <si>
    <t>ELEMENTOS QUÍMICOS LTDA.</t>
  </si>
  <si>
    <t>EXÓGENA LTDA.</t>
  </si>
  <si>
    <t>GENTECH</t>
  </si>
  <si>
    <t>IMPEL LTDA.</t>
  </si>
  <si>
    <t>INNOVATEK LTDA.</t>
  </si>
  <si>
    <t>LABINS LTDA.</t>
  </si>
  <si>
    <t>LESNIAK E.U.</t>
  </si>
  <si>
    <t>MERCK S.A.</t>
  </si>
  <si>
    <t>NELSON ROYERO</t>
  </si>
  <si>
    <t>PROFINAS S.A.</t>
  </si>
  <si>
    <t>PURIFICACIÓN Y ANÁLISIS</t>
  </si>
  <si>
    <t>QUÍMICA MG LTDA.</t>
  </si>
  <si>
    <t>QUÍMICOS Y REACTIVOS LTDA.</t>
  </si>
  <si>
    <t>REACTIVOS EQUIPOS Y QUÍMICOS - REQUIM</t>
  </si>
  <si>
    <t>QUÍMICOS FARADAY LTDA.</t>
  </si>
  <si>
    <t>3.</t>
  </si>
  <si>
    <t>EMPRESAS QUE PARTICIPAN EN LA LICITACIÓN</t>
  </si>
  <si>
    <t>ANNAR DIAGNOSTICA IMPORT SAS</t>
  </si>
  <si>
    <t>BLAMIS DOTACIONES LABORATORIO SAS</t>
  </si>
  <si>
    <t>CASA CIENTÍFICA BLANCO Y COMPAÑÍA SAS</t>
  </si>
  <si>
    <t>GENPRODUCTS COMPANY SAS</t>
  </si>
  <si>
    <t>SUMINISTROS CLÍNICOS ISLA SAS</t>
  </si>
  <si>
    <t>MERCK SA</t>
  </si>
  <si>
    <t>NELSON ANTONIO ROYERO Y CIA SAS</t>
  </si>
  <si>
    <t>QUÍMICA MG SAS</t>
  </si>
  <si>
    <t>QUIMIOLAB SAS</t>
  </si>
  <si>
    <t>QUÍMICOS Y REACTIVOS SAS</t>
  </si>
  <si>
    <t>LABORATORIOS WACOL SA</t>
  </si>
  <si>
    <t>4.</t>
  </si>
  <si>
    <t>EVALUACIÓN JURÍDICA</t>
  </si>
  <si>
    <t>Una vez revisados los documentos legales exigidos en el Pliego de Condiciones, se tiene el siguiente cuadro resumen:</t>
  </si>
  <si>
    <t>PROVEEDORES</t>
  </si>
  <si>
    <t xml:space="preserve">Registro Unico de Proponentes </t>
  </si>
  <si>
    <t>Unión Temporal</t>
  </si>
  <si>
    <t>Póliza de Seriedad de la Propuesta</t>
  </si>
  <si>
    <t>Cumple</t>
  </si>
  <si>
    <t>Si</t>
  </si>
  <si>
    <t>N/A</t>
  </si>
  <si>
    <t>La empresa Nelson Royero se retira de la Licitación.</t>
  </si>
  <si>
    <t>Todas las empresas participantes cumplen con la documentación exigida en el Pliego de Condiciones.</t>
  </si>
  <si>
    <t>5.</t>
  </si>
  <si>
    <t>EVALUACIÓN FINANCIERA</t>
  </si>
  <si>
    <t>Se evalúan los documentos financieros solicitados en el Capítulo 2 Ítem 2.2 del Pliego de Condiciones</t>
  </si>
  <si>
    <t>No.</t>
  </si>
  <si>
    <t>RUT, RUP, Documentos Seguridad Social</t>
  </si>
  <si>
    <t>Las empresas cumplen con toda la documentación exigida en el Pliego de Condiciones</t>
  </si>
  <si>
    <t>Determinación de la capacidad financiera:</t>
  </si>
  <si>
    <t>Se analizaron 3 Índices: Capital de Trabajo, Razón Corriente y Nivel de Endeudamiento con el siguiente Resultado:</t>
  </si>
  <si>
    <t>Proponente</t>
  </si>
  <si>
    <t>ARC QUIMICOS SAS</t>
  </si>
  <si>
    <t>AVANTIKA COLOMBIA SAS</t>
  </si>
  <si>
    <t>BIODIAGNOSTICA SAS</t>
  </si>
  <si>
    <t>BIOINSTRUMENTAL SAS</t>
  </si>
  <si>
    <t>BIOLOGIA MOLECULAR LTDA</t>
  </si>
  <si>
    <t>COLORADO CASTAÑO JAIRO ALBERTO (GENTECH)</t>
  </si>
  <si>
    <t xml:space="preserve">ELEMENTOS QUIMICOS LTDA </t>
  </si>
  <si>
    <t>EXOGENA LTDA</t>
  </si>
  <si>
    <t>EXRO SAS</t>
  </si>
  <si>
    <t>No</t>
  </si>
  <si>
    <t>IMPORTECNICAL SAS</t>
  </si>
  <si>
    <t>INNOVACION TECNOLOGICA LTDA</t>
  </si>
  <si>
    <t>INVERSIONES JIMSA LTDA</t>
  </si>
  <si>
    <t>LAB BRANDS SAS</t>
  </si>
  <si>
    <t xml:space="preserve">LESNIAK EU </t>
  </si>
  <si>
    <t>Se anexa calificación.</t>
  </si>
  <si>
    <t>Las empresas Merck SA no cumple con uno de los índices evaluados por lo tanto no continúa en la Licitación.</t>
  </si>
  <si>
    <t>Las demás empresas cumplen con  los tres Índices financieros, por lo tanto continúan en el proceso.</t>
  </si>
  <si>
    <t>De acuerdo con el cronograma se publican las evaluaciones Jurídica y Financiera en la página web de la Universidad, el Secop y en el acceso compartido con los proveedores en Google Drive.</t>
  </si>
  <si>
    <t>6.</t>
  </si>
  <si>
    <t xml:space="preserve">EVALUACIÓN TÉCNICA </t>
  </si>
  <si>
    <t xml:space="preserve">Se realiza la evaluación técnica por cada subítem verificando el cumplimiento de las especificaciones técnicas,  documentos y requisitos de obligatorio cumplimiento solicitados en el Pliego. </t>
  </si>
  <si>
    <t>A las empresas se les da a conocer las ofertas de todos los participantes, en un cuadro resumen que se pubica en la página web de la Universidad, el Secop y en el acceso compartido con los proveedores en Google Drive.</t>
  </si>
  <si>
    <t>Luego de la publicación de la Evaluación Técnica se recibieron las observaciones a dicha evaluación y se publicaron las respuestas correspondientes de acuerdo con el cronograma establecido en el pliego de condiciones.</t>
  </si>
  <si>
    <t>7.</t>
  </si>
  <si>
    <t xml:space="preserve">EVALUACIÓN ECONÓMICA </t>
  </si>
  <si>
    <t>De acuerdo con la evaluación anterior, se realiza cuadro comparativo con las ofertas presentadas (Ver ANEXO 1 - CUADRO COMPARATIVO DE OFERTAS)  y que cumplieron con todas las condiciones, arrojando como resultado la siguiente recomendación.</t>
  </si>
  <si>
    <t>8.</t>
  </si>
  <si>
    <t>RECOMENDACIÓN</t>
  </si>
  <si>
    <t>De acuerdo con las evaluaciones anteriores y al presupuesto oficial asignado para la Licitación, se recomienda adjudicar de la siguiente manera:</t>
  </si>
  <si>
    <t>VALOR TOTAL ADJUDICADO</t>
  </si>
  <si>
    <t>ANNAR DIAGNOSTICA IMPORT S.A.S</t>
  </si>
  <si>
    <t>INVERSIONES  JIMSA  LTDA</t>
  </si>
  <si>
    <t>SUMINISTROS CLINICOS ISLA SAS</t>
  </si>
  <si>
    <t>Ver ANEXO 2 RELACIÓN DE SUBÍTEMS ADJUDICADOS POR PROVEEDOR</t>
  </si>
  <si>
    <t>Los subítems no adjudicados se declaran desiertos Ver Anexo 3 que hace parte de la presente Acta, para su adquisición se procederá de acuerdo con el Estatuto de Contratación de la Universidad.</t>
  </si>
  <si>
    <t>DESIERTOS</t>
  </si>
  <si>
    <t>Valor por fuera del presupuesto asignado de acuerdo con sondeo del mercado</t>
  </si>
  <si>
    <t>13,26,46,76,89,90,130,131,132,152,172,201,202,203,268,274,302,355,368,384,391,397,428</t>
  </si>
  <si>
    <t>No cotizados</t>
  </si>
  <si>
    <t>27,28,29,31,33,34,35,36,37,38,39,49,50,51,52,57,58,59,60,61,69,70,71,72,73,95,96,97,98,99,123,133,147,148,150,151,161,169,180,181,194,258,259,260,261,262,264,265,275,294,295,296,297,298,307,308,323,326,340,341,353,360,362,365,366,367,372,373,374,375,376,377,379,385,387,388,398,404,405,406,410,411,413,418,425,435</t>
  </si>
  <si>
    <t>Por valor por fuera del presupuesto asignado de acuerdo con sondeo del mercado</t>
  </si>
  <si>
    <t>22, 60,61,62, 92</t>
  </si>
  <si>
    <t>21,23,27,40,41,42,43,59,63,64,65,66,74,81,98,116,117,121</t>
  </si>
  <si>
    <t>4,5,6,38,39,40,41,42,56,84</t>
  </si>
  <si>
    <t>9,10,17,18,28,37,88,95,97</t>
  </si>
  <si>
    <t>9,13,26,33,45</t>
  </si>
  <si>
    <t>1,2,3,27,28,42,43,56</t>
  </si>
  <si>
    <t>2,3</t>
  </si>
  <si>
    <t>4,7</t>
  </si>
  <si>
    <t>JUANITA ISAZA MONTAÑO</t>
  </si>
  <si>
    <t>CARLOS FERNANDO CASTAÑO MONTOYA</t>
  </si>
  <si>
    <t>Comité Jurídico</t>
  </si>
  <si>
    <t>Comité Financiero</t>
  </si>
  <si>
    <t>GERMÁN EDUARDO HENAO GARCÍA</t>
  </si>
  <si>
    <t>ANA MARÍA LÓPEZ GUTIÉRREZ</t>
  </si>
  <si>
    <t>Comité Técnico</t>
  </si>
  <si>
    <t>OSCAR MARINO MOSQUERA MARTINEZ</t>
  </si>
  <si>
    <t>JUAN CARLOS SEPÚLVEDA ARIAS</t>
  </si>
  <si>
    <t>LUZ ÁNGELA VELOZA CASTIBLANCO</t>
  </si>
  <si>
    <t>GLORIA EDITH GUERRERO ÁLVAREZ</t>
  </si>
  <si>
    <t>Teniendo en cuenta que el proceso licitatorio se desarrolló de acuerdo con las Normas de Contratación establecidas, la Rectoría considera pertinente efectuar esta adjudicación de acuerdo con la recomendación de los Comités.</t>
  </si>
  <si>
    <t>LUIS FERNANDO GAVIRIA TRUJILLO</t>
  </si>
  <si>
    <t>Rector</t>
  </si>
  <si>
    <t>(en blanco)</t>
  </si>
  <si>
    <t>TOTAL ADEQUIM S.A.S</t>
  </si>
  <si>
    <t>500 µL</t>
  </si>
  <si>
    <t>HyStem®-C Cell Culture Scaffold Kit HYSC020-1KT</t>
  </si>
  <si>
    <t>Vial de células (empacado en nitrógeno líquido) Adiposite -derived-stem cell Ref. PT-5006</t>
  </si>
  <si>
    <t>PageRulerTM 50 bp DNA Ladder (50-1000bp) x 50 µg. REF.SM0371</t>
  </si>
  <si>
    <t xml:space="preserve">RNAlater TissueProtect Tubes </t>
  </si>
  <si>
    <t>Corning® 25cm² Rectangular Canted Neck Cell Culture Flask with Plug Seal Cap. REF.430168 </t>
  </si>
  <si>
    <t>Corning® 75cm² Rectangular Canted Neck Cell Culture Flask with Plug Seal Cap. REF.430720 </t>
  </si>
  <si>
    <t>QUIMICA  MG  S.A.S.</t>
  </si>
  <si>
    <t>Epo Antibody (B-4) x 200 µg/ml MARCA SANTA CRUZ. CAT.SC-5290</t>
  </si>
  <si>
    <t>PageRulerTM Broad Range Unstained Protein Ladder. REF.26630</t>
  </si>
  <si>
    <t>Lipopolysaccharides from Escherichia coli 0111:B4 ϒ-irradiated, BioXtra, suitable for cell culture. REF.L4391</t>
  </si>
  <si>
    <t>Sulfo-NHS (N-hydroxysulfosuccinimide) CAS 106627-54-7. 1 Gramo.</t>
  </si>
  <si>
    <t>Na2MoO4 * 2H2O REF. M1651- plant cell culture tested</t>
  </si>
  <si>
    <t xml:space="preserve">6-Benzylaminopurine BA </t>
  </si>
  <si>
    <t xml:space="preserve">C12H11N5. REF. B3408- plant cell culture tested  </t>
  </si>
  <si>
    <t>Ácido cafeico Purum HPLC  &gt;= 95% (Ref.60020)</t>
  </si>
  <si>
    <t>250 rxn/20 μL</t>
  </si>
  <si>
    <t>Etanol Absoluto para análisis 99.5% 200 proof Cumple con las especificaciones de la ACS y USP. 1 Galón. Litros. Ref. 792780-GL</t>
  </si>
  <si>
    <t>NUMERO DE SUBÍTEM</t>
  </si>
  <si>
    <t>SUBÍTEMS ADJUDICADOS POR PROVEEDOR</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</si>
</sst>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quot;$&quot;\ * #,##0.00_);_(&quot;$&quot;\ * \(#,##0.00\);_(&quot;$&quot;\ * &quot;-&quot;??_);_(@_)"/>
    <numFmt numFmtId="43" formatCode="_(* #,##0.00_);_(* \(#,##0.00\);_(* &quot;-&quot;??_);_(@_)"/>
    <numFmt numFmtId="164" formatCode="&quot;$&quot;#,##0;[Red]\-&quot;$&quot;#,##0"/>
    <numFmt numFmtId="165" formatCode="_(&quot;$&quot;\ * #,##0_);_(&quot;$&quot;\ * \(#,##0\);_(&quot;$&quot;\ * &quot;-&quot;??_);_(@_)"/>
    <numFmt numFmtId="166" formatCode="_-&quot;$&quot;* #,##0_-;\-&quot;$&quot;* #,##0_-;_-&quot;$&quot;* &quot;-&quot;??_-;_-@_-"/>
    <numFmt numFmtId="167" formatCode="_-[$$-240A]\ * #,##0_ ;_-[$$-240A]\ * \-#,##0\ ;_-[$$-240A]\ * &quot;-&quot;_ ;_-@_ "/>
  </numFmts>
  <fonts count="46">
    <font>
      <sz val="11"/>
      <color theme="1"/>
      <name val="Calibri"/>
      <family val="2"/>
      <scheme val="minor"/>
    </font>
    <font>
      <b/>
      <sz val="11"/>
      <color theme="1"/>
      <name val="Calibri"/>
      <family val="2"/>
      <scheme val="minor"/>
    </font>
    <font>
      <sz val="11"/>
      <color theme="1"/>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name val="Arial"/>
      <family val="2"/>
    </font>
    <font>
      <sz val="11"/>
      <color indexed="8"/>
      <name val="Calibri"/>
      <family val="2"/>
    </font>
    <font>
      <sz val="10"/>
      <name val="Verdana   "/>
    </font>
    <font>
      <b/>
      <sz val="18"/>
      <color theme="3"/>
      <name val="Calibri Light"/>
      <family val="2"/>
      <scheme val="major"/>
    </font>
    <font>
      <sz val="11"/>
      <name val="Calibri"/>
      <family val="2"/>
      <scheme val="minor"/>
    </font>
    <font>
      <sz val="11"/>
      <color theme="1"/>
      <name val="Calibri"/>
      <family val="2"/>
    </font>
    <font>
      <sz val="12"/>
      <color rgb="FF1E1E1E"/>
      <name val="Arial"/>
      <family val="2"/>
    </font>
    <font>
      <vertAlign val="superscript"/>
      <sz val="11"/>
      <color theme="1"/>
      <name val="Calibri"/>
      <family val="2"/>
      <scheme val="minor"/>
    </font>
    <font>
      <vertAlign val="superscript"/>
      <sz val="11"/>
      <name val="Calibri"/>
      <family val="2"/>
      <scheme val="minor"/>
    </font>
    <font>
      <sz val="10"/>
      <color theme="1"/>
      <name val="Arial"/>
      <family val="2"/>
    </font>
    <font>
      <sz val="11"/>
      <color rgb="FF333333"/>
      <name val="Calibri"/>
      <family val="2"/>
      <scheme val="minor"/>
    </font>
    <font>
      <sz val="12"/>
      <name val="Calibri"/>
      <family val="2"/>
      <scheme val="minor"/>
    </font>
    <font>
      <sz val="12"/>
      <color theme="1"/>
      <name val="Calibri"/>
      <family val="2"/>
      <scheme val="minor"/>
    </font>
    <font>
      <sz val="11"/>
      <color rgb="FF000000"/>
      <name val="Calibri"/>
      <family val="2"/>
      <scheme val="minor"/>
    </font>
    <font>
      <i/>
      <sz val="11"/>
      <color rgb="FF000000"/>
      <name val="Calibri"/>
      <family val="2"/>
      <scheme val="minor"/>
    </font>
    <font>
      <sz val="10"/>
      <color theme="1"/>
      <name val="Calibri"/>
      <family val="2"/>
      <scheme val="minor"/>
    </font>
    <font>
      <sz val="10"/>
      <color rgb="FF222222"/>
      <name val="Arial"/>
      <family val="2"/>
    </font>
    <font>
      <sz val="8.8000000000000007"/>
      <color theme="1"/>
      <name val="Calibri"/>
      <family val="2"/>
    </font>
    <font>
      <sz val="9"/>
      <name val="Arial"/>
      <family val="2"/>
    </font>
    <font>
      <sz val="9"/>
      <color indexed="81"/>
      <name val="Tahoma"/>
      <family val="2"/>
    </font>
    <font>
      <b/>
      <sz val="9"/>
      <color indexed="81"/>
      <name val="Tahoma"/>
      <family val="2"/>
    </font>
    <font>
      <b/>
      <sz val="11"/>
      <name val="Calibri"/>
      <family val="2"/>
    </font>
    <font>
      <b/>
      <sz val="11"/>
      <name val="Calibri"/>
      <family val="2"/>
      <scheme val="minor"/>
    </font>
    <font>
      <sz val="10"/>
      <name val="Helv"/>
      <charset val="204"/>
    </font>
    <font>
      <b/>
      <sz val="11"/>
      <name val="Arial"/>
      <family val="2"/>
    </font>
    <font>
      <sz val="11"/>
      <name val="Arial"/>
      <family val="2"/>
    </font>
    <font>
      <sz val="11"/>
      <color theme="1"/>
      <name val="Arial"/>
      <family val="2"/>
    </font>
    <font>
      <sz val="11"/>
      <color indexed="10"/>
      <name val="Arial"/>
      <family val="2"/>
    </font>
    <font>
      <b/>
      <u/>
      <sz val="11"/>
      <name val="Arial"/>
      <family val="2"/>
    </font>
    <font>
      <sz val="12"/>
      <name val="Calibri"/>
      <family val="2"/>
    </font>
  </fonts>
  <fills count="5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8" tint="0.39997558519241921"/>
        <bgColor indexed="64"/>
      </patternFill>
    </fill>
    <fill>
      <patternFill patternType="solid">
        <fgColor theme="4" tint="0.59999389629810485"/>
        <bgColor indexed="64"/>
      </patternFill>
    </fill>
    <fill>
      <patternFill patternType="solid">
        <fgColor theme="7" tint="0.39997558519241921"/>
        <bgColor indexed="64"/>
      </patternFill>
    </fill>
    <fill>
      <patternFill patternType="solid">
        <fgColor theme="2" tint="-9.9978637043366805E-2"/>
        <bgColor indexed="64"/>
      </patternFill>
    </fill>
    <fill>
      <patternFill patternType="solid">
        <fgColor theme="5" tint="0.39997558519241921"/>
        <bgColor indexed="64"/>
      </patternFill>
    </fill>
    <fill>
      <patternFill patternType="solid">
        <fgColor rgb="FF92D050"/>
        <bgColor indexed="64"/>
      </patternFill>
    </fill>
    <fill>
      <patternFill patternType="solid">
        <fgColor rgb="FFFFFF00"/>
        <bgColor indexed="64"/>
      </patternFill>
    </fill>
    <fill>
      <patternFill patternType="solid">
        <fgColor indexed="2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thin">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s>
  <cellStyleXfs count="50">
    <xf numFmtId="0" fontId="0" fillId="0" borderId="0"/>
    <xf numFmtId="0" fontId="3"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5" fillId="2" borderId="0" applyNumberFormat="0" applyBorder="0" applyAlignment="0" applyProtection="0"/>
    <xf numFmtId="0" fontId="6" fillId="3" borderId="0" applyNumberFormat="0" applyBorder="0" applyAlignment="0" applyProtection="0"/>
    <xf numFmtId="0" fontId="7" fillId="4" borderId="0" applyNumberFormat="0" applyBorder="0" applyAlignment="0" applyProtection="0"/>
    <xf numFmtId="0" fontId="8" fillId="5" borderId="4" applyNumberFormat="0" applyAlignment="0" applyProtection="0"/>
    <xf numFmtId="0" fontId="9" fillId="6" borderId="5" applyNumberFormat="0" applyAlignment="0" applyProtection="0"/>
    <xf numFmtId="0" fontId="10" fillId="6" borderId="4" applyNumberFormat="0" applyAlignment="0" applyProtection="0"/>
    <xf numFmtId="0" fontId="11" fillId="0" borderId="6" applyNumberFormat="0" applyFill="0" applyAlignment="0" applyProtection="0"/>
    <xf numFmtId="0" fontId="12" fillId="7" borderId="7" applyNumberFormat="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 fillId="0" borderId="9" applyNumberFormat="0" applyFill="0" applyAlignment="0" applyProtection="0"/>
    <xf numFmtId="0" fontId="15"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15" fillId="32" borderId="0" applyNumberFormat="0" applyBorder="0" applyAlignment="0" applyProtection="0"/>
    <xf numFmtId="0" fontId="16" fillId="0" borderId="0"/>
    <xf numFmtId="0" fontId="16" fillId="0" borderId="0"/>
    <xf numFmtId="0" fontId="18" fillId="0" borderId="0"/>
    <xf numFmtId="0" fontId="18" fillId="0" borderId="0"/>
    <xf numFmtId="0" fontId="17" fillId="8" borderId="8" applyNumberFormat="0" applyFont="0" applyAlignment="0" applyProtection="0"/>
    <xf numFmtId="0" fontId="17" fillId="8" borderId="8" applyNumberFormat="0" applyFont="0" applyAlignment="0" applyProtection="0"/>
    <xf numFmtId="0" fontId="16" fillId="0" borderId="0"/>
    <xf numFmtId="0" fontId="19" fillId="0" borderId="0" applyNumberForma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39" fillId="0" borderId="0"/>
  </cellStyleXfs>
  <cellXfs count="497">
    <xf numFmtId="0" fontId="0" fillId="0" borderId="0" xfId="0"/>
    <xf numFmtId="0" fontId="0" fillId="0" borderId="0" xfId="0"/>
    <xf numFmtId="3" fontId="0" fillId="0" borderId="0" xfId="0" applyNumberFormat="1" applyFont="1" applyAlignment="1">
      <alignment wrapText="1"/>
    </xf>
    <xf numFmtId="3" fontId="0" fillId="0" borderId="0" xfId="0" applyNumberFormat="1" applyFont="1" applyAlignment="1">
      <alignment horizontal="center" wrapText="1"/>
    </xf>
    <xf numFmtId="3" fontId="1" fillId="0" borderId="1" xfId="0" applyNumberFormat="1" applyFont="1" applyBorder="1" applyAlignment="1">
      <alignment horizontal="center" vertical="center" wrapText="1"/>
    </xf>
    <xf numFmtId="0" fontId="0" fillId="0" borderId="1" xfId="0" applyBorder="1"/>
    <xf numFmtId="0" fontId="0" fillId="0" borderId="1" xfId="0" applyBorder="1" applyAlignment="1">
      <alignment wrapText="1"/>
    </xf>
    <xf numFmtId="0" fontId="0" fillId="0" borderId="1" xfId="0" applyFill="1" applyBorder="1" applyAlignment="1">
      <alignment wrapText="1"/>
    </xf>
    <xf numFmtId="0" fontId="0" fillId="0" borderId="1" xfId="0" applyFill="1" applyBorder="1" applyAlignment="1">
      <alignment horizontal="center" vertical="center"/>
    </xf>
    <xf numFmtId="0" fontId="0" fillId="0" borderId="1" xfId="0" applyFill="1" applyBorder="1" applyAlignment="1">
      <alignment horizontal="left" wrapText="1"/>
    </xf>
    <xf numFmtId="0" fontId="0" fillId="0" borderId="1" xfId="0" applyBorder="1" applyAlignment="1">
      <alignment vertical="center"/>
    </xf>
    <xf numFmtId="0" fontId="0" fillId="0" borderId="1" xfId="0" applyFill="1" applyBorder="1" applyAlignment="1">
      <alignment horizontal="center"/>
    </xf>
    <xf numFmtId="0" fontId="0" fillId="0" borderId="1" xfId="0" applyBorder="1" applyAlignment="1">
      <alignment horizontal="center"/>
    </xf>
    <xf numFmtId="0" fontId="0" fillId="33" borderId="1" xfId="0" applyFill="1" applyBorder="1" applyAlignment="1">
      <alignment horizontal="center" vertical="center" wrapText="1"/>
    </xf>
    <xf numFmtId="0" fontId="0" fillId="0" borderId="1" xfId="0" applyBorder="1" applyAlignment="1">
      <alignment horizont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3" fontId="0" fillId="0" borderId="1" xfId="0" applyNumberFormat="1" applyFont="1" applyBorder="1" applyAlignment="1">
      <alignment horizontal="left" vertical="top" wrapText="1"/>
    </xf>
    <xf numFmtId="3" fontId="0" fillId="0" borderId="1" xfId="0" applyNumberFormat="1" applyFont="1" applyBorder="1" applyAlignment="1">
      <alignment horizontal="center" vertical="center" wrapText="1"/>
    </xf>
    <xf numFmtId="0" fontId="0" fillId="0" borderId="1" xfId="0" applyFill="1" applyBorder="1" applyAlignment="1">
      <alignment horizontal="center" vertical="center" wrapText="1"/>
    </xf>
    <xf numFmtId="3" fontId="0" fillId="33" borderId="1" xfId="0" applyNumberFormat="1" applyFill="1" applyBorder="1" applyAlignment="1">
      <alignment horizontal="center" vertical="center" wrapText="1"/>
    </xf>
    <xf numFmtId="0" fontId="0" fillId="33" borderId="1" xfId="0" applyFill="1" applyBorder="1" applyAlignment="1">
      <alignment horizontal="center" vertical="center"/>
    </xf>
    <xf numFmtId="3" fontId="0" fillId="0" borderId="1" xfId="0" applyNumberFormat="1" applyFont="1" applyBorder="1" applyAlignment="1">
      <alignment horizontal="left" vertical="center" wrapText="1"/>
    </xf>
    <xf numFmtId="0" fontId="0" fillId="0" borderId="1" xfId="0" applyBorder="1" applyAlignment="1">
      <alignment horizontal="left" vertical="center" wrapText="1"/>
    </xf>
    <xf numFmtId="0" fontId="20" fillId="33" borderId="1" xfId="0" applyFont="1" applyFill="1" applyBorder="1" applyAlignment="1">
      <alignment horizontal="center" vertical="center" wrapText="1"/>
    </xf>
    <xf numFmtId="3" fontId="0" fillId="0" borderId="1" xfId="0" applyNumberFormat="1" applyFill="1" applyBorder="1" applyAlignment="1">
      <alignment horizontal="center" vertical="center" wrapText="1"/>
    </xf>
    <xf numFmtId="3" fontId="0" fillId="0" borderId="1" xfId="0" applyNumberFormat="1" applyBorder="1"/>
    <xf numFmtId="3" fontId="0" fillId="0" borderId="1" xfId="0" applyNumberFormat="1" applyBorder="1" applyAlignment="1">
      <alignment horizontal="center" vertical="center"/>
    </xf>
    <xf numFmtId="0" fontId="0" fillId="0" borderId="0" xfId="0" applyAlignment="1">
      <alignment horizontal="center" vertical="center"/>
    </xf>
    <xf numFmtId="3" fontId="1" fillId="0" borderId="1" xfId="0" applyNumberFormat="1" applyFont="1" applyBorder="1" applyAlignment="1">
      <alignment horizontal="center" vertical="center"/>
    </xf>
    <xf numFmtId="0" fontId="0" fillId="0" borderId="1" xfId="0" applyNumberFormat="1" applyBorder="1" applyAlignment="1">
      <alignment horizontal="center"/>
    </xf>
    <xf numFmtId="0" fontId="0" fillId="0" borderId="12" xfId="0" applyFill="1" applyBorder="1" applyAlignment="1">
      <alignment wrapText="1"/>
    </xf>
    <xf numFmtId="3" fontId="0" fillId="0" borderId="1" xfId="0" applyNumberFormat="1" applyBorder="1" applyAlignment="1">
      <alignment horizontal="center"/>
    </xf>
    <xf numFmtId="3" fontId="0" fillId="0" borderId="1" xfId="0" applyNumberFormat="1" applyFill="1" applyBorder="1" applyAlignment="1">
      <alignment horizontal="center"/>
    </xf>
    <xf numFmtId="3" fontId="0" fillId="0" borderId="10" xfId="0" applyNumberFormat="1" applyFill="1" applyBorder="1"/>
    <xf numFmtId="3" fontId="0" fillId="0" borderId="1" xfId="0" applyNumberFormat="1" applyFill="1" applyBorder="1"/>
    <xf numFmtId="3" fontId="0" fillId="0" borderId="0" xfId="0" applyNumberFormat="1"/>
    <xf numFmtId="0" fontId="0" fillId="0" borderId="1" xfId="0" applyBorder="1" applyAlignment="1" applyProtection="1">
      <alignment horizontal="center"/>
      <protection locked="0"/>
    </xf>
    <xf numFmtId="0" fontId="0" fillId="33" borderId="1" xfId="0" applyFill="1" applyBorder="1" applyAlignment="1">
      <alignment wrapText="1"/>
    </xf>
    <xf numFmtId="0" fontId="0" fillId="33" borderId="1" xfId="0" applyFill="1" applyBorder="1" applyAlignment="1">
      <alignment horizontal="center"/>
    </xf>
    <xf numFmtId="3" fontId="0" fillId="0" borderId="1" xfId="0" applyNumberFormat="1" applyFill="1" applyBorder="1" applyAlignment="1">
      <alignment horizontal="center" vertical="center"/>
    </xf>
    <xf numFmtId="3" fontId="1" fillId="0" borderId="1" xfId="0" applyNumberFormat="1" applyFont="1" applyBorder="1"/>
    <xf numFmtId="3" fontId="0" fillId="0" borderId="1" xfId="0" applyNumberFormat="1" applyBorder="1" applyAlignment="1">
      <alignment horizontal="left" vertical="center"/>
    </xf>
    <xf numFmtId="3" fontId="0" fillId="0" borderId="1" xfId="0" applyNumberFormat="1" applyBorder="1" applyAlignment="1">
      <alignment horizontal="left" vertical="top"/>
    </xf>
    <xf numFmtId="3" fontId="1" fillId="0" borderId="0" xfId="0" applyNumberFormat="1" applyFont="1" applyAlignment="1">
      <alignment horizontal="center" wrapText="1"/>
    </xf>
    <xf numFmtId="0" fontId="0" fillId="0" borderId="0" xfId="0" applyAlignment="1">
      <alignment wrapText="1"/>
    </xf>
    <xf numFmtId="0" fontId="0" fillId="33" borderId="0" xfId="0" applyFill="1" applyBorder="1" applyAlignment="1">
      <alignment horizontal="center" vertical="center" wrapText="1"/>
    </xf>
    <xf numFmtId="0" fontId="20" fillId="33" borderId="1" xfId="0" applyFont="1" applyFill="1" applyBorder="1" applyAlignment="1">
      <alignment horizontal="center" vertical="center"/>
    </xf>
    <xf numFmtId="3" fontId="0" fillId="0" borderId="1" xfId="0" applyNumberFormat="1" applyFont="1" applyBorder="1" applyAlignment="1">
      <alignment horizontal="center" wrapText="1"/>
    </xf>
    <xf numFmtId="0" fontId="0" fillId="33" borderId="0" xfId="0" applyFill="1"/>
    <xf numFmtId="3" fontId="1" fillId="0" borderId="0" xfId="0" applyNumberFormat="1" applyFont="1" applyAlignment="1">
      <alignment wrapText="1"/>
    </xf>
    <xf numFmtId="3" fontId="1" fillId="0" borderId="0" xfId="0" applyNumberFormat="1" applyFont="1" applyAlignment="1">
      <alignment horizontal="left" wrapText="1"/>
    </xf>
    <xf numFmtId="3" fontId="0" fillId="0" borderId="0" xfId="0" applyNumberFormat="1" applyFont="1" applyAlignment="1">
      <alignment horizontal="left" wrapText="1"/>
    </xf>
    <xf numFmtId="3" fontId="1" fillId="0" borderId="1" xfId="0" applyNumberFormat="1" applyFont="1" applyBorder="1" applyAlignment="1">
      <alignment horizontal="left" vertical="center" wrapText="1"/>
    </xf>
    <xf numFmtId="0" fontId="0" fillId="0" borderId="0" xfId="0" applyAlignment="1">
      <alignment horizontal="left" vertical="center" wrapText="1"/>
    </xf>
    <xf numFmtId="0" fontId="0" fillId="33" borderId="1" xfId="0" applyFill="1" applyBorder="1" applyAlignment="1">
      <alignment horizontal="left" vertical="center" wrapText="1"/>
    </xf>
    <xf numFmtId="0" fontId="0" fillId="33" borderId="1" xfId="0" applyFont="1" applyFill="1" applyBorder="1" applyAlignment="1">
      <alignment horizontal="left" vertical="center" wrapText="1"/>
    </xf>
    <xf numFmtId="0" fontId="0" fillId="0" borderId="0" xfId="0" applyAlignment="1">
      <alignment horizontal="left" wrapText="1"/>
    </xf>
    <xf numFmtId="0" fontId="0" fillId="33" borderId="0" xfId="0" applyFill="1" applyBorder="1" applyAlignment="1">
      <alignment horizontal="left" vertical="center" wrapText="1"/>
    </xf>
    <xf numFmtId="0" fontId="0" fillId="0" borderId="0" xfId="0" applyAlignment="1">
      <alignment horizontal="left" vertical="center"/>
    </xf>
    <xf numFmtId="0" fontId="0" fillId="33" borderId="1" xfId="0" applyFill="1" applyBorder="1" applyAlignment="1">
      <alignment horizontal="left" vertical="center"/>
    </xf>
    <xf numFmtId="0" fontId="20" fillId="33" borderId="1" xfId="0" applyFont="1" applyFill="1" applyBorder="1" applyAlignment="1">
      <alignment horizontal="left" vertical="center" wrapText="1"/>
    </xf>
    <xf numFmtId="0" fontId="0" fillId="0" borderId="0" xfId="0" applyAlignment="1">
      <alignment horizontal="left"/>
    </xf>
    <xf numFmtId="0" fontId="37" fillId="0" borderId="0" xfId="0" applyFont="1" applyAlignment="1">
      <alignment horizontal="left" wrapText="1"/>
    </xf>
    <xf numFmtId="0" fontId="0" fillId="0" borderId="14" xfId="0" applyFont="1" applyBorder="1" applyAlignment="1"/>
    <xf numFmtId="0" fontId="0" fillId="0" borderId="14" xfId="0" applyBorder="1"/>
    <xf numFmtId="0" fontId="0" fillId="0" borderId="13" xfId="0" applyFont="1" applyBorder="1" applyAlignment="1"/>
    <xf numFmtId="0" fontId="0" fillId="0" borderId="13" xfId="0" applyBorder="1"/>
    <xf numFmtId="0" fontId="0" fillId="0" borderId="12" xfId="0" applyBorder="1" applyAlignment="1">
      <alignment wrapText="1"/>
    </xf>
    <xf numFmtId="0" fontId="0" fillId="0" borderId="1" xfId="0" applyBorder="1" applyAlignment="1">
      <alignment horizontal="left" vertical="top" wrapText="1"/>
    </xf>
    <xf numFmtId="0" fontId="32" fillId="0" borderId="1" xfId="0" applyFont="1" applyFill="1" applyBorder="1" applyAlignment="1">
      <alignment wrapText="1"/>
    </xf>
    <xf numFmtId="2" fontId="0" fillId="0" borderId="12" xfId="0" applyNumberFormat="1" applyBorder="1" applyAlignment="1">
      <alignment wrapText="1"/>
    </xf>
    <xf numFmtId="0" fontId="29" fillId="0" borderId="12" xfId="0" applyFont="1" applyFill="1" applyBorder="1" applyAlignment="1">
      <alignment wrapText="1"/>
    </xf>
    <xf numFmtId="0" fontId="0" fillId="0" borderId="1" xfId="0" applyFill="1" applyBorder="1" applyAlignment="1">
      <alignment horizontal="center" wrapText="1"/>
    </xf>
    <xf numFmtId="0" fontId="13" fillId="33" borderId="1" xfId="0" applyFont="1" applyFill="1" applyBorder="1" applyAlignment="1">
      <alignment horizontal="center" vertical="center" wrapText="1"/>
    </xf>
    <xf numFmtId="3" fontId="1" fillId="0" borderId="0" xfId="0" applyNumberFormat="1" applyFont="1" applyAlignment="1">
      <alignment horizontal="center" wrapText="1"/>
    </xf>
    <xf numFmtId="3" fontId="1" fillId="34" borderId="1" xfId="0" applyNumberFormat="1" applyFont="1" applyFill="1" applyBorder="1" applyAlignment="1">
      <alignment horizontal="center" vertical="center" wrapText="1"/>
    </xf>
    <xf numFmtId="0" fontId="0" fillId="34" borderId="1" xfId="0" applyFill="1" applyBorder="1"/>
    <xf numFmtId="3" fontId="1" fillId="35" borderId="1" xfId="0" applyNumberFormat="1" applyFont="1" applyFill="1" applyBorder="1" applyAlignment="1">
      <alignment horizontal="center" vertical="center" wrapText="1"/>
    </xf>
    <xf numFmtId="0" fontId="0" fillId="35" borderId="1" xfId="0" applyFill="1" applyBorder="1"/>
    <xf numFmtId="3" fontId="0" fillId="0" borderId="0" xfId="0" applyNumberFormat="1" applyFont="1" applyAlignment="1">
      <alignment vertical="center" wrapText="1"/>
    </xf>
    <xf numFmtId="3" fontId="0" fillId="0" borderId="0" xfId="0" applyNumberFormat="1" applyFont="1" applyAlignment="1">
      <alignment horizontal="center" vertical="center" wrapText="1"/>
    </xf>
    <xf numFmtId="3" fontId="0" fillId="0" borderId="0" xfId="0" applyNumberFormat="1" applyFont="1" applyAlignment="1">
      <alignment vertical="center"/>
    </xf>
    <xf numFmtId="0" fontId="0" fillId="0" borderId="0" xfId="0" applyAlignment="1">
      <alignment vertical="center"/>
    </xf>
    <xf numFmtId="3" fontId="1" fillId="36" borderId="1" xfId="0" applyNumberFormat="1" applyFont="1" applyFill="1" applyBorder="1" applyAlignment="1">
      <alignment horizontal="center" vertical="center" wrapText="1"/>
    </xf>
    <xf numFmtId="3" fontId="38" fillId="37" borderId="1" xfId="0" applyNumberFormat="1" applyFont="1" applyFill="1" applyBorder="1" applyAlignment="1">
      <alignment horizontal="center" vertical="center" wrapText="1"/>
    </xf>
    <xf numFmtId="3" fontId="1" fillId="38" borderId="1" xfId="0" applyNumberFormat="1" applyFont="1" applyFill="1" applyBorder="1" applyAlignment="1">
      <alignment horizontal="center" vertical="center" wrapText="1"/>
    </xf>
    <xf numFmtId="0" fontId="0" fillId="38" borderId="1" xfId="0" applyFill="1" applyBorder="1"/>
    <xf numFmtId="3" fontId="1" fillId="39" borderId="1" xfId="0" applyNumberFormat="1" applyFont="1" applyFill="1" applyBorder="1" applyAlignment="1">
      <alignment horizontal="center" vertical="center" wrapText="1"/>
    </xf>
    <xf numFmtId="0" fontId="0" fillId="39" borderId="1" xfId="0" applyFill="1" applyBorder="1"/>
    <xf numFmtId="3" fontId="1" fillId="40" borderId="1" xfId="0" applyNumberFormat="1" applyFont="1" applyFill="1" applyBorder="1" applyAlignment="1">
      <alignment horizontal="center" vertical="center" wrapText="1"/>
    </xf>
    <xf numFmtId="0" fontId="0" fillId="40" borderId="1" xfId="0" applyFill="1" applyBorder="1"/>
    <xf numFmtId="3" fontId="1" fillId="41" borderId="1" xfId="0" applyNumberFormat="1" applyFont="1" applyFill="1" applyBorder="1" applyAlignment="1">
      <alignment horizontal="center" vertical="center" wrapText="1"/>
    </xf>
    <xf numFmtId="0" fontId="0" fillId="41" borderId="1" xfId="0" applyFill="1" applyBorder="1"/>
    <xf numFmtId="0" fontId="0" fillId="34" borderId="1" xfId="0" applyFill="1" applyBorder="1" applyAlignment="1">
      <alignment horizontal="center" vertical="center"/>
    </xf>
    <xf numFmtId="0" fontId="0" fillId="34" borderId="1" xfId="0" applyFill="1" applyBorder="1" applyAlignment="1">
      <alignment vertical="center"/>
    </xf>
    <xf numFmtId="3" fontId="0" fillId="0" borderId="0" xfId="0" applyNumberFormat="1" applyAlignment="1">
      <alignment vertical="center"/>
    </xf>
    <xf numFmtId="3" fontId="0" fillId="0" borderId="1" xfId="0" applyNumberFormat="1" applyFill="1" applyBorder="1" applyAlignment="1">
      <alignment wrapText="1"/>
    </xf>
    <xf numFmtId="3" fontId="0" fillId="0" borderId="1" xfId="0" applyNumberFormat="1" applyFill="1" applyBorder="1" applyAlignment="1"/>
    <xf numFmtId="3" fontId="0" fillId="35" borderId="1" xfId="0" applyNumberFormat="1" applyFill="1" applyBorder="1" applyAlignment="1">
      <alignment horizontal="center"/>
    </xf>
    <xf numFmtId="3" fontId="0" fillId="35" borderId="1" xfId="0" applyNumberFormat="1" applyFill="1" applyBorder="1"/>
    <xf numFmtId="3" fontId="0" fillId="36" borderId="1" xfId="0" applyNumberFormat="1" applyFill="1" applyBorder="1"/>
    <xf numFmtId="3" fontId="0" fillId="34" borderId="1" xfId="0" applyNumberFormat="1" applyFill="1" applyBorder="1"/>
    <xf numFmtId="3" fontId="20" fillId="37" borderId="1" xfId="0" applyNumberFormat="1" applyFont="1" applyFill="1" applyBorder="1"/>
    <xf numFmtId="3" fontId="0" fillId="38" borderId="1" xfId="0" applyNumberFormat="1" applyFill="1" applyBorder="1"/>
    <xf numFmtId="3" fontId="0" fillId="39" borderId="1" xfId="0" applyNumberFormat="1" applyFill="1" applyBorder="1"/>
    <xf numFmtId="3" fontId="0" fillId="40" borderId="1" xfId="0" applyNumberFormat="1" applyFill="1" applyBorder="1"/>
    <xf numFmtId="3" fontId="0" fillId="41" borderId="1" xfId="0" applyNumberFormat="1" applyFill="1" applyBorder="1"/>
    <xf numFmtId="3" fontId="20" fillId="0" borderId="1" xfId="40" applyNumberFormat="1" applyFont="1" applyFill="1" applyBorder="1" applyAlignment="1">
      <alignment horizontal="left" vertical="top" wrapText="1"/>
    </xf>
    <xf numFmtId="3" fontId="20" fillId="0" borderId="1" xfId="40" applyNumberFormat="1" applyFont="1" applyFill="1" applyBorder="1" applyAlignment="1">
      <alignment horizontal="left" vertical="center" wrapText="1"/>
    </xf>
    <xf numFmtId="3" fontId="0" fillId="0" borderId="1" xfId="0" applyNumberFormat="1" applyFill="1" applyBorder="1" applyAlignment="1">
      <alignment vertical="center"/>
    </xf>
    <xf numFmtId="3" fontId="0" fillId="35" borderId="1" xfId="0" applyNumberFormat="1" applyFill="1" applyBorder="1" applyAlignment="1">
      <alignment horizontal="center" vertical="center"/>
    </xf>
    <xf numFmtId="3" fontId="0" fillId="35" borderId="1" xfId="0" applyNumberFormat="1" applyFill="1" applyBorder="1" applyAlignment="1">
      <alignment vertical="center"/>
    </xf>
    <xf numFmtId="3" fontId="0" fillId="0" borderId="1" xfId="0" applyNumberFormat="1" applyFill="1" applyBorder="1" applyAlignment="1">
      <alignment horizontal="left" vertical="center" wrapText="1"/>
    </xf>
    <xf numFmtId="3" fontId="0" fillId="0" borderId="1" xfId="0" applyNumberFormat="1" applyFill="1" applyBorder="1" applyAlignment="1">
      <alignment horizontal="justify" vertical="center" wrapText="1"/>
    </xf>
    <xf numFmtId="3" fontId="0" fillId="35" borderId="1" xfId="47" applyNumberFormat="1" applyFont="1" applyFill="1" applyBorder="1"/>
    <xf numFmtId="3" fontId="0" fillId="0" borderId="1" xfId="0" applyNumberFormat="1" applyFill="1" applyBorder="1" applyAlignment="1">
      <alignment horizontal="left" wrapText="1"/>
    </xf>
    <xf numFmtId="3" fontId="0" fillId="35" borderId="10" xfId="0" applyNumberFormat="1" applyFill="1" applyBorder="1" applyAlignment="1">
      <alignment horizontal="center"/>
    </xf>
    <xf numFmtId="3" fontId="0" fillId="35" borderId="10" xfId="47" applyNumberFormat="1" applyFont="1" applyFill="1" applyBorder="1"/>
    <xf numFmtId="3" fontId="0" fillId="0" borderId="10" xfId="0" applyNumberFormat="1" applyFill="1" applyBorder="1" applyAlignment="1">
      <alignment wrapText="1"/>
    </xf>
    <xf numFmtId="3" fontId="0" fillId="0" borderId="1" xfId="0" applyNumberFormat="1" applyBorder="1" applyAlignment="1">
      <alignment wrapText="1"/>
    </xf>
    <xf numFmtId="3" fontId="0" fillId="0" borderId="1" xfId="0" applyNumberFormat="1" applyBorder="1" applyAlignment="1"/>
    <xf numFmtId="3" fontId="0" fillId="0" borderId="1" xfId="47" applyNumberFormat="1" applyFont="1" applyFill="1" applyBorder="1" applyAlignment="1">
      <alignment horizontal="center"/>
    </xf>
    <xf numFmtId="3" fontId="0" fillId="35" borderId="1" xfId="47" applyNumberFormat="1" applyFont="1" applyFill="1" applyBorder="1" applyAlignment="1">
      <alignment horizontal="center"/>
    </xf>
    <xf numFmtId="3" fontId="25" fillId="0" borderId="1" xfId="0" applyNumberFormat="1" applyFont="1" applyFill="1" applyBorder="1" applyAlignment="1">
      <alignment horizontal="left" wrapText="1"/>
    </xf>
    <xf numFmtId="3" fontId="25" fillId="0" borderId="1" xfId="0" applyNumberFormat="1" applyFont="1" applyFill="1" applyBorder="1"/>
    <xf numFmtId="3" fontId="25" fillId="0" borderId="1" xfId="0" applyNumberFormat="1" applyFont="1" applyFill="1" applyBorder="1" applyAlignment="1"/>
    <xf numFmtId="3" fontId="20" fillId="0" borderId="1" xfId="0" applyNumberFormat="1" applyFont="1" applyFill="1" applyBorder="1" applyAlignment="1" applyProtection="1">
      <alignment horizontal="left" vertical="center" wrapText="1"/>
      <protection locked="0"/>
    </xf>
    <xf numFmtId="3" fontId="0" fillId="0" borderId="1" xfId="0" applyNumberFormat="1" applyFont="1" applyFill="1" applyBorder="1" applyAlignment="1">
      <alignment horizontal="center"/>
    </xf>
    <xf numFmtId="3" fontId="26" fillId="0" borderId="1" xfId="0" applyNumberFormat="1" applyFont="1" applyFill="1" applyBorder="1" applyAlignment="1">
      <alignment vertical="center"/>
    </xf>
    <xf numFmtId="3" fontId="0" fillId="35" borderId="1" xfId="0" applyNumberFormat="1" applyFont="1" applyFill="1" applyBorder="1" applyAlignment="1">
      <alignment horizontal="center"/>
    </xf>
    <xf numFmtId="3" fontId="0" fillId="0" borderId="1" xfId="0" applyNumberFormat="1" applyFont="1" applyFill="1" applyBorder="1"/>
    <xf numFmtId="3" fontId="20" fillId="0" borderId="1" xfId="0" applyNumberFormat="1" applyFont="1" applyFill="1" applyBorder="1" applyAlignment="1" applyProtection="1">
      <alignment horizontal="center" vertical="center"/>
      <protection locked="0"/>
    </xf>
    <xf numFmtId="3" fontId="0" fillId="0" borderId="1" xfId="0" applyNumberFormat="1" applyBorder="1" applyAlignment="1">
      <alignment horizontal="left" wrapText="1"/>
    </xf>
    <xf numFmtId="3" fontId="0" fillId="0" borderId="0" xfId="0" applyNumberFormat="1" applyFill="1" applyAlignment="1">
      <alignment wrapText="1"/>
    </xf>
    <xf numFmtId="3" fontId="13" fillId="0" borderId="1" xfId="0" applyNumberFormat="1" applyFont="1" applyBorder="1" applyAlignment="1">
      <alignment horizontal="left"/>
    </xf>
    <xf numFmtId="3" fontId="13" fillId="0" borderId="1" xfId="0" applyNumberFormat="1" applyFont="1" applyBorder="1"/>
    <xf numFmtId="3" fontId="0" fillId="33" borderId="1" xfId="0" applyNumberFormat="1" applyFill="1" applyBorder="1" applyAlignment="1">
      <alignment horizontal="center" vertical="center"/>
    </xf>
    <xf numFmtId="3" fontId="0" fillId="33" borderId="1" xfId="0" applyNumberFormat="1" applyFill="1" applyBorder="1" applyAlignment="1">
      <alignment wrapText="1"/>
    </xf>
    <xf numFmtId="3" fontId="0" fillId="33" borderId="1" xfId="0" applyNumberFormat="1" applyFill="1" applyBorder="1"/>
    <xf numFmtId="3" fontId="0" fillId="33" borderId="1" xfId="0" applyNumberFormat="1" applyFill="1" applyBorder="1" applyAlignment="1"/>
    <xf numFmtId="3" fontId="0" fillId="33" borderId="1" xfId="0" applyNumberFormat="1" applyFill="1" applyBorder="1" applyAlignment="1">
      <alignment horizontal="center"/>
    </xf>
    <xf numFmtId="3" fontId="0" fillId="33" borderId="0" xfId="0" applyNumberFormat="1" applyFill="1"/>
    <xf numFmtId="3" fontId="20" fillId="0" borderId="1" xfId="0" applyNumberFormat="1" applyFont="1" applyFill="1" applyBorder="1" applyAlignment="1">
      <alignment wrapText="1"/>
    </xf>
    <xf numFmtId="3" fontId="0" fillId="0" borderId="1" xfId="0" applyNumberFormat="1" applyFill="1" applyBorder="1" applyAlignment="1">
      <alignment vertical="center" wrapText="1"/>
    </xf>
    <xf numFmtId="3" fontId="0" fillId="35" borderId="1" xfId="47" applyNumberFormat="1" applyFont="1" applyFill="1" applyBorder="1" applyAlignment="1">
      <alignment horizontal="right" vertical="center"/>
    </xf>
    <xf numFmtId="3" fontId="0" fillId="0" borderId="0" xfId="0" applyNumberFormat="1" applyAlignment="1"/>
    <xf numFmtId="3" fontId="0" fillId="34" borderId="1" xfId="0" applyNumberFormat="1" applyFill="1" applyBorder="1" applyAlignment="1">
      <alignment horizontal="center" vertical="center"/>
    </xf>
    <xf numFmtId="3" fontId="1" fillId="37" borderId="1" xfId="0" applyNumberFormat="1" applyFont="1" applyFill="1" applyBorder="1" applyAlignment="1">
      <alignment horizontal="center" vertical="center" wrapText="1"/>
    </xf>
    <xf numFmtId="3" fontId="0" fillId="37" borderId="1" xfId="0" applyNumberFormat="1" applyFill="1" applyBorder="1"/>
    <xf numFmtId="3" fontId="1" fillId="42" borderId="1" xfId="0" applyNumberFormat="1" applyFont="1" applyFill="1" applyBorder="1" applyAlignment="1">
      <alignment horizontal="center" vertical="center" wrapText="1"/>
    </xf>
    <xf numFmtId="3" fontId="0" fillId="42" borderId="1" xfId="0" applyNumberFormat="1" applyFill="1" applyBorder="1"/>
    <xf numFmtId="0" fontId="0" fillId="38" borderId="1" xfId="0" applyFill="1" applyBorder="1" applyAlignment="1">
      <alignment horizontal="center" vertical="center"/>
    </xf>
    <xf numFmtId="165" fontId="0" fillId="38" borderId="1" xfId="47" applyNumberFormat="1" applyFont="1" applyFill="1" applyBorder="1" applyAlignment="1">
      <alignment horizontal="center" vertical="center"/>
    </xf>
    <xf numFmtId="3" fontId="0" fillId="38" borderId="1" xfId="0" applyNumberFormat="1" applyFont="1" applyFill="1" applyBorder="1" applyAlignment="1">
      <alignment horizontal="center" vertical="center" wrapText="1"/>
    </xf>
    <xf numFmtId="0" fontId="0" fillId="38" borderId="1" xfId="0" applyFill="1" applyBorder="1" applyAlignment="1">
      <alignment horizontal="center" vertical="center" wrapText="1"/>
    </xf>
    <xf numFmtId="3" fontId="0" fillId="38" borderId="1" xfId="0" applyNumberFormat="1" applyFill="1" applyBorder="1" applyAlignment="1">
      <alignment horizontal="center" vertical="center" wrapText="1"/>
    </xf>
    <xf numFmtId="0" fontId="20" fillId="38" borderId="1" xfId="0" applyFont="1" applyFill="1" applyBorder="1" applyAlignment="1">
      <alignment horizontal="center" vertical="center"/>
    </xf>
    <xf numFmtId="3" fontId="1" fillId="43" borderId="1" xfId="0" applyNumberFormat="1" applyFont="1" applyFill="1" applyBorder="1" applyAlignment="1">
      <alignment horizontal="center" vertical="center" wrapText="1"/>
    </xf>
    <xf numFmtId="0" fontId="0" fillId="43" borderId="1" xfId="0" applyFill="1" applyBorder="1"/>
    <xf numFmtId="3" fontId="1" fillId="44" borderId="1" xfId="0" applyNumberFormat="1" applyFont="1" applyFill="1" applyBorder="1" applyAlignment="1">
      <alignment horizontal="center" vertical="center" wrapText="1"/>
    </xf>
    <xf numFmtId="0" fontId="0" fillId="44" borderId="1" xfId="0" applyFill="1" applyBorder="1"/>
    <xf numFmtId="3" fontId="1" fillId="45" borderId="1" xfId="0" applyNumberFormat="1" applyFont="1" applyFill="1" applyBorder="1" applyAlignment="1">
      <alignment horizontal="center" vertical="center" wrapText="1"/>
    </xf>
    <xf numFmtId="3" fontId="1" fillId="46" borderId="1" xfId="0" applyNumberFormat="1" applyFont="1" applyFill="1" applyBorder="1" applyAlignment="1">
      <alignment horizontal="center" vertical="center" wrapText="1"/>
    </xf>
    <xf numFmtId="0" fontId="0" fillId="46" borderId="1" xfId="0" applyFill="1" applyBorder="1"/>
    <xf numFmtId="3" fontId="38" fillId="34" borderId="1" xfId="0" applyNumberFormat="1" applyFont="1" applyFill="1" applyBorder="1" applyAlignment="1">
      <alignment horizontal="center" vertical="center" wrapText="1"/>
    </xf>
    <xf numFmtId="3" fontId="1" fillId="47" borderId="1" xfId="0" applyNumberFormat="1" applyFont="1" applyFill="1" applyBorder="1" applyAlignment="1">
      <alignment horizontal="center" vertical="center" wrapText="1"/>
    </xf>
    <xf numFmtId="3" fontId="0" fillId="47" borderId="1" xfId="0" applyNumberFormat="1" applyFill="1" applyBorder="1"/>
    <xf numFmtId="3" fontId="0" fillId="0" borderId="0" xfId="0" applyNumberFormat="1" applyFont="1" applyAlignment="1">
      <alignment horizontal="left" vertical="center" wrapText="1"/>
    </xf>
    <xf numFmtId="3" fontId="0" fillId="0" borderId="1" xfId="0" applyNumberFormat="1" applyBorder="1" applyAlignment="1">
      <alignment horizontal="left"/>
    </xf>
    <xf numFmtId="3" fontId="0" fillId="0" borderId="1" xfId="0" applyNumberFormat="1" applyFill="1" applyBorder="1" applyAlignment="1">
      <alignment horizontal="left"/>
    </xf>
    <xf numFmtId="3" fontId="0" fillId="33" borderId="1" xfId="0" applyNumberFormat="1" applyFill="1" applyBorder="1" applyAlignment="1">
      <alignment horizontal="left" wrapText="1"/>
    </xf>
    <xf numFmtId="3" fontId="0" fillId="38" borderId="1" xfId="0" applyNumberFormat="1" applyFill="1" applyBorder="1" applyAlignment="1">
      <alignment horizontal="center"/>
    </xf>
    <xf numFmtId="3" fontId="0" fillId="38" borderId="1" xfId="47" applyNumberFormat="1" applyFont="1" applyFill="1" applyBorder="1" applyAlignment="1"/>
    <xf numFmtId="3" fontId="0" fillId="38" borderId="1" xfId="47" applyNumberFormat="1" applyFont="1" applyFill="1" applyBorder="1" applyAlignment="1">
      <alignment horizontal="right"/>
    </xf>
    <xf numFmtId="3" fontId="20" fillId="34" borderId="1" xfId="0" applyNumberFormat="1" applyFont="1" applyFill="1" applyBorder="1"/>
    <xf numFmtId="3" fontId="0" fillId="45" borderId="1" xfId="0" applyNumberFormat="1" applyFill="1" applyBorder="1"/>
    <xf numFmtId="3" fontId="0" fillId="38" borderId="1" xfId="47" applyNumberFormat="1" applyFont="1" applyFill="1" applyBorder="1" applyAlignment="1">
      <alignment horizontal="center"/>
    </xf>
    <xf numFmtId="3" fontId="0" fillId="0" borderId="1" xfId="0" applyNumberFormat="1" applyBorder="1" applyAlignment="1">
      <alignment horizontal="center" wrapText="1"/>
    </xf>
    <xf numFmtId="3" fontId="27" fillId="0" borderId="1" xfId="0" quotePrefix="1" applyNumberFormat="1" applyFont="1" applyFill="1" applyBorder="1" applyAlignment="1">
      <alignment horizontal="left"/>
    </xf>
    <xf numFmtId="3" fontId="0" fillId="33" borderId="1" xfId="0" applyNumberFormat="1" applyFill="1" applyBorder="1" applyAlignment="1">
      <alignment horizontal="left" vertical="center" wrapText="1"/>
    </xf>
    <xf numFmtId="3" fontId="0" fillId="0" borderId="1" xfId="0" applyNumberFormat="1" applyBorder="1" applyAlignment="1">
      <alignment horizontal="center" vertical="center" wrapText="1"/>
    </xf>
    <xf numFmtId="3" fontId="0" fillId="38" borderId="1" xfId="0" applyNumberFormat="1" applyFill="1" applyBorder="1" applyAlignment="1">
      <alignment horizontal="center" vertical="center"/>
    </xf>
    <xf numFmtId="3" fontId="0" fillId="38" borderId="1" xfId="47" applyNumberFormat="1" applyFont="1" applyFill="1" applyBorder="1" applyAlignment="1">
      <alignment horizontal="center" vertical="center"/>
    </xf>
    <xf numFmtId="3" fontId="0" fillId="38" borderId="1" xfId="47" applyNumberFormat="1" applyFont="1" applyFill="1" applyBorder="1" applyAlignment="1">
      <alignment horizontal="right" vertical="center"/>
    </xf>
    <xf numFmtId="3" fontId="2" fillId="38" borderId="1" xfId="47" applyNumberFormat="1" applyFont="1" applyFill="1" applyBorder="1" applyAlignment="1">
      <alignment horizontal="center" vertical="center" wrapText="1"/>
    </xf>
    <xf numFmtId="3" fontId="0" fillId="38" borderId="1" xfId="47" applyNumberFormat="1" applyFont="1" applyFill="1" applyBorder="1" applyAlignment="1">
      <alignment horizontal="center" vertical="center" wrapText="1"/>
    </xf>
    <xf numFmtId="3" fontId="0" fillId="33" borderId="1" xfId="0" applyNumberFormat="1" applyFill="1" applyBorder="1" applyAlignment="1">
      <alignment horizontal="left" vertical="top" wrapText="1"/>
    </xf>
    <xf numFmtId="3" fontId="0" fillId="0" borderId="1" xfId="0" applyNumberFormat="1" applyBorder="1" applyAlignment="1">
      <alignment horizontal="left" vertical="top" wrapText="1"/>
    </xf>
    <xf numFmtId="3" fontId="0" fillId="0" borderId="1" xfId="0" applyNumberFormat="1" applyBorder="1" applyAlignment="1">
      <alignment horizontal="left" vertical="center" wrapText="1"/>
    </xf>
    <xf numFmtId="3" fontId="0" fillId="38" borderId="1" xfId="47" applyNumberFormat="1" applyFont="1" applyFill="1" applyBorder="1" applyAlignment="1">
      <alignment vertical="center"/>
    </xf>
    <xf numFmtId="3" fontId="0" fillId="0" borderId="1" xfId="0" applyNumberFormat="1" applyFill="1" applyBorder="1" applyAlignment="1">
      <alignment horizontal="left" vertical="top" wrapText="1"/>
    </xf>
    <xf numFmtId="3" fontId="20" fillId="0" borderId="1" xfId="0" applyNumberFormat="1" applyFont="1" applyBorder="1" applyAlignment="1">
      <alignment horizontal="left" vertical="center" wrapText="1"/>
    </xf>
    <xf numFmtId="3" fontId="0" fillId="38" borderId="1" xfId="47" applyNumberFormat="1" applyFont="1" applyFill="1" applyBorder="1" applyAlignment="1">
      <alignment horizontal="right" vertical="center" wrapText="1"/>
    </xf>
    <xf numFmtId="3" fontId="0" fillId="0" borderId="0" xfId="0" applyNumberFormat="1" applyAlignment="1">
      <alignment horizontal="left" vertical="center"/>
    </xf>
    <xf numFmtId="3" fontId="0" fillId="33" borderId="10" xfId="0" applyNumberFormat="1" applyFill="1" applyBorder="1" applyAlignment="1">
      <alignment horizontal="center" vertical="center" wrapText="1"/>
    </xf>
    <xf numFmtId="3" fontId="0" fillId="38" borderId="10" xfId="0" applyNumberFormat="1" applyFill="1" applyBorder="1" applyAlignment="1">
      <alignment horizontal="center" vertical="center" wrapText="1"/>
    </xf>
    <xf numFmtId="3" fontId="0" fillId="38" borderId="10" xfId="47" applyNumberFormat="1" applyFont="1" applyFill="1" applyBorder="1" applyAlignment="1">
      <alignment horizontal="center" vertical="center"/>
    </xf>
    <xf numFmtId="3" fontId="20" fillId="38" borderId="1" xfId="47" applyNumberFormat="1" applyFont="1" applyFill="1" applyBorder="1" applyAlignment="1">
      <alignment horizontal="center" vertical="center"/>
    </xf>
    <xf numFmtId="3" fontId="20" fillId="33" borderId="1" xfId="0" applyNumberFormat="1" applyFont="1" applyFill="1" applyBorder="1" applyAlignment="1">
      <alignment horizontal="left" vertical="center" wrapText="1"/>
    </xf>
    <xf numFmtId="3" fontId="20" fillId="0" borderId="1" xfId="0" applyNumberFormat="1" applyFont="1" applyFill="1" applyBorder="1" applyAlignment="1">
      <alignment horizontal="left" vertical="center" wrapText="1"/>
    </xf>
    <xf numFmtId="3" fontId="20" fillId="0" borderId="1" xfId="0" applyNumberFormat="1" applyFont="1" applyFill="1" applyBorder="1" applyAlignment="1">
      <alignment horizontal="left" vertical="center"/>
    </xf>
    <xf numFmtId="3" fontId="20" fillId="0" borderId="1" xfId="0" applyNumberFormat="1" applyFont="1" applyBorder="1" applyAlignment="1">
      <alignment horizontal="center" vertical="center" wrapText="1"/>
    </xf>
    <xf numFmtId="3" fontId="20" fillId="0" borderId="1" xfId="0" applyNumberFormat="1" applyFont="1" applyBorder="1" applyAlignment="1">
      <alignment horizontal="center" vertical="center"/>
    </xf>
    <xf numFmtId="3" fontId="20" fillId="38" borderId="1" xfId="0" applyNumberFormat="1" applyFont="1" applyFill="1" applyBorder="1" applyAlignment="1">
      <alignment horizontal="center" vertical="center"/>
    </xf>
    <xf numFmtId="3" fontId="20" fillId="38" borderId="1" xfId="47" applyNumberFormat="1" applyFont="1" applyFill="1" applyBorder="1" applyAlignment="1">
      <alignment vertical="center"/>
    </xf>
    <xf numFmtId="3" fontId="20" fillId="33" borderId="1" xfId="0" applyNumberFormat="1" applyFont="1" applyFill="1" applyBorder="1" applyAlignment="1">
      <alignment horizontal="left" vertical="top" wrapText="1"/>
    </xf>
    <xf numFmtId="3" fontId="20" fillId="0" borderId="1" xfId="0" applyNumberFormat="1" applyFont="1" applyBorder="1" applyAlignment="1">
      <alignment horizontal="left" vertical="center"/>
    </xf>
    <xf numFmtId="3" fontId="20" fillId="38" borderId="1" xfId="47" applyNumberFormat="1" applyFont="1" applyFill="1" applyBorder="1" applyAlignment="1">
      <alignment horizontal="left" vertical="center"/>
    </xf>
    <xf numFmtId="3" fontId="0" fillId="38" borderId="1" xfId="47" applyNumberFormat="1" applyFont="1" applyFill="1" applyBorder="1"/>
    <xf numFmtId="3" fontId="0" fillId="0" borderId="1" xfId="0" applyNumberFormat="1" applyFont="1" applyBorder="1" applyAlignment="1">
      <alignment horizontal="center" vertical="center"/>
    </xf>
    <xf numFmtId="3" fontId="0" fillId="0" borderId="1" xfId="0" applyNumberFormat="1" applyFont="1" applyFill="1" applyBorder="1" applyAlignment="1">
      <alignment horizontal="left" vertical="center" wrapText="1"/>
    </xf>
    <xf numFmtId="3" fontId="0" fillId="0" borderId="1" xfId="0" applyNumberFormat="1" applyFill="1" applyBorder="1" applyAlignment="1">
      <alignment horizontal="left" vertical="center"/>
    </xf>
    <xf numFmtId="3" fontId="28" fillId="0" borderId="1" xfId="0" applyNumberFormat="1" applyFont="1" applyBorder="1" applyAlignment="1">
      <alignment horizontal="left" vertical="center" wrapText="1"/>
    </xf>
    <xf numFmtId="3" fontId="20" fillId="0" borderId="1" xfId="0" quotePrefix="1" applyNumberFormat="1" applyFont="1" applyFill="1" applyBorder="1" applyAlignment="1">
      <alignment horizontal="left" vertical="center" wrapText="1"/>
    </xf>
    <xf numFmtId="3" fontId="27" fillId="0" borderId="1" xfId="0" applyNumberFormat="1" applyFont="1" applyBorder="1" applyAlignment="1">
      <alignment horizontal="left" wrapText="1"/>
    </xf>
    <xf numFmtId="3" fontId="27" fillId="0" borderId="1" xfId="0" applyNumberFormat="1" applyFont="1" applyBorder="1" applyAlignment="1">
      <alignment horizontal="left" vertical="center"/>
    </xf>
    <xf numFmtId="3" fontId="27" fillId="38" borderId="1" xfId="47" applyNumberFormat="1" applyFont="1" applyFill="1" applyBorder="1" applyAlignment="1">
      <alignment horizontal="left" vertical="center"/>
    </xf>
    <xf numFmtId="3" fontId="27" fillId="0" borderId="1" xfId="0" applyNumberFormat="1" applyFont="1" applyBorder="1" applyAlignment="1">
      <alignment horizontal="left" vertical="center" wrapText="1"/>
    </xf>
    <xf numFmtId="3" fontId="29" fillId="33" borderId="1" xfId="0" applyNumberFormat="1" applyFont="1" applyFill="1" applyBorder="1" applyAlignment="1">
      <alignment horizontal="left" wrapText="1"/>
    </xf>
    <xf numFmtId="3" fontId="0" fillId="0" borderId="1" xfId="0" applyNumberFormat="1" applyFont="1" applyBorder="1" applyAlignment="1">
      <alignment horizontal="left" wrapText="1"/>
    </xf>
    <xf numFmtId="3" fontId="0" fillId="33" borderId="1" xfId="0" applyNumberFormat="1" applyFill="1" applyBorder="1" applyAlignment="1">
      <alignment horizontal="left" vertical="center"/>
    </xf>
    <xf numFmtId="3" fontId="20" fillId="38" borderId="1" xfId="47" applyNumberFormat="1" applyFont="1" applyFill="1" applyBorder="1" applyAlignment="1">
      <alignment horizontal="center" vertical="center" wrapText="1"/>
    </xf>
    <xf numFmtId="3" fontId="0" fillId="0" borderId="1" xfId="0" applyNumberFormat="1" applyFill="1" applyBorder="1" applyAlignment="1">
      <alignment horizontal="left" vertical="top"/>
    </xf>
    <xf numFmtId="3" fontId="31" fillId="0" borderId="1" xfId="0" applyNumberFormat="1" applyFont="1" applyBorder="1" applyAlignment="1">
      <alignment horizontal="left" vertical="top" wrapText="1"/>
    </xf>
    <xf numFmtId="3" fontId="31" fillId="0" borderId="1" xfId="0" applyNumberFormat="1" applyFont="1" applyFill="1" applyBorder="1" applyAlignment="1">
      <alignment horizontal="left" vertical="top" wrapText="1"/>
    </xf>
    <xf numFmtId="3" fontId="31" fillId="33" borderId="1" xfId="0" applyNumberFormat="1" applyFont="1" applyFill="1" applyBorder="1" applyAlignment="1">
      <alignment horizontal="left" vertical="top" wrapText="1"/>
    </xf>
    <xf numFmtId="3" fontId="0" fillId="0" borderId="0" xfId="0" applyNumberFormat="1" applyAlignment="1">
      <alignment horizontal="left" vertical="center" wrapText="1"/>
    </xf>
    <xf numFmtId="3" fontId="20" fillId="0" borderId="12" xfId="0" applyNumberFormat="1" applyFont="1" applyBorder="1" applyAlignment="1">
      <alignment horizontal="center" vertical="center"/>
    </xf>
    <xf numFmtId="3" fontId="20" fillId="38" borderId="12" xfId="0" applyNumberFormat="1" applyFont="1" applyFill="1" applyBorder="1" applyAlignment="1">
      <alignment horizontal="center" vertical="center"/>
    </xf>
    <xf numFmtId="3" fontId="34" fillId="0" borderId="11" xfId="0" applyNumberFormat="1" applyFont="1" applyBorder="1" applyAlignment="1">
      <alignment horizontal="left" vertical="center" wrapText="1"/>
    </xf>
    <xf numFmtId="3" fontId="34" fillId="0" borderId="13" xfId="0" applyNumberFormat="1" applyFont="1" applyBorder="1" applyAlignment="1">
      <alignment horizontal="left" vertical="center" wrapText="1"/>
    </xf>
    <xf numFmtId="3" fontId="0" fillId="0" borderId="12" xfId="0" applyNumberFormat="1" applyBorder="1" applyAlignment="1">
      <alignment horizontal="left" vertical="center"/>
    </xf>
    <xf numFmtId="3" fontId="0" fillId="0" borderId="0" xfId="0" applyNumberFormat="1" applyAlignment="1">
      <alignment horizontal="left"/>
    </xf>
    <xf numFmtId="3" fontId="0" fillId="0" borderId="0" xfId="0" applyNumberFormat="1" applyAlignment="1">
      <alignment horizontal="center"/>
    </xf>
    <xf numFmtId="3" fontId="1" fillId="0" borderId="15" xfId="0" applyNumberFormat="1" applyFont="1" applyBorder="1"/>
    <xf numFmtId="3" fontId="1" fillId="33" borderId="15" xfId="0" applyNumberFormat="1" applyFont="1" applyFill="1" applyBorder="1"/>
    <xf numFmtId="3" fontId="0" fillId="40" borderId="0" xfId="0" applyNumberFormat="1" applyFill="1"/>
    <xf numFmtId="3" fontId="1" fillId="40" borderId="15" xfId="0" applyNumberFormat="1" applyFont="1" applyFill="1" applyBorder="1"/>
    <xf numFmtId="3" fontId="0" fillId="41" borderId="0" xfId="0" applyNumberFormat="1" applyFill="1"/>
    <xf numFmtId="3" fontId="1" fillId="41" borderId="15" xfId="0" applyNumberFormat="1" applyFont="1" applyFill="1" applyBorder="1"/>
    <xf numFmtId="166" fontId="0" fillId="38" borderId="1" xfId="47" applyNumberFormat="1" applyFont="1" applyFill="1" applyBorder="1" applyAlignment="1">
      <alignment horizontal="center" vertical="center"/>
    </xf>
    <xf numFmtId="166" fontId="0" fillId="38" borderId="1" xfId="47" applyNumberFormat="1" applyFont="1" applyFill="1" applyBorder="1" applyAlignment="1">
      <alignment horizontal="center" vertical="center" wrapText="1"/>
    </xf>
    <xf numFmtId="164" fontId="0" fillId="38" borderId="1" xfId="0" applyNumberFormat="1" applyFill="1" applyBorder="1" applyAlignment="1">
      <alignment horizontal="center" vertical="center"/>
    </xf>
    <xf numFmtId="166" fontId="0" fillId="38" borderId="1" xfId="47" applyNumberFormat="1" applyFont="1" applyFill="1" applyBorder="1" applyAlignment="1">
      <alignment vertical="center"/>
    </xf>
    <xf numFmtId="166" fontId="0" fillId="38" borderId="1" xfId="47" applyNumberFormat="1" applyFont="1" applyFill="1" applyBorder="1" applyAlignment="1"/>
    <xf numFmtId="166" fontId="0" fillId="38" borderId="1" xfId="47" applyNumberFormat="1" applyFont="1" applyFill="1" applyBorder="1" applyAlignment="1">
      <alignment horizontal="center"/>
    </xf>
    <xf numFmtId="166" fontId="0" fillId="38" borderId="1" xfId="47" applyNumberFormat="1" applyFont="1" applyFill="1" applyBorder="1"/>
    <xf numFmtId="166" fontId="20" fillId="38" borderId="1" xfId="47" applyNumberFormat="1" applyFont="1" applyFill="1" applyBorder="1" applyAlignment="1">
      <alignment horizontal="center" vertical="center" wrapText="1"/>
    </xf>
    <xf numFmtId="166" fontId="27" fillId="38" borderId="1" xfId="47" applyNumberFormat="1" applyFont="1" applyFill="1" applyBorder="1" applyAlignment="1">
      <alignment horizontal="center" vertical="center"/>
    </xf>
    <xf numFmtId="0" fontId="0" fillId="40" borderId="1" xfId="0" applyFill="1" applyBorder="1" applyAlignment="1">
      <alignment horizontal="center" vertical="center"/>
    </xf>
    <xf numFmtId="0" fontId="0" fillId="39" borderId="1" xfId="0" applyFill="1" applyBorder="1" applyAlignment="1">
      <alignment horizontal="center" vertical="center"/>
    </xf>
    <xf numFmtId="0" fontId="0" fillId="41" borderId="1" xfId="0" applyFill="1" applyBorder="1" applyAlignment="1">
      <alignment horizontal="center" vertical="center"/>
    </xf>
    <xf numFmtId="1" fontId="0" fillId="0" borderId="1" xfId="0" applyNumberFormat="1" applyBorder="1"/>
    <xf numFmtId="167" fontId="0" fillId="40" borderId="1" xfId="0" applyNumberFormat="1" applyFill="1" applyBorder="1"/>
    <xf numFmtId="1" fontId="0" fillId="40" borderId="1" xfId="0" applyNumberFormat="1" applyFill="1" applyBorder="1"/>
    <xf numFmtId="0" fontId="0" fillId="44" borderId="1" xfId="0" applyFill="1" applyBorder="1" applyAlignment="1">
      <alignment horizontal="center" vertical="center"/>
    </xf>
    <xf numFmtId="0" fontId="0" fillId="39" borderId="1" xfId="0" applyFill="1" applyBorder="1" applyAlignment="1">
      <alignment horizontal="center" vertical="center" wrapText="1"/>
    </xf>
    <xf numFmtId="0" fontId="0" fillId="40" borderId="1" xfId="0" applyFill="1" applyBorder="1" applyAlignment="1">
      <alignment vertical="center"/>
    </xf>
    <xf numFmtId="0" fontId="0" fillId="39" borderId="1" xfId="0" applyFill="1" applyBorder="1" applyAlignment="1">
      <alignment vertical="center"/>
    </xf>
    <xf numFmtId="0" fontId="0" fillId="41" borderId="1" xfId="0" applyFill="1" applyBorder="1" applyAlignment="1">
      <alignment vertical="center"/>
    </xf>
    <xf numFmtId="167" fontId="0" fillId="40" borderId="1" xfId="0" applyNumberFormat="1" applyFill="1" applyBorder="1" applyAlignment="1">
      <alignment vertical="center"/>
    </xf>
    <xf numFmtId="1" fontId="0" fillId="40" borderId="1" xfId="0" applyNumberFormat="1" applyFill="1" applyBorder="1" applyAlignment="1">
      <alignment vertical="center"/>
    </xf>
    <xf numFmtId="0" fontId="0" fillId="44" borderId="1" xfId="0" applyFill="1" applyBorder="1" applyAlignment="1">
      <alignment vertical="center"/>
    </xf>
    <xf numFmtId="3" fontId="0" fillId="47" borderId="1" xfId="0" applyNumberFormat="1" applyFill="1" applyBorder="1" applyAlignment="1">
      <alignment vertical="center"/>
    </xf>
    <xf numFmtId="3" fontId="0" fillId="42" borderId="1" xfId="0" applyNumberFormat="1" applyFill="1" applyBorder="1" applyAlignment="1">
      <alignment vertical="center"/>
    </xf>
    <xf numFmtId="3" fontId="0" fillId="41" borderId="1" xfId="0" applyNumberFormat="1" applyFill="1" applyBorder="1" applyAlignment="1">
      <alignment vertical="center"/>
    </xf>
    <xf numFmtId="3" fontId="0" fillId="41" borderId="1" xfId="0" applyNumberFormat="1" applyFill="1" applyBorder="1" applyAlignment="1">
      <alignment horizontal="center"/>
    </xf>
    <xf numFmtId="3" fontId="0" fillId="41" borderId="1" xfId="48" applyNumberFormat="1" applyFont="1" applyFill="1" applyBorder="1"/>
    <xf numFmtId="3" fontId="0" fillId="41" borderId="10" xfId="0" applyNumberFormat="1" applyFill="1" applyBorder="1" applyAlignment="1">
      <alignment horizontal="center"/>
    </xf>
    <xf numFmtId="3" fontId="0" fillId="41" borderId="10" xfId="0" applyNumberFormat="1" applyFill="1" applyBorder="1"/>
    <xf numFmtId="3" fontId="0" fillId="41" borderId="1" xfId="0" applyNumberFormat="1" applyFill="1" applyBorder="1" applyAlignment="1">
      <alignment horizontal="center" vertical="center"/>
    </xf>
    <xf numFmtId="3" fontId="0" fillId="41" borderId="1" xfId="48" applyNumberFormat="1" applyFont="1" applyFill="1" applyBorder="1" applyAlignment="1">
      <alignment horizontal="center" vertical="center"/>
    </xf>
    <xf numFmtId="3" fontId="0" fillId="46" borderId="1" xfId="0" applyNumberFormat="1" applyFill="1" applyBorder="1" applyAlignment="1">
      <alignment horizontal="center"/>
    </xf>
    <xf numFmtId="3" fontId="0" fillId="46" borderId="1" xfId="48" applyNumberFormat="1" applyFont="1" applyFill="1" applyBorder="1"/>
    <xf numFmtId="3" fontId="0" fillId="46" borderId="1" xfId="0" applyNumberFormat="1" applyFill="1" applyBorder="1"/>
    <xf numFmtId="3" fontId="0" fillId="46" borderId="10" xfId="0" applyNumberFormat="1" applyFill="1" applyBorder="1" applyAlignment="1">
      <alignment horizontal="center"/>
    </xf>
    <xf numFmtId="3" fontId="0" fillId="46" borderId="10" xfId="0" applyNumberFormat="1" applyFill="1" applyBorder="1"/>
    <xf numFmtId="3" fontId="0" fillId="46" borderId="1" xfId="0" applyNumberFormat="1" applyFill="1" applyBorder="1" applyAlignment="1">
      <alignment horizontal="center" vertical="center"/>
    </xf>
    <xf numFmtId="3" fontId="0" fillId="46" borderId="1" xfId="0" applyNumberFormat="1" applyFill="1" applyBorder="1" applyAlignment="1">
      <alignment vertical="center"/>
    </xf>
    <xf numFmtId="3" fontId="0" fillId="46" borderId="1" xfId="48" applyNumberFormat="1" applyFont="1" applyFill="1" applyBorder="1" applyAlignment="1">
      <alignment horizontal="center" vertical="center"/>
    </xf>
    <xf numFmtId="3" fontId="0" fillId="34" borderId="1" xfId="0" applyNumberFormat="1" applyFill="1" applyBorder="1" applyAlignment="1">
      <alignment horizontal="center"/>
    </xf>
    <xf numFmtId="3" fontId="0" fillId="34" borderId="1" xfId="48" applyNumberFormat="1" applyFont="1" applyFill="1" applyBorder="1"/>
    <xf numFmtId="3" fontId="0" fillId="34" borderId="10" xfId="0" applyNumberFormat="1" applyFill="1" applyBorder="1" applyAlignment="1">
      <alignment horizontal="center"/>
    </xf>
    <xf numFmtId="3" fontId="0" fillId="34" borderId="10" xfId="0" applyNumberFormat="1" applyFill="1" applyBorder="1"/>
    <xf numFmtId="3" fontId="0" fillId="34" borderId="1" xfId="0" applyNumberFormat="1" applyFill="1" applyBorder="1" applyAlignment="1">
      <alignment vertical="center"/>
    </xf>
    <xf numFmtId="3" fontId="0" fillId="34" borderId="1" xfId="48" applyNumberFormat="1" applyFont="1" applyFill="1" applyBorder="1" applyAlignment="1">
      <alignment horizontal="center" vertical="center"/>
    </xf>
    <xf numFmtId="3" fontId="0" fillId="40" borderId="1" xfId="0" applyNumberFormat="1" applyFill="1" applyBorder="1" applyAlignment="1">
      <alignment horizontal="center"/>
    </xf>
    <xf numFmtId="3" fontId="0" fillId="40" borderId="1" xfId="48" applyNumberFormat="1" applyFont="1" applyFill="1" applyBorder="1"/>
    <xf numFmtId="3" fontId="0" fillId="40" borderId="10" xfId="0" applyNumberFormat="1" applyFill="1" applyBorder="1" applyAlignment="1">
      <alignment horizontal="center"/>
    </xf>
    <xf numFmtId="3" fontId="0" fillId="40" borderId="10" xfId="0" applyNumberFormat="1" applyFill="1" applyBorder="1"/>
    <xf numFmtId="3" fontId="0" fillId="40" borderId="1" xfId="0" applyNumberFormat="1" applyFill="1" applyBorder="1" applyAlignment="1">
      <alignment horizontal="center" vertical="center"/>
    </xf>
    <xf numFmtId="3" fontId="0" fillId="40" borderId="1" xfId="0" applyNumberFormat="1" applyFill="1" applyBorder="1" applyAlignment="1">
      <alignment vertical="center"/>
    </xf>
    <xf numFmtId="3" fontId="0" fillId="40" borderId="1" xfId="48" applyNumberFormat="1" applyFont="1" applyFill="1" applyBorder="1" applyAlignment="1">
      <alignment horizontal="center" vertical="center"/>
    </xf>
    <xf numFmtId="3" fontId="0" fillId="39" borderId="1" xfId="0" applyNumberFormat="1" applyFill="1" applyBorder="1" applyAlignment="1">
      <alignment horizontal="center"/>
    </xf>
    <xf numFmtId="3" fontId="0" fillId="39" borderId="1" xfId="48" applyNumberFormat="1" applyFont="1" applyFill="1" applyBorder="1"/>
    <xf numFmtId="3" fontId="0" fillId="39" borderId="10" xfId="0" applyNumberFormat="1" applyFill="1" applyBorder="1" applyAlignment="1">
      <alignment horizontal="center"/>
    </xf>
    <xf numFmtId="3" fontId="0" fillId="39" borderId="10" xfId="0" applyNumberFormat="1" applyFill="1" applyBorder="1"/>
    <xf numFmtId="3" fontId="0" fillId="39" borderId="1" xfId="0" applyNumberFormat="1" applyFill="1" applyBorder="1" applyAlignment="1">
      <alignment horizontal="center" vertical="center"/>
    </xf>
    <xf numFmtId="3" fontId="0" fillId="39" borderId="1" xfId="0" applyNumberFormat="1" applyFill="1" applyBorder="1" applyAlignment="1">
      <alignment vertical="center"/>
    </xf>
    <xf numFmtId="3" fontId="0" fillId="39" borderId="1" xfId="48" applyNumberFormat="1" applyFont="1" applyFill="1" applyBorder="1" applyAlignment="1">
      <alignment horizontal="center" vertical="center"/>
    </xf>
    <xf numFmtId="3" fontId="0" fillId="38" borderId="1" xfId="48" applyNumberFormat="1" applyFont="1" applyFill="1" applyBorder="1"/>
    <xf numFmtId="3" fontId="0" fillId="38" borderId="10" xfId="0" applyNumberFormat="1" applyFill="1" applyBorder="1" applyAlignment="1">
      <alignment horizontal="center"/>
    </xf>
    <xf numFmtId="3" fontId="0" fillId="38" borderId="10" xfId="0" applyNumberFormat="1" applyFill="1" applyBorder="1"/>
    <xf numFmtId="3" fontId="0" fillId="38" borderId="1" xfId="0" applyNumberFormat="1" applyFill="1" applyBorder="1" applyAlignment="1">
      <alignment vertical="center"/>
    </xf>
    <xf numFmtId="3" fontId="0" fillId="38" borderId="1" xfId="48" applyNumberFormat="1" applyFont="1" applyFill="1" applyBorder="1" applyAlignment="1">
      <alignment horizontal="center" vertical="center"/>
    </xf>
    <xf numFmtId="0" fontId="0" fillId="48" borderId="1" xfId="0" applyFill="1" applyBorder="1" applyAlignment="1">
      <alignment horizontal="center"/>
    </xf>
    <xf numFmtId="0" fontId="0" fillId="48" borderId="12" xfId="0" applyFill="1" applyBorder="1" applyAlignment="1">
      <alignment wrapText="1"/>
    </xf>
    <xf numFmtId="3" fontId="0" fillId="48" borderId="1" xfId="0" applyNumberFormat="1" applyFill="1" applyBorder="1" applyAlignment="1">
      <alignment horizontal="center"/>
    </xf>
    <xf numFmtId="3" fontId="0" fillId="48" borderId="1" xfId="0" applyNumberFormat="1" applyFill="1" applyBorder="1"/>
    <xf numFmtId="3" fontId="0" fillId="48" borderId="1" xfId="48" applyNumberFormat="1" applyFont="1" applyFill="1" applyBorder="1"/>
    <xf numFmtId="0" fontId="0" fillId="48" borderId="1" xfId="0" applyFill="1" applyBorder="1"/>
    <xf numFmtId="0" fontId="0" fillId="48" borderId="0" xfId="0" applyFill="1"/>
    <xf numFmtId="0" fontId="0" fillId="48" borderId="1" xfId="0" applyFill="1" applyBorder="1" applyAlignment="1">
      <alignment horizontal="center" wrapText="1"/>
    </xf>
    <xf numFmtId="3" fontId="1" fillId="0" borderId="0" xfId="0" applyNumberFormat="1" applyFont="1" applyAlignment="1">
      <alignment horizontal="center" wrapText="1"/>
    </xf>
    <xf numFmtId="3" fontId="1" fillId="38" borderId="1" xfId="0" applyNumberFormat="1" applyFont="1" applyFill="1" applyBorder="1" applyAlignment="1">
      <alignment horizontal="center" vertical="center"/>
    </xf>
    <xf numFmtId="3" fontId="1" fillId="39" borderId="1" xfId="0" applyNumberFormat="1" applyFont="1" applyFill="1" applyBorder="1" applyAlignment="1">
      <alignment horizontal="center" vertical="center"/>
    </xf>
    <xf numFmtId="3" fontId="1" fillId="34" borderId="1" xfId="0" applyNumberFormat="1" applyFont="1" applyFill="1" applyBorder="1" applyAlignment="1">
      <alignment horizontal="center" vertical="center"/>
    </xf>
    <xf numFmtId="3" fontId="1" fillId="35" borderId="1" xfId="0" applyNumberFormat="1" applyFont="1" applyFill="1" applyBorder="1" applyAlignment="1">
      <alignment horizontal="center" vertical="center"/>
    </xf>
    <xf numFmtId="3" fontId="1" fillId="36" borderId="1" xfId="0" applyNumberFormat="1" applyFont="1" applyFill="1" applyBorder="1" applyAlignment="1">
      <alignment horizontal="center" vertical="center"/>
    </xf>
    <xf numFmtId="3" fontId="38" fillId="37" borderId="1" xfId="0" applyNumberFormat="1" applyFont="1" applyFill="1" applyBorder="1" applyAlignment="1">
      <alignment horizontal="center" vertical="center"/>
    </xf>
    <xf numFmtId="3" fontId="1" fillId="41" borderId="1" xfId="0" applyNumberFormat="1" applyFont="1" applyFill="1" applyBorder="1" applyAlignment="1">
      <alignment horizontal="center" vertical="center"/>
    </xf>
    <xf numFmtId="3" fontId="1" fillId="34" borderId="11" xfId="0" applyNumberFormat="1" applyFont="1" applyFill="1" applyBorder="1" applyAlignment="1">
      <alignment horizontal="center" vertical="center"/>
    </xf>
    <xf numFmtId="3" fontId="1" fillId="34" borderId="13" xfId="0" applyNumberFormat="1" applyFont="1" applyFill="1" applyBorder="1" applyAlignment="1">
      <alignment horizontal="center" vertical="center"/>
    </xf>
    <xf numFmtId="3" fontId="1" fillId="34" borderId="12" xfId="0" applyNumberFormat="1" applyFont="1" applyFill="1" applyBorder="1" applyAlignment="1">
      <alignment horizontal="center" vertical="center"/>
    </xf>
    <xf numFmtId="3" fontId="1" fillId="42" borderId="1" xfId="0" applyNumberFormat="1" applyFont="1" applyFill="1" applyBorder="1" applyAlignment="1">
      <alignment horizontal="center" vertical="center"/>
    </xf>
    <xf numFmtId="3" fontId="1" fillId="40" borderId="1" xfId="0" applyNumberFormat="1" applyFont="1" applyFill="1" applyBorder="1" applyAlignment="1">
      <alignment horizontal="center" vertical="center"/>
    </xf>
    <xf numFmtId="3" fontId="1" fillId="41" borderId="1" xfId="0" applyNumberFormat="1" applyFont="1" applyFill="1" applyBorder="1" applyAlignment="1">
      <alignment horizontal="center" vertical="center" wrapText="1"/>
    </xf>
    <xf numFmtId="3" fontId="38" fillId="34" borderId="1" xfId="0" applyNumberFormat="1" applyFont="1" applyFill="1" applyBorder="1" applyAlignment="1">
      <alignment horizontal="center" vertical="center" wrapText="1"/>
    </xf>
    <xf numFmtId="3" fontId="1" fillId="39" borderId="1" xfId="0" applyNumberFormat="1" applyFont="1" applyFill="1" applyBorder="1" applyAlignment="1">
      <alignment horizontal="center" vertical="center" wrapText="1"/>
    </xf>
    <xf numFmtId="3" fontId="1" fillId="45" borderId="1" xfId="0" applyNumberFormat="1" applyFont="1" applyFill="1" applyBorder="1" applyAlignment="1">
      <alignment horizontal="center" vertical="center" wrapText="1"/>
    </xf>
    <xf numFmtId="3" fontId="1" fillId="38" borderId="1" xfId="0" applyNumberFormat="1" applyFont="1" applyFill="1" applyBorder="1" applyAlignment="1">
      <alignment horizontal="center" vertical="center" wrapText="1"/>
    </xf>
    <xf numFmtId="3" fontId="1" fillId="37" borderId="1" xfId="0" applyNumberFormat="1" applyFont="1" applyFill="1" applyBorder="1" applyAlignment="1">
      <alignment horizontal="center" vertical="center" wrapText="1"/>
    </xf>
    <xf numFmtId="3" fontId="1" fillId="40" borderId="1" xfId="0" applyNumberFormat="1" applyFont="1" applyFill="1" applyBorder="1" applyAlignment="1">
      <alignment horizontal="center" vertical="center" wrapText="1"/>
    </xf>
    <xf numFmtId="3" fontId="1" fillId="34" borderId="1" xfId="0" applyNumberFormat="1" applyFont="1" applyFill="1" applyBorder="1" applyAlignment="1">
      <alignment horizontal="center" vertical="center" wrapText="1"/>
    </xf>
    <xf numFmtId="3" fontId="1" fillId="47" borderId="11" xfId="0" applyNumberFormat="1" applyFont="1" applyFill="1" applyBorder="1" applyAlignment="1">
      <alignment horizontal="center" vertical="center" wrapText="1"/>
    </xf>
    <xf numFmtId="3" fontId="1" fillId="47" borderId="13" xfId="0" applyNumberFormat="1" applyFont="1" applyFill="1" applyBorder="1" applyAlignment="1">
      <alignment horizontal="center" vertical="center" wrapText="1"/>
    </xf>
    <xf numFmtId="3" fontId="1" fillId="47" borderId="12" xfId="0" applyNumberFormat="1" applyFont="1" applyFill="1" applyBorder="1" applyAlignment="1">
      <alignment horizontal="center" vertical="center" wrapText="1"/>
    </xf>
    <xf numFmtId="3" fontId="1" fillId="0" borderId="0" xfId="0" applyNumberFormat="1" applyFont="1" applyAlignment="1">
      <alignment horizontal="left" wrapText="1"/>
    </xf>
    <xf numFmtId="3" fontId="1" fillId="46" borderId="1" xfId="0" applyNumberFormat="1" applyFont="1" applyFill="1" applyBorder="1" applyAlignment="1">
      <alignment horizontal="center" wrapText="1"/>
    </xf>
    <xf numFmtId="3" fontId="1" fillId="38" borderId="1" xfId="0" applyNumberFormat="1" applyFont="1" applyFill="1" applyBorder="1" applyAlignment="1">
      <alignment horizontal="center" wrapText="1"/>
    </xf>
    <xf numFmtId="3" fontId="1" fillId="39" borderId="1" xfId="0" applyNumberFormat="1" applyFont="1" applyFill="1" applyBorder="1" applyAlignment="1">
      <alignment horizontal="center" wrapText="1"/>
    </xf>
    <xf numFmtId="3" fontId="1" fillId="34" borderId="1" xfId="0" applyNumberFormat="1" applyFont="1" applyFill="1" applyBorder="1" applyAlignment="1">
      <alignment horizontal="center" wrapText="1"/>
    </xf>
    <xf numFmtId="3" fontId="1" fillId="40" borderId="1" xfId="0" applyNumberFormat="1" applyFont="1" applyFill="1" applyBorder="1" applyAlignment="1">
      <alignment horizontal="center" wrapText="1"/>
    </xf>
    <xf numFmtId="3" fontId="1" fillId="47" borderId="1" xfId="0" applyNumberFormat="1" applyFont="1" applyFill="1" applyBorder="1" applyAlignment="1">
      <alignment horizontal="center" vertical="center" wrapText="1"/>
    </xf>
    <xf numFmtId="3" fontId="1" fillId="35" borderId="1" xfId="0" applyNumberFormat="1" applyFont="1" applyFill="1" applyBorder="1" applyAlignment="1">
      <alignment horizontal="center" wrapText="1"/>
    </xf>
    <xf numFmtId="3" fontId="1" fillId="41" borderId="1" xfId="0" applyNumberFormat="1" applyFont="1" applyFill="1" applyBorder="1" applyAlignment="1">
      <alignment horizontal="center" wrapText="1"/>
    </xf>
    <xf numFmtId="3" fontId="1" fillId="43" borderId="1" xfId="0" applyNumberFormat="1" applyFont="1" applyFill="1" applyBorder="1" applyAlignment="1">
      <alignment horizontal="center" wrapText="1"/>
    </xf>
    <xf numFmtId="3" fontId="1" fillId="44" borderId="1" xfId="0" applyNumberFormat="1" applyFont="1" applyFill="1" applyBorder="1" applyAlignment="1">
      <alignment horizontal="center" wrapText="1"/>
    </xf>
    <xf numFmtId="3" fontId="1" fillId="40" borderId="11" xfId="0" applyNumberFormat="1" applyFont="1" applyFill="1" applyBorder="1" applyAlignment="1">
      <alignment horizontal="center" vertical="center" wrapText="1"/>
    </xf>
    <xf numFmtId="3" fontId="1" fillId="40" borderId="13" xfId="0" applyNumberFormat="1" applyFont="1" applyFill="1" applyBorder="1" applyAlignment="1">
      <alignment horizontal="center" vertical="center" wrapText="1"/>
    </xf>
    <xf numFmtId="3" fontId="1" fillId="40" borderId="12" xfId="0" applyNumberFormat="1" applyFont="1" applyFill="1" applyBorder="1" applyAlignment="1">
      <alignment horizontal="center" vertical="center" wrapText="1"/>
    </xf>
    <xf numFmtId="3" fontId="1" fillId="34" borderId="11" xfId="0" applyNumberFormat="1" applyFont="1" applyFill="1" applyBorder="1" applyAlignment="1">
      <alignment horizontal="center" vertical="center" wrapText="1"/>
    </xf>
    <xf numFmtId="3" fontId="1" fillId="34" borderId="13" xfId="0" applyNumberFormat="1" applyFont="1" applyFill="1" applyBorder="1" applyAlignment="1">
      <alignment horizontal="center" vertical="center" wrapText="1"/>
    </xf>
    <xf numFmtId="3" fontId="1" fillId="34" borderId="12" xfId="0" applyNumberFormat="1" applyFont="1" applyFill="1" applyBorder="1" applyAlignment="1">
      <alignment horizontal="center" vertical="center" wrapText="1"/>
    </xf>
    <xf numFmtId="3" fontId="1" fillId="39" borderId="11" xfId="0" applyNumberFormat="1" applyFont="1" applyFill="1" applyBorder="1" applyAlignment="1">
      <alignment horizontal="center" vertical="center" wrapText="1"/>
    </xf>
    <xf numFmtId="3" fontId="1" fillId="39" borderId="13" xfId="0" applyNumberFormat="1" applyFont="1" applyFill="1" applyBorder="1" applyAlignment="1">
      <alignment horizontal="center" vertical="center" wrapText="1"/>
    </xf>
    <xf numFmtId="3" fontId="1" fillId="39" borderId="12" xfId="0" applyNumberFormat="1" applyFont="1" applyFill="1" applyBorder="1" applyAlignment="1">
      <alignment horizontal="center" vertical="center" wrapText="1"/>
    </xf>
    <xf numFmtId="3" fontId="1" fillId="41" borderId="11" xfId="0" applyNumberFormat="1" applyFont="1" applyFill="1" applyBorder="1" applyAlignment="1">
      <alignment horizontal="center" vertical="center" wrapText="1"/>
    </xf>
    <xf numFmtId="3" fontId="1" fillId="41" borderId="13" xfId="0" applyNumberFormat="1" applyFont="1" applyFill="1" applyBorder="1" applyAlignment="1">
      <alignment horizontal="center" vertical="center" wrapText="1"/>
    </xf>
    <xf numFmtId="3" fontId="1" fillId="41" borderId="12" xfId="0" applyNumberFormat="1" applyFont="1" applyFill="1" applyBorder="1" applyAlignment="1">
      <alignment horizontal="center" vertical="center" wrapText="1"/>
    </xf>
    <xf numFmtId="3" fontId="1" fillId="44" borderId="11" xfId="0" applyNumberFormat="1" applyFont="1" applyFill="1" applyBorder="1" applyAlignment="1">
      <alignment horizontal="center" vertical="center" wrapText="1"/>
    </xf>
    <xf numFmtId="3" fontId="1" fillId="44" borderId="13" xfId="0" applyNumberFormat="1" applyFont="1" applyFill="1" applyBorder="1" applyAlignment="1">
      <alignment horizontal="center" vertical="center" wrapText="1"/>
    </xf>
    <xf numFmtId="3" fontId="1" fillId="44" borderId="12" xfId="0" applyNumberFormat="1" applyFont="1" applyFill="1" applyBorder="1" applyAlignment="1">
      <alignment horizontal="center" vertical="center" wrapText="1"/>
    </xf>
    <xf numFmtId="0" fontId="40" fillId="0" borderId="0" xfId="49" applyFont="1" applyBorder="1" applyAlignment="1">
      <alignment horizontal="center"/>
    </xf>
    <xf numFmtId="0" fontId="41" fillId="0" borderId="0" xfId="0" applyFont="1"/>
    <xf numFmtId="0" fontId="42" fillId="0" borderId="0" xfId="0" applyFont="1"/>
    <xf numFmtId="0" fontId="41" fillId="0" borderId="0" xfId="49" applyFont="1"/>
    <xf numFmtId="0" fontId="40" fillId="0" borderId="0" xfId="49" applyFont="1" applyBorder="1" applyAlignment="1">
      <alignment horizontal="center"/>
    </xf>
    <xf numFmtId="0" fontId="40" fillId="0" borderId="0" xfId="49" applyFont="1" applyBorder="1" applyAlignment="1">
      <alignment horizontal="center" wrapText="1"/>
    </xf>
    <xf numFmtId="0" fontId="41" fillId="0" borderId="0" xfId="49" applyFont="1" applyBorder="1"/>
    <xf numFmtId="0" fontId="43" fillId="0" borderId="0" xfId="49" applyFont="1" applyFill="1" applyBorder="1"/>
    <xf numFmtId="0" fontId="40" fillId="0" borderId="0" xfId="49" applyFont="1" applyBorder="1" applyAlignment="1">
      <alignment wrapText="1"/>
    </xf>
    <xf numFmtId="0" fontId="41" fillId="0" borderId="0" xfId="49" applyFont="1" applyBorder="1" applyAlignment="1"/>
    <xf numFmtId="0" fontId="40" fillId="0" borderId="0" xfId="49" applyFont="1" applyBorder="1" applyAlignment="1"/>
    <xf numFmtId="0" fontId="41" fillId="0" borderId="0" xfId="49" applyFont="1" applyBorder="1" applyAlignment="1">
      <alignment horizontal="left" vertical="center" wrapText="1"/>
    </xf>
    <xf numFmtId="0" fontId="40" fillId="0" borderId="0" xfId="49" applyFont="1" applyFill="1" applyBorder="1" applyAlignment="1"/>
    <xf numFmtId="0" fontId="41" fillId="0" borderId="0" xfId="49" applyFont="1" applyFill="1" applyBorder="1" applyAlignment="1"/>
    <xf numFmtId="0" fontId="40" fillId="0" borderId="0" xfId="49" applyFont="1" applyBorder="1" applyAlignment="1">
      <alignment horizontal="left" wrapText="1"/>
    </xf>
    <xf numFmtId="0" fontId="41" fillId="0" borderId="0" xfId="49" applyFont="1" applyBorder="1" applyAlignment="1">
      <alignment vertical="center" wrapText="1"/>
    </xf>
    <xf numFmtId="0" fontId="41" fillId="0" borderId="0" xfId="49" applyFont="1" applyBorder="1" applyAlignment="1">
      <alignment horizontal="left" vertical="center" wrapText="1"/>
    </xf>
    <xf numFmtId="0" fontId="43" fillId="0" borderId="0" xfId="49" applyFont="1" applyFill="1" applyBorder="1" applyAlignment="1">
      <alignment horizontal="left" wrapText="1"/>
    </xf>
    <xf numFmtId="0" fontId="41" fillId="0" borderId="0" xfId="40" applyFont="1" applyFill="1" applyBorder="1" applyAlignment="1">
      <alignment horizontal="center"/>
    </xf>
    <xf numFmtId="0" fontId="42" fillId="0" borderId="0" xfId="0" applyFont="1" applyAlignment="1">
      <alignment vertical="center"/>
    </xf>
    <xf numFmtId="0" fontId="0" fillId="0" borderId="0" xfId="0" applyAlignment="1"/>
    <xf numFmtId="0" fontId="44" fillId="0" borderId="0" xfId="40" applyFont="1" applyAlignment="1"/>
    <xf numFmtId="0" fontId="42" fillId="0" borderId="0" xfId="0" applyFont="1" applyAlignment="1">
      <alignment vertical="center"/>
    </xf>
    <xf numFmtId="0" fontId="41" fillId="0" borderId="0" xfId="40" applyFont="1"/>
    <xf numFmtId="0" fontId="41" fillId="0" borderId="0" xfId="40" applyFont="1" applyFill="1" applyBorder="1" applyAlignment="1">
      <alignment horizontal="left" wrapText="1"/>
    </xf>
    <xf numFmtId="0" fontId="40" fillId="0" borderId="0" xfId="49" applyFont="1" applyBorder="1" applyAlignment="1">
      <alignment vertical="center"/>
    </xf>
    <xf numFmtId="0" fontId="40" fillId="0" borderId="0" xfId="49" applyFont="1" applyBorder="1" applyAlignment="1">
      <alignment horizontal="left" vertical="center"/>
    </xf>
    <xf numFmtId="0" fontId="41" fillId="0" borderId="0" xfId="49" applyFont="1" applyBorder="1" applyAlignment="1">
      <alignment horizontal="left" vertical="center"/>
    </xf>
    <xf numFmtId="0" fontId="41" fillId="0" borderId="0" xfId="0" applyFont="1" applyBorder="1" applyAlignment="1">
      <alignment horizontal="left" vertical="center" wrapText="1"/>
    </xf>
    <xf numFmtId="0" fontId="41" fillId="0" borderId="0" xfId="0" applyFont="1" applyBorder="1" applyAlignment="1">
      <alignment vertical="center" wrapText="1"/>
    </xf>
    <xf numFmtId="0" fontId="40" fillId="0" borderId="0" xfId="49" applyFont="1" applyBorder="1" applyAlignment="1">
      <alignment horizontal="left" vertical="center" wrapText="1"/>
    </xf>
    <xf numFmtId="0" fontId="41" fillId="0" borderId="0" xfId="0" applyFont="1" applyBorder="1" applyAlignment="1">
      <alignment horizontal="left" vertical="center" wrapText="1"/>
    </xf>
    <xf numFmtId="0" fontId="40" fillId="0" borderId="0" xfId="49" applyFont="1" applyBorder="1"/>
    <xf numFmtId="0" fontId="41" fillId="0" borderId="0" xfId="49" applyFont="1" applyBorder="1" applyAlignment="1">
      <alignment horizontal="left" wrapText="1"/>
    </xf>
    <xf numFmtId="0" fontId="41" fillId="0" borderId="0" xfId="49" applyFont="1" applyBorder="1" applyAlignment="1">
      <alignment horizontal="left" wrapText="1"/>
    </xf>
    <xf numFmtId="0" fontId="40" fillId="49" borderId="1" xfId="40" applyFont="1" applyFill="1" applyBorder="1" applyAlignment="1">
      <alignment horizontal="center" vertical="center"/>
    </xf>
    <xf numFmtId="0" fontId="40" fillId="49" borderId="1" xfId="40" applyFont="1" applyFill="1" applyBorder="1" applyAlignment="1">
      <alignment horizontal="center" vertical="center" wrapText="1"/>
    </xf>
    <xf numFmtId="0" fontId="40" fillId="33" borderId="0" xfId="40" applyFont="1" applyFill="1" applyBorder="1" applyAlignment="1">
      <alignment horizontal="center" vertical="center" wrapText="1"/>
    </xf>
    <xf numFmtId="0" fontId="41" fillId="0" borderId="0" xfId="0" applyFont="1" applyBorder="1"/>
    <xf numFmtId="0" fontId="41" fillId="0" borderId="1" xfId="40" applyFont="1" applyFill="1" applyBorder="1" applyAlignment="1">
      <alignment horizontal="center"/>
    </xf>
    <xf numFmtId="0" fontId="41" fillId="0" borderId="1" xfId="0" applyFont="1" applyBorder="1" applyAlignment="1">
      <alignment horizontal="left" vertical="center" wrapText="1"/>
    </xf>
    <xf numFmtId="0" fontId="41" fillId="0" borderId="0" xfId="0" applyFont="1" applyBorder="1" applyAlignment="1">
      <alignment wrapText="1"/>
    </xf>
    <xf numFmtId="0" fontId="41" fillId="33" borderId="0" xfId="49" applyFont="1" applyFill="1" applyBorder="1" applyAlignment="1">
      <alignment horizontal="left" vertical="center" wrapText="1"/>
    </xf>
    <xf numFmtId="0" fontId="41" fillId="33" borderId="0" xfId="49" applyFont="1" applyFill="1" applyBorder="1" applyAlignment="1">
      <alignment horizontal="left" vertical="center" wrapText="1"/>
    </xf>
    <xf numFmtId="0" fontId="41" fillId="0" borderId="0" xfId="49" applyFont="1" applyBorder="1" applyAlignment="1">
      <alignment wrapText="1"/>
    </xf>
    <xf numFmtId="0" fontId="40" fillId="49" borderId="1" xfId="49" applyFont="1" applyFill="1" applyBorder="1" applyAlignment="1">
      <alignment horizontal="center" vertical="center"/>
    </xf>
    <xf numFmtId="0" fontId="40" fillId="49" borderId="1" xfId="49" applyFont="1" applyFill="1" applyBorder="1" applyAlignment="1">
      <alignment horizontal="center" vertical="center" wrapText="1"/>
    </xf>
    <xf numFmtId="0" fontId="40" fillId="49" borderId="1" xfId="0" applyFont="1" applyFill="1" applyBorder="1" applyAlignment="1">
      <alignment horizontal="center" vertical="center" wrapText="1"/>
    </xf>
    <xf numFmtId="0" fontId="40" fillId="33" borderId="0" xfId="0" applyFont="1" applyFill="1" applyBorder="1" applyAlignment="1">
      <alignment horizontal="center" vertical="center" wrapText="1"/>
    </xf>
    <xf numFmtId="0" fontId="40" fillId="49" borderId="16" xfId="49" applyFont="1" applyFill="1" applyBorder="1" applyAlignment="1">
      <alignment vertical="center"/>
    </xf>
    <xf numFmtId="0" fontId="40" fillId="49" borderId="1" xfId="49" applyFont="1" applyFill="1" applyBorder="1" applyAlignment="1">
      <alignment vertical="center" wrapText="1"/>
    </xf>
    <xf numFmtId="0" fontId="40" fillId="49" borderId="1" xfId="0" applyFont="1" applyFill="1" applyBorder="1" applyAlignment="1">
      <alignment horizontal="center" wrapText="1"/>
    </xf>
    <xf numFmtId="0" fontId="40" fillId="33" borderId="0" xfId="0" applyFont="1" applyFill="1" applyBorder="1" applyAlignment="1">
      <alignment horizontal="center" wrapText="1"/>
    </xf>
    <xf numFmtId="0" fontId="41" fillId="0" borderId="1" xfId="0" applyFont="1" applyBorder="1" applyAlignment="1">
      <alignment vertical="center" wrapText="1"/>
    </xf>
    <xf numFmtId="0" fontId="41" fillId="0" borderId="1" xfId="0" applyFont="1" applyBorder="1" applyAlignment="1">
      <alignment horizontal="center" wrapText="1"/>
    </xf>
    <xf numFmtId="0" fontId="41" fillId="0" borderId="0" xfId="0" applyFont="1" applyBorder="1" applyAlignment="1">
      <alignment horizontal="center" wrapText="1"/>
    </xf>
    <xf numFmtId="0" fontId="41" fillId="33" borderId="0" xfId="49" applyFont="1" applyFill="1" applyBorder="1" applyAlignment="1">
      <alignment horizontal="left" wrapText="1"/>
    </xf>
    <xf numFmtId="0" fontId="40" fillId="33" borderId="0" xfId="49" applyFont="1" applyFill="1" applyBorder="1" applyAlignment="1">
      <alignment horizontal="left" wrapText="1"/>
    </xf>
    <xf numFmtId="0" fontId="40" fillId="49" borderId="11" xfId="49" applyFont="1" applyFill="1" applyBorder="1" applyAlignment="1">
      <alignment horizontal="center" vertical="center"/>
    </xf>
    <xf numFmtId="0" fontId="40" fillId="49" borderId="13" xfId="49" applyFont="1" applyFill="1" applyBorder="1" applyAlignment="1">
      <alignment horizontal="center" vertical="center"/>
    </xf>
    <xf numFmtId="0" fontId="40" fillId="49" borderId="12" xfId="49" applyFont="1" applyFill="1" applyBorder="1" applyAlignment="1">
      <alignment horizontal="center" vertical="center"/>
    </xf>
    <xf numFmtId="0" fontId="40" fillId="0" borderId="0" xfId="49" applyFont="1" applyFill="1" applyBorder="1" applyAlignment="1">
      <alignment vertical="center" wrapText="1"/>
    </xf>
    <xf numFmtId="0" fontId="41" fillId="0" borderId="11" xfId="0" applyFont="1" applyBorder="1" applyAlignment="1">
      <alignment horizontal="left" vertical="center" wrapText="1"/>
    </xf>
    <xf numFmtId="0" fontId="41" fillId="0" borderId="12" xfId="0" applyFont="1" applyBorder="1" applyAlignment="1">
      <alignment horizontal="left" vertical="center" wrapText="1"/>
    </xf>
    <xf numFmtId="0" fontId="41" fillId="0" borderId="1" xfId="0" applyFont="1" applyBorder="1" applyAlignment="1">
      <alignment horizontal="center"/>
    </xf>
    <xf numFmtId="1" fontId="41" fillId="0" borderId="0" xfId="49" applyNumberFormat="1" applyFont="1" applyBorder="1" applyAlignment="1"/>
    <xf numFmtId="0" fontId="41" fillId="33" borderId="1" xfId="40" applyFont="1" applyFill="1" applyBorder="1" applyAlignment="1">
      <alignment horizontal="center"/>
    </xf>
    <xf numFmtId="0" fontId="41" fillId="33" borderId="11" xfId="0" applyFont="1" applyFill="1" applyBorder="1" applyAlignment="1">
      <alignment horizontal="left" vertical="center" wrapText="1"/>
    </xf>
    <xf numFmtId="0" fontId="41" fillId="33" borderId="12" xfId="0" applyFont="1" applyFill="1" applyBorder="1" applyAlignment="1">
      <alignment horizontal="left" vertical="center" wrapText="1"/>
    </xf>
    <xf numFmtId="0" fontId="41" fillId="33" borderId="1" xfId="0" applyFont="1" applyFill="1" applyBorder="1" applyAlignment="1">
      <alignment horizontal="center"/>
    </xf>
    <xf numFmtId="0" fontId="41" fillId="0" borderId="0" xfId="0" applyFont="1" applyBorder="1" applyAlignment="1">
      <alignment horizontal="center"/>
    </xf>
    <xf numFmtId="0" fontId="41" fillId="0" borderId="0" xfId="40" applyFont="1" applyFill="1" applyBorder="1" applyAlignment="1">
      <alignment horizontal="left"/>
    </xf>
    <xf numFmtId="0" fontId="41" fillId="33" borderId="0" xfId="49" applyFont="1" applyFill="1" applyBorder="1" applyAlignment="1">
      <alignment wrapText="1"/>
    </xf>
    <xf numFmtId="0" fontId="42" fillId="0" borderId="0" xfId="0" applyFont="1" applyAlignment="1">
      <alignment horizontal="left"/>
    </xf>
    <xf numFmtId="0" fontId="42" fillId="0" borderId="0" xfId="0" applyFont="1" applyAlignment="1">
      <alignment horizontal="left" wrapText="1"/>
    </xf>
    <xf numFmtId="0" fontId="42" fillId="0" borderId="0" xfId="49" applyFont="1" applyBorder="1" applyAlignment="1">
      <alignment horizontal="left" vertical="center" wrapText="1"/>
    </xf>
    <xf numFmtId="0" fontId="41" fillId="0" borderId="0" xfId="0" applyFont="1" applyBorder="1" applyAlignment="1">
      <alignment horizontal="left" wrapText="1"/>
    </xf>
    <xf numFmtId="0" fontId="41" fillId="0" borderId="0" xfId="0" applyFont="1" applyBorder="1" applyAlignment="1">
      <alignment horizontal="center" vertical="top" wrapText="1"/>
    </xf>
    <xf numFmtId="0" fontId="40" fillId="0" borderId="0" xfId="49" applyFont="1" applyBorder="1" applyAlignment="1">
      <alignment horizontal="left"/>
    </xf>
    <xf numFmtId="0" fontId="40" fillId="0" borderId="0" xfId="49" applyFont="1" applyBorder="1" applyAlignment="1">
      <alignment horizontal="left" wrapText="1"/>
    </xf>
    <xf numFmtId="3" fontId="40" fillId="49" borderId="1" xfId="40" applyNumberFormat="1" applyFont="1" applyFill="1" applyBorder="1" applyAlignment="1">
      <alignment horizontal="center" vertical="center" wrapText="1"/>
    </xf>
    <xf numFmtId="0" fontId="41" fillId="0" borderId="1" xfId="49" applyFont="1" applyBorder="1" applyAlignment="1">
      <alignment horizontal="center"/>
    </xf>
    <xf numFmtId="0" fontId="42" fillId="0" borderId="11" xfId="0" applyFont="1" applyBorder="1" applyAlignment="1">
      <alignment horizontal="left"/>
    </xf>
    <xf numFmtId="0" fontId="42" fillId="0" borderId="12" xfId="0" applyFont="1" applyBorder="1" applyAlignment="1">
      <alignment horizontal="left"/>
    </xf>
    <xf numFmtId="3" fontId="42" fillId="0" borderId="1" xfId="0" applyNumberFormat="1" applyFont="1" applyBorder="1" applyAlignment="1">
      <alignment horizontal="center"/>
    </xf>
    <xf numFmtId="0" fontId="41" fillId="33" borderId="1" xfId="49" applyFont="1" applyFill="1" applyBorder="1" applyAlignment="1">
      <alignment horizontal="center"/>
    </xf>
    <xf numFmtId="0" fontId="40" fillId="0" borderId="1" xfId="49" applyFont="1" applyBorder="1" applyAlignment="1">
      <alignment horizontal="center" wrapText="1"/>
    </xf>
    <xf numFmtId="3" fontId="40" fillId="0" borderId="1" xfId="49" applyNumberFormat="1" applyFont="1" applyBorder="1" applyAlignment="1">
      <alignment horizontal="center" wrapText="1"/>
    </xf>
    <xf numFmtId="0" fontId="41" fillId="0" borderId="0" xfId="49" applyFont="1" applyFill="1" applyBorder="1" applyAlignment="1">
      <alignment horizontal="left" vertical="center" wrapText="1"/>
    </xf>
    <xf numFmtId="0" fontId="1" fillId="0" borderId="17" xfId="0" applyFont="1" applyBorder="1" applyAlignment="1">
      <alignment horizontal="center"/>
    </xf>
    <xf numFmtId="0" fontId="1" fillId="0" borderId="18" xfId="0" applyFont="1" applyBorder="1" applyAlignment="1">
      <alignment horizontal="center"/>
    </xf>
    <xf numFmtId="0" fontId="1" fillId="0" borderId="19" xfId="0" applyFont="1" applyBorder="1" applyAlignment="1">
      <alignment horizontal="center"/>
    </xf>
    <xf numFmtId="0" fontId="0" fillId="0" borderId="20" xfId="0" applyFill="1" applyBorder="1" applyAlignment="1">
      <alignment horizontal="left" vertical="center" wrapText="1"/>
    </xf>
    <xf numFmtId="0" fontId="0" fillId="0" borderId="1" xfId="0" applyFill="1" applyBorder="1" applyAlignment="1">
      <alignment horizontal="left" vertical="center" wrapText="1"/>
    </xf>
    <xf numFmtId="0" fontId="0" fillId="0" borderId="1" xfId="0" applyBorder="1" applyAlignment="1">
      <alignment horizontal="center" wrapText="1"/>
    </xf>
    <xf numFmtId="0" fontId="0" fillId="0" borderId="21" xfId="0" applyBorder="1" applyAlignment="1">
      <alignment horizontal="center" wrapText="1"/>
    </xf>
    <xf numFmtId="0" fontId="0" fillId="0" borderId="0" xfId="0" applyAlignment="1">
      <alignment horizontal="center" wrapText="1"/>
    </xf>
    <xf numFmtId="0" fontId="0" fillId="0" borderId="22" xfId="0" applyFill="1" applyBorder="1" applyAlignment="1">
      <alignment horizontal="left" vertical="center"/>
    </xf>
    <xf numFmtId="0" fontId="0" fillId="0" borderId="23" xfId="0" applyFill="1" applyBorder="1" applyAlignment="1">
      <alignment horizontal="left" vertical="center"/>
    </xf>
    <xf numFmtId="0" fontId="0" fillId="0" borderId="24" xfId="0" applyFill="1" applyBorder="1" applyAlignment="1">
      <alignment horizontal="left" vertical="center"/>
    </xf>
    <xf numFmtId="0" fontId="0" fillId="0" borderId="25" xfId="0" applyBorder="1" applyAlignment="1">
      <alignment horizontal="center" wrapText="1"/>
    </xf>
    <xf numFmtId="0" fontId="0" fillId="0" borderId="26" xfId="0" applyBorder="1" applyAlignment="1">
      <alignment horizontal="center" wrapText="1"/>
    </xf>
    <xf numFmtId="0" fontId="0" fillId="0" borderId="0" xfId="0" applyAlignment="1">
      <alignment horizontal="center" wrapText="1"/>
    </xf>
    <xf numFmtId="0" fontId="45" fillId="0" borderId="0" xfId="0" applyFont="1"/>
    <xf numFmtId="0" fontId="42" fillId="0" borderId="0" xfId="0" applyFont="1" applyAlignment="1">
      <alignment wrapText="1"/>
    </xf>
    <xf numFmtId="0" fontId="41" fillId="0" borderId="0" xfId="0" applyFont="1" applyAlignment="1">
      <alignment horizontal="left" wrapText="1"/>
    </xf>
    <xf numFmtId="0" fontId="41" fillId="0" borderId="0" xfId="0" applyFont="1" applyAlignment="1">
      <alignment wrapText="1"/>
    </xf>
    <xf numFmtId="0" fontId="40" fillId="0" borderId="0" xfId="40" applyFont="1"/>
    <xf numFmtId="0" fontId="0" fillId="0" borderId="1" xfId="0" applyBorder="1" applyAlignment="1">
      <alignment vertical="center" wrapText="1"/>
    </xf>
    <xf numFmtId="0" fontId="0" fillId="0" borderId="27" xfId="0" applyBorder="1" applyAlignment="1">
      <alignment vertical="center" wrapText="1"/>
    </xf>
    <xf numFmtId="0" fontId="0" fillId="0" borderId="27" xfId="0" applyBorder="1"/>
    <xf numFmtId="3" fontId="0" fillId="0" borderId="27" xfId="0" applyNumberFormat="1" applyBorder="1"/>
    <xf numFmtId="0" fontId="1" fillId="0" borderId="29"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31" xfId="0" applyFont="1" applyBorder="1" applyAlignment="1">
      <alignment horizontal="center" vertical="center" wrapText="1"/>
    </xf>
    <xf numFmtId="3" fontId="1" fillId="0" borderId="32" xfId="0" applyNumberFormat="1" applyFont="1" applyBorder="1"/>
    <xf numFmtId="0" fontId="0" fillId="0" borderId="33" xfId="0" applyBorder="1"/>
    <xf numFmtId="0" fontId="0" fillId="0" borderId="15" xfId="0" applyBorder="1"/>
    <xf numFmtId="3" fontId="0" fillId="0" borderId="15" xfId="0" applyNumberFormat="1" applyBorder="1"/>
    <xf numFmtId="0" fontId="0" fillId="0" borderId="35" xfId="0" applyBorder="1"/>
    <xf numFmtId="0" fontId="0" fillId="0" borderId="36" xfId="0" applyBorder="1"/>
    <xf numFmtId="3" fontId="1" fillId="0" borderId="37" xfId="0" applyNumberFormat="1" applyFont="1" applyBorder="1"/>
    <xf numFmtId="0" fontId="1" fillId="0" borderId="38" xfId="0" applyFont="1" applyBorder="1" applyAlignment="1">
      <alignment horizontal="center" vertical="center" wrapText="1"/>
    </xf>
    <xf numFmtId="0" fontId="0" fillId="0" borderId="0" xfId="0" applyAlignment="1">
      <alignment horizontal="center"/>
    </xf>
    <xf numFmtId="0" fontId="1" fillId="0" borderId="0" xfId="0" applyFont="1" applyAlignment="1">
      <alignment horizontal="center"/>
    </xf>
    <xf numFmtId="0" fontId="1" fillId="0" borderId="27" xfId="0" applyFont="1" applyBorder="1" applyAlignment="1">
      <alignment horizontal="center" vertical="center" wrapText="1"/>
    </xf>
    <xf numFmtId="0" fontId="1" fillId="0" borderId="1" xfId="0" applyFont="1" applyBorder="1" applyAlignment="1">
      <alignment horizontal="center" vertical="center" wrapText="1"/>
    </xf>
    <xf numFmtId="0" fontId="0" fillId="0" borderId="27" xfId="0" applyBorder="1" applyAlignment="1">
      <alignment horizontal="center"/>
    </xf>
    <xf numFmtId="0" fontId="0" fillId="0" borderId="12" xfId="0" applyBorder="1" applyAlignment="1">
      <alignment horizontal="center"/>
    </xf>
    <xf numFmtId="0" fontId="0" fillId="0" borderId="28" xfId="0" applyBorder="1" applyAlignment="1">
      <alignment horizontal="center"/>
    </xf>
    <xf numFmtId="0" fontId="0" fillId="0" borderId="34" xfId="0" applyBorder="1" applyAlignment="1">
      <alignment horizontal="center"/>
    </xf>
    <xf numFmtId="0" fontId="0" fillId="0" borderId="27" xfId="0" applyBorder="1" applyAlignment="1">
      <alignment wrapText="1"/>
    </xf>
    <xf numFmtId="0" fontId="0" fillId="0" borderId="15" xfId="0" applyBorder="1" applyAlignment="1">
      <alignment wrapText="1"/>
    </xf>
  </cellXfs>
  <cellStyles count="50">
    <cellStyle name="20% - Énfasis1" xfId="16" builtinId="30" customBuiltin="1"/>
    <cellStyle name="20% - Énfasis2" xfId="20" builtinId="34" customBuiltin="1"/>
    <cellStyle name="20% - Énfasis3" xfId="24" builtinId="38" customBuiltin="1"/>
    <cellStyle name="20% - Énfasis4" xfId="28" builtinId="42" customBuiltin="1"/>
    <cellStyle name="20% - Énfasis5" xfId="32" builtinId="46" customBuiltin="1"/>
    <cellStyle name="20% - Énfasis6" xfId="36" builtinId="50" customBuiltin="1"/>
    <cellStyle name="40% - Énfasis1" xfId="17" builtinId="31" customBuiltin="1"/>
    <cellStyle name="40% - Énfasis2" xfId="21" builtinId="35" customBuiltin="1"/>
    <cellStyle name="40% - Énfasis3" xfId="25" builtinId="39" customBuiltin="1"/>
    <cellStyle name="40% - Énfasis4" xfId="29" builtinId="43" customBuiltin="1"/>
    <cellStyle name="40% - Énfasis5" xfId="33" builtinId="47" customBuiltin="1"/>
    <cellStyle name="40% - Énfasis6" xfId="37" builtinId="51" customBuiltin="1"/>
    <cellStyle name="60% - Énfasis1" xfId="18" builtinId="32" customBuiltin="1"/>
    <cellStyle name="60% - Énfasis2" xfId="22" builtinId="36" customBuiltin="1"/>
    <cellStyle name="60% - Énfasis3" xfId="26" builtinId="40" customBuiltin="1"/>
    <cellStyle name="60% - Énfasis4" xfId="30" builtinId="44" customBuiltin="1"/>
    <cellStyle name="60% - Énfasis5" xfId="34" builtinId="48" customBuiltin="1"/>
    <cellStyle name="60% - Énfasis6" xfId="38" builtinId="52" customBuiltin="1"/>
    <cellStyle name="Buena" xfId="4" builtinId="26" customBuiltin="1"/>
    <cellStyle name="Cálculo" xfId="9" builtinId="22" customBuiltin="1"/>
    <cellStyle name="Celda de comprobación" xfId="11" builtinId="23" customBuiltin="1"/>
    <cellStyle name="Celda vinculada" xfId="10" builtinId="24" customBuiltin="1"/>
    <cellStyle name="Encabezado 4" xfId="3" builtinId="19" customBuiltin="1"/>
    <cellStyle name="Énfasis1" xfId="15" builtinId="29" customBuiltin="1"/>
    <cellStyle name="Énfasis2" xfId="19" builtinId="33" customBuiltin="1"/>
    <cellStyle name="Énfasis3" xfId="23" builtinId="37" customBuiltin="1"/>
    <cellStyle name="Énfasis4" xfId="27" builtinId="41" customBuiltin="1"/>
    <cellStyle name="Énfasis5" xfId="31" builtinId="45" customBuiltin="1"/>
    <cellStyle name="Énfasis6" xfId="35" builtinId="49" customBuiltin="1"/>
    <cellStyle name="Entrada" xfId="7" builtinId="20" customBuiltin="1"/>
    <cellStyle name="Estilo 1" xfId="40"/>
    <cellStyle name="Incorrecto" xfId="5" builtinId="27" customBuiltin="1"/>
    <cellStyle name="Millares" xfId="48" builtinId="3"/>
    <cellStyle name="Moneda" xfId="47" builtinId="4"/>
    <cellStyle name="Neutral" xfId="6" builtinId="28" customBuiltin="1"/>
    <cellStyle name="Normal" xfId="0" builtinId="0"/>
    <cellStyle name="Normal 2" xfId="41"/>
    <cellStyle name="Normal 2 2" xfId="45"/>
    <cellStyle name="Normal 3" xfId="42"/>
    <cellStyle name="Normal 4" xfId="39"/>
    <cellStyle name="Normal_Hoja1" xfId="49"/>
    <cellStyle name="Notas 2" xfId="43"/>
    <cellStyle name="Notas 3" xfId="44"/>
    <cellStyle name="Salida" xfId="8" builtinId="21" customBuiltin="1"/>
    <cellStyle name="Texto de advertencia" xfId="12" builtinId="11" customBuiltin="1"/>
    <cellStyle name="Texto explicativo" xfId="13" builtinId="53" customBuiltin="1"/>
    <cellStyle name="Título 2" xfId="1" builtinId="17" customBuiltin="1"/>
    <cellStyle name="Título 3" xfId="2" builtinId="18" customBuiltin="1"/>
    <cellStyle name="Título 4" xfId="46"/>
    <cellStyle name="Total" xfId="14"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www.thermofisher.com/order/catalog/product/15290026"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35"/>
  <sheetViews>
    <sheetView tabSelected="1" workbookViewId="0">
      <selection activeCell="B24" sqref="B24:C24"/>
    </sheetView>
  </sheetViews>
  <sheetFormatPr baseColWidth="10" defaultRowHeight="14.25"/>
  <cols>
    <col min="1" max="1" width="6.85546875" style="366" customWidth="1"/>
    <col min="2" max="2" width="35.42578125" style="468" customWidth="1"/>
    <col min="3" max="3" width="11.85546875" style="366" customWidth="1"/>
    <col min="4" max="4" width="12" style="366" customWidth="1"/>
    <col min="5" max="5" width="12.28515625" style="366" customWidth="1"/>
    <col min="6" max="6" width="17.5703125" style="366" customWidth="1"/>
    <col min="7" max="7" width="11.42578125" style="366" customWidth="1"/>
    <col min="8" max="256" width="11.42578125" style="366"/>
    <col min="257" max="257" width="6.85546875" style="366" customWidth="1"/>
    <col min="258" max="258" width="35.42578125" style="366" customWidth="1"/>
    <col min="259" max="259" width="11.85546875" style="366" customWidth="1"/>
    <col min="260" max="260" width="12" style="366" customWidth="1"/>
    <col min="261" max="261" width="12.28515625" style="366" customWidth="1"/>
    <col min="262" max="262" width="17.5703125" style="366" customWidth="1"/>
    <col min="263" max="263" width="11.42578125" style="366" customWidth="1"/>
    <col min="264" max="512" width="11.42578125" style="366"/>
    <col min="513" max="513" width="6.85546875" style="366" customWidth="1"/>
    <col min="514" max="514" width="35.42578125" style="366" customWidth="1"/>
    <col min="515" max="515" width="11.85546875" style="366" customWidth="1"/>
    <col min="516" max="516" width="12" style="366" customWidth="1"/>
    <col min="517" max="517" width="12.28515625" style="366" customWidth="1"/>
    <col min="518" max="518" width="17.5703125" style="366" customWidth="1"/>
    <col min="519" max="519" width="11.42578125" style="366" customWidth="1"/>
    <col min="520" max="768" width="11.42578125" style="366"/>
    <col min="769" max="769" width="6.85546875" style="366" customWidth="1"/>
    <col min="770" max="770" width="35.42578125" style="366" customWidth="1"/>
    <col min="771" max="771" width="11.85546875" style="366" customWidth="1"/>
    <col min="772" max="772" width="12" style="366" customWidth="1"/>
    <col min="773" max="773" width="12.28515625" style="366" customWidth="1"/>
    <col min="774" max="774" width="17.5703125" style="366" customWidth="1"/>
    <col min="775" max="775" width="11.42578125" style="366" customWidth="1"/>
    <col min="776" max="1024" width="11.42578125" style="366"/>
    <col min="1025" max="1025" width="6.85546875" style="366" customWidth="1"/>
    <col min="1026" max="1026" width="35.42578125" style="366" customWidth="1"/>
    <col min="1027" max="1027" width="11.85546875" style="366" customWidth="1"/>
    <col min="1028" max="1028" width="12" style="366" customWidth="1"/>
    <col min="1029" max="1029" width="12.28515625" style="366" customWidth="1"/>
    <col min="1030" max="1030" width="17.5703125" style="366" customWidth="1"/>
    <col min="1031" max="1031" width="11.42578125" style="366" customWidth="1"/>
    <col min="1032" max="1280" width="11.42578125" style="366"/>
    <col min="1281" max="1281" width="6.85546875" style="366" customWidth="1"/>
    <col min="1282" max="1282" width="35.42578125" style="366" customWidth="1"/>
    <col min="1283" max="1283" width="11.85546875" style="366" customWidth="1"/>
    <col min="1284" max="1284" width="12" style="366" customWidth="1"/>
    <col min="1285" max="1285" width="12.28515625" style="366" customWidth="1"/>
    <col min="1286" max="1286" width="17.5703125" style="366" customWidth="1"/>
    <col min="1287" max="1287" width="11.42578125" style="366" customWidth="1"/>
    <col min="1288" max="1536" width="11.42578125" style="366"/>
    <col min="1537" max="1537" width="6.85546875" style="366" customWidth="1"/>
    <col min="1538" max="1538" width="35.42578125" style="366" customWidth="1"/>
    <col min="1539" max="1539" width="11.85546875" style="366" customWidth="1"/>
    <col min="1540" max="1540" width="12" style="366" customWidth="1"/>
    <col min="1541" max="1541" width="12.28515625" style="366" customWidth="1"/>
    <col min="1542" max="1542" width="17.5703125" style="366" customWidth="1"/>
    <col min="1543" max="1543" width="11.42578125" style="366" customWidth="1"/>
    <col min="1544" max="1792" width="11.42578125" style="366"/>
    <col min="1793" max="1793" width="6.85546875" style="366" customWidth="1"/>
    <col min="1794" max="1794" width="35.42578125" style="366" customWidth="1"/>
    <col min="1795" max="1795" width="11.85546875" style="366" customWidth="1"/>
    <col min="1796" max="1796" width="12" style="366" customWidth="1"/>
    <col min="1797" max="1797" width="12.28515625" style="366" customWidth="1"/>
    <col min="1798" max="1798" width="17.5703125" style="366" customWidth="1"/>
    <col min="1799" max="1799" width="11.42578125" style="366" customWidth="1"/>
    <col min="1800" max="2048" width="11.42578125" style="366"/>
    <col min="2049" max="2049" width="6.85546875" style="366" customWidth="1"/>
    <col min="2050" max="2050" width="35.42578125" style="366" customWidth="1"/>
    <col min="2051" max="2051" width="11.85546875" style="366" customWidth="1"/>
    <col min="2052" max="2052" width="12" style="366" customWidth="1"/>
    <col min="2053" max="2053" width="12.28515625" style="366" customWidth="1"/>
    <col min="2054" max="2054" width="17.5703125" style="366" customWidth="1"/>
    <col min="2055" max="2055" width="11.42578125" style="366" customWidth="1"/>
    <col min="2056" max="2304" width="11.42578125" style="366"/>
    <col min="2305" max="2305" width="6.85546875" style="366" customWidth="1"/>
    <col min="2306" max="2306" width="35.42578125" style="366" customWidth="1"/>
    <col min="2307" max="2307" width="11.85546875" style="366" customWidth="1"/>
    <col min="2308" max="2308" width="12" style="366" customWidth="1"/>
    <col min="2309" max="2309" width="12.28515625" style="366" customWidth="1"/>
    <col min="2310" max="2310" width="17.5703125" style="366" customWidth="1"/>
    <col min="2311" max="2311" width="11.42578125" style="366" customWidth="1"/>
    <col min="2312" max="2560" width="11.42578125" style="366"/>
    <col min="2561" max="2561" width="6.85546875" style="366" customWidth="1"/>
    <col min="2562" max="2562" width="35.42578125" style="366" customWidth="1"/>
    <col min="2563" max="2563" width="11.85546875" style="366" customWidth="1"/>
    <col min="2564" max="2564" width="12" style="366" customWidth="1"/>
    <col min="2565" max="2565" width="12.28515625" style="366" customWidth="1"/>
    <col min="2566" max="2566" width="17.5703125" style="366" customWidth="1"/>
    <col min="2567" max="2567" width="11.42578125" style="366" customWidth="1"/>
    <col min="2568" max="2816" width="11.42578125" style="366"/>
    <col min="2817" max="2817" width="6.85546875" style="366" customWidth="1"/>
    <col min="2818" max="2818" width="35.42578125" style="366" customWidth="1"/>
    <col min="2819" max="2819" width="11.85546875" style="366" customWidth="1"/>
    <col min="2820" max="2820" width="12" style="366" customWidth="1"/>
    <col min="2821" max="2821" width="12.28515625" style="366" customWidth="1"/>
    <col min="2822" max="2822" width="17.5703125" style="366" customWidth="1"/>
    <col min="2823" max="2823" width="11.42578125" style="366" customWidth="1"/>
    <col min="2824" max="3072" width="11.42578125" style="366"/>
    <col min="3073" max="3073" width="6.85546875" style="366" customWidth="1"/>
    <col min="3074" max="3074" width="35.42578125" style="366" customWidth="1"/>
    <col min="3075" max="3075" width="11.85546875" style="366" customWidth="1"/>
    <col min="3076" max="3076" width="12" style="366" customWidth="1"/>
    <col min="3077" max="3077" width="12.28515625" style="366" customWidth="1"/>
    <col min="3078" max="3078" width="17.5703125" style="366" customWidth="1"/>
    <col min="3079" max="3079" width="11.42578125" style="366" customWidth="1"/>
    <col min="3080" max="3328" width="11.42578125" style="366"/>
    <col min="3329" max="3329" width="6.85546875" style="366" customWidth="1"/>
    <col min="3330" max="3330" width="35.42578125" style="366" customWidth="1"/>
    <col min="3331" max="3331" width="11.85546875" style="366" customWidth="1"/>
    <col min="3332" max="3332" width="12" style="366" customWidth="1"/>
    <col min="3333" max="3333" width="12.28515625" style="366" customWidth="1"/>
    <col min="3334" max="3334" width="17.5703125" style="366" customWidth="1"/>
    <col min="3335" max="3335" width="11.42578125" style="366" customWidth="1"/>
    <col min="3336" max="3584" width="11.42578125" style="366"/>
    <col min="3585" max="3585" width="6.85546875" style="366" customWidth="1"/>
    <col min="3586" max="3586" width="35.42578125" style="366" customWidth="1"/>
    <col min="3587" max="3587" width="11.85546875" style="366" customWidth="1"/>
    <col min="3588" max="3588" width="12" style="366" customWidth="1"/>
    <col min="3589" max="3589" width="12.28515625" style="366" customWidth="1"/>
    <col min="3590" max="3590" width="17.5703125" style="366" customWidth="1"/>
    <col min="3591" max="3591" width="11.42578125" style="366" customWidth="1"/>
    <col min="3592" max="3840" width="11.42578125" style="366"/>
    <col min="3841" max="3841" width="6.85546875" style="366" customWidth="1"/>
    <col min="3842" max="3842" width="35.42578125" style="366" customWidth="1"/>
    <col min="3843" max="3843" width="11.85546875" style="366" customWidth="1"/>
    <col min="3844" max="3844" width="12" style="366" customWidth="1"/>
    <col min="3845" max="3845" width="12.28515625" style="366" customWidth="1"/>
    <col min="3846" max="3846" width="17.5703125" style="366" customWidth="1"/>
    <col min="3847" max="3847" width="11.42578125" style="366" customWidth="1"/>
    <col min="3848" max="4096" width="11.42578125" style="366"/>
    <col min="4097" max="4097" width="6.85546875" style="366" customWidth="1"/>
    <col min="4098" max="4098" width="35.42578125" style="366" customWidth="1"/>
    <col min="4099" max="4099" width="11.85546875" style="366" customWidth="1"/>
    <col min="4100" max="4100" width="12" style="366" customWidth="1"/>
    <col min="4101" max="4101" width="12.28515625" style="366" customWidth="1"/>
    <col min="4102" max="4102" width="17.5703125" style="366" customWidth="1"/>
    <col min="4103" max="4103" width="11.42578125" style="366" customWidth="1"/>
    <col min="4104" max="4352" width="11.42578125" style="366"/>
    <col min="4353" max="4353" width="6.85546875" style="366" customWidth="1"/>
    <col min="4354" max="4354" width="35.42578125" style="366" customWidth="1"/>
    <col min="4355" max="4355" width="11.85546875" style="366" customWidth="1"/>
    <col min="4356" max="4356" width="12" style="366" customWidth="1"/>
    <col min="4357" max="4357" width="12.28515625" style="366" customWidth="1"/>
    <col min="4358" max="4358" width="17.5703125" style="366" customWidth="1"/>
    <col min="4359" max="4359" width="11.42578125" style="366" customWidth="1"/>
    <col min="4360" max="4608" width="11.42578125" style="366"/>
    <col min="4609" max="4609" width="6.85546875" style="366" customWidth="1"/>
    <col min="4610" max="4610" width="35.42578125" style="366" customWidth="1"/>
    <col min="4611" max="4611" width="11.85546875" style="366" customWidth="1"/>
    <col min="4612" max="4612" width="12" style="366" customWidth="1"/>
    <col min="4613" max="4613" width="12.28515625" style="366" customWidth="1"/>
    <col min="4614" max="4614" width="17.5703125" style="366" customWidth="1"/>
    <col min="4615" max="4615" width="11.42578125" style="366" customWidth="1"/>
    <col min="4616" max="4864" width="11.42578125" style="366"/>
    <col min="4865" max="4865" width="6.85546875" style="366" customWidth="1"/>
    <col min="4866" max="4866" width="35.42578125" style="366" customWidth="1"/>
    <col min="4867" max="4867" width="11.85546875" style="366" customWidth="1"/>
    <col min="4868" max="4868" width="12" style="366" customWidth="1"/>
    <col min="4869" max="4869" width="12.28515625" style="366" customWidth="1"/>
    <col min="4870" max="4870" width="17.5703125" style="366" customWidth="1"/>
    <col min="4871" max="4871" width="11.42578125" style="366" customWidth="1"/>
    <col min="4872" max="5120" width="11.42578125" style="366"/>
    <col min="5121" max="5121" width="6.85546875" style="366" customWidth="1"/>
    <col min="5122" max="5122" width="35.42578125" style="366" customWidth="1"/>
    <col min="5123" max="5123" width="11.85546875" style="366" customWidth="1"/>
    <col min="5124" max="5124" width="12" style="366" customWidth="1"/>
    <col min="5125" max="5125" width="12.28515625" style="366" customWidth="1"/>
    <col min="5126" max="5126" width="17.5703125" style="366" customWidth="1"/>
    <col min="5127" max="5127" width="11.42578125" style="366" customWidth="1"/>
    <col min="5128" max="5376" width="11.42578125" style="366"/>
    <col min="5377" max="5377" width="6.85546875" style="366" customWidth="1"/>
    <col min="5378" max="5378" width="35.42578125" style="366" customWidth="1"/>
    <col min="5379" max="5379" width="11.85546875" style="366" customWidth="1"/>
    <col min="5380" max="5380" width="12" style="366" customWidth="1"/>
    <col min="5381" max="5381" width="12.28515625" style="366" customWidth="1"/>
    <col min="5382" max="5382" width="17.5703125" style="366" customWidth="1"/>
    <col min="5383" max="5383" width="11.42578125" style="366" customWidth="1"/>
    <col min="5384" max="5632" width="11.42578125" style="366"/>
    <col min="5633" max="5633" width="6.85546875" style="366" customWidth="1"/>
    <col min="5634" max="5634" width="35.42578125" style="366" customWidth="1"/>
    <col min="5635" max="5635" width="11.85546875" style="366" customWidth="1"/>
    <col min="5636" max="5636" width="12" style="366" customWidth="1"/>
    <col min="5637" max="5637" width="12.28515625" style="366" customWidth="1"/>
    <col min="5638" max="5638" width="17.5703125" style="366" customWidth="1"/>
    <col min="5639" max="5639" width="11.42578125" style="366" customWidth="1"/>
    <col min="5640" max="5888" width="11.42578125" style="366"/>
    <col min="5889" max="5889" width="6.85546875" style="366" customWidth="1"/>
    <col min="5890" max="5890" width="35.42578125" style="366" customWidth="1"/>
    <col min="5891" max="5891" width="11.85546875" style="366" customWidth="1"/>
    <col min="5892" max="5892" width="12" style="366" customWidth="1"/>
    <col min="5893" max="5893" width="12.28515625" style="366" customWidth="1"/>
    <col min="5894" max="5894" width="17.5703125" style="366" customWidth="1"/>
    <col min="5895" max="5895" width="11.42578125" style="366" customWidth="1"/>
    <col min="5896" max="6144" width="11.42578125" style="366"/>
    <col min="6145" max="6145" width="6.85546875" style="366" customWidth="1"/>
    <col min="6146" max="6146" width="35.42578125" style="366" customWidth="1"/>
    <col min="6147" max="6147" width="11.85546875" style="366" customWidth="1"/>
    <col min="6148" max="6148" width="12" style="366" customWidth="1"/>
    <col min="6149" max="6149" width="12.28515625" style="366" customWidth="1"/>
    <col min="6150" max="6150" width="17.5703125" style="366" customWidth="1"/>
    <col min="6151" max="6151" width="11.42578125" style="366" customWidth="1"/>
    <col min="6152" max="6400" width="11.42578125" style="366"/>
    <col min="6401" max="6401" width="6.85546875" style="366" customWidth="1"/>
    <col min="6402" max="6402" width="35.42578125" style="366" customWidth="1"/>
    <col min="6403" max="6403" width="11.85546875" style="366" customWidth="1"/>
    <col min="6404" max="6404" width="12" style="366" customWidth="1"/>
    <col min="6405" max="6405" width="12.28515625" style="366" customWidth="1"/>
    <col min="6406" max="6406" width="17.5703125" style="366" customWidth="1"/>
    <col min="6407" max="6407" width="11.42578125" style="366" customWidth="1"/>
    <col min="6408" max="6656" width="11.42578125" style="366"/>
    <col min="6657" max="6657" width="6.85546875" style="366" customWidth="1"/>
    <col min="6658" max="6658" width="35.42578125" style="366" customWidth="1"/>
    <col min="6659" max="6659" width="11.85546875" style="366" customWidth="1"/>
    <col min="6660" max="6660" width="12" style="366" customWidth="1"/>
    <col min="6661" max="6661" width="12.28515625" style="366" customWidth="1"/>
    <col min="6662" max="6662" width="17.5703125" style="366" customWidth="1"/>
    <col min="6663" max="6663" width="11.42578125" style="366" customWidth="1"/>
    <col min="6664" max="6912" width="11.42578125" style="366"/>
    <col min="6913" max="6913" width="6.85546875" style="366" customWidth="1"/>
    <col min="6914" max="6914" width="35.42578125" style="366" customWidth="1"/>
    <col min="6915" max="6915" width="11.85546875" style="366" customWidth="1"/>
    <col min="6916" max="6916" width="12" style="366" customWidth="1"/>
    <col min="6917" max="6917" width="12.28515625" style="366" customWidth="1"/>
    <col min="6918" max="6918" width="17.5703125" style="366" customWidth="1"/>
    <col min="6919" max="6919" width="11.42578125" style="366" customWidth="1"/>
    <col min="6920" max="7168" width="11.42578125" style="366"/>
    <col min="7169" max="7169" width="6.85546875" style="366" customWidth="1"/>
    <col min="7170" max="7170" width="35.42578125" style="366" customWidth="1"/>
    <col min="7171" max="7171" width="11.85546875" style="366" customWidth="1"/>
    <col min="7172" max="7172" width="12" style="366" customWidth="1"/>
    <col min="7173" max="7173" width="12.28515625" style="366" customWidth="1"/>
    <col min="7174" max="7174" width="17.5703125" style="366" customWidth="1"/>
    <col min="7175" max="7175" width="11.42578125" style="366" customWidth="1"/>
    <col min="7176" max="7424" width="11.42578125" style="366"/>
    <col min="7425" max="7425" width="6.85546875" style="366" customWidth="1"/>
    <col min="7426" max="7426" width="35.42578125" style="366" customWidth="1"/>
    <col min="7427" max="7427" width="11.85546875" style="366" customWidth="1"/>
    <col min="7428" max="7428" width="12" style="366" customWidth="1"/>
    <col min="7429" max="7429" width="12.28515625" style="366" customWidth="1"/>
    <col min="7430" max="7430" width="17.5703125" style="366" customWidth="1"/>
    <col min="7431" max="7431" width="11.42578125" style="366" customWidth="1"/>
    <col min="7432" max="7680" width="11.42578125" style="366"/>
    <col min="7681" max="7681" width="6.85546875" style="366" customWidth="1"/>
    <col min="7682" max="7682" width="35.42578125" style="366" customWidth="1"/>
    <col min="7683" max="7683" width="11.85546875" style="366" customWidth="1"/>
    <col min="7684" max="7684" width="12" style="366" customWidth="1"/>
    <col min="7685" max="7685" width="12.28515625" style="366" customWidth="1"/>
    <col min="7686" max="7686" width="17.5703125" style="366" customWidth="1"/>
    <col min="7687" max="7687" width="11.42578125" style="366" customWidth="1"/>
    <col min="7688" max="7936" width="11.42578125" style="366"/>
    <col min="7937" max="7937" width="6.85546875" style="366" customWidth="1"/>
    <col min="7938" max="7938" width="35.42578125" style="366" customWidth="1"/>
    <col min="7939" max="7939" width="11.85546875" style="366" customWidth="1"/>
    <col min="7940" max="7940" width="12" style="366" customWidth="1"/>
    <col min="7941" max="7941" width="12.28515625" style="366" customWidth="1"/>
    <col min="7942" max="7942" width="17.5703125" style="366" customWidth="1"/>
    <col min="7943" max="7943" width="11.42578125" style="366" customWidth="1"/>
    <col min="7944" max="8192" width="11.42578125" style="366"/>
    <col min="8193" max="8193" width="6.85546875" style="366" customWidth="1"/>
    <col min="8194" max="8194" width="35.42578125" style="366" customWidth="1"/>
    <col min="8195" max="8195" width="11.85546875" style="366" customWidth="1"/>
    <col min="8196" max="8196" width="12" style="366" customWidth="1"/>
    <col min="8197" max="8197" width="12.28515625" style="366" customWidth="1"/>
    <col min="8198" max="8198" width="17.5703125" style="366" customWidth="1"/>
    <col min="8199" max="8199" width="11.42578125" style="366" customWidth="1"/>
    <col min="8200" max="8448" width="11.42578125" style="366"/>
    <col min="8449" max="8449" width="6.85546875" style="366" customWidth="1"/>
    <col min="8450" max="8450" width="35.42578125" style="366" customWidth="1"/>
    <col min="8451" max="8451" width="11.85546875" style="366" customWidth="1"/>
    <col min="8452" max="8452" width="12" style="366" customWidth="1"/>
    <col min="8453" max="8453" width="12.28515625" style="366" customWidth="1"/>
    <col min="8454" max="8454" width="17.5703125" style="366" customWidth="1"/>
    <col min="8455" max="8455" width="11.42578125" style="366" customWidth="1"/>
    <col min="8456" max="8704" width="11.42578125" style="366"/>
    <col min="8705" max="8705" width="6.85546875" style="366" customWidth="1"/>
    <col min="8706" max="8706" width="35.42578125" style="366" customWidth="1"/>
    <col min="8707" max="8707" width="11.85546875" style="366" customWidth="1"/>
    <col min="8708" max="8708" width="12" style="366" customWidth="1"/>
    <col min="8709" max="8709" width="12.28515625" style="366" customWidth="1"/>
    <col min="8710" max="8710" width="17.5703125" style="366" customWidth="1"/>
    <col min="8711" max="8711" width="11.42578125" style="366" customWidth="1"/>
    <col min="8712" max="8960" width="11.42578125" style="366"/>
    <col min="8961" max="8961" width="6.85546875" style="366" customWidth="1"/>
    <col min="8962" max="8962" width="35.42578125" style="366" customWidth="1"/>
    <col min="8963" max="8963" width="11.85546875" style="366" customWidth="1"/>
    <col min="8964" max="8964" width="12" style="366" customWidth="1"/>
    <col min="8965" max="8965" width="12.28515625" style="366" customWidth="1"/>
    <col min="8966" max="8966" width="17.5703125" style="366" customWidth="1"/>
    <col min="8967" max="8967" width="11.42578125" style="366" customWidth="1"/>
    <col min="8968" max="9216" width="11.42578125" style="366"/>
    <col min="9217" max="9217" width="6.85546875" style="366" customWidth="1"/>
    <col min="9218" max="9218" width="35.42578125" style="366" customWidth="1"/>
    <col min="9219" max="9219" width="11.85546875" style="366" customWidth="1"/>
    <col min="9220" max="9220" width="12" style="366" customWidth="1"/>
    <col min="9221" max="9221" width="12.28515625" style="366" customWidth="1"/>
    <col min="9222" max="9222" width="17.5703125" style="366" customWidth="1"/>
    <col min="9223" max="9223" width="11.42578125" style="366" customWidth="1"/>
    <col min="9224" max="9472" width="11.42578125" style="366"/>
    <col min="9473" max="9473" width="6.85546875" style="366" customWidth="1"/>
    <col min="9474" max="9474" width="35.42578125" style="366" customWidth="1"/>
    <col min="9475" max="9475" width="11.85546875" style="366" customWidth="1"/>
    <col min="9476" max="9476" width="12" style="366" customWidth="1"/>
    <col min="9477" max="9477" width="12.28515625" style="366" customWidth="1"/>
    <col min="9478" max="9478" width="17.5703125" style="366" customWidth="1"/>
    <col min="9479" max="9479" width="11.42578125" style="366" customWidth="1"/>
    <col min="9480" max="9728" width="11.42578125" style="366"/>
    <col min="9729" max="9729" width="6.85546875" style="366" customWidth="1"/>
    <col min="9730" max="9730" width="35.42578125" style="366" customWidth="1"/>
    <col min="9731" max="9731" width="11.85546875" style="366" customWidth="1"/>
    <col min="9732" max="9732" width="12" style="366" customWidth="1"/>
    <col min="9733" max="9733" width="12.28515625" style="366" customWidth="1"/>
    <col min="9734" max="9734" width="17.5703125" style="366" customWidth="1"/>
    <col min="9735" max="9735" width="11.42578125" style="366" customWidth="1"/>
    <col min="9736" max="9984" width="11.42578125" style="366"/>
    <col min="9985" max="9985" width="6.85546875" style="366" customWidth="1"/>
    <col min="9986" max="9986" width="35.42578125" style="366" customWidth="1"/>
    <col min="9987" max="9987" width="11.85546875" style="366" customWidth="1"/>
    <col min="9988" max="9988" width="12" style="366" customWidth="1"/>
    <col min="9989" max="9989" width="12.28515625" style="366" customWidth="1"/>
    <col min="9990" max="9990" width="17.5703125" style="366" customWidth="1"/>
    <col min="9991" max="9991" width="11.42578125" style="366" customWidth="1"/>
    <col min="9992" max="10240" width="11.42578125" style="366"/>
    <col min="10241" max="10241" width="6.85546875" style="366" customWidth="1"/>
    <col min="10242" max="10242" width="35.42578125" style="366" customWidth="1"/>
    <col min="10243" max="10243" width="11.85546875" style="366" customWidth="1"/>
    <col min="10244" max="10244" width="12" style="366" customWidth="1"/>
    <col min="10245" max="10245" width="12.28515625" style="366" customWidth="1"/>
    <col min="10246" max="10246" width="17.5703125" style="366" customWidth="1"/>
    <col min="10247" max="10247" width="11.42578125" style="366" customWidth="1"/>
    <col min="10248" max="10496" width="11.42578125" style="366"/>
    <col min="10497" max="10497" width="6.85546875" style="366" customWidth="1"/>
    <col min="10498" max="10498" width="35.42578125" style="366" customWidth="1"/>
    <col min="10499" max="10499" width="11.85546875" style="366" customWidth="1"/>
    <col min="10500" max="10500" width="12" style="366" customWidth="1"/>
    <col min="10501" max="10501" width="12.28515625" style="366" customWidth="1"/>
    <col min="10502" max="10502" width="17.5703125" style="366" customWidth="1"/>
    <col min="10503" max="10503" width="11.42578125" style="366" customWidth="1"/>
    <col min="10504" max="10752" width="11.42578125" style="366"/>
    <col min="10753" max="10753" width="6.85546875" style="366" customWidth="1"/>
    <col min="10754" max="10754" width="35.42578125" style="366" customWidth="1"/>
    <col min="10755" max="10755" width="11.85546875" style="366" customWidth="1"/>
    <col min="10756" max="10756" width="12" style="366" customWidth="1"/>
    <col min="10757" max="10757" width="12.28515625" style="366" customWidth="1"/>
    <col min="10758" max="10758" width="17.5703125" style="366" customWidth="1"/>
    <col min="10759" max="10759" width="11.42578125" style="366" customWidth="1"/>
    <col min="10760" max="11008" width="11.42578125" style="366"/>
    <col min="11009" max="11009" width="6.85546875" style="366" customWidth="1"/>
    <col min="11010" max="11010" width="35.42578125" style="366" customWidth="1"/>
    <col min="11011" max="11011" width="11.85546875" style="366" customWidth="1"/>
    <col min="11012" max="11012" width="12" style="366" customWidth="1"/>
    <col min="11013" max="11013" width="12.28515625" style="366" customWidth="1"/>
    <col min="11014" max="11014" width="17.5703125" style="366" customWidth="1"/>
    <col min="11015" max="11015" width="11.42578125" style="366" customWidth="1"/>
    <col min="11016" max="11264" width="11.42578125" style="366"/>
    <col min="11265" max="11265" width="6.85546875" style="366" customWidth="1"/>
    <col min="11266" max="11266" width="35.42578125" style="366" customWidth="1"/>
    <col min="11267" max="11267" width="11.85546875" style="366" customWidth="1"/>
    <col min="11268" max="11268" width="12" style="366" customWidth="1"/>
    <col min="11269" max="11269" width="12.28515625" style="366" customWidth="1"/>
    <col min="11270" max="11270" width="17.5703125" style="366" customWidth="1"/>
    <col min="11271" max="11271" width="11.42578125" style="366" customWidth="1"/>
    <col min="11272" max="11520" width="11.42578125" style="366"/>
    <col min="11521" max="11521" width="6.85546875" style="366" customWidth="1"/>
    <col min="11522" max="11522" width="35.42578125" style="366" customWidth="1"/>
    <col min="11523" max="11523" width="11.85546875" style="366" customWidth="1"/>
    <col min="11524" max="11524" width="12" style="366" customWidth="1"/>
    <col min="11525" max="11525" width="12.28515625" style="366" customWidth="1"/>
    <col min="11526" max="11526" width="17.5703125" style="366" customWidth="1"/>
    <col min="11527" max="11527" width="11.42578125" style="366" customWidth="1"/>
    <col min="11528" max="11776" width="11.42578125" style="366"/>
    <col min="11777" max="11777" width="6.85546875" style="366" customWidth="1"/>
    <col min="11778" max="11778" width="35.42578125" style="366" customWidth="1"/>
    <col min="11779" max="11779" width="11.85546875" style="366" customWidth="1"/>
    <col min="11780" max="11780" width="12" style="366" customWidth="1"/>
    <col min="11781" max="11781" width="12.28515625" style="366" customWidth="1"/>
    <col min="11782" max="11782" width="17.5703125" style="366" customWidth="1"/>
    <col min="11783" max="11783" width="11.42578125" style="366" customWidth="1"/>
    <col min="11784" max="12032" width="11.42578125" style="366"/>
    <col min="12033" max="12033" width="6.85546875" style="366" customWidth="1"/>
    <col min="12034" max="12034" width="35.42578125" style="366" customWidth="1"/>
    <col min="12035" max="12035" width="11.85546875" style="366" customWidth="1"/>
    <col min="12036" max="12036" width="12" style="366" customWidth="1"/>
    <col min="12037" max="12037" width="12.28515625" style="366" customWidth="1"/>
    <col min="12038" max="12038" width="17.5703125" style="366" customWidth="1"/>
    <col min="12039" max="12039" width="11.42578125" style="366" customWidth="1"/>
    <col min="12040" max="12288" width="11.42578125" style="366"/>
    <col min="12289" max="12289" width="6.85546875" style="366" customWidth="1"/>
    <col min="12290" max="12290" width="35.42578125" style="366" customWidth="1"/>
    <col min="12291" max="12291" width="11.85546875" style="366" customWidth="1"/>
    <col min="12292" max="12292" width="12" style="366" customWidth="1"/>
    <col min="12293" max="12293" width="12.28515625" style="366" customWidth="1"/>
    <col min="12294" max="12294" width="17.5703125" style="366" customWidth="1"/>
    <col min="12295" max="12295" width="11.42578125" style="366" customWidth="1"/>
    <col min="12296" max="12544" width="11.42578125" style="366"/>
    <col min="12545" max="12545" width="6.85546875" style="366" customWidth="1"/>
    <col min="12546" max="12546" width="35.42578125" style="366" customWidth="1"/>
    <col min="12547" max="12547" width="11.85546875" style="366" customWidth="1"/>
    <col min="12548" max="12548" width="12" style="366" customWidth="1"/>
    <col min="12549" max="12549" width="12.28515625" style="366" customWidth="1"/>
    <col min="12550" max="12550" width="17.5703125" style="366" customWidth="1"/>
    <col min="12551" max="12551" width="11.42578125" style="366" customWidth="1"/>
    <col min="12552" max="12800" width="11.42578125" style="366"/>
    <col min="12801" max="12801" width="6.85546875" style="366" customWidth="1"/>
    <col min="12802" max="12802" width="35.42578125" style="366" customWidth="1"/>
    <col min="12803" max="12803" width="11.85546875" style="366" customWidth="1"/>
    <col min="12804" max="12804" width="12" style="366" customWidth="1"/>
    <col min="12805" max="12805" width="12.28515625" style="366" customWidth="1"/>
    <col min="12806" max="12806" width="17.5703125" style="366" customWidth="1"/>
    <col min="12807" max="12807" width="11.42578125" style="366" customWidth="1"/>
    <col min="12808" max="13056" width="11.42578125" style="366"/>
    <col min="13057" max="13057" width="6.85546875" style="366" customWidth="1"/>
    <col min="13058" max="13058" width="35.42578125" style="366" customWidth="1"/>
    <col min="13059" max="13059" width="11.85546875" style="366" customWidth="1"/>
    <col min="13060" max="13060" width="12" style="366" customWidth="1"/>
    <col min="13061" max="13061" width="12.28515625" style="366" customWidth="1"/>
    <col min="13062" max="13062" width="17.5703125" style="366" customWidth="1"/>
    <col min="13063" max="13063" width="11.42578125" style="366" customWidth="1"/>
    <col min="13064" max="13312" width="11.42578125" style="366"/>
    <col min="13313" max="13313" width="6.85546875" style="366" customWidth="1"/>
    <col min="13314" max="13314" width="35.42578125" style="366" customWidth="1"/>
    <col min="13315" max="13315" width="11.85546875" style="366" customWidth="1"/>
    <col min="13316" max="13316" width="12" style="366" customWidth="1"/>
    <col min="13317" max="13317" width="12.28515625" style="366" customWidth="1"/>
    <col min="13318" max="13318" width="17.5703125" style="366" customWidth="1"/>
    <col min="13319" max="13319" width="11.42578125" style="366" customWidth="1"/>
    <col min="13320" max="13568" width="11.42578125" style="366"/>
    <col min="13569" max="13569" width="6.85546875" style="366" customWidth="1"/>
    <col min="13570" max="13570" width="35.42578125" style="366" customWidth="1"/>
    <col min="13571" max="13571" width="11.85546875" style="366" customWidth="1"/>
    <col min="13572" max="13572" width="12" style="366" customWidth="1"/>
    <col min="13573" max="13573" width="12.28515625" style="366" customWidth="1"/>
    <col min="13574" max="13574" width="17.5703125" style="366" customWidth="1"/>
    <col min="13575" max="13575" width="11.42578125" style="366" customWidth="1"/>
    <col min="13576" max="13824" width="11.42578125" style="366"/>
    <col min="13825" max="13825" width="6.85546875" style="366" customWidth="1"/>
    <col min="13826" max="13826" width="35.42578125" style="366" customWidth="1"/>
    <col min="13827" max="13827" width="11.85546875" style="366" customWidth="1"/>
    <col min="13828" max="13828" width="12" style="366" customWidth="1"/>
    <col min="13829" max="13829" width="12.28515625" style="366" customWidth="1"/>
    <col min="13830" max="13830" width="17.5703125" style="366" customWidth="1"/>
    <col min="13831" max="13831" width="11.42578125" style="366" customWidth="1"/>
    <col min="13832" max="14080" width="11.42578125" style="366"/>
    <col min="14081" max="14081" width="6.85546875" style="366" customWidth="1"/>
    <col min="14082" max="14082" width="35.42578125" style="366" customWidth="1"/>
    <col min="14083" max="14083" width="11.85546875" style="366" customWidth="1"/>
    <col min="14084" max="14084" width="12" style="366" customWidth="1"/>
    <col min="14085" max="14085" width="12.28515625" style="366" customWidth="1"/>
    <col min="14086" max="14086" width="17.5703125" style="366" customWidth="1"/>
    <col min="14087" max="14087" width="11.42578125" style="366" customWidth="1"/>
    <col min="14088" max="14336" width="11.42578125" style="366"/>
    <col min="14337" max="14337" width="6.85546875" style="366" customWidth="1"/>
    <col min="14338" max="14338" width="35.42578125" style="366" customWidth="1"/>
    <col min="14339" max="14339" width="11.85546875" style="366" customWidth="1"/>
    <col min="14340" max="14340" width="12" style="366" customWidth="1"/>
    <col min="14341" max="14341" width="12.28515625" style="366" customWidth="1"/>
    <col min="14342" max="14342" width="17.5703125" style="366" customWidth="1"/>
    <col min="14343" max="14343" width="11.42578125" style="366" customWidth="1"/>
    <col min="14344" max="14592" width="11.42578125" style="366"/>
    <col min="14593" max="14593" width="6.85546875" style="366" customWidth="1"/>
    <col min="14594" max="14594" width="35.42578125" style="366" customWidth="1"/>
    <col min="14595" max="14595" width="11.85546875" style="366" customWidth="1"/>
    <col min="14596" max="14596" width="12" style="366" customWidth="1"/>
    <col min="14597" max="14597" width="12.28515625" style="366" customWidth="1"/>
    <col min="14598" max="14598" width="17.5703125" style="366" customWidth="1"/>
    <col min="14599" max="14599" width="11.42578125" style="366" customWidth="1"/>
    <col min="14600" max="14848" width="11.42578125" style="366"/>
    <col min="14849" max="14849" width="6.85546875" style="366" customWidth="1"/>
    <col min="14850" max="14850" width="35.42578125" style="366" customWidth="1"/>
    <col min="14851" max="14851" width="11.85546875" style="366" customWidth="1"/>
    <col min="14852" max="14852" width="12" style="366" customWidth="1"/>
    <col min="14853" max="14853" width="12.28515625" style="366" customWidth="1"/>
    <col min="14854" max="14854" width="17.5703125" style="366" customWidth="1"/>
    <col min="14855" max="14855" width="11.42578125" style="366" customWidth="1"/>
    <col min="14856" max="15104" width="11.42578125" style="366"/>
    <col min="15105" max="15105" width="6.85546875" style="366" customWidth="1"/>
    <col min="15106" max="15106" width="35.42578125" style="366" customWidth="1"/>
    <col min="15107" max="15107" width="11.85546875" style="366" customWidth="1"/>
    <col min="15108" max="15108" width="12" style="366" customWidth="1"/>
    <col min="15109" max="15109" width="12.28515625" style="366" customWidth="1"/>
    <col min="15110" max="15110" width="17.5703125" style="366" customWidth="1"/>
    <col min="15111" max="15111" width="11.42578125" style="366" customWidth="1"/>
    <col min="15112" max="15360" width="11.42578125" style="366"/>
    <col min="15361" max="15361" width="6.85546875" style="366" customWidth="1"/>
    <col min="15362" max="15362" width="35.42578125" style="366" customWidth="1"/>
    <col min="15363" max="15363" width="11.85546875" style="366" customWidth="1"/>
    <col min="15364" max="15364" width="12" style="366" customWidth="1"/>
    <col min="15365" max="15365" width="12.28515625" style="366" customWidth="1"/>
    <col min="15366" max="15366" width="17.5703125" style="366" customWidth="1"/>
    <col min="15367" max="15367" width="11.42578125" style="366" customWidth="1"/>
    <col min="15368" max="15616" width="11.42578125" style="366"/>
    <col min="15617" max="15617" width="6.85546875" style="366" customWidth="1"/>
    <col min="15618" max="15618" width="35.42578125" style="366" customWidth="1"/>
    <col min="15619" max="15619" width="11.85546875" style="366" customWidth="1"/>
    <col min="15620" max="15620" width="12" style="366" customWidth="1"/>
    <col min="15621" max="15621" width="12.28515625" style="366" customWidth="1"/>
    <col min="15622" max="15622" width="17.5703125" style="366" customWidth="1"/>
    <col min="15623" max="15623" width="11.42578125" style="366" customWidth="1"/>
    <col min="15624" max="15872" width="11.42578125" style="366"/>
    <col min="15873" max="15873" width="6.85546875" style="366" customWidth="1"/>
    <col min="15874" max="15874" width="35.42578125" style="366" customWidth="1"/>
    <col min="15875" max="15875" width="11.85546875" style="366" customWidth="1"/>
    <col min="15876" max="15876" width="12" style="366" customWidth="1"/>
    <col min="15877" max="15877" width="12.28515625" style="366" customWidth="1"/>
    <col min="15878" max="15878" width="17.5703125" style="366" customWidth="1"/>
    <col min="15879" max="15879" width="11.42578125" style="366" customWidth="1"/>
    <col min="15880" max="16128" width="11.42578125" style="366"/>
    <col min="16129" max="16129" width="6.85546875" style="366" customWidth="1"/>
    <col min="16130" max="16130" width="35.42578125" style="366" customWidth="1"/>
    <col min="16131" max="16131" width="11.85546875" style="366" customWidth="1"/>
    <col min="16132" max="16132" width="12" style="366" customWidth="1"/>
    <col min="16133" max="16133" width="12.28515625" style="366" customWidth="1"/>
    <col min="16134" max="16134" width="17.5703125" style="366" customWidth="1"/>
    <col min="16135" max="16135" width="11.42578125" style="366" customWidth="1"/>
    <col min="16136" max="16384" width="11.42578125" style="366"/>
  </cols>
  <sheetData>
    <row r="1" spans="1:8" ht="15">
      <c r="A1" s="364" t="s">
        <v>0</v>
      </c>
      <c r="B1" s="364"/>
      <c r="C1" s="364"/>
      <c r="D1" s="364"/>
      <c r="E1" s="364"/>
      <c r="F1" s="364"/>
      <c r="G1" s="364"/>
      <c r="H1" s="365"/>
    </row>
    <row r="2" spans="1:8" ht="15">
      <c r="A2" s="364" t="s">
        <v>1443</v>
      </c>
      <c r="B2" s="364"/>
      <c r="C2" s="364"/>
      <c r="D2" s="364"/>
      <c r="E2" s="364"/>
      <c r="F2" s="364"/>
      <c r="G2" s="364"/>
      <c r="H2" s="367"/>
    </row>
    <row r="3" spans="1:8" ht="15">
      <c r="A3" s="364" t="s">
        <v>1444</v>
      </c>
      <c r="B3" s="364"/>
      <c r="C3" s="364"/>
      <c r="D3" s="364"/>
      <c r="E3" s="364"/>
      <c r="F3" s="364"/>
      <c r="G3" s="364"/>
      <c r="H3" s="367"/>
    </row>
    <row r="4" spans="1:8" ht="15">
      <c r="A4" s="364" t="s">
        <v>1445</v>
      </c>
      <c r="B4" s="364"/>
      <c r="C4" s="364"/>
      <c r="D4" s="364"/>
      <c r="E4" s="364"/>
      <c r="F4" s="364"/>
      <c r="G4" s="364"/>
      <c r="H4" s="367"/>
    </row>
    <row r="5" spans="1:8" ht="15">
      <c r="A5" s="368"/>
      <c r="B5" s="369"/>
      <c r="C5" s="368"/>
      <c r="D5" s="368"/>
      <c r="E5" s="368"/>
      <c r="F5" s="370"/>
      <c r="G5" s="371"/>
      <c r="H5" s="367"/>
    </row>
    <row r="6" spans="1:8" ht="15">
      <c r="A6" s="365"/>
      <c r="B6" s="372" t="s">
        <v>1446</v>
      </c>
      <c r="C6" s="373" t="s">
        <v>1447</v>
      </c>
      <c r="D6" s="373"/>
      <c r="E6" s="373"/>
      <c r="F6" s="370"/>
      <c r="G6" s="371"/>
      <c r="H6" s="367"/>
    </row>
    <row r="7" spans="1:8" ht="15">
      <c r="A7" s="365"/>
      <c r="B7" s="372" t="s">
        <v>1448</v>
      </c>
      <c r="C7" s="373" t="s">
        <v>1449</v>
      </c>
      <c r="D7" s="373"/>
      <c r="E7" s="373"/>
      <c r="F7" s="370"/>
      <c r="G7" s="371"/>
      <c r="H7" s="367"/>
    </row>
    <row r="8" spans="1:8" ht="15">
      <c r="A8" s="365"/>
      <c r="B8" s="372" t="s">
        <v>1450</v>
      </c>
      <c r="C8" s="373" t="s">
        <v>1451</v>
      </c>
      <c r="D8" s="373"/>
      <c r="E8" s="373"/>
      <c r="F8" s="370"/>
      <c r="G8" s="371"/>
      <c r="H8" s="367"/>
    </row>
    <row r="9" spans="1:8" ht="15">
      <c r="A9" s="365"/>
      <c r="B9" s="372" t="s">
        <v>1452</v>
      </c>
      <c r="C9" s="373" t="s">
        <v>1453</v>
      </c>
      <c r="D9" s="373"/>
      <c r="E9" s="373"/>
      <c r="F9" s="370"/>
      <c r="G9" s="371"/>
      <c r="H9" s="367"/>
    </row>
    <row r="10" spans="1:8" ht="15">
      <c r="A10" s="374"/>
      <c r="B10" s="372"/>
      <c r="C10" s="373"/>
      <c r="D10" s="373"/>
      <c r="E10" s="373"/>
      <c r="F10" s="370"/>
      <c r="G10" s="371"/>
      <c r="H10" s="367"/>
    </row>
    <row r="11" spans="1:8" ht="51" customHeight="1">
      <c r="A11" s="375" t="s">
        <v>1454</v>
      </c>
      <c r="B11" s="375"/>
      <c r="C11" s="375"/>
      <c r="D11" s="375"/>
      <c r="E11" s="375"/>
      <c r="F11" s="375"/>
      <c r="G11" s="375"/>
      <c r="H11" s="372"/>
    </row>
    <row r="12" spans="1:8" ht="15">
      <c r="A12" s="376"/>
      <c r="B12" s="372"/>
      <c r="C12" s="377"/>
      <c r="D12" s="373"/>
      <c r="E12" s="373"/>
      <c r="F12" s="370"/>
      <c r="G12" s="371"/>
      <c r="H12" s="367"/>
    </row>
    <row r="13" spans="1:8" ht="15">
      <c r="A13" s="374" t="s">
        <v>1455</v>
      </c>
      <c r="B13" s="378" t="s">
        <v>1456</v>
      </c>
      <c r="C13" s="378"/>
      <c r="D13" s="373"/>
      <c r="E13" s="373"/>
      <c r="F13" s="370"/>
      <c r="G13" s="371"/>
      <c r="H13" s="367"/>
    </row>
    <row r="14" spans="1:8" ht="40.5" customHeight="1">
      <c r="A14" s="375" t="s">
        <v>1457</v>
      </c>
      <c r="B14" s="375"/>
      <c r="C14" s="375"/>
      <c r="D14" s="375"/>
      <c r="E14" s="375"/>
      <c r="F14" s="375"/>
      <c r="G14" s="375"/>
      <c r="H14" s="379"/>
    </row>
    <row r="15" spans="1:8" ht="5.25" customHeight="1">
      <c r="A15" s="374"/>
      <c r="B15" s="380"/>
      <c r="C15" s="380"/>
      <c r="D15" s="380"/>
      <c r="E15" s="380"/>
      <c r="F15" s="380"/>
      <c r="G15" s="381"/>
      <c r="H15" s="367"/>
    </row>
    <row r="16" spans="1:8" ht="15">
      <c r="A16" s="382">
        <v>1</v>
      </c>
      <c r="B16" s="383" t="s">
        <v>1458</v>
      </c>
      <c r="C16" s="383"/>
      <c r="D16" s="384"/>
      <c r="E16" s="365"/>
      <c r="F16" s="385"/>
      <c r="G16" s="381"/>
      <c r="H16" s="367"/>
    </row>
    <row r="17" spans="1:8" ht="15" customHeight="1">
      <c r="A17" s="382">
        <v>2</v>
      </c>
      <c r="B17" s="383" t="s">
        <v>1459</v>
      </c>
      <c r="C17" s="383"/>
      <c r="D17" s="386"/>
      <c r="E17" s="365"/>
      <c r="F17" s="387"/>
      <c r="G17" s="381"/>
      <c r="H17" s="367"/>
    </row>
    <row r="18" spans="1:8" ht="15.75" customHeight="1">
      <c r="A18" s="382">
        <v>3</v>
      </c>
      <c r="B18" s="383" t="s">
        <v>1460</v>
      </c>
      <c r="C18" s="383"/>
      <c r="D18" s="386"/>
      <c r="E18" s="365"/>
      <c r="F18" s="387"/>
      <c r="G18" s="381"/>
      <c r="H18" s="367"/>
    </row>
    <row r="19" spans="1:8" ht="17.25" customHeight="1">
      <c r="A19" s="382">
        <v>4</v>
      </c>
      <c r="B19" s="383" t="s">
        <v>1461</v>
      </c>
      <c r="C19" s="383"/>
      <c r="D19" s="386"/>
      <c r="E19" s="365"/>
      <c r="F19" s="387"/>
      <c r="G19" s="381"/>
      <c r="H19" s="367"/>
    </row>
    <row r="20" spans="1:8">
      <c r="A20" s="382">
        <v>5</v>
      </c>
      <c r="B20" s="383" t="s">
        <v>1462</v>
      </c>
      <c r="C20" s="383"/>
      <c r="D20" s="386"/>
      <c r="E20" s="365"/>
      <c r="F20" s="387"/>
      <c r="G20" s="381"/>
      <c r="H20" s="367"/>
    </row>
    <row r="21" spans="1:8">
      <c r="A21" s="382">
        <v>6</v>
      </c>
      <c r="B21" s="383" t="s">
        <v>1463</v>
      </c>
      <c r="C21" s="383"/>
      <c r="D21" s="386"/>
      <c r="E21" s="365"/>
      <c r="F21" s="387"/>
      <c r="G21" s="381"/>
      <c r="H21" s="367"/>
    </row>
    <row r="22" spans="1:8">
      <c r="A22" s="382">
        <v>7</v>
      </c>
      <c r="B22" s="383" t="s">
        <v>1464</v>
      </c>
      <c r="C22" s="383"/>
      <c r="D22" s="386"/>
      <c r="E22" s="365"/>
      <c r="F22" s="387"/>
      <c r="G22" s="381"/>
      <c r="H22" s="367"/>
    </row>
    <row r="23" spans="1:8">
      <c r="A23" s="382">
        <v>8</v>
      </c>
      <c r="B23" s="383" t="s">
        <v>1465</v>
      </c>
      <c r="C23" s="383"/>
      <c r="D23" s="386"/>
      <c r="E23" s="365"/>
      <c r="F23" s="387"/>
      <c r="G23" s="381"/>
      <c r="H23" s="367"/>
    </row>
    <row r="24" spans="1:8">
      <c r="A24" s="382">
        <v>9</v>
      </c>
      <c r="B24" s="383" t="s">
        <v>1466</v>
      </c>
      <c r="C24" s="383"/>
      <c r="D24" s="386"/>
      <c r="E24" s="365"/>
      <c r="F24" s="387"/>
      <c r="G24" s="381"/>
      <c r="H24" s="367"/>
    </row>
    <row r="25" spans="1:8">
      <c r="A25" s="382">
        <v>10</v>
      </c>
      <c r="B25" s="383" t="s">
        <v>1467</v>
      </c>
      <c r="C25" s="383"/>
      <c r="D25" s="386"/>
      <c r="E25" s="365"/>
      <c r="F25" s="387"/>
      <c r="G25" s="381"/>
      <c r="H25" s="367"/>
    </row>
    <row r="26" spans="1:8">
      <c r="A26" s="382">
        <v>11</v>
      </c>
      <c r="B26" s="383" t="s">
        <v>1468</v>
      </c>
      <c r="C26" s="383"/>
      <c r="D26" s="386"/>
      <c r="E26" s="365"/>
      <c r="F26" s="387"/>
      <c r="G26" s="381"/>
      <c r="H26" s="367"/>
    </row>
    <row r="27" spans="1:8">
      <c r="A27" s="382">
        <v>12</v>
      </c>
      <c r="B27" s="383" t="s">
        <v>1469</v>
      </c>
      <c r="C27" s="383"/>
      <c r="D27" s="386"/>
      <c r="E27" s="365"/>
      <c r="F27" s="387" t="s">
        <v>914</v>
      </c>
      <c r="G27" s="381"/>
      <c r="H27" s="367"/>
    </row>
    <row r="28" spans="1:8">
      <c r="A28" s="382">
        <v>13</v>
      </c>
      <c r="B28" s="383" t="s">
        <v>1470</v>
      </c>
      <c r="C28" s="383"/>
      <c r="D28" s="386"/>
      <c r="E28" s="365"/>
      <c r="F28" s="387"/>
      <c r="G28" s="381"/>
      <c r="H28" s="367"/>
    </row>
    <row r="29" spans="1:8">
      <c r="A29" s="382">
        <v>14</v>
      </c>
      <c r="B29" s="383" t="s">
        <v>1471</v>
      </c>
      <c r="C29" s="383"/>
      <c r="D29" s="386"/>
      <c r="E29" s="365"/>
      <c r="F29" s="387"/>
      <c r="G29" s="381"/>
      <c r="H29" s="367"/>
    </row>
    <row r="30" spans="1:8">
      <c r="A30" s="382">
        <v>15</v>
      </c>
      <c r="B30" s="383" t="s">
        <v>1472</v>
      </c>
      <c r="C30" s="383"/>
      <c r="D30" s="386"/>
      <c r="E30" s="365"/>
      <c r="F30" s="387"/>
      <c r="G30" s="381"/>
      <c r="H30" s="367"/>
    </row>
    <row r="31" spans="1:8" ht="18.75" customHeight="1">
      <c r="A31" s="382">
        <v>16</v>
      </c>
      <c r="B31" s="383" t="s">
        <v>1473</v>
      </c>
      <c r="C31" s="383"/>
      <c r="D31" s="386"/>
      <c r="E31" s="365"/>
      <c r="F31" s="387"/>
      <c r="G31" s="381"/>
      <c r="H31" s="367"/>
    </row>
    <row r="32" spans="1:8">
      <c r="A32" s="382">
        <v>17</v>
      </c>
      <c r="B32" s="383" t="s">
        <v>1474</v>
      </c>
      <c r="C32" s="383"/>
      <c r="D32" s="386"/>
      <c r="E32" s="365"/>
      <c r="F32" s="387"/>
      <c r="G32" s="381"/>
      <c r="H32" s="367"/>
    </row>
    <row r="33" spans="1:8">
      <c r="A33" s="382">
        <v>18</v>
      </c>
      <c r="B33" s="383" t="s">
        <v>1475</v>
      </c>
      <c r="C33" s="383"/>
      <c r="D33" s="386"/>
      <c r="E33" s="365"/>
      <c r="F33" s="387"/>
      <c r="G33" s="381"/>
      <c r="H33" s="367"/>
    </row>
    <row r="34" spans="1:8" ht="21" customHeight="1">
      <c r="A34" s="382">
        <v>19</v>
      </c>
      <c r="B34" s="383" t="s">
        <v>1476</v>
      </c>
      <c r="C34" s="383"/>
      <c r="D34" s="386"/>
      <c r="E34" s="388"/>
      <c r="F34" s="387"/>
      <c r="G34" s="381"/>
      <c r="H34" s="367"/>
    </row>
    <row r="35" spans="1:8">
      <c r="A35" s="382">
        <v>20</v>
      </c>
      <c r="B35" s="383" t="s">
        <v>1328</v>
      </c>
      <c r="C35" s="383"/>
      <c r="D35" s="386"/>
      <c r="E35" s="388"/>
      <c r="F35" s="387"/>
      <c r="G35" s="381"/>
      <c r="H35" s="367"/>
    </row>
    <row r="36" spans="1:8" ht="15" customHeight="1">
      <c r="A36" s="382">
        <v>21</v>
      </c>
      <c r="B36" s="383" t="s">
        <v>1477</v>
      </c>
      <c r="C36" s="383"/>
      <c r="D36" s="386"/>
      <c r="E36" s="388"/>
      <c r="F36" s="387"/>
      <c r="G36" s="381"/>
      <c r="H36" s="367"/>
    </row>
    <row r="37" spans="1:8" ht="15">
      <c r="A37" s="382"/>
      <c r="B37" s="83"/>
      <c r="C37" s="1"/>
      <c r="D37" s="1"/>
      <c r="E37" s="388"/>
      <c r="F37" s="387"/>
      <c r="G37" s="381"/>
      <c r="H37" s="367"/>
    </row>
    <row r="38" spans="1:8" ht="15">
      <c r="A38" s="374" t="s">
        <v>1478</v>
      </c>
      <c r="B38" s="389" t="s">
        <v>1479</v>
      </c>
      <c r="C38" s="389"/>
      <c r="D38" s="389"/>
      <c r="E38" s="390"/>
      <c r="F38" s="391"/>
      <c r="G38" s="381"/>
      <c r="H38" s="367"/>
    </row>
    <row r="39" spans="1:8" ht="15" customHeight="1">
      <c r="A39" s="382">
        <v>1</v>
      </c>
      <c r="B39" s="392" t="s">
        <v>1349</v>
      </c>
      <c r="C39" s="392"/>
      <c r="D39" s="393"/>
      <c r="E39" s="365"/>
      <c r="F39" s="380"/>
      <c r="G39" s="381"/>
      <c r="H39" s="367"/>
    </row>
    <row r="40" spans="1:8" ht="14.25" customHeight="1">
      <c r="A40" s="382">
        <v>2</v>
      </c>
      <c r="B40" s="392" t="s">
        <v>1480</v>
      </c>
      <c r="C40" s="392"/>
      <c r="D40" s="393"/>
      <c r="E40" s="365"/>
      <c r="F40" s="380"/>
      <c r="G40" s="381"/>
      <c r="H40" s="367"/>
    </row>
    <row r="41" spans="1:8" ht="10.5" customHeight="1">
      <c r="A41" s="382">
        <v>3</v>
      </c>
      <c r="B41" s="392" t="s">
        <v>1481</v>
      </c>
      <c r="C41" s="392"/>
      <c r="D41" s="393"/>
      <c r="E41" s="365"/>
      <c r="F41" s="380"/>
      <c r="G41" s="381"/>
      <c r="H41" s="367"/>
    </row>
    <row r="42" spans="1:8" ht="14.25" customHeight="1">
      <c r="A42" s="382">
        <v>4</v>
      </c>
      <c r="B42" s="392" t="s">
        <v>1482</v>
      </c>
      <c r="C42" s="392"/>
      <c r="D42" s="393"/>
      <c r="E42" s="365"/>
      <c r="F42" s="380"/>
      <c r="G42" s="381"/>
      <c r="H42" s="367"/>
    </row>
    <row r="43" spans="1:8" ht="15" customHeight="1">
      <c r="A43" s="382">
        <v>5</v>
      </c>
      <c r="B43" s="392" t="s">
        <v>1483</v>
      </c>
      <c r="C43" s="392"/>
      <c r="D43" s="393"/>
      <c r="E43" s="365"/>
      <c r="F43" s="380"/>
      <c r="G43" s="381"/>
      <c r="H43" s="367"/>
    </row>
    <row r="44" spans="1:8">
      <c r="A44" s="382">
        <v>6</v>
      </c>
      <c r="B44" s="392" t="s">
        <v>1426</v>
      </c>
      <c r="C44" s="392"/>
      <c r="D44" s="393"/>
      <c r="E44" s="365"/>
      <c r="F44" s="380"/>
      <c r="G44" s="381"/>
      <c r="H44" s="367"/>
    </row>
    <row r="45" spans="1:8">
      <c r="A45" s="382">
        <v>7</v>
      </c>
      <c r="B45" s="392" t="s">
        <v>1403</v>
      </c>
      <c r="C45" s="392"/>
      <c r="D45" s="393"/>
      <c r="E45" s="365"/>
      <c r="F45" s="380"/>
      <c r="G45" s="381"/>
      <c r="H45" s="367"/>
    </row>
    <row r="46" spans="1:8" ht="14.25" customHeight="1">
      <c r="A46" s="382">
        <v>8</v>
      </c>
      <c r="B46" s="392" t="s">
        <v>1484</v>
      </c>
      <c r="C46" s="392"/>
      <c r="D46" s="393"/>
      <c r="E46" s="365"/>
      <c r="F46" s="380"/>
      <c r="G46" s="381"/>
      <c r="H46" s="367"/>
    </row>
    <row r="47" spans="1:8">
      <c r="A47" s="382">
        <v>9</v>
      </c>
      <c r="B47" s="392" t="s">
        <v>1410</v>
      </c>
      <c r="C47" s="392"/>
      <c r="D47" s="393"/>
      <c r="E47" s="365"/>
      <c r="F47" s="380"/>
      <c r="G47" s="381"/>
      <c r="H47" s="367"/>
    </row>
    <row r="48" spans="1:8" ht="15" customHeight="1">
      <c r="A48" s="382">
        <v>10</v>
      </c>
      <c r="B48" s="392" t="s">
        <v>1485</v>
      </c>
      <c r="C48" s="392"/>
      <c r="D48" s="393"/>
      <c r="E48" s="365"/>
      <c r="F48" s="380"/>
      <c r="G48" s="381"/>
      <c r="H48" s="367"/>
    </row>
    <row r="49" spans="1:8" ht="14.25" customHeight="1">
      <c r="A49" s="382">
        <v>11</v>
      </c>
      <c r="B49" s="392" t="s">
        <v>1486</v>
      </c>
      <c r="C49" s="392"/>
      <c r="D49" s="393"/>
      <c r="E49" s="365"/>
      <c r="F49" s="380"/>
      <c r="G49" s="381"/>
      <c r="H49" s="367"/>
    </row>
    <row r="50" spans="1:8">
      <c r="A50" s="382">
        <v>12</v>
      </c>
      <c r="B50" s="392" t="s">
        <v>1411</v>
      </c>
      <c r="C50" s="392"/>
      <c r="D50" s="393"/>
      <c r="E50" s="365"/>
      <c r="F50" s="380"/>
      <c r="G50" s="381"/>
      <c r="H50" s="367"/>
    </row>
    <row r="51" spans="1:8" ht="14.25" customHeight="1">
      <c r="A51" s="382">
        <v>13</v>
      </c>
      <c r="B51" s="392" t="s">
        <v>1381</v>
      </c>
      <c r="C51" s="392"/>
      <c r="D51" s="393"/>
      <c r="E51" s="365"/>
      <c r="F51" s="380"/>
      <c r="G51" s="381"/>
      <c r="H51" s="367"/>
    </row>
    <row r="52" spans="1:8" ht="15" customHeight="1">
      <c r="A52" s="382">
        <v>14</v>
      </c>
      <c r="B52" s="392" t="s">
        <v>1487</v>
      </c>
      <c r="C52" s="392"/>
      <c r="D52" s="393"/>
      <c r="E52" s="365"/>
      <c r="F52" s="380"/>
      <c r="G52" s="381"/>
      <c r="H52" s="367"/>
    </row>
    <row r="53" spans="1:8">
      <c r="A53" s="382">
        <v>15</v>
      </c>
      <c r="B53" s="392" t="s">
        <v>1488</v>
      </c>
      <c r="C53" s="392"/>
      <c r="D53" s="393"/>
      <c r="E53" s="365"/>
      <c r="F53" s="380"/>
      <c r="G53" s="381"/>
      <c r="H53" s="367"/>
    </row>
    <row r="54" spans="1:8">
      <c r="A54" s="382">
        <v>16</v>
      </c>
      <c r="B54" s="392" t="s">
        <v>1489</v>
      </c>
      <c r="C54" s="392"/>
      <c r="D54" s="393"/>
      <c r="E54" s="365"/>
      <c r="F54" s="380"/>
      <c r="G54" s="381"/>
      <c r="H54" s="367"/>
    </row>
    <row r="55" spans="1:8" ht="15" customHeight="1">
      <c r="A55" s="382">
        <v>17</v>
      </c>
      <c r="B55" s="392" t="s">
        <v>1328</v>
      </c>
      <c r="C55" s="392"/>
      <c r="D55" s="393"/>
      <c r="E55" s="365"/>
      <c r="F55" s="380"/>
      <c r="G55" s="381"/>
      <c r="H55" s="367"/>
    </row>
    <row r="56" spans="1:8" ht="15">
      <c r="A56" s="382">
        <v>18</v>
      </c>
      <c r="B56" s="392" t="s">
        <v>1490</v>
      </c>
      <c r="C56" s="392"/>
      <c r="D56" s="393"/>
      <c r="E56" s="394"/>
      <c r="F56" s="380"/>
      <c r="G56" s="381"/>
      <c r="H56" s="367"/>
    </row>
    <row r="57" spans="1:8" ht="15">
      <c r="A57" s="382"/>
      <c r="B57" s="395"/>
      <c r="C57" s="395"/>
      <c r="D57" s="395"/>
      <c r="E57" s="394"/>
      <c r="F57" s="380"/>
      <c r="G57" s="381"/>
      <c r="H57" s="367"/>
    </row>
    <row r="58" spans="1:8" ht="15">
      <c r="A58" s="396" t="s">
        <v>1491</v>
      </c>
      <c r="B58" s="378" t="s">
        <v>1492</v>
      </c>
      <c r="C58" s="378"/>
      <c r="D58" s="370"/>
      <c r="E58" s="370"/>
      <c r="F58" s="370"/>
      <c r="G58" s="371"/>
      <c r="H58" s="367"/>
    </row>
    <row r="59" spans="1:8" ht="48" customHeight="1">
      <c r="A59" s="397" t="s">
        <v>1493</v>
      </c>
      <c r="B59" s="397"/>
      <c r="C59" s="397"/>
      <c r="D59" s="397"/>
      <c r="E59" s="397"/>
      <c r="F59" s="397"/>
      <c r="G59" s="398"/>
      <c r="H59" s="379"/>
    </row>
    <row r="60" spans="1:8" ht="60">
      <c r="A60" s="399" t="s">
        <v>1494</v>
      </c>
      <c r="B60" s="399"/>
      <c r="C60" s="399"/>
      <c r="D60" s="400" t="s">
        <v>1495</v>
      </c>
      <c r="E60" s="400" t="s">
        <v>1496</v>
      </c>
      <c r="F60" s="400" t="s">
        <v>1497</v>
      </c>
      <c r="G60" s="401"/>
      <c r="H60" s="402"/>
    </row>
    <row r="61" spans="1:8" ht="15">
      <c r="A61" s="399"/>
      <c r="B61" s="399"/>
      <c r="C61" s="399"/>
      <c r="D61" s="400" t="s">
        <v>1498</v>
      </c>
      <c r="E61" s="400" t="s">
        <v>1498</v>
      </c>
      <c r="F61" s="400" t="s">
        <v>1498</v>
      </c>
      <c r="G61" s="401"/>
      <c r="H61" s="365"/>
    </row>
    <row r="62" spans="1:8">
      <c r="A62" s="403">
        <v>1</v>
      </c>
      <c r="B62" s="404" t="s">
        <v>1349</v>
      </c>
      <c r="C62" s="404"/>
      <c r="D62" s="403" t="s">
        <v>1499</v>
      </c>
      <c r="E62" s="403" t="s">
        <v>1500</v>
      </c>
      <c r="F62" s="403" t="s">
        <v>1499</v>
      </c>
      <c r="G62" s="382"/>
      <c r="H62" s="365"/>
    </row>
    <row r="63" spans="1:8" ht="14.25" customHeight="1">
      <c r="A63" s="403">
        <v>2</v>
      </c>
      <c r="B63" s="404" t="s">
        <v>1480</v>
      </c>
      <c r="C63" s="404"/>
      <c r="D63" s="403" t="s">
        <v>1499</v>
      </c>
      <c r="E63" s="403" t="s">
        <v>1500</v>
      </c>
      <c r="F63" s="403" t="s">
        <v>1499</v>
      </c>
      <c r="G63" s="382"/>
      <c r="H63" s="365"/>
    </row>
    <row r="64" spans="1:8" ht="14.25" customHeight="1">
      <c r="A64" s="403">
        <v>3</v>
      </c>
      <c r="B64" s="404" t="s">
        <v>1481</v>
      </c>
      <c r="C64" s="404"/>
      <c r="D64" s="403" t="s">
        <v>1499</v>
      </c>
      <c r="E64" s="403" t="s">
        <v>1500</v>
      </c>
      <c r="F64" s="403" t="s">
        <v>1499</v>
      </c>
      <c r="G64" s="382"/>
      <c r="H64" s="365"/>
    </row>
    <row r="65" spans="1:8" ht="14.25" customHeight="1">
      <c r="A65" s="403">
        <v>4</v>
      </c>
      <c r="B65" s="404" t="s">
        <v>1482</v>
      </c>
      <c r="C65" s="404"/>
      <c r="D65" s="403" t="s">
        <v>1499</v>
      </c>
      <c r="E65" s="403" t="s">
        <v>1500</v>
      </c>
      <c r="F65" s="403" t="s">
        <v>1499</v>
      </c>
      <c r="G65" s="382"/>
      <c r="H65" s="365"/>
    </row>
    <row r="66" spans="1:8">
      <c r="A66" s="403">
        <v>5</v>
      </c>
      <c r="B66" s="404" t="s">
        <v>1483</v>
      </c>
      <c r="C66" s="404"/>
      <c r="D66" s="403" t="s">
        <v>1499</v>
      </c>
      <c r="E66" s="403" t="s">
        <v>1500</v>
      </c>
      <c r="F66" s="403" t="s">
        <v>1499</v>
      </c>
      <c r="G66" s="382"/>
      <c r="H66" s="365"/>
    </row>
    <row r="67" spans="1:8">
      <c r="A67" s="403">
        <v>6</v>
      </c>
      <c r="B67" s="404" t="s">
        <v>1426</v>
      </c>
      <c r="C67" s="404"/>
      <c r="D67" s="403" t="s">
        <v>1499</v>
      </c>
      <c r="E67" s="403" t="s">
        <v>1500</v>
      </c>
      <c r="F67" s="403" t="s">
        <v>1499</v>
      </c>
      <c r="G67" s="382"/>
      <c r="H67" s="365"/>
    </row>
    <row r="68" spans="1:8">
      <c r="A68" s="403">
        <v>7</v>
      </c>
      <c r="B68" s="404" t="s">
        <v>1403</v>
      </c>
      <c r="C68" s="404"/>
      <c r="D68" s="403" t="s">
        <v>1499</v>
      </c>
      <c r="E68" s="403" t="s">
        <v>1500</v>
      </c>
      <c r="F68" s="403" t="s">
        <v>1499</v>
      </c>
      <c r="G68" s="382"/>
      <c r="H68" s="365"/>
    </row>
    <row r="69" spans="1:8" ht="14.25" customHeight="1">
      <c r="A69" s="403">
        <v>8</v>
      </c>
      <c r="B69" s="404" t="s">
        <v>1484</v>
      </c>
      <c r="C69" s="404"/>
      <c r="D69" s="403" t="s">
        <v>1499</v>
      </c>
      <c r="E69" s="403" t="s">
        <v>1500</v>
      </c>
      <c r="F69" s="403" t="s">
        <v>1499</v>
      </c>
      <c r="G69" s="382"/>
      <c r="H69" s="365"/>
    </row>
    <row r="70" spans="1:8">
      <c r="A70" s="403">
        <v>9</v>
      </c>
      <c r="B70" s="404" t="s">
        <v>1410</v>
      </c>
      <c r="C70" s="404"/>
      <c r="D70" s="403" t="s">
        <v>1499</v>
      </c>
      <c r="E70" s="403" t="s">
        <v>1500</v>
      </c>
      <c r="F70" s="403" t="s">
        <v>1499</v>
      </c>
      <c r="G70" s="382"/>
      <c r="H70" s="365"/>
    </row>
    <row r="71" spans="1:8">
      <c r="A71" s="403">
        <v>10</v>
      </c>
      <c r="B71" s="404" t="s">
        <v>1485</v>
      </c>
      <c r="C71" s="404"/>
      <c r="D71" s="403" t="s">
        <v>1499</v>
      </c>
      <c r="E71" s="403" t="s">
        <v>1500</v>
      </c>
      <c r="F71" s="403" t="s">
        <v>1499</v>
      </c>
      <c r="G71" s="382"/>
      <c r="H71" s="365"/>
    </row>
    <row r="72" spans="1:8" ht="14.25" customHeight="1">
      <c r="A72" s="403">
        <v>11</v>
      </c>
      <c r="B72" s="404" t="s">
        <v>1486</v>
      </c>
      <c r="C72" s="404"/>
      <c r="D72" s="403" t="s">
        <v>1500</v>
      </c>
      <c r="E72" s="403" t="s">
        <v>1500</v>
      </c>
      <c r="F72" s="403" t="s">
        <v>1500</v>
      </c>
      <c r="G72" s="382"/>
      <c r="H72" s="365"/>
    </row>
    <row r="73" spans="1:8">
      <c r="A73" s="403">
        <v>12</v>
      </c>
      <c r="B73" s="404" t="s">
        <v>1411</v>
      </c>
      <c r="C73" s="404"/>
      <c r="D73" s="403" t="s">
        <v>1499</v>
      </c>
      <c r="E73" s="403" t="s">
        <v>1500</v>
      </c>
      <c r="F73" s="403" t="s">
        <v>1499</v>
      </c>
      <c r="G73" s="382"/>
      <c r="H73" s="365"/>
    </row>
    <row r="74" spans="1:8" ht="14.25" customHeight="1">
      <c r="A74" s="403">
        <v>13</v>
      </c>
      <c r="B74" s="404" t="s">
        <v>1381</v>
      </c>
      <c r="C74" s="404"/>
      <c r="D74" s="403" t="s">
        <v>1499</v>
      </c>
      <c r="E74" s="403" t="s">
        <v>1500</v>
      </c>
      <c r="F74" s="403" t="s">
        <v>1499</v>
      </c>
      <c r="G74" s="382"/>
      <c r="H74" s="365"/>
    </row>
    <row r="75" spans="1:8">
      <c r="A75" s="403">
        <v>14</v>
      </c>
      <c r="B75" s="404" t="s">
        <v>1487</v>
      </c>
      <c r="C75" s="404"/>
      <c r="D75" s="403" t="s">
        <v>1499</v>
      </c>
      <c r="E75" s="403" t="s">
        <v>1500</v>
      </c>
      <c r="F75" s="403" t="s">
        <v>1499</v>
      </c>
      <c r="G75" s="382"/>
      <c r="H75" s="365"/>
    </row>
    <row r="76" spans="1:8">
      <c r="A76" s="403">
        <v>15</v>
      </c>
      <c r="B76" s="404" t="s">
        <v>1488</v>
      </c>
      <c r="C76" s="404"/>
      <c r="D76" s="403" t="s">
        <v>1499</v>
      </c>
      <c r="E76" s="403" t="s">
        <v>1500</v>
      </c>
      <c r="F76" s="403" t="s">
        <v>1499</v>
      </c>
      <c r="G76" s="382"/>
      <c r="H76" s="365"/>
    </row>
    <row r="77" spans="1:8">
      <c r="A77" s="403">
        <v>16</v>
      </c>
      <c r="B77" s="404" t="s">
        <v>1489</v>
      </c>
      <c r="C77" s="404"/>
      <c r="D77" s="403" t="s">
        <v>1499</v>
      </c>
      <c r="E77" s="403" t="s">
        <v>1500</v>
      </c>
      <c r="F77" s="403" t="s">
        <v>1499</v>
      </c>
      <c r="G77" s="382"/>
      <c r="H77" s="365"/>
    </row>
    <row r="78" spans="1:8">
      <c r="A78" s="403">
        <v>17</v>
      </c>
      <c r="B78" s="404" t="s">
        <v>1328</v>
      </c>
      <c r="C78" s="404"/>
      <c r="D78" s="403" t="s">
        <v>1499</v>
      </c>
      <c r="E78" s="403" t="s">
        <v>1500</v>
      </c>
      <c r="F78" s="403" t="s">
        <v>1499</v>
      </c>
      <c r="G78" s="382"/>
      <c r="H78" s="365"/>
    </row>
    <row r="79" spans="1:8">
      <c r="A79" s="403">
        <v>18</v>
      </c>
      <c r="B79" s="404" t="s">
        <v>1490</v>
      </c>
      <c r="C79" s="404"/>
      <c r="D79" s="403" t="s">
        <v>1499</v>
      </c>
      <c r="E79" s="403" t="s">
        <v>1500</v>
      </c>
      <c r="F79" s="403" t="s">
        <v>1499</v>
      </c>
      <c r="G79" s="382"/>
      <c r="H79" s="365"/>
    </row>
    <row r="80" spans="1:8">
      <c r="A80" s="382"/>
      <c r="B80" s="405" t="s">
        <v>914</v>
      </c>
      <c r="C80" s="382"/>
      <c r="D80" s="382"/>
      <c r="E80" s="382"/>
      <c r="F80" s="382"/>
      <c r="G80" s="371"/>
      <c r="H80" s="367"/>
    </row>
    <row r="81" spans="1:8">
      <c r="A81" s="406" t="s">
        <v>1501</v>
      </c>
      <c r="B81" s="406"/>
      <c r="C81" s="406"/>
      <c r="D81" s="406"/>
      <c r="E81" s="406"/>
      <c r="F81" s="406"/>
      <c r="G81" s="371"/>
      <c r="H81" s="367"/>
    </row>
    <row r="82" spans="1:8">
      <c r="A82" s="406" t="s">
        <v>1502</v>
      </c>
      <c r="B82" s="406"/>
      <c r="C82" s="406"/>
      <c r="D82" s="406"/>
      <c r="E82" s="406"/>
      <c r="F82" s="406"/>
      <c r="G82" s="367"/>
      <c r="H82" s="367"/>
    </row>
    <row r="83" spans="1:8">
      <c r="A83" s="407"/>
      <c r="B83" s="407"/>
      <c r="C83" s="407"/>
      <c r="D83" s="407"/>
      <c r="E83" s="407"/>
      <c r="F83" s="407"/>
      <c r="G83" s="367"/>
      <c r="H83" s="367"/>
    </row>
    <row r="84" spans="1:8" ht="20.25" customHeight="1">
      <c r="A84" s="396" t="s">
        <v>1503</v>
      </c>
      <c r="B84" s="372" t="s">
        <v>1504</v>
      </c>
      <c r="C84" s="370"/>
      <c r="D84" s="370"/>
      <c r="E84" s="370"/>
      <c r="F84" s="370"/>
      <c r="G84" s="365"/>
      <c r="H84" s="365"/>
    </row>
    <row r="85" spans="1:8" ht="15">
      <c r="A85" s="396"/>
      <c r="B85" s="372"/>
      <c r="C85" s="370"/>
      <c r="D85" s="370"/>
      <c r="E85" s="370"/>
      <c r="F85" s="370"/>
      <c r="G85" s="365"/>
      <c r="H85" s="365"/>
    </row>
    <row r="86" spans="1:8" ht="15">
      <c r="A86" s="370" t="s">
        <v>1505</v>
      </c>
      <c r="B86" s="372"/>
      <c r="C86" s="370"/>
      <c r="D86" s="370"/>
      <c r="E86" s="370"/>
      <c r="F86" s="370"/>
      <c r="G86" s="365"/>
      <c r="H86" s="365"/>
    </row>
    <row r="87" spans="1:8">
      <c r="A87" s="370"/>
      <c r="B87" s="408"/>
      <c r="C87" s="370"/>
      <c r="D87" s="370"/>
      <c r="E87" s="370"/>
      <c r="F87" s="370"/>
      <c r="G87" s="365"/>
      <c r="H87" s="365"/>
    </row>
    <row r="88" spans="1:8" ht="65.45" customHeight="1">
      <c r="A88" s="409" t="s">
        <v>1506</v>
      </c>
      <c r="B88" s="410" t="s">
        <v>1494</v>
      </c>
      <c r="C88" s="411" t="s">
        <v>1507</v>
      </c>
      <c r="D88" s="411"/>
      <c r="E88" s="412"/>
      <c r="F88" s="412"/>
      <c r="G88" s="365"/>
      <c r="H88" s="365"/>
    </row>
    <row r="89" spans="1:8" ht="15">
      <c r="A89" s="413"/>
      <c r="B89" s="414"/>
      <c r="C89" s="415" t="s">
        <v>1498</v>
      </c>
      <c r="D89" s="415"/>
      <c r="E89" s="416"/>
      <c r="F89" s="416"/>
      <c r="G89" s="365"/>
      <c r="H89" s="365"/>
    </row>
    <row r="90" spans="1:8">
      <c r="A90" s="403">
        <v>1</v>
      </c>
      <c r="B90" s="417" t="s">
        <v>1349</v>
      </c>
      <c r="C90" s="418" t="s">
        <v>1499</v>
      </c>
      <c r="D90" s="418"/>
      <c r="E90" s="419"/>
      <c r="F90" s="419"/>
      <c r="G90" s="365"/>
      <c r="H90" s="365"/>
    </row>
    <row r="91" spans="1:8" ht="28.5">
      <c r="A91" s="403">
        <v>2</v>
      </c>
      <c r="B91" s="417" t="s">
        <v>1480</v>
      </c>
      <c r="C91" s="418" t="s">
        <v>1499</v>
      </c>
      <c r="D91" s="418"/>
      <c r="E91" s="419"/>
      <c r="F91" s="419"/>
      <c r="G91" s="365"/>
      <c r="H91" s="365"/>
    </row>
    <row r="92" spans="1:8" ht="28.5">
      <c r="A92" s="403">
        <v>3</v>
      </c>
      <c r="B92" s="417" t="s">
        <v>1481</v>
      </c>
      <c r="C92" s="418" t="s">
        <v>1499</v>
      </c>
      <c r="D92" s="418"/>
      <c r="E92" s="419"/>
      <c r="F92" s="419"/>
      <c r="G92" s="365"/>
      <c r="H92" s="365"/>
    </row>
    <row r="93" spans="1:8" ht="15">
      <c r="A93" s="409" t="s">
        <v>1506</v>
      </c>
      <c r="B93" s="410" t="s">
        <v>1494</v>
      </c>
      <c r="C93" s="411" t="s">
        <v>1507</v>
      </c>
      <c r="D93" s="411"/>
      <c r="E93" s="419"/>
      <c r="F93" s="419"/>
      <c r="G93" s="365"/>
      <c r="H93" s="365"/>
    </row>
    <row r="94" spans="1:8" ht="15">
      <c r="A94" s="413"/>
      <c r="B94" s="414"/>
      <c r="C94" s="415" t="s">
        <v>1498</v>
      </c>
      <c r="D94" s="415"/>
      <c r="E94" s="419"/>
      <c r="F94" s="419"/>
      <c r="G94" s="365"/>
      <c r="H94" s="365"/>
    </row>
    <row r="95" spans="1:8" ht="28.5">
      <c r="A95" s="403">
        <v>4</v>
      </c>
      <c r="B95" s="417" t="s">
        <v>1482</v>
      </c>
      <c r="C95" s="418" t="s">
        <v>1499</v>
      </c>
      <c r="D95" s="418"/>
      <c r="E95" s="419"/>
      <c r="F95" s="419"/>
      <c r="G95" s="365"/>
      <c r="H95" s="365"/>
    </row>
    <row r="96" spans="1:8">
      <c r="A96" s="403">
        <v>5</v>
      </c>
      <c r="B96" s="417" t="s">
        <v>1483</v>
      </c>
      <c r="C96" s="418" t="s">
        <v>1499</v>
      </c>
      <c r="D96" s="418"/>
      <c r="E96" s="419"/>
      <c r="F96" s="419"/>
      <c r="G96" s="365"/>
      <c r="H96" s="365"/>
    </row>
    <row r="97" spans="1:8">
      <c r="A97" s="403">
        <v>6</v>
      </c>
      <c r="B97" s="417" t="s">
        <v>1426</v>
      </c>
      <c r="C97" s="418" t="s">
        <v>1499</v>
      </c>
      <c r="D97" s="418"/>
      <c r="E97" s="419"/>
      <c r="F97" s="419"/>
      <c r="G97" s="365"/>
      <c r="H97" s="365"/>
    </row>
    <row r="98" spans="1:8">
      <c r="A98" s="403">
        <v>7</v>
      </c>
      <c r="B98" s="417" t="s">
        <v>1403</v>
      </c>
      <c r="C98" s="418" t="s">
        <v>1499</v>
      </c>
      <c r="D98" s="418"/>
      <c r="E98" s="419"/>
      <c r="F98" s="419"/>
      <c r="G98" s="365"/>
      <c r="H98" s="365"/>
    </row>
    <row r="99" spans="1:8" ht="28.5">
      <c r="A99" s="403">
        <v>8</v>
      </c>
      <c r="B99" s="417" t="s">
        <v>1484</v>
      </c>
      <c r="C99" s="418" t="s">
        <v>1499</v>
      </c>
      <c r="D99" s="418"/>
      <c r="E99" s="419"/>
      <c r="F99" s="419"/>
      <c r="G99" s="365"/>
      <c r="H99" s="365"/>
    </row>
    <row r="100" spans="1:8">
      <c r="A100" s="403">
        <v>9</v>
      </c>
      <c r="B100" s="417" t="s">
        <v>1410</v>
      </c>
      <c r="C100" s="418" t="s">
        <v>1499</v>
      </c>
      <c r="D100" s="418"/>
      <c r="E100" s="419"/>
      <c r="F100" s="419"/>
      <c r="G100" s="365"/>
      <c r="H100" s="365"/>
    </row>
    <row r="101" spans="1:8">
      <c r="A101" s="403">
        <v>10</v>
      </c>
      <c r="B101" s="417" t="s">
        <v>1485</v>
      </c>
      <c r="C101" s="418" t="s">
        <v>1499</v>
      </c>
      <c r="D101" s="418"/>
      <c r="E101" s="419"/>
      <c r="F101" s="419"/>
      <c r="G101" s="365"/>
      <c r="H101" s="365"/>
    </row>
    <row r="102" spans="1:8" ht="28.5">
      <c r="A102" s="403">
        <v>11</v>
      </c>
      <c r="B102" s="417" t="s">
        <v>1486</v>
      </c>
      <c r="C102" s="418" t="s">
        <v>1500</v>
      </c>
      <c r="D102" s="418"/>
      <c r="E102" s="419" t="s">
        <v>914</v>
      </c>
      <c r="F102" s="419"/>
      <c r="G102" s="365"/>
      <c r="H102" s="365"/>
    </row>
    <row r="103" spans="1:8">
      <c r="A103" s="403">
        <v>12</v>
      </c>
      <c r="B103" s="417" t="s">
        <v>1411</v>
      </c>
      <c r="C103" s="418" t="s">
        <v>1499</v>
      </c>
      <c r="D103" s="418"/>
      <c r="E103" s="419"/>
      <c r="F103" s="419"/>
      <c r="G103" s="365"/>
      <c r="H103" s="365"/>
    </row>
    <row r="104" spans="1:8" ht="28.5">
      <c r="A104" s="403">
        <v>13</v>
      </c>
      <c r="B104" s="417" t="s">
        <v>1381</v>
      </c>
      <c r="C104" s="418" t="s">
        <v>1499</v>
      </c>
      <c r="D104" s="418"/>
      <c r="E104" s="419"/>
      <c r="F104" s="419"/>
      <c r="G104" s="365"/>
      <c r="H104" s="365"/>
    </row>
    <row r="105" spans="1:8">
      <c r="A105" s="403">
        <v>14</v>
      </c>
      <c r="B105" s="417" t="s">
        <v>1487</v>
      </c>
      <c r="C105" s="418" t="s">
        <v>1499</v>
      </c>
      <c r="D105" s="418"/>
      <c r="E105" s="419"/>
      <c r="F105" s="419"/>
      <c r="G105" s="365"/>
      <c r="H105" s="365"/>
    </row>
    <row r="106" spans="1:8">
      <c r="A106" s="403">
        <v>15</v>
      </c>
      <c r="B106" s="417" t="s">
        <v>1488</v>
      </c>
      <c r="C106" s="418" t="s">
        <v>1499</v>
      </c>
      <c r="D106" s="418"/>
      <c r="E106" s="419"/>
      <c r="F106" s="419"/>
      <c r="G106" s="365"/>
      <c r="H106" s="365"/>
    </row>
    <row r="107" spans="1:8">
      <c r="A107" s="403">
        <v>16</v>
      </c>
      <c r="B107" s="417" t="s">
        <v>1489</v>
      </c>
      <c r="C107" s="418" t="s">
        <v>1499</v>
      </c>
      <c r="D107" s="418"/>
      <c r="E107" s="419"/>
      <c r="F107" s="419"/>
      <c r="G107" s="365"/>
      <c r="H107" s="365"/>
    </row>
    <row r="108" spans="1:8">
      <c r="A108" s="403">
        <v>17</v>
      </c>
      <c r="B108" s="417" t="s">
        <v>1328</v>
      </c>
      <c r="C108" s="418" t="s">
        <v>1499</v>
      </c>
      <c r="D108" s="418"/>
      <c r="E108" s="419"/>
      <c r="F108" s="419"/>
      <c r="G108" s="365"/>
      <c r="H108" s="365"/>
    </row>
    <row r="109" spans="1:8">
      <c r="A109" s="403">
        <v>18</v>
      </c>
      <c r="B109" s="417" t="s">
        <v>1490</v>
      </c>
      <c r="C109" s="418" t="s">
        <v>1499</v>
      </c>
      <c r="D109" s="418"/>
      <c r="E109" s="419"/>
      <c r="F109" s="419"/>
      <c r="G109" s="365"/>
      <c r="H109" s="365"/>
    </row>
    <row r="110" spans="1:8">
      <c r="A110" s="382"/>
      <c r="B110" s="395"/>
      <c r="C110" s="419"/>
      <c r="D110" s="419"/>
      <c r="E110" s="419"/>
      <c r="F110" s="419"/>
      <c r="G110" s="367"/>
      <c r="H110" s="367"/>
    </row>
    <row r="111" spans="1:8">
      <c r="A111" s="420" t="s">
        <v>1508</v>
      </c>
      <c r="B111" s="420"/>
      <c r="C111" s="420"/>
      <c r="D111" s="420"/>
      <c r="E111" s="420"/>
      <c r="F111" s="420"/>
      <c r="G111" s="367"/>
      <c r="H111" s="367"/>
    </row>
    <row r="112" spans="1:8">
      <c r="A112" s="420"/>
      <c r="B112" s="420"/>
      <c r="C112" s="420"/>
      <c r="D112" s="420"/>
      <c r="E112" s="420"/>
      <c r="F112" s="420"/>
      <c r="G112" s="367"/>
      <c r="H112" s="367"/>
    </row>
    <row r="113" spans="1:8" ht="15">
      <c r="A113" s="421" t="s">
        <v>1509</v>
      </c>
      <c r="B113" s="421"/>
      <c r="C113" s="421"/>
      <c r="D113" s="421"/>
      <c r="E113" s="421"/>
      <c r="F113" s="421"/>
      <c r="G113" s="367"/>
      <c r="H113" s="367"/>
    </row>
    <row r="114" spans="1:8">
      <c r="A114" s="370"/>
      <c r="B114" s="408"/>
      <c r="C114" s="370"/>
      <c r="D114" s="370"/>
      <c r="E114" s="370"/>
      <c r="F114" s="370"/>
      <c r="G114" s="367"/>
      <c r="H114" s="367"/>
    </row>
    <row r="115" spans="1:8">
      <c r="A115" s="370" t="s">
        <v>1510</v>
      </c>
      <c r="B115" s="408"/>
      <c r="C115" s="370"/>
      <c r="D115" s="370"/>
      <c r="E115" s="370"/>
      <c r="F115" s="370"/>
      <c r="G115" s="367"/>
      <c r="H115" s="367"/>
    </row>
    <row r="116" spans="1:8">
      <c r="A116" s="370"/>
      <c r="B116" s="408"/>
      <c r="C116" s="370"/>
      <c r="D116" s="370"/>
      <c r="E116" s="370"/>
      <c r="F116" s="370"/>
      <c r="G116" s="367"/>
      <c r="H116" s="367"/>
    </row>
    <row r="117" spans="1:8" ht="15">
      <c r="A117" s="422" t="s">
        <v>1511</v>
      </c>
      <c r="B117" s="423"/>
      <c r="C117" s="424"/>
      <c r="D117" s="409" t="s">
        <v>1498</v>
      </c>
      <c r="E117" s="365"/>
      <c r="F117" s="425"/>
      <c r="G117" s="367"/>
      <c r="H117" s="367"/>
    </row>
    <row r="118" spans="1:8" ht="28.5" customHeight="1">
      <c r="A118" s="403">
        <v>1</v>
      </c>
      <c r="B118" s="426" t="s">
        <v>1349</v>
      </c>
      <c r="C118" s="427"/>
      <c r="D118" s="428" t="s">
        <v>1499</v>
      </c>
      <c r="E118" s="365"/>
      <c r="F118" s="429"/>
      <c r="G118" s="367"/>
      <c r="H118" s="367"/>
    </row>
    <row r="119" spans="1:8" ht="15" customHeight="1">
      <c r="A119" s="403">
        <v>2</v>
      </c>
      <c r="B119" s="426" t="s">
        <v>1480</v>
      </c>
      <c r="C119" s="427" t="s">
        <v>1512</v>
      </c>
      <c r="D119" s="428" t="s">
        <v>1499</v>
      </c>
      <c r="E119" s="365"/>
      <c r="F119" s="429"/>
      <c r="G119" s="367"/>
      <c r="H119" s="367"/>
    </row>
    <row r="120" spans="1:8" ht="15" customHeight="1">
      <c r="A120" s="403">
        <v>3</v>
      </c>
      <c r="B120" s="426" t="s">
        <v>1481</v>
      </c>
      <c r="C120" s="427" t="s">
        <v>1513</v>
      </c>
      <c r="D120" s="428" t="s">
        <v>1499</v>
      </c>
      <c r="E120" s="365"/>
      <c r="F120" s="429"/>
      <c r="G120" s="367"/>
      <c r="H120" s="367"/>
    </row>
    <row r="121" spans="1:8" ht="15" customHeight="1">
      <c r="A121" s="403">
        <v>4</v>
      </c>
      <c r="B121" s="426" t="s">
        <v>1482</v>
      </c>
      <c r="C121" s="427" t="s">
        <v>1514</v>
      </c>
      <c r="D121" s="428" t="s">
        <v>1499</v>
      </c>
      <c r="E121" s="365"/>
      <c r="F121" s="429"/>
      <c r="G121" s="367"/>
      <c r="H121" s="367"/>
    </row>
    <row r="122" spans="1:8" ht="15" customHeight="1">
      <c r="A122" s="403">
        <v>5</v>
      </c>
      <c r="B122" s="426" t="s">
        <v>1483</v>
      </c>
      <c r="C122" s="427" t="s">
        <v>1515</v>
      </c>
      <c r="D122" s="428" t="s">
        <v>1499</v>
      </c>
      <c r="E122" s="365"/>
      <c r="F122" s="429"/>
      <c r="G122" s="367"/>
      <c r="H122" s="367"/>
    </row>
    <row r="123" spans="1:8" ht="15" customHeight="1">
      <c r="A123" s="403">
        <v>6</v>
      </c>
      <c r="B123" s="426" t="s">
        <v>1426</v>
      </c>
      <c r="C123" s="427" t="s">
        <v>1516</v>
      </c>
      <c r="D123" s="428" t="s">
        <v>1499</v>
      </c>
      <c r="E123" s="365"/>
      <c r="F123" s="429"/>
      <c r="G123" s="367"/>
      <c r="H123" s="367"/>
    </row>
    <row r="124" spans="1:8" ht="15" customHeight="1">
      <c r="A124" s="403">
        <v>7</v>
      </c>
      <c r="B124" s="426" t="s">
        <v>1403</v>
      </c>
      <c r="C124" s="427" t="s">
        <v>1517</v>
      </c>
      <c r="D124" s="428" t="s">
        <v>1499</v>
      </c>
      <c r="E124" s="365"/>
      <c r="F124" s="429"/>
      <c r="G124" s="367"/>
      <c r="H124" s="367"/>
    </row>
    <row r="125" spans="1:8" ht="15" customHeight="1">
      <c r="A125" s="403">
        <v>8</v>
      </c>
      <c r="B125" s="426" t="s">
        <v>1484</v>
      </c>
      <c r="C125" s="427" t="s">
        <v>1518</v>
      </c>
      <c r="D125" s="428" t="s">
        <v>1499</v>
      </c>
      <c r="E125" s="365"/>
      <c r="F125" s="429"/>
      <c r="G125" s="367"/>
      <c r="H125" s="367"/>
    </row>
    <row r="126" spans="1:8" ht="15" customHeight="1">
      <c r="A126" s="403">
        <v>9</v>
      </c>
      <c r="B126" s="426" t="s">
        <v>1410</v>
      </c>
      <c r="C126" s="427" t="s">
        <v>1519</v>
      </c>
      <c r="D126" s="428" t="s">
        <v>1499</v>
      </c>
      <c r="E126" s="365"/>
      <c r="F126" s="429"/>
      <c r="G126" s="367"/>
      <c r="H126" s="367"/>
    </row>
    <row r="127" spans="1:8" ht="15" customHeight="1">
      <c r="A127" s="403">
        <v>10</v>
      </c>
      <c r="B127" s="426" t="s">
        <v>1485</v>
      </c>
      <c r="C127" s="427" t="s">
        <v>1520</v>
      </c>
      <c r="D127" s="428" t="s">
        <v>1521</v>
      </c>
      <c r="E127" s="365"/>
      <c r="F127" s="429"/>
      <c r="G127" s="367"/>
      <c r="H127" s="367"/>
    </row>
    <row r="128" spans="1:8" ht="15" customHeight="1">
      <c r="A128" s="430">
        <v>11</v>
      </c>
      <c r="B128" s="431" t="s">
        <v>1486</v>
      </c>
      <c r="C128" s="432" t="s">
        <v>1522</v>
      </c>
      <c r="D128" s="433" t="s">
        <v>1500</v>
      </c>
      <c r="E128" s="365"/>
      <c r="F128" s="429"/>
      <c r="G128" s="367"/>
      <c r="H128" s="367"/>
    </row>
    <row r="129" spans="1:8" ht="15" customHeight="1">
      <c r="A129" s="403">
        <v>12</v>
      </c>
      <c r="B129" s="426" t="s">
        <v>1411</v>
      </c>
      <c r="C129" s="427" t="s">
        <v>1523</v>
      </c>
      <c r="D129" s="428" t="s">
        <v>1499</v>
      </c>
      <c r="E129" s="365"/>
      <c r="F129" s="429"/>
      <c r="G129" s="367"/>
      <c r="H129" s="367"/>
    </row>
    <row r="130" spans="1:8" ht="14.25" customHeight="1">
      <c r="A130" s="403">
        <v>13</v>
      </c>
      <c r="B130" s="426" t="s">
        <v>1381</v>
      </c>
      <c r="C130" s="427" t="s">
        <v>1524</v>
      </c>
      <c r="D130" s="428" t="s">
        <v>1499</v>
      </c>
      <c r="E130" s="365"/>
      <c r="F130" s="429"/>
      <c r="G130" s="367"/>
      <c r="H130" s="367"/>
    </row>
    <row r="131" spans="1:8" ht="15" customHeight="1">
      <c r="A131" s="403">
        <v>14</v>
      </c>
      <c r="B131" s="426" t="s">
        <v>1487</v>
      </c>
      <c r="C131" s="427" t="s">
        <v>1525</v>
      </c>
      <c r="D131" s="428" t="s">
        <v>1499</v>
      </c>
      <c r="E131" s="365"/>
      <c r="F131" s="429"/>
      <c r="G131" s="367"/>
      <c r="H131" s="367"/>
    </row>
    <row r="132" spans="1:8" ht="15" customHeight="1">
      <c r="A132" s="403">
        <v>15</v>
      </c>
      <c r="B132" s="426" t="s">
        <v>1488</v>
      </c>
      <c r="C132" s="427" t="s">
        <v>1490</v>
      </c>
      <c r="D132" s="428" t="s">
        <v>1499</v>
      </c>
      <c r="E132" s="365"/>
      <c r="F132" s="429"/>
      <c r="G132" s="367"/>
      <c r="H132" s="367"/>
    </row>
    <row r="133" spans="1:8" ht="15" customHeight="1">
      <c r="A133" s="403">
        <v>16</v>
      </c>
      <c r="B133" s="426" t="s">
        <v>1489</v>
      </c>
      <c r="C133" s="427" t="s">
        <v>1526</v>
      </c>
      <c r="D133" s="428" t="s">
        <v>1499</v>
      </c>
      <c r="E133" s="365"/>
      <c r="F133" s="429"/>
      <c r="G133" s="367"/>
      <c r="H133" s="367"/>
    </row>
    <row r="134" spans="1:8" ht="15" customHeight="1">
      <c r="A134" s="403">
        <v>17</v>
      </c>
      <c r="B134" s="426" t="s">
        <v>1328</v>
      </c>
      <c r="C134" s="427" t="s">
        <v>1485</v>
      </c>
      <c r="D134" s="428" t="s">
        <v>1499</v>
      </c>
      <c r="E134" s="365"/>
      <c r="F134" s="429"/>
      <c r="G134" s="367"/>
      <c r="H134" s="367"/>
    </row>
    <row r="135" spans="1:8" ht="15" customHeight="1">
      <c r="A135" s="403">
        <v>18</v>
      </c>
      <c r="B135" s="426" t="s">
        <v>1490</v>
      </c>
      <c r="C135" s="427" t="s">
        <v>1486</v>
      </c>
      <c r="D135" s="428" t="s">
        <v>1499</v>
      </c>
      <c r="E135" s="434"/>
      <c r="F135" s="429"/>
      <c r="G135" s="367"/>
      <c r="H135" s="367"/>
    </row>
    <row r="136" spans="1:8">
      <c r="A136" s="435" t="s">
        <v>1527</v>
      </c>
      <c r="B136" s="435"/>
      <c r="C136" s="435"/>
      <c r="D136" s="435"/>
      <c r="E136" s="435"/>
      <c r="F136" s="435"/>
      <c r="G136" s="436"/>
    </row>
    <row r="137" spans="1:8" ht="30" customHeight="1">
      <c r="A137" s="437" t="s">
        <v>1528</v>
      </c>
      <c r="B137" s="437"/>
      <c r="C137" s="437"/>
      <c r="D137" s="437"/>
      <c r="E137" s="437"/>
      <c r="F137" s="437"/>
      <c r="G137" s="437"/>
    </row>
    <row r="138" spans="1:8" ht="21.75" customHeight="1">
      <c r="A138" s="435" t="s">
        <v>1529</v>
      </c>
      <c r="B138" s="435"/>
      <c r="C138" s="435"/>
      <c r="D138" s="435"/>
      <c r="E138" s="435"/>
      <c r="F138" s="435"/>
      <c r="G138" s="436"/>
    </row>
    <row r="139" spans="1:8" ht="15.75" customHeight="1">
      <c r="A139" s="420" t="s">
        <v>914</v>
      </c>
      <c r="B139" s="420"/>
      <c r="C139" s="420"/>
      <c r="D139" s="420"/>
      <c r="E139" s="420"/>
      <c r="F139" s="420"/>
      <c r="G139" s="379"/>
      <c r="H139" s="379"/>
    </row>
    <row r="140" spans="1:8" ht="32.25" customHeight="1">
      <c r="A140" s="438" t="s">
        <v>1530</v>
      </c>
      <c r="B140" s="438"/>
      <c r="C140" s="438"/>
      <c r="D140" s="438"/>
      <c r="E140" s="438"/>
      <c r="F140" s="438"/>
      <c r="G140" s="438"/>
      <c r="H140" s="379"/>
    </row>
    <row r="141" spans="1:8" ht="10.5" customHeight="1">
      <c r="A141" s="396"/>
      <c r="B141" s="398"/>
      <c r="C141" s="398"/>
      <c r="D141" s="398"/>
      <c r="E141" s="398"/>
      <c r="F141" s="398"/>
      <c r="G141" s="379"/>
      <c r="H141" s="379"/>
    </row>
    <row r="142" spans="1:8" ht="22.5" customHeight="1">
      <c r="A142" s="396" t="s">
        <v>1531</v>
      </c>
      <c r="B142" s="372" t="s">
        <v>1532</v>
      </c>
      <c r="C142" s="370"/>
      <c r="D142" s="370"/>
      <c r="E142" s="370"/>
      <c r="F142" s="370"/>
      <c r="G142" s="367"/>
      <c r="H142" s="367"/>
    </row>
    <row r="143" spans="1:8" ht="36" customHeight="1">
      <c r="A143" s="375" t="s">
        <v>1533</v>
      </c>
      <c r="B143" s="375"/>
      <c r="C143" s="375"/>
      <c r="D143" s="375"/>
      <c r="E143" s="375"/>
      <c r="F143" s="375"/>
      <c r="G143" s="367"/>
      <c r="H143" s="367"/>
    </row>
    <row r="144" spans="1:8" ht="47.25" customHeight="1">
      <c r="A144" s="439" t="s">
        <v>1534</v>
      </c>
      <c r="B144" s="439"/>
      <c r="C144" s="439"/>
      <c r="D144" s="439"/>
      <c r="E144" s="439"/>
      <c r="F144" s="439"/>
      <c r="G144" s="367" t="s">
        <v>914</v>
      </c>
      <c r="H144" s="367"/>
    </row>
    <row r="145" spans="1:8" ht="50.25" customHeight="1">
      <c r="A145" s="375" t="s">
        <v>1535</v>
      </c>
      <c r="B145" s="375"/>
      <c r="C145" s="375"/>
      <c r="D145" s="375"/>
      <c r="E145" s="375"/>
      <c r="F145" s="375"/>
      <c r="G145" s="367"/>
      <c r="H145" s="367"/>
    </row>
    <row r="146" spans="1:8">
      <c r="B146" s="440"/>
      <c r="C146" s="441"/>
      <c r="D146" s="441"/>
      <c r="E146" s="441"/>
      <c r="F146" s="441"/>
      <c r="G146" s="367"/>
      <c r="H146" s="367"/>
    </row>
    <row r="147" spans="1:8" ht="20.25" customHeight="1">
      <c r="A147" s="442" t="s">
        <v>1536</v>
      </c>
      <c r="B147" s="378" t="s">
        <v>1537</v>
      </c>
      <c r="C147" s="378"/>
      <c r="D147" s="370"/>
      <c r="E147" s="370"/>
      <c r="F147" s="370"/>
      <c r="G147" s="380"/>
      <c r="H147" s="380"/>
    </row>
    <row r="148" spans="1:8" ht="8.25" customHeight="1">
      <c r="A148" s="442"/>
      <c r="B148" s="443"/>
      <c r="C148" s="443"/>
      <c r="D148" s="370"/>
      <c r="E148" s="370"/>
      <c r="F148" s="370"/>
      <c r="G148" s="380"/>
      <c r="H148" s="380"/>
    </row>
    <row r="149" spans="1:8" ht="48" customHeight="1">
      <c r="A149" s="397" t="s">
        <v>1538</v>
      </c>
      <c r="B149" s="397"/>
      <c r="C149" s="397"/>
      <c r="D149" s="397"/>
      <c r="E149" s="397"/>
      <c r="F149" s="397"/>
      <c r="G149" s="408"/>
      <c r="H149" s="367"/>
    </row>
    <row r="150" spans="1:8" ht="13.5" customHeight="1">
      <c r="B150" s="398"/>
      <c r="C150" s="398"/>
      <c r="D150" s="398"/>
      <c r="E150" s="398"/>
      <c r="F150" s="398"/>
      <c r="G150" s="408"/>
      <c r="H150" s="367"/>
    </row>
    <row r="151" spans="1:8" ht="22.5" customHeight="1">
      <c r="A151" s="396" t="s">
        <v>1539</v>
      </c>
      <c r="B151" s="372" t="s">
        <v>1540</v>
      </c>
      <c r="C151" s="398"/>
      <c r="D151" s="398"/>
      <c r="E151" s="398"/>
      <c r="F151" s="398"/>
      <c r="G151" s="408"/>
      <c r="H151" s="367"/>
    </row>
    <row r="152" spans="1:8" ht="9.75" customHeight="1">
      <c r="A152" s="396"/>
      <c r="B152" s="372"/>
      <c r="C152" s="398"/>
      <c r="D152" s="398"/>
      <c r="E152" s="398"/>
      <c r="F152" s="398"/>
      <c r="G152" s="408"/>
      <c r="H152" s="367"/>
    </row>
    <row r="153" spans="1:8" ht="40.5" customHeight="1">
      <c r="A153" s="375" t="s">
        <v>1541</v>
      </c>
      <c r="B153" s="375"/>
      <c r="C153" s="375"/>
      <c r="D153" s="375"/>
      <c r="E153" s="375"/>
      <c r="F153" s="375"/>
      <c r="G153" s="408"/>
      <c r="H153" s="367"/>
    </row>
    <row r="154" spans="1:8" ht="18" customHeight="1">
      <c r="A154" s="396"/>
      <c r="B154" s="372"/>
      <c r="C154" s="398"/>
      <c r="D154" s="398"/>
      <c r="E154" s="398"/>
      <c r="F154" s="398"/>
      <c r="G154" s="408"/>
      <c r="H154" s="367"/>
    </row>
    <row r="155" spans="1:8" ht="42" customHeight="1">
      <c r="A155" s="422" t="s">
        <v>1511</v>
      </c>
      <c r="B155" s="423"/>
      <c r="C155" s="423"/>
      <c r="D155" s="444" t="s">
        <v>1542</v>
      </c>
      <c r="E155" s="444"/>
      <c r="F155" s="398"/>
      <c r="G155" s="408"/>
      <c r="H155" s="367"/>
    </row>
    <row r="156" spans="1:8" ht="27" customHeight="1">
      <c r="A156" s="445">
        <v>1</v>
      </c>
      <c r="B156" s="446" t="s">
        <v>1281</v>
      </c>
      <c r="C156" s="447"/>
      <c r="D156" s="448">
        <v>8037840</v>
      </c>
      <c r="E156" s="448"/>
      <c r="F156" s="398"/>
      <c r="G156" s="408"/>
      <c r="H156" s="367"/>
    </row>
    <row r="157" spans="1:8" ht="22.15" customHeight="1">
      <c r="A157" s="449">
        <v>2</v>
      </c>
      <c r="B157" s="446" t="s">
        <v>1543</v>
      </c>
      <c r="C157" s="447"/>
      <c r="D157" s="448">
        <v>8584299</v>
      </c>
      <c r="E157" s="448"/>
      <c r="F157" s="398" t="s">
        <v>914</v>
      </c>
      <c r="G157" s="408"/>
      <c r="H157" s="367"/>
    </row>
    <row r="158" spans="1:8" ht="22.15" customHeight="1">
      <c r="A158" s="445">
        <v>3</v>
      </c>
      <c r="B158" s="446" t="s">
        <v>1352</v>
      </c>
      <c r="C158" s="447"/>
      <c r="D158" s="448">
        <v>11923100.6</v>
      </c>
      <c r="E158" s="448"/>
      <c r="F158" s="398"/>
      <c r="G158" s="408"/>
      <c r="H158" s="367"/>
    </row>
    <row r="159" spans="1:8" ht="18" customHeight="1">
      <c r="A159" s="449">
        <v>4</v>
      </c>
      <c r="B159" s="446" t="s">
        <v>1391</v>
      </c>
      <c r="C159" s="447"/>
      <c r="D159" s="448">
        <v>6834720</v>
      </c>
      <c r="E159" s="448"/>
      <c r="F159" s="398"/>
      <c r="G159" s="408"/>
      <c r="H159" s="367"/>
    </row>
    <row r="160" spans="1:8" ht="18" customHeight="1">
      <c r="A160" s="445">
        <v>5</v>
      </c>
      <c r="B160" s="446" t="s">
        <v>1291</v>
      </c>
      <c r="C160" s="447"/>
      <c r="D160" s="448">
        <v>42452347.799999997</v>
      </c>
      <c r="E160" s="448"/>
      <c r="F160" s="398"/>
      <c r="G160" s="408"/>
      <c r="H160" s="367"/>
    </row>
    <row r="161" spans="1:8" ht="18" customHeight="1">
      <c r="A161" s="449">
        <v>6</v>
      </c>
      <c r="B161" s="446" t="s">
        <v>1293</v>
      </c>
      <c r="C161" s="447"/>
      <c r="D161" s="448">
        <v>69633060</v>
      </c>
      <c r="E161" s="448"/>
      <c r="F161" s="398"/>
      <c r="G161" s="408"/>
      <c r="H161" s="367"/>
    </row>
    <row r="162" spans="1:8" ht="18" customHeight="1">
      <c r="A162" s="445">
        <v>7</v>
      </c>
      <c r="B162" s="446" t="s">
        <v>1544</v>
      </c>
      <c r="C162" s="447"/>
      <c r="D162" s="448">
        <v>12262394.800000001</v>
      </c>
      <c r="E162" s="448"/>
      <c r="F162" s="398"/>
      <c r="G162" s="408"/>
      <c r="H162" s="367"/>
    </row>
    <row r="163" spans="1:8" ht="18" customHeight="1">
      <c r="A163" s="449">
        <v>8</v>
      </c>
      <c r="B163" s="446" t="s">
        <v>1425</v>
      </c>
      <c r="C163" s="447"/>
      <c r="D163" s="448">
        <v>15795048.360000001</v>
      </c>
      <c r="E163" s="448"/>
      <c r="F163" s="398"/>
      <c r="G163" s="408"/>
      <c r="H163" s="367"/>
    </row>
    <row r="164" spans="1:8" ht="18" customHeight="1">
      <c r="A164" s="445">
        <v>9</v>
      </c>
      <c r="B164" s="446" t="s">
        <v>1434</v>
      </c>
      <c r="C164" s="447"/>
      <c r="D164" s="448">
        <v>907700</v>
      </c>
      <c r="E164" s="448"/>
      <c r="F164" s="398"/>
      <c r="G164" s="408"/>
      <c r="H164" s="367"/>
    </row>
    <row r="165" spans="1:8" ht="18" customHeight="1">
      <c r="A165" s="449">
        <v>10</v>
      </c>
      <c r="B165" s="446" t="s">
        <v>1411</v>
      </c>
      <c r="C165" s="447"/>
      <c r="D165" s="448">
        <v>42725299</v>
      </c>
      <c r="E165" s="448"/>
      <c r="F165" s="398"/>
      <c r="G165" s="408"/>
      <c r="H165" s="367"/>
    </row>
    <row r="166" spans="1:8" ht="18" customHeight="1">
      <c r="A166" s="445">
        <v>11</v>
      </c>
      <c r="B166" s="446" t="s">
        <v>1381</v>
      </c>
      <c r="C166" s="447"/>
      <c r="D166" s="448">
        <v>29301789.399999999</v>
      </c>
      <c r="E166" s="448"/>
      <c r="F166" s="398"/>
      <c r="G166" s="408"/>
      <c r="H166" s="367"/>
    </row>
    <row r="167" spans="1:8" ht="17.25" customHeight="1">
      <c r="A167" s="449">
        <v>12</v>
      </c>
      <c r="B167" s="446" t="s">
        <v>1413</v>
      </c>
      <c r="C167" s="447"/>
      <c r="D167" s="448">
        <v>139398220</v>
      </c>
      <c r="E167" s="448"/>
      <c r="F167" s="398"/>
      <c r="G167" s="408"/>
      <c r="H167" s="367"/>
    </row>
    <row r="168" spans="1:8" ht="17.25" customHeight="1">
      <c r="A168" s="445">
        <v>13</v>
      </c>
      <c r="B168" s="446" t="s">
        <v>1414</v>
      </c>
      <c r="C168" s="447"/>
      <c r="D168" s="448">
        <v>20812140</v>
      </c>
      <c r="E168" s="448"/>
      <c r="F168" s="398"/>
      <c r="G168" s="408"/>
      <c r="H168" s="367"/>
    </row>
    <row r="169" spans="1:8" ht="17.25" customHeight="1">
      <c r="A169" s="449">
        <v>14</v>
      </c>
      <c r="B169" s="446" t="s">
        <v>1420</v>
      </c>
      <c r="C169" s="447"/>
      <c r="D169" s="448">
        <v>37347332</v>
      </c>
      <c r="E169" s="448"/>
      <c r="F169" s="398"/>
      <c r="G169" s="408"/>
      <c r="H169" s="367"/>
    </row>
    <row r="170" spans="1:8" ht="18" customHeight="1">
      <c r="A170" s="445">
        <v>15</v>
      </c>
      <c r="B170" s="446" t="s">
        <v>1545</v>
      </c>
      <c r="C170" s="447"/>
      <c r="D170" s="448">
        <v>5960080</v>
      </c>
      <c r="E170" s="448"/>
      <c r="F170" s="398"/>
      <c r="G170" s="408"/>
      <c r="H170" s="367"/>
    </row>
    <row r="171" spans="1:8" ht="15">
      <c r="A171" s="396"/>
      <c r="B171" s="450" t="s">
        <v>1542</v>
      </c>
      <c r="C171" s="450"/>
      <c r="D171" s="451">
        <f>SUM(D156:E170)</f>
        <v>451975370.96000004</v>
      </c>
      <c r="E171" s="451"/>
      <c r="F171" s="398"/>
      <c r="G171" s="367"/>
      <c r="H171" s="367"/>
    </row>
    <row r="172" spans="1:8" ht="15">
      <c r="A172" s="396"/>
      <c r="B172" s="372"/>
      <c r="C172" s="398"/>
      <c r="D172" s="398"/>
      <c r="E172" s="398"/>
      <c r="F172" s="398"/>
      <c r="G172" s="367"/>
      <c r="H172" s="367"/>
    </row>
    <row r="173" spans="1:8">
      <c r="A173" s="397" t="s">
        <v>1546</v>
      </c>
      <c r="B173" s="397"/>
      <c r="C173" s="397"/>
      <c r="D173" s="397"/>
      <c r="E173" s="397"/>
      <c r="F173" s="397"/>
      <c r="G173" s="367"/>
      <c r="H173" s="367"/>
    </row>
    <row r="174" spans="1:8">
      <c r="A174" s="398"/>
      <c r="B174" s="398"/>
      <c r="C174" s="398"/>
      <c r="D174" s="398"/>
      <c r="E174" s="398"/>
      <c r="F174" s="398"/>
      <c r="G174" s="367"/>
      <c r="H174" s="367"/>
    </row>
    <row r="175" spans="1:8" ht="35.25" customHeight="1">
      <c r="A175" s="452" t="s">
        <v>1547</v>
      </c>
      <c r="B175" s="452"/>
      <c r="C175" s="452"/>
      <c r="D175" s="452"/>
      <c r="E175" s="452"/>
      <c r="F175" s="452"/>
      <c r="G175" s="452"/>
      <c r="H175" s="367"/>
    </row>
    <row r="176" spans="1:8">
      <c r="A176" s="370"/>
      <c r="B176" s="398"/>
      <c r="C176" s="398"/>
      <c r="D176" s="398"/>
      <c r="E176" s="398"/>
      <c r="F176" s="398"/>
      <c r="G176" s="367"/>
      <c r="H176" s="367"/>
    </row>
    <row r="177" spans="1:8">
      <c r="A177" s="370" t="s">
        <v>1548</v>
      </c>
      <c r="B177" s="398"/>
      <c r="C177" s="398"/>
      <c r="D177" s="398"/>
      <c r="E177" s="398"/>
      <c r="F177" s="398"/>
      <c r="G177" s="367"/>
      <c r="H177" s="367"/>
    </row>
    <row r="178" spans="1:8" ht="15" thickBot="1">
      <c r="A178" s="370"/>
      <c r="B178" s="398"/>
      <c r="C178" s="398"/>
      <c r="D178" s="398"/>
      <c r="E178" s="398"/>
      <c r="F178" s="398"/>
      <c r="G178" s="367"/>
      <c r="H178" s="367"/>
    </row>
    <row r="179" spans="1:8" ht="15">
      <c r="A179" s="453" t="s">
        <v>1242</v>
      </c>
      <c r="B179" s="454"/>
      <c r="C179" s="454"/>
      <c r="D179" s="454"/>
      <c r="E179" s="454"/>
      <c r="F179" s="455"/>
      <c r="G179" s="367"/>
      <c r="H179" s="367"/>
    </row>
    <row r="180" spans="1:8" ht="36.75" customHeight="1">
      <c r="A180" s="456" t="s">
        <v>1549</v>
      </c>
      <c r="B180" s="457"/>
      <c r="C180" s="457"/>
      <c r="D180" s="458" t="s">
        <v>1550</v>
      </c>
      <c r="E180" s="458"/>
      <c r="F180" s="459"/>
      <c r="G180" s="460"/>
      <c r="H180" s="367"/>
    </row>
    <row r="181" spans="1:8" ht="113.25" customHeight="1" thickBot="1">
      <c r="A181" s="461" t="s">
        <v>1551</v>
      </c>
      <c r="B181" s="462"/>
      <c r="C181" s="463"/>
      <c r="D181" s="464" t="s">
        <v>1552</v>
      </c>
      <c r="E181" s="464"/>
      <c r="F181" s="465"/>
      <c r="G181" s="460"/>
      <c r="H181" s="367"/>
    </row>
    <row r="182" spans="1:8" ht="15">
      <c r="A182" s="1"/>
      <c r="B182" s="1"/>
      <c r="C182" s="1"/>
      <c r="D182" s="466"/>
      <c r="E182" s="466"/>
      <c r="F182" s="466"/>
      <c r="G182" s="460"/>
      <c r="H182" s="367"/>
    </row>
    <row r="183" spans="1:8" ht="15.75" thickBot="1">
      <c r="A183" s="1"/>
      <c r="B183" s="1"/>
      <c r="C183" s="1"/>
      <c r="D183" s="466"/>
      <c r="E183" s="466"/>
      <c r="F183" s="466"/>
      <c r="G183" s="460"/>
      <c r="H183" s="367"/>
    </row>
    <row r="184" spans="1:8" ht="15">
      <c r="A184" s="453" t="s">
        <v>1243</v>
      </c>
      <c r="B184" s="454"/>
      <c r="C184" s="454"/>
      <c r="D184" s="454"/>
      <c r="E184" s="454"/>
      <c r="F184" s="455"/>
      <c r="G184" s="460"/>
      <c r="H184" s="367"/>
    </row>
    <row r="185" spans="1:8" ht="37.5" customHeight="1">
      <c r="A185" s="456" t="s">
        <v>1553</v>
      </c>
      <c r="B185" s="457"/>
      <c r="C185" s="457"/>
      <c r="D185" s="458" t="s">
        <v>1554</v>
      </c>
      <c r="E185" s="458"/>
      <c r="F185" s="459"/>
      <c r="G185" s="460"/>
      <c r="H185" s="367"/>
    </row>
    <row r="186" spans="1:8" ht="15" customHeight="1" thickBot="1">
      <c r="A186" s="461" t="s">
        <v>1551</v>
      </c>
      <c r="B186" s="462"/>
      <c r="C186" s="463"/>
      <c r="D186" s="464" t="s">
        <v>1555</v>
      </c>
      <c r="E186" s="464"/>
      <c r="F186" s="465"/>
      <c r="G186" s="460"/>
      <c r="H186" s="367"/>
    </row>
    <row r="187" spans="1:8" ht="15">
      <c r="A187" s="1"/>
      <c r="B187" s="1"/>
      <c r="C187" s="1"/>
      <c r="D187" s="466"/>
      <c r="E187" s="466"/>
      <c r="F187" s="466"/>
      <c r="G187" s="460"/>
      <c r="H187" s="367"/>
    </row>
    <row r="188" spans="1:8" ht="15.75" thickBot="1">
      <c r="A188" s="1"/>
      <c r="B188" s="1"/>
      <c r="C188" s="1"/>
      <c r="D188" s="466"/>
      <c r="E188" s="466"/>
      <c r="F188" s="466"/>
      <c r="G188" s="460"/>
      <c r="H188" s="367"/>
    </row>
    <row r="189" spans="1:8" ht="15">
      <c r="A189" s="453" t="s">
        <v>1251</v>
      </c>
      <c r="B189" s="454"/>
      <c r="C189" s="454"/>
      <c r="D189" s="454"/>
      <c r="E189" s="454"/>
      <c r="F189" s="455"/>
      <c r="G189" s="460"/>
      <c r="H189" s="367"/>
    </row>
    <row r="190" spans="1:8" ht="31.5" customHeight="1">
      <c r="A190" s="456" t="s">
        <v>1553</v>
      </c>
      <c r="B190" s="457"/>
      <c r="C190" s="457"/>
      <c r="D190" s="458" t="s">
        <v>1556</v>
      </c>
      <c r="E190" s="458"/>
      <c r="F190" s="459"/>
      <c r="G190" s="460"/>
      <c r="H190" s="367"/>
    </row>
    <row r="191" spans="1:8" ht="15" customHeight="1" thickBot="1">
      <c r="A191" s="461" t="s">
        <v>1551</v>
      </c>
      <c r="B191" s="462"/>
      <c r="C191" s="463"/>
      <c r="D191" s="464" t="s">
        <v>1557</v>
      </c>
      <c r="E191" s="464"/>
      <c r="F191" s="465"/>
      <c r="G191" s="460"/>
      <c r="H191" s="367"/>
    </row>
    <row r="192" spans="1:8" ht="15">
      <c r="A192" s="1"/>
      <c r="B192" s="1"/>
      <c r="C192" s="1"/>
      <c r="D192" s="466"/>
      <c r="E192" s="466"/>
      <c r="F192" s="466"/>
      <c r="G192" s="460"/>
      <c r="H192" s="367"/>
    </row>
    <row r="193" spans="1:8" ht="15.75" thickBot="1">
      <c r="A193" s="1"/>
      <c r="B193" s="1"/>
      <c r="C193" s="1"/>
      <c r="D193" s="460"/>
      <c r="E193" s="460"/>
      <c r="F193" s="460"/>
      <c r="G193" s="460"/>
      <c r="H193" s="367"/>
    </row>
    <row r="194" spans="1:8" ht="15">
      <c r="A194" s="453" t="s">
        <v>1248</v>
      </c>
      <c r="B194" s="454"/>
      <c r="C194" s="454"/>
      <c r="D194" s="454"/>
      <c r="E194" s="454"/>
      <c r="F194" s="455"/>
      <c r="G194" s="460"/>
      <c r="H194" s="367"/>
    </row>
    <row r="195" spans="1:8" ht="36.75" customHeight="1">
      <c r="A195" s="456" t="s">
        <v>1553</v>
      </c>
      <c r="B195" s="457"/>
      <c r="C195" s="457"/>
      <c r="D195" s="458" t="s">
        <v>1558</v>
      </c>
      <c r="E195" s="458"/>
      <c r="F195" s="459"/>
      <c r="G195" s="460"/>
      <c r="H195" s="367"/>
    </row>
    <row r="196" spans="1:8" ht="15" customHeight="1" thickBot="1">
      <c r="A196" s="461" t="s">
        <v>1551</v>
      </c>
      <c r="B196" s="462"/>
      <c r="C196" s="463"/>
      <c r="D196" s="464" t="s">
        <v>1559</v>
      </c>
      <c r="E196" s="464"/>
      <c r="F196" s="465"/>
      <c r="G196" s="460"/>
      <c r="H196" s="367"/>
    </row>
    <row r="197" spans="1:8" ht="15">
      <c r="A197" s="1"/>
      <c r="B197" s="1"/>
      <c r="C197" s="1"/>
      <c r="D197" s="466"/>
      <c r="E197" s="466"/>
      <c r="F197" s="466"/>
      <c r="G197" s="460"/>
      <c r="H197" s="367"/>
    </row>
    <row r="198" spans="1:8" ht="15.75" thickBot="1">
      <c r="A198" s="1"/>
      <c r="B198" s="1"/>
      <c r="C198" s="1"/>
      <c r="D198" s="466"/>
      <c r="E198" s="466"/>
      <c r="F198" s="466"/>
      <c r="G198" s="460"/>
      <c r="H198" s="367"/>
    </row>
    <row r="199" spans="1:8" ht="15">
      <c r="A199" s="453" t="s">
        <v>1249</v>
      </c>
      <c r="B199" s="454"/>
      <c r="C199" s="454"/>
      <c r="D199" s="454"/>
      <c r="E199" s="454"/>
      <c r="F199" s="455"/>
      <c r="G199" s="460"/>
      <c r="H199" s="367"/>
    </row>
    <row r="200" spans="1:8" ht="33.75" customHeight="1">
      <c r="A200" s="456" t="s">
        <v>1553</v>
      </c>
      <c r="B200" s="457"/>
      <c r="C200" s="457"/>
      <c r="D200" s="458" t="s">
        <v>1560</v>
      </c>
      <c r="E200" s="458"/>
      <c r="F200" s="459"/>
      <c r="G200" s="460"/>
      <c r="H200" s="367"/>
    </row>
    <row r="201" spans="1:8" ht="15.75" thickBot="1">
      <c r="A201" s="461" t="s">
        <v>1551</v>
      </c>
      <c r="B201" s="462"/>
      <c r="C201" s="463"/>
      <c r="D201" s="464" t="s">
        <v>1561</v>
      </c>
      <c r="E201" s="464"/>
      <c r="F201" s="465"/>
      <c r="G201" s="460"/>
      <c r="H201" s="367"/>
    </row>
    <row r="202" spans="1:8">
      <c r="A202" s="370"/>
      <c r="B202" s="398"/>
      <c r="C202" s="398"/>
      <c r="D202" s="398"/>
      <c r="E202" s="398"/>
      <c r="F202" s="398"/>
      <c r="G202" s="367"/>
      <c r="H202" s="367"/>
    </row>
    <row r="203" spans="1:8">
      <c r="A203" s="370"/>
      <c r="B203" s="398"/>
      <c r="C203" s="398"/>
      <c r="D203" s="398"/>
      <c r="E203" s="398"/>
      <c r="F203" s="398"/>
      <c r="G203" s="380"/>
      <c r="H203" s="380"/>
    </row>
    <row r="204" spans="1:8">
      <c r="A204" s="370"/>
      <c r="B204" s="398"/>
      <c r="C204" s="398"/>
      <c r="D204" s="398"/>
      <c r="E204" s="398"/>
      <c r="F204" s="398"/>
      <c r="G204" s="367"/>
      <c r="H204" s="367"/>
    </row>
    <row r="205" spans="1:8">
      <c r="A205" s="370"/>
      <c r="B205" s="408"/>
      <c r="C205" s="370"/>
      <c r="D205" s="370"/>
      <c r="E205" s="370"/>
      <c r="F205" s="370"/>
      <c r="G205" s="367"/>
      <c r="H205" s="367"/>
    </row>
    <row r="206" spans="1:8" ht="14.25" customHeight="1">
      <c r="A206" s="467" t="s">
        <v>1562</v>
      </c>
      <c r="B206" s="467"/>
      <c r="C206" s="467"/>
      <c r="D206" s="467"/>
      <c r="E206" s="467" t="s">
        <v>1563</v>
      </c>
      <c r="F206" s="467"/>
      <c r="G206" s="367"/>
      <c r="H206" s="367"/>
    </row>
    <row r="207" spans="1:8" ht="14.25" customHeight="1">
      <c r="A207" s="467" t="s">
        <v>1564</v>
      </c>
      <c r="B207" s="467"/>
      <c r="C207" s="467"/>
      <c r="D207" s="467"/>
      <c r="E207" s="467" t="s">
        <v>1565</v>
      </c>
      <c r="F207" s="467"/>
      <c r="G207" s="367"/>
      <c r="H207" s="367"/>
    </row>
    <row r="208" spans="1:8" ht="15.75">
      <c r="A208" s="467"/>
      <c r="B208" s="467"/>
      <c r="C208" s="467"/>
      <c r="D208" s="467"/>
      <c r="E208" s="467"/>
      <c r="F208" s="467"/>
      <c r="G208" s="367"/>
      <c r="H208" s="367"/>
    </row>
    <row r="209" spans="1:8" ht="15.75">
      <c r="A209" s="467"/>
      <c r="B209" s="467"/>
      <c r="C209" s="467"/>
      <c r="D209" s="467"/>
      <c r="E209" s="467"/>
      <c r="F209" s="467"/>
      <c r="G209" s="367"/>
      <c r="H209" s="367"/>
    </row>
    <row r="210" spans="1:8" ht="15.75">
      <c r="A210" s="467"/>
      <c r="B210" s="467"/>
      <c r="C210" s="467"/>
      <c r="D210" s="467"/>
      <c r="E210" s="467"/>
      <c r="F210" s="467"/>
      <c r="G210" s="367"/>
      <c r="H210" s="367"/>
    </row>
    <row r="211" spans="1:8" ht="15.75">
      <c r="A211" s="467"/>
      <c r="B211" s="467"/>
      <c r="C211" s="467"/>
      <c r="D211" s="467"/>
      <c r="E211" s="467"/>
      <c r="F211" s="467"/>
      <c r="G211" s="367"/>
      <c r="H211" s="367"/>
    </row>
    <row r="212" spans="1:8" ht="15.75">
      <c r="A212" s="467" t="s">
        <v>1566</v>
      </c>
      <c r="B212" s="467"/>
      <c r="C212" s="467"/>
      <c r="D212" s="467"/>
      <c r="E212" s="467" t="s">
        <v>1567</v>
      </c>
      <c r="F212" s="467"/>
      <c r="G212" s="367"/>
      <c r="H212" s="367"/>
    </row>
    <row r="213" spans="1:8" ht="15.75">
      <c r="A213" s="467" t="s">
        <v>1565</v>
      </c>
      <c r="B213" s="467"/>
      <c r="C213" s="467"/>
      <c r="D213" s="467"/>
      <c r="E213" s="467" t="s">
        <v>1568</v>
      </c>
      <c r="F213" s="467"/>
      <c r="G213" s="367"/>
      <c r="H213" s="367"/>
    </row>
    <row r="214" spans="1:8" ht="15.75">
      <c r="A214" s="467"/>
      <c r="B214" s="467"/>
      <c r="C214" s="467"/>
      <c r="D214" s="467"/>
      <c r="E214" s="467"/>
      <c r="F214" s="467"/>
      <c r="G214" s="367"/>
      <c r="H214" s="367"/>
    </row>
    <row r="215" spans="1:8" ht="15.75">
      <c r="A215" s="467"/>
      <c r="B215" s="467"/>
      <c r="C215" s="467"/>
      <c r="D215" s="467"/>
      <c r="E215" s="467"/>
      <c r="F215" s="467"/>
      <c r="G215" s="367"/>
      <c r="H215" s="367"/>
    </row>
    <row r="216" spans="1:8" ht="15.75">
      <c r="A216" s="467"/>
      <c r="B216" s="467"/>
      <c r="C216" s="467"/>
      <c r="D216" s="467"/>
      <c r="E216" s="467"/>
      <c r="F216" s="467"/>
      <c r="G216" s="367"/>
      <c r="H216" s="367"/>
    </row>
    <row r="217" spans="1:8" ht="15.75">
      <c r="A217" s="467"/>
      <c r="B217" s="467"/>
      <c r="C217" s="467"/>
      <c r="D217" s="467"/>
      <c r="E217" s="467"/>
      <c r="F217" s="467"/>
      <c r="G217" s="367"/>
      <c r="H217" s="367"/>
    </row>
    <row r="218" spans="1:8" ht="15.75">
      <c r="A218" s="467" t="s">
        <v>1569</v>
      </c>
      <c r="B218" s="467"/>
      <c r="C218" s="467"/>
      <c r="D218" s="467"/>
      <c r="E218" s="467" t="s">
        <v>1570</v>
      </c>
      <c r="F218" s="467"/>
      <c r="G218" s="367"/>
      <c r="H218" s="367"/>
    </row>
    <row r="219" spans="1:8" ht="14.25" customHeight="1">
      <c r="A219" s="467" t="s">
        <v>1568</v>
      </c>
      <c r="B219" s="467"/>
      <c r="C219" s="467"/>
      <c r="D219" s="467"/>
      <c r="E219" s="467" t="s">
        <v>1568</v>
      </c>
      <c r="F219" s="467"/>
      <c r="G219" s="408"/>
      <c r="H219" s="367"/>
    </row>
    <row r="220" spans="1:8" ht="15" customHeight="1">
      <c r="A220" s="370"/>
      <c r="B220" s="408"/>
      <c r="D220" s="370"/>
      <c r="E220" s="370"/>
      <c r="F220" s="370"/>
      <c r="G220" s="367"/>
      <c r="H220" s="367"/>
    </row>
    <row r="221" spans="1:8" ht="15" customHeight="1">
      <c r="A221" s="370"/>
      <c r="B221" s="408"/>
      <c r="C221" s="370"/>
      <c r="E221" s="370"/>
      <c r="F221" s="370"/>
      <c r="G221" s="367"/>
      <c r="H221" s="367"/>
    </row>
    <row r="222" spans="1:8">
      <c r="E222" s="408"/>
      <c r="F222" s="408"/>
      <c r="G222" s="367"/>
      <c r="H222" s="367"/>
    </row>
    <row r="223" spans="1:8">
      <c r="F223" s="370"/>
    </row>
    <row r="224" spans="1:8" ht="14.45" customHeight="1">
      <c r="A224" s="469" t="s">
        <v>1571</v>
      </c>
      <c r="B224" s="469"/>
      <c r="D224" s="470"/>
      <c r="E224" s="469" t="s">
        <v>1572</v>
      </c>
      <c r="F224" s="469"/>
      <c r="G224" s="469"/>
    </row>
    <row r="225" spans="1:8" ht="14.45" customHeight="1">
      <c r="A225" s="469" t="s">
        <v>1568</v>
      </c>
      <c r="B225" s="469"/>
      <c r="D225" s="470"/>
      <c r="E225" s="469" t="s">
        <v>1568</v>
      </c>
      <c r="F225" s="469"/>
      <c r="G225" s="408"/>
      <c r="H225" s="408"/>
    </row>
    <row r="226" spans="1:8">
      <c r="A226" s="469"/>
      <c r="B226" s="469"/>
      <c r="C226" s="370"/>
      <c r="D226" s="370"/>
      <c r="E226" s="370"/>
      <c r="F226" s="370"/>
      <c r="G226" s="387"/>
      <c r="H226" s="387"/>
    </row>
    <row r="227" spans="1:8">
      <c r="G227" s="387"/>
      <c r="H227" s="387"/>
    </row>
    <row r="228" spans="1:8">
      <c r="G228" s="387"/>
      <c r="H228" s="387"/>
    </row>
    <row r="229" spans="1:8" ht="44.25" customHeight="1">
      <c r="A229" s="397" t="s">
        <v>1573</v>
      </c>
      <c r="B229" s="397"/>
      <c r="C229" s="397"/>
      <c r="D229" s="397"/>
      <c r="E229" s="397"/>
      <c r="F229" s="397"/>
      <c r="G229" s="397"/>
      <c r="H229" s="387"/>
    </row>
    <row r="230" spans="1:8">
      <c r="B230" s="387"/>
      <c r="C230" s="387"/>
      <c r="D230" s="387"/>
      <c r="E230" s="387"/>
      <c r="F230" s="387"/>
      <c r="G230" s="387"/>
      <c r="H230" s="387"/>
    </row>
    <row r="231" spans="1:8">
      <c r="B231" s="387"/>
      <c r="C231" s="387"/>
      <c r="D231" s="387"/>
      <c r="E231" s="387"/>
      <c r="F231" s="387"/>
      <c r="G231" s="387"/>
      <c r="H231" s="387"/>
    </row>
    <row r="232" spans="1:8">
      <c r="B232" s="387"/>
      <c r="C232" s="387"/>
      <c r="D232" s="387"/>
      <c r="E232" s="387"/>
      <c r="F232" s="387"/>
    </row>
    <row r="233" spans="1:8">
      <c r="B233" s="387"/>
      <c r="C233" s="387" t="s">
        <v>914</v>
      </c>
      <c r="D233" s="387"/>
      <c r="E233" s="387"/>
      <c r="F233" s="387"/>
    </row>
    <row r="234" spans="1:8" ht="15">
      <c r="B234" s="471" t="s">
        <v>1574</v>
      </c>
      <c r="C234" s="387"/>
      <c r="D234" s="387"/>
      <c r="E234" s="387"/>
      <c r="F234" s="387"/>
    </row>
    <row r="235" spans="1:8">
      <c r="B235" s="387" t="s">
        <v>1575</v>
      </c>
      <c r="C235" s="387" t="s">
        <v>914</v>
      </c>
      <c r="D235" s="387"/>
      <c r="E235" s="387"/>
      <c r="F235" s="387"/>
    </row>
  </sheetData>
  <mergeCells count="198">
    <mergeCell ref="A226:B226"/>
    <mergeCell ref="A229:G229"/>
    <mergeCell ref="A201:C201"/>
    <mergeCell ref="D201:F201"/>
    <mergeCell ref="A224:B224"/>
    <mergeCell ref="E224:G224"/>
    <mergeCell ref="A225:B225"/>
    <mergeCell ref="E225:F225"/>
    <mergeCell ref="A196:C196"/>
    <mergeCell ref="D196:F196"/>
    <mergeCell ref="D197:F197"/>
    <mergeCell ref="D198:F198"/>
    <mergeCell ref="A199:F199"/>
    <mergeCell ref="A200:C200"/>
    <mergeCell ref="D200:F200"/>
    <mergeCell ref="A191:C191"/>
    <mergeCell ref="D191:F191"/>
    <mergeCell ref="D192:F192"/>
    <mergeCell ref="A194:F194"/>
    <mergeCell ref="A195:C195"/>
    <mergeCell ref="D195:F195"/>
    <mergeCell ref="A186:C186"/>
    <mergeCell ref="D186:F186"/>
    <mergeCell ref="D187:F187"/>
    <mergeCell ref="D188:F188"/>
    <mergeCell ref="A189:F189"/>
    <mergeCell ref="A190:C190"/>
    <mergeCell ref="D190:F190"/>
    <mergeCell ref="A181:C181"/>
    <mergeCell ref="D181:F181"/>
    <mergeCell ref="D182:F182"/>
    <mergeCell ref="D183:F183"/>
    <mergeCell ref="A184:F184"/>
    <mergeCell ref="A185:C185"/>
    <mergeCell ref="D185:F185"/>
    <mergeCell ref="B171:C171"/>
    <mergeCell ref="D171:E171"/>
    <mergeCell ref="A173:F173"/>
    <mergeCell ref="A175:G175"/>
    <mergeCell ref="A179:F179"/>
    <mergeCell ref="A180:C180"/>
    <mergeCell ref="D180:F180"/>
    <mergeCell ref="B168:C168"/>
    <mergeCell ref="D168:E168"/>
    <mergeCell ref="B169:C169"/>
    <mergeCell ref="D169:E169"/>
    <mergeCell ref="B170:C170"/>
    <mergeCell ref="D170:E170"/>
    <mergeCell ref="B165:C165"/>
    <mergeCell ref="D165:E165"/>
    <mergeCell ref="B166:C166"/>
    <mergeCell ref="D166:E166"/>
    <mergeCell ref="B167:C167"/>
    <mergeCell ref="D167:E167"/>
    <mergeCell ref="B162:C162"/>
    <mergeCell ref="D162:E162"/>
    <mergeCell ref="B163:C163"/>
    <mergeCell ref="D163:E163"/>
    <mergeCell ref="B164:C164"/>
    <mergeCell ref="D164:E164"/>
    <mergeCell ref="B159:C159"/>
    <mergeCell ref="D159:E159"/>
    <mergeCell ref="B160:C160"/>
    <mergeCell ref="D160:E160"/>
    <mergeCell ref="B161:C161"/>
    <mergeCell ref="D161:E161"/>
    <mergeCell ref="B156:C156"/>
    <mergeCell ref="D156:E156"/>
    <mergeCell ref="B157:C157"/>
    <mergeCell ref="D157:E157"/>
    <mergeCell ref="B158:C158"/>
    <mergeCell ref="D158:E158"/>
    <mergeCell ref="A145:F145"/>
    <mergeCell ref="B147:C147"/>
    <mergeCell ref="A149:F149"/>
    <mergeCell ref="A153:F153"/>
    <mergeCell ref="A155:C155"/>
    <mergeCell ref="D155:E155"/>
    <mergeCell ref="A137:G137"/>
    <mergeCell ref="A138:F138"/>
    <mergeCell ref="A139:F139"/>
    <mergeCell ref="A140:G140"/>
    <mergeCell ref="A143:F143"/>
    <mergeCell ref="A144:F144"/>
    <mergeCell ref="B131:C131"/>
    <mergeCell ref="B132:C132"/>
    <mergeCell ref="B133:C133"/>
    <mergeCell ref="B134:C134"/>
    <mergeCell ref="B135:C135"/>
    <mergeCell ref="A136:F136"/>
    <mergeCell ref="B125:C125"/>
    <mergeCell ref="B126:C126"/>
    <mergeCell ref="B127:C127"/>
    <mergeCell ref="B128:C128"/>
    <mergeCell ref="B129:C129"/>
    <mergeCell ref="B130:C130"/>
    <mergeCell ref="B119:C119"/>
    <mergeCell ref="B120:C120"/>
    <mergeCell ref="B121:C121"/>
    <mergeCell ref="B122:C122"/>
    <mergeCell ref="B123:C123"/>
    <mergeCell ref="B124:C124"/>
    <mergeCell ref="C109:D109"/>
    <mergeCell ref="A111:F111"/>
    <mergeCell ref="A112:F112"/>
    <mergeCell ref="A113:F113"/>
    <mergeCell ref="A117:C117"/>
    <mergeCell ref="B118:C118"/>
    <mergeCell ref="C103:D103"/>
    <mergeCell ref="C104:D104"/>
    <mergeCell ref="C105:D105"/>
    <mergeCell ref="C106:D106"/>
    <mergeCell ref="C107:D107"/>
    <mergeCell ref="C108:D108"/>
    <mergeCell ref="C97:D97"/>
    <mergeCell ref="C98:D98"/>
    <mergeCell ref="C99:D99"/>
    <mergeCell ref="C100:D100"/>
    <mergeCell ref="C101:D101"/>
    <mergeCell ref="C102:D102"/>
    <mergeCell ref="C91:D91"/>
    <mergeCell ref="C92:D92"/>
    <mergeCell ref="C93:D93"/>
    <mergeCell ref="C94:D94"/>
    <mergeCell ref="C95:D95"/>
    <mergeCell ref="C96:D96"/>
    <mergeCell ref="B79:C79"/>
    <mergeCell ref="A81:F81"/>
    <mergeCell ref="A82:F82"/>
    <mergeCell ref="C88:D88"/>
    <mergeCell ref="C89:D89"/>
    <mergeCell ref="C90:D90"/>
    <mergeCell ref="B73:C73"/>
    <mergeCell ref="B74:C74"/>
    <mergeCell ref="B75:C75"/>
    <mergeCell ref="B76:C76"/>
    <mergeCell ref="B77:C77"/>
    <mergeCell ref="B78:C78"/>
    <mergeCell ref="B67:C67"/>
    <mergeCell ref="B68:C68"/>
    <mergeCell ref="B69:C69"/>
    <mergeCell ref="B70:C70"/>
    <mergeCell ref="B71:C71"/>
    <mergeCell ref="B72:C72"/>
    <mergeCell ref="A60:C61"/>
    <mergeCell ref="B62:C62"/>
    <mergeCell ref="B63:C63"/>
    <mergeCell ref="B64:C64"/>
    <mergeCell ref="B65:C65"/>
    <mergeCell ref="B66:C66"/>
    <mergeCell ref="B53:C53"/>
    <mergeCell ref="B54:C54"/>
    <mergeCell ref="B55:C55"/>
    <mergeCell ref="B56:C56"/>
    <mergeCell ref="B58:C58"/>
    <mergeCell ref="A59:F59"/>
    <mergeCell ref="B47:C47"/>
    <mergeCell ref="B48:C48"/>
    <mergeCell ref="B49:C49"/>
    <mergeCell ref="B50:C50"/>
    <mergeCell ref="B51:C51"/>
    <mergeCell ref="B52:C52"/>
    <mergeCell ref="B41:C41"/>
    <mergeCell ref="B42:C42"/>
    <mergeCell ref="B43:C43"/>
    <mergeCell ref="B44:C44"/>
    <mergeCell ref="B45:C45"/>
    <mergeCell ref="B46:C46"/>
    <mergeCell ref="B33:C33"/>
    <mergeCell ref="B34:C34"/>
    <mergeCell ref="B35:C35"/>
    <mergeCell ref="B36:C36"/>
    <mergeCell ref="B39:C39"/>
    <mergeCell ref="B40:C40"/>
    <mergeCell ref="B27:C27"/>
    <mergeCell ref="B28:C28"/>
    <mergeCell ref="B29:C29"/>
    <mergeCell ref="B30:C30"/>
    <mergeCell ref="B31:C31"/>
    <mergeCell ref="B32:C32"/>
    <mergeCell ref="B21:C21"/>
    <mergeCell ref="B22:C22"/>
    <mergeCell ref="B23:C23"/>
    <mergeCell ref="B24:C24"/>
    <mergeCell ref="B25:C25"/>
    <mergeCell ref="B26:C26"/>
    <mergeCell ref="A14:G14"/>
    <mergeCell ref="B16:C16"/>
    <mergeCell ref="B17:C17"/>
    <mergeCell ref="B18:C18"/>
    <mergeCell ref="B19:C19"/>
    <mergeCell ref="B20:C20"/>
    <mergeCell ref="A1:G1"/>
    <mergeCell ref="A2:G2"/>
    <mergeCell ref="A3:G3"/>
    <mergeCell ref="A4:G4"/>
    <mergeCell ref="A11:G11"/>
    <mergeCell ref="B13:C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A1048552"/>
  <sheetViews>
    <sheetView zoomScale="80" zoomScaleNormal="80" workbookViewId="0">
      <pane xSplit="2" ySplit="7" topLeftCell="C439" activePane="bottomRight" state="frozen"/>
      <selection pane="topRight" activeCell="C1" sqref="C1"/>
      <selection pane="bottomLeft" activeCell="A8" sqref="A8"/>
      <selection pane="bottomRight" activeCell="A449" sqref="A449:XFD452"/>
    </sheetView>
  </sheetViews>
  <sheetFormatPr baseColWidth="10" defaultRowHeight="15"/>
  <cols>
    <col min="1" max="1" width="9.42578125" style="36" customWidth="1"/>
    <col min="2" max="2" width="39.42578125" style="36" customWidth="1"/>
    <col min="3" max="3" width="16.28515625" style="36" customWidth="1"/>
    <col min="4" max="4" width="15.85546875" style="36" bestFit="1" customWidth="1"/>
    <col min="5" max="5" width="16" style="36" customWidth="1"/>
    <col min="6" max="7" width="13.85546875" style="146" customWidth="1"/>
    <col min="8" max="8" width="15.85546875" style="36" customWidth="1"/>
    <col min="9" max="9" width="13.140625" style="36" customWidth="1"/>
    <col min="10" max="10" width="16.140625" style="36" customWidth="1"/>
    <col min="11" max="11" width="13.28515625" style="36" customWidth="1"/>
    <col min="12" max="12" width="11.42578125" style="36" customWidth="1"/>
    <col min="13" max="13" width="14.42578125" style="36" customWidth="1"/>
    <col min="14" max="14" width="9.7109375" style="36" customWidth="1"/>
    <col min="15" max="15" width="11.42578125" style="36" customWidth="1"/>
    <col min="16" max="16" width="16.85546875" style="36" customWidth="1"/>
    <col min="17" max="34" width="11.42578125" style="36" customWidth="1"/>
    <col min="35" max="35" width="13.85546875" style="36" customWidth="1"/>
    <col min="36" max="36" width="11.42578125" style="36" customWidth="1"/>
    <col min="37" max="37" width="16.28515625" style="36" customWidth="1"/>
    <col min="38" max="38" width="15.5703125" style="36" customWidth="1"/>
    <col min="39" max="39" width="13.28515625" style="36" customWidth="1"/>
    <col min="40" max="40" width="12.5703125" style="36" customWidth="1"/>
    <col min="41" max="42" width="13.28515625" style="36" customWidth="1"/>
    <col min="43" max="72" width="11.42578125" style="36" customWidth="1"/>
    <col min="73" max="73" width="12.28515625" style="36" customWidth="1"/>
    <col min="74" max="78" width="11.42578125" style="36"/>
    <col min="79" max="91" width="11.42578125" style="36" customWidth="1"/>
    <col min="92" max="92" width="13.85546875" style="36" customWidth="1"/>
    <col min="93" max="93" width="11.42578125" style="36" customWidth="1"/>
    <col min="94" max="94" width="13.42578125" style="36" customWidth="1"/>
    <col min="95" max="97" width="11.42578125" style="36"/>
    <col min="98" max="98" width="14.5703125" style="36" customWidth="1"/>
    <col min="99" max="99" width="11.42578125" style="36"/>
    <col min="100" max="100" width="18.5703125" style="36" customWidth="1"/>
    <col min="101" max="16384" width="11.42578125" style="36"/>
  </cols>
  <sheetData>
    <row r="1" spans="1:105" ht="15" customHeight="1">
      <c r="A1" s="314" t="s">
        <v>0</v>
      </c>
      <c r="B1" s="314"/>
      <c r="C1" s="314"/>
      <c r="D1" s="314"/>
      <c r="E1" s="314"/>
      <c r="F1" s="314"/>
      <c r="G1" s="314"/>
      <c r="H1" s="314"/>
      <c r="I1" s="314"/>
      <c r="J1" s="314"/>
      <c r="K1" s="314"/>
    </row>
    <row r="2" spans="1:105" ht="25.5" customHeight="1">
      <c r="A2" s="314" t="s">
        <v>1250</v>
      </c>
      <c r="B2" s="314"/>
      <c r="C2" s="314"/>
      <c r="D2" s="314"/>
      <c r="E2" s="314"/>
      <c r="F2" s="314"/>
      <c r="G2" s="314"/>
      <c r="H2" s="314"/>
      <c r="I2" s="314"/>
      <c r="J2" s="314"/>
      <c r="K2" s="314"/>
    </row>
    <row r="3" spans="1:105" ht="22.5" customHeight="1">
      <c r="A3" s="314" t="s">
        <v>1267</v>
      </c>
      <c r="B3" s="314"/>
      <c r="C3" s="314"/>
      <c r="D3" s="314"/>
      <c r="E3" s="314"/>
      <c r="F3" s="314"/>
      <c r="G3" s="314"/>
      <c r="H3" s="314"/>
      <c r="I3" s="314"/>
      <c r="J3" s="314"/>
      <c r="K3" s="314"/>
    </row>
    <row r="4" spans="1:105">
      <c r="A4" s="314"/>
      <c r="B4" s="314"/>
      <c r="C4" s="314"/>
      <c r="D4" s="314"/>
      <c r="E4" s="314"/>
      <c r="F4" s="314"/>
      <c r="G4" s="314"/>
      <c r="H4" s="314"/>
      <c r="I4" s="314"/>
      <c r="J4" s="314"/>
      <c r="K4" s="314"/>
    </row>
    <row r="5" spans="1:105" ht="30" customHeight="1">
      <c r="A5" s="314" t="s">
        <v>1242</v>
      </c>
      <c r="B5" s="314"/>
      <c r="C5" s="314"/>
      <c r="D5" s="314"/>
      <c r="E5" s="314"/>
      <c r="F5" s="314"/>
      <c r="G5" s="314"/>
      <c r="H5" s="314"/>
      <c r="I5" s="314"/>
      <c r="J5" s="314"/>
      <c r="K5" s="314"/>
    </row>
    <row r="6" spans="1:105" ht="9" customHeight="1">
      <c r="A6" s="75"/>
      <c r="B6" s="75"/>
      <c r="C6" s="75"/>
      <c r="D6" s="75"/>
      <c r="E6" s="75"/>
      <c r="F6" s="75"/>
      <c r="G6" s="75"/>
      <c r="H6" s="75"/>
      <c r="I6" s="75"/>
      <c r="J6" s="75"/>
      <c r="K6" s="75"/>
    </row>
    <row r="7" spans="1:105" s="96" customFormat="1" ht="34.5" customHeight="1">
      <c r="A7" s="80"/>
      <c r="B7" s="81"/>
      <c r="C7" s="80"/>
      <c r="D7" s="81"/>
      <c r="E7" s="81"/>
      <c r="F7" s="82"/>
      <c r="G7" s="318" t="s">
        <v>1281</v>
      </c>
      <c r="H7" s="318"/>
      <c r="I7" s="318"/>
      <c r="J7" s="318"/>
      <c r="K7" s="318"/>
      <c r="L7" s="319" t="s">
        <v>1282</v>
      </c>
      <c r="M7" s="319"/>
      <c r="N7" s="319"/>
      <c r="O7" s="319"/>
      <c r="P7" s="319"/>
      <c r="Q7" s="317" t="s">
        <v>1286</v>
      </c>
      <c r="R7" s="317"/>
      <c r="S7" s="317"/>
      <c r="T7" s="317"/>
      <c r="U7" s="317"/>
      <c r="V7" s="320" t="s">
        <v>1288</v>
      </c>
      <c r="W7" s="320"/>
      <c r="X7" s="320"/>
      <c r="Y7" s="320"/>
      <c r="Z7" s="320"/>
      <c r="AA7" s="319" t="s">
        <v>1291</v>
      </c>
      <c r="AB7" s="319"/>
      <c r="AC7" s="319"/>
      <c r="AD7" s="319"/>
      <c r="AE7" s="319"/>
      <c r="AF7" s="315" t="s">
        <v>1293</v>
      </c>
      <c r="AG7" s="315"/>
      <c r="AH7" s="315"/>
      <c r="AI7" s="315"/>
      <c r="AJ7" s="315"/>
      <c r="AK7" s="322" t="s">
        <v>1343</v>
      </c>
      <c r="AL7" s="323"/>
      <c r="AM7" s="323"/>
      <c r="AN7" s="323"/>
      <c r="AO7" s="323"/>
      <c r="AP7" s="324"/>
      <c r="AQ7" s="315" t="s">
        <v>1307</v>
      </c>
      <c r="AR7" s="315"/>
      <c r="AS7" s="315"/>
      <c r="AT7" s="315"/>
      <c r="AU7" s="315"/>
      <c r="AV7" s="316" t="s">
        <v>1310</v>
      </c>
      <c r="AW7" s="316"/>
      <c r="AX7" s="316"/>
      <c r="AY7" s="316"/>
      <c r="AZ7" s="316"/>
      <c r="BA7" s="317" t="s">
        <v>1311</v>
      </c>
      <c r="BB7" s="317"/>
      <c r="BC7" s="317"/>
      <c r="BD7" s="317"/>
      <c r="BE7" s="317"/>
      <c r="BF7" s="326" t="s">
        <v>1313</v>
      </c>
      <c r="BG7" s="326"/>
      <c r="BH7" s="326"/>
      <c r="BI7" s="326"/>
      <c r="BJ7" s="326"/>
      <c r="BK7" s="319" t="s">
        <v>1314</v>
      </c>
      <c r="BL7" s="319"/>
      <c r="BM7" s="319"/>
      <c r="BN7" s="319"/>
      <c r="BO7" s="319"/>
      <c r="BP7" s="321" t="s">
        <v>1322</v>
      </c>
      <c r="BQ7" s="321"/>
      <c r="BR7" s="321"/>
      <c r="BS7" s="321"/>
      <c r="BT7" s="321"/>
      <c r="BU7" s="325" t="s">
        <v>1342</v>
      </c>
      <c r="BV7" s="325"/>
      <c r="BW7" s="325"/>
      <c r="BX7" s="325"/>
      <c r="BY7" s="325"/>
      <c r="BZ7" s="325"/>
      <c r="CA7" s="316" t="s">
        <v>1328</v>
      </c>
      <c r="CB7" s="316"/>
      <c r="CC7" s="316"/>
      <c r="CD7" s="316"/>
      <c r="CE7" s="316"/>
      <c r="CF7" s="318" t="s">
        <v>1329</v>
      </c>
      <c r="CG7" s="318"/>
      <c r="CH7" s="318"/>
      <c r="CI7" s="318"/>
      <c r="CJ7" s="318"/>
      <c r="CK7" s="321" t="s">
        <v>1338</v>
      </c>
      <c r="CL7" s="321"/>
      <c r="CM7" s="321"/>
      <c r="CN7" s="321"/>
      <c r="CO7" s="321"/>
      <c r="CP7" s="317" t="s">
        <v>1340</v>
      </c>
      <c r="CQ7" s="317"/>
      <c r="CR7" s="317"/>
      <c r="CS7" s="317"/>
      <c r="CT7" s="317"/>
      <c r="CU7" s="317"/>
      <c r="CV7" s="316" t="s">
        <v>1341</v>
      </c>
      <c r="CW7" s="316"/>
      <c r="CX7" s="316"/>
      <c r="CY7" s="316"/>
      <c r="CZ7" s="316"/>
      <c r="DA7" s="316"/>
    </row>
    <row r="8" spans="1:105" ht="47.25" customHeight="1">
      <c r="A8" s="4" t="s">
        <v>1</v>
      </c>
      <c r="B8" s="4" t="s">
        <v>2</v>
      </c>
      <c r="C8" s="4" t="s">
        <v>3</v>
      </c>
      <c r="D8" s="4" t="s">
        <v>4</v>
      </c>
      <c r="E8" s="29" t="s">
        <v>5</v>
      </c>
      <c r="F8" s="4" t="s">
        <v>8</v>
      </c>
      <c r="G8" s="78" t="s">
        <v>1252</v>
      </c>
      <c r="H8" s="78" t="s">
        <v>7</v>
      </c>
      <c r="I8" s="78" t="s">
        <v>1240</v>
      </c>
      <c r="J8" s="78" t="s">
        <v>1241</v>
      </c>
      <c r="K8" s="78" t="s">
        <v>6</v>
      </c>
      <c r="L8" s="84" t="s">
        <v>1252</v>
      </c>
      <c r="M8" s="84" t="s">
        <v>7</v>
      </c>
      <c r="N8" s="84" t="s">
        <v>1240</v>
      </c>
      <c r="O8" s="84" t="s">
        <v>1241</v>
      </c>
      <c r="P8" s="84" t="s">
        <v>6</v>
      </c>
      <c r="Q8" s="76" t="s">
        <v>1252</v>
      </c>
      <c r="R8" s="76" t="s">
        <v>7</v>
      </c>
      <c r="S8" s="76" t="s">
        <v>1240</v>
      </c>
      <c r="T8" s="76" t="s">
        <v>1241</v>
      </c>
      <c r="U8" s="76" t="s">
        <v>6</v>
      </c>
      <c r="V8" s="85" t="s">
        <v>1252</v>
      </c>
      <c r="W8" s="85" t="s">
        <v>7</v>
      </c>
      <c r="X8" s="85" t="s">
        <v>1240</v>
      </c>
      <c r="Y8" s="85" t="s">
        <v>1241</v>
      </c>
      <c r="Z8" s="85" t="s">
        <v>6</v>
      </c>
      <c r="AA8" s="84" t="s">
        <v>1252</v>
      </c>
      <c r="AB8" s="84" t="s">
        <v>7</v>
      </c>
      <c r="AC8" s="84" t="s">
        <v>1240</v>
      </c>
      <c r="AD8" s="84" t="s">
        <v>1241</v>
      </c>
      <c r="AE8" s="84" t="s">
        <v>6</v>
      </c>
      <c r="AF8" s="86" t="s">
        <v>1252</v>
      </c>
      <c r="AG8" s="86" t="s">
        <v>7</v>
      </c>
      <c r="AH8" s="86" t="s">
        <v>1240</v>
      </c>
      <c r="AI8" s="86" t="s">
        <v>1241</v>
      </c>
      <c r="AJ8" s="86" t="s">
        <v>6</v>
      </c>
      <c r="AK8" s="76" t="s">
        <v>1339</v>
      </c>
      <c r="AL8" s="76" t="s">
        <v>1252</v>
      </c>
      <c r="AM8" s="76" t="s">
        <v>7</v>
      </c>
      <c r="AN8" s="76" t="s">
        <v>1240</v>
      </c>
      <c r="AO8" s="76" t="s">
        <v>1241</v>
      </c>
      <c r="AP8" s="76" t="s">
        <v>6</v>
      </c>
      <c r="AQ8" s="86" t="s">
        <v>1252</v>
      </c>
      <c r="AR8" s="86" t="s">
        <v>7</v>
      </c>
      <c r="AS8" s="86" t="s">
        <v>1240</v>
      </c>
      <c r="AT8" s="86" t="s">
        <v>1241</v>
      </c>
      <c r="AU8" s="86" t="s">
        <v>6</v>
      </c>
      <c r="AV8" s="88" t="s">
        <v>1252</v>
      </c>
      <c r="AW8" s="88" t="s">
        <v>7</v>
      </c>
      <c r="AX8" s="88" t="s">
        <v>1240</v>
      </c>
      <c r="AY8" s="88" t="s">
        <v>1241</v>
      </c>
      <c r="AZ8" s="88" t="s">
        <v>6</v>
      </c>
      <c r="BA8" s="76" t="s">
        <v>1252</v>
      </c>
      <c r="BB8" s="76" t="s">
        <v>7</v>
      </c>
      <c r="BC8" s="76" t="s">
        <v>1240</v>
      </c>
      <c r="BD8" s="76" t="s">
        <v>1241</v>
      </c>
      <c r="BE8" s="76" t="s">
        <v>6</v>
      </c>
      <c r="BF8" s="90" t="s">
        <v>1252</v>
      </c>
      <c r="BG8" s="90" t="s">
        <v>7</v>
      </c>
      <c r="BH8" s="90" t="s">
        <v>1240</v>
      </c>
      <c r="BI8" s="90" t="s">
        <v>1241</v>
      </c>
      <c r="BJ8" s="90" t="s">
        <v>6</v>
      </c>
      <c r="BK8" s="84" t="s">
        <v>1252</v>
      </c>
      <c r="BL8" s="84" t="s">
        <v>7</v>
      </c>
      <c r="BM8" s="84" t="s">
        <v>1240</v>
      </c>
      <c r="BN8" s="84" t="s">
        <v>1241</v>
      </c>
      <c r="BO8" s="84" t="s">
        <v>6</v>
      </c>
      <c r="BP8" s="92" t="s">
        <v>1252</v>
      </c>
      <c r="BQ8" s="92" t="s">
        <v>7</v>
      </c>
      <c r="BR8" s="92" t="s">
        <v>1240</v>
      </c>
      <c r="BS8" s="92" t="s">
        <v>1241</v>
      </c>
      <c r="BT8" s="92" t="s">
        <v>6</v>
      </c>
      <c r="BU8" s="150" t="s">
        <v>1339</v>
      </c>
      <c r="BV8" s="150" t="s">
        <v>1252</v>
      </c>
      <c r="BW8" s="150" t="s">
        <v>7</v>
      </c>
      <c r="BX8" s="150" t="s">
        <v>1240</v>
      </c>
      <c r="BY8" s="150" t="s">
        <v>1241</v>
      </c>
      <c r="BZ8" s="150" t="s">
        <v>6</v>
      </c>
      <c r="CA8" s="88" t="s">
        <v>1252</v>
      </c>
      <c r="CB8" s="88" t="s">
        <v>7</v>
      </c>
      <c r="CC8" s="88" t="s">
        <v>1240</v>
      </c>
      <c r="CD8" s="88" t="s">
        <v>1241</v>
      </c>
      <c r="CE8" s="88" t="s">
        <v>6</v>
      </c>
      <c r="CF8" s="78" t="s">
        <v>1252</v>
      </c>
      <c r="CG8" s="78" t="s">
        <v>7</v>
      </c>
      <c r="CH8" s="78" t="s">
        <v>1240</v>
      </c>
      <c r="CI8" s="78" t="s">
        <v>1241</v>
      </c>
      <c r="CJ8" s="78" t="s">
        <v>6</v>
      </c>
      <c r="CK8" s="92" t="s">
        <v>1252</v>
      </c>
      <c r="CL8" s="92" t="s">
        <v>7</v>
      </c>
      <c r="CM8" s="92" t="s">
        <v>1240</v>
      </c>
      <c r="CN8" s="92" t="s">
        <v>1241</v>
      </c>
      <c r="CO8" s="92" t="s">
        <v>6</v>
      </c>
      <c r="CP8" s="76" t="s">
        <v>1339</v>
      </c>
      <c r="CQ8" s="76" t="s">
        <v>1252</v>
      </c>
      <c r="CR8" s="76" t="s">
        <v>7</v>
      </c>
      <c r="CS8" s="76" t="s">
        <v>1240</v>
      </c>
      <c r="CT8" s="76" t="s">
        <v>1241</v>
      </c>
      <c r="CU8" s="76" t="s">
        <v>6</v>
      </c>
      <c r="CV8" s="88" t="s">
        <v>1339</v>
      </c>
      <c r="CW8" s="88" t="s">
        <v>1252</v>
      </c>
      <c r="CX8" s="88" t="s">
        <v>7</v>
      </c>
      <c r="CY8" s="88" t="s">
        <v>1240</v>
      </c>
      <c r="CZ8" s="88" t="s">
        <v>1241</v>
      </c>
      <c r="DA8" s="88" t="s">
        <v>6</v>
      </c>
    </row>
    <row r="9" spans="1:105" ht="30">
      <c r="A9" s="40">
        <v>1</v>
      </c>
      <c r="B9" s="97" t="s">
        <v>189</v>
      </c>
      <c r="C9" s="35" t="s">
        <v>11</v>
      </c>
      <c r="D9" s="35" t="s">
        <v>15</v>
      </c>
      <c r="E9" s="98" t="s">
        <v>9</v>
      </c>
      <c r="F9" s="33">
        <v>4</v>
      </c>
      <c r="G9" s="99" t="s">
        <v>134</v>
      </c>
      <c r="H9" s="100">
        <v>210500</v>
      </c>
      <c r="I9" s="100">
        <v>33680</v>
      </c>
      <c r="J9" s="100">
        <v>976719.99999999988</v>
      </c>
      <c r="K9" s="100" t="s">
        <v>1274</v>
      </c>
      <c r="L9" s="101"/>
      <c r="M9" s="101"/>
      <c r="N9" s="101"/>
      <c r="O9" s="101"/>
      <c r="P9" s="101"/>
      <c r="Q9" s="102"/>
      <c r="R9" s="102"/>
      <c r="S9" s="102"/>
      <c r="T9" s="102"/>
      <c r="U9" s="102"/>
      <c r="V9" s="103"/>
      <c r="W9" s="103"/>
      <c r="X9" s="103"/>
      <c r="Y9" s="103"/>
      <c r="Z9" s="103"/>
      <c r="AA9" s="101"/>
      <c r="AB9" s="101"/>
      <c r="AC9" s="101"/>
      <c r="AD9" s="101"/>
      <c r="AE9" s="101"/>
      <c r="AF9" s="104"/>
      <c r="AG9" s="104"/>
      <c r="AH9" s="104"/>
      <c r="AI9" s="104"/>
      <c r="AJ9" s="104"/>
      <c r="AK9" s="102" t="str">
        <f>IF(AM9=AG9,$AF$7,IF(AM9=AB9,$AA$7,IF(AM9=W9,$V$7,IF(AM9=R9,$Q$7,IF(AM9=M9,$L$7,IF(AM9=H9,$G$7," "))))))</f>
        <v>ADEQUIM S.A.S</v>
      </c>
      <c r="AL9" s="102" t="str">
        <f>IF(AM9=AG9,AF9,IF(AM9=AB9,AA9,IF(AM9=W9,V9,IF(AM9=R9,Q9,IF(AM9=M9,L9,IF(AM9=H9,G9," "))))))</f>
        <v>MERCK</v>
      </c>
      <c r="AM9" s="102">
        <f>MIN(AG9,AB9,W9,R9,M9,H9)</f>
        <v>210500</v>
      </c>
      <c r="AN9" s="102">
        <f>IF(AM9=AG9,AH9,IF(AM9=AB9,AC9,IF(AM9=W9,X9,IF(AM9=R9,S9,IF(AM9=M9,N9,IF(AM9=H9,I9," "))))))</f>
        <v>33680</v>
      </c>
      <c r="AO9" s="102">
        <f>MIN(AI9,AD9,Y9,T9,O9,J9)</f>
        <v>976719.99999999988</v>
      </c>
      <c r="AP9" s="102" t="str">
        <f>IF(AM9=AG9,AJ9,IF(AM9=AB9,AE9,IF(AM9=W9,Z9,IF(AM9=R9,U9,IF(AM9=M9,P9,IF(AM9=H9,K9," "))))))</f>
        <v>90 DIAS</v>
      </c>
      <c r="AQ9" s="104"/>
      <c r="AR9" s="104"/>
      <c r="AS9" s="104"/>
      <c r="AT9" s="104"/>
      <c r="AU9" s="104"/>
      <c r="AV9" s="105"/>
      <c r="AW9" s="105"/>
      <c r="AX9" s="105"/>
      <c r="AY9" s="105"/>
      <c r="AZ9" s="105"/>
      <c r="BA9" s="102" t="s">
        <v>134</v>
      </c>
      <c r="BB9" s="102">
        <v>198050</v>
      </c>
      <c r="BC9" s="102">
        <v>31688</v>
      </c>
      <c r="BD9" s="102">
        <v>918952</v>
      </c>
      <c r="BE9" s="102" t="s">
        <v>1283</v>
      </c>
      <c r="BF9" s="106" t="s">
        <v>134</v>
      </c>
      <c r="BG9" s="106">
        <v>168123.16800000001</v>
      </c>
      <c r="BH9" s="106">
        <v>26899.706880000002</v>
      </c>
      <c r="BI9" s="106">
        <v>780091.49952000007</v>
      </c>
      <c r="BJ9" s="106" t="s">
        <v>1312</v>
      </c>
      <c r="BK9" s="101"/>
      <c r="BL9" s="101"/>
      <c r="BM9" s="101"/>
      <c r="BN9" s="101"/>
      <c r="BO9" s="101"/>
      <c r="BP9" s="107"/>
      <c r="BQ9" s="107"/>
      <c r="BR9" s="107"/>
      <c r="BS9" s="107"/>
      <c r="BT9" s="107"/>
      <c r="BU9" s="151" t="str">
        <f>IF(BW9=BQ9,$BP$7,IF(BW9=BL9,$BK$7,IF(BW9=BG9,$BF$7,IF(BW9=BB9,$BA$7,IF(BW9=AW9,$AV$7,IF(BW9=AR9,$AQ$7," "))))))</f>
        <v>PROFINAS S.A.S</v>
      </c>
      <c r="BV9" s="151" t="str">
        <f>IF(BW9=BQ9,BP9,IF(BW9=BL9,BK9,IF(BW9=BG9,BF9,IF(BW9=BB9,BA9,IF(BW9=AW9,AV9,IF(BW9=AR9,AQ9," "))))))</f>
        <v>MERCK</v>
      </c>
      <c r="BW9" s="151">
        <f>MIN(BQ9,BL9,BG9,BB9,AW9,AR9)</f>
        <v>168123.16800000001</v>
      </c>
      <c r="BX9" s="151">
        <f>IF(BW9=BQ9,BR9,IF(BW9=BL9,BM9,IF(BW9=BG9,BH9,IF(BW9=BB9,BC9,IF(BW9=AW9,AX9,IF(BW9=AR9,AS9," "))))))</f>
        <v>26899.706880000002</v>
      </c>
      <c r="BY9" s="151">
        <f>MIN(BS9,BN9,BI9,BD9,AY9,AT9)</f>
        <v>780091.49952000007</v>
      </c>
      <c r="BZ9" s="151" t="str">
        <f>IF(BW9=BQ9,BT9,IF(BW9=BL9,BO9,IF(BW9=BG9,BJ9,IF(BW9=BB9,BE9,IF(BW9=AW9,AZ9,IF(BW9=AR9,AU9," "))))))</f>
        <v>8-75 DIAS</v>
      </c>
      <c r="CA9" s="105"/>
      <c r="CB9" s="105"/>
      <c r="CC9" s="105"/>
      <c r="CD9" s="105"/>
      <c r="CE9" s="105"/>
      <c r="CF9" s="100"/>
      <c r="CG9" s="100"/>
      <c r="CH9" s="100"/>
      <c r="CI9" s="100"/>
      <c r="CJ9" s="100"/>
      <c r="CK9" s="107"/>
      <c r="CL9" s="107"/>
      <c r="CM9" s="107"/>
      <c r="CN9" s="107"/>
      <c r="CO9" s="107"/>
      <c r="CP9" s="102"/>
      <c r="CQ9" s="102"/>
      <c r="CR9" s="102"/>
      <c r="CS9" s="102"/>
      <c r="CT9" s="102"/>
      <c r="CU9" s="102"/>
      <c r="CV9" s="105" t="str">
        <f>IF(CX9=CR9,CP9,IF(CX9=BW9,BU9,IF(CX9=AM9,AK9,"")))</f>
        <v>PROFINAS S.A.S</v>
      </c>
      <c r="CW9" s="105" t="str">
        <f>IF(CX9=CR9,CQ9,IF(CX9=BW9,BV9,IF(CX9=AM9,AL9,"")))</f>
        <v>MERCK</v>
      </c>
      <c r="CX9" s="105">
        <f>MIN(CR9,BW9,AM9)</f>
        <v>168123.16800000001</v>
      </c>
      <c r="CY9" s="105">
        <f>IF(CX9=CR9,CS9,IF(CX9=BW9,BX9,IF(CX9=AM9,AN9,"")))</f>
        <v>26899.706880000002</v>
      </c>
      <c r="CZ9" s="105">
        <f>IF(CX9=CR9,CT9,IF(CX9=BW9,BY9,IF(CX9=AM9,AO9,"")))</f>
        <v>780091.49952000007</v>
      </c>
      <c r="DA9" s="105" t="str">
        <f>IF(CX9=CR9,CU9,IF(CX9=BW9,BZ9,IF(CX9=AM9,AP9,"")))</f>
        <v>8-75 DIAS</v>
      </c>
    </row>
    <row r="10" spans="1:105" ht="42.75" customHeight="1">
      <c r="A10" s="40">
        <v>2</v>
      </c>
      <c r="B10" s="97" t="s">
        <v>190</v>
      </c>
      <c r="C10" s="35" t="s">
        <v>13</v>
      </c>
      <c r="D10" s="35" t="s">
        <v>16</v>
      </c>
      <c r="E10" s="98" t="s">
        <v>1257</v>
      </c>
      <c r="F10" s="33">
        <v>1</v>
      </c>
      <c r="G10" s="99" t="s">
        <v>134</v>
      </c>
      <c r="H10" s="100">
        <v>711000</v>
      </c>
      <c r="I10" s="100">
        <v>113760</v>
      </c>
      <c r="J10" s="100">
        <v>824760</v>
      </c>
      <c r="K10" s="100" t="s">
        <v>1274</v>
      </c>
      <c r="L10" s="101"/>
      <c r="M10" s="101"/>
      <c r="N10" s="101"/>
      <c r="O10" s="101"/>
      <c r="P10" s="101"/>
      <c r="Q10" s="102"/>
      <c r="R10" s="102"/>
      <c r="S10" s="102"/>
      <c r="T10" s="102"/>
      <c r="U10" s="102"/>
      <c r="V10" s="103"/>
      <c r="W10" s="103"/>
      <c r="X10" s="103"/>
      <c r="Y10" s="103"/>
      <c r="Z10" s="103"/>
      <c r="AA10" s="101"/>
      <c r="AB10" s="101"/>
      <c r="AC10" s="101"/>
      <c r="AD10" s="101"/>
      <c r="AE10" s="101"/>
      <c r="AF10" s="104"/>
      <c r="AG10" s="104"/>
      <c r="AH10" s="104"/>
      <c r="AI10" s="104"/>
      <c r="AJ10" s="104"/>
      <c r="AK10" s="102" t="str">
        <f t="shared" ref="AK10:AK73" si="0">IF(AM10=AG10,$AF$7,IF(AM10=AB10,$AA$7,IF(AM10=W10,$V$7,IF(AM10=R10,$Q$7,IF(AM10=M10,$L$7,IF(AM10=H10,$G$7," "))))))</f>
        <v>ADEQUIM S.A.S</v>
      </c>
      <c r="AL10" s="102" t="str">
        <f t="shared" ref="AL10:AL73" si="1">IF(AM10=AG10,AF10,IF(AM10=AB10,AA10,IF(AM10=W10,V10,IF(AM10=R10,Q10,IF(AM10=M10,L10,IF(AM10=H10,G10," "))))))</f>
        <v>MERCK</v>
      </c>
      <c r="AM10" s="102">
        <f t="shared" ref="AM10:AM73" si="2">MIN(AG10,AB10,W10,R10,M10,H10)</f>
        <v>711000</v>
      </c>
      <c r="AN10" s="102">
        <f t="shared" ref="AN10:AN73" si="3">IF(AM10=AG10,AH10,IF(AM10=AB10,AC10,IF(AM10=W10,X10,IF(AM10=R10,S10,IF(AM10=M10,N10,IF(AM10=H10,I10," "))))))</f>
        <v>113760</v>
      </c>
      <c r="AO10" s="102">
        <f t="shared" ref="AO10:AO73" si="4">MIN(AI10,AD10,Y10,T10,O10,J10)</f>
        <v>824760</v>
      </c>
      <c r="AP10" s="102" t="str">
        <f t="shared" ref="AP10:AP73" si="5">IF(AM10=AG10,AJ10,IF(AM10=AB10,AE10,IF(AM10=W10,Z10,IF(AM10=R10,U10,IF(AM10=M10,P10,IF(AM10=H10,K10," "))))))</f>
        <v>90 DIAS</v>
      </c>
      <c r="AQ10" s="104"/>
      <c r="AR10" s="104"/>
      <c r="AS10" s="104"/>
      <c r="AT10" s="104"/>
      <c r="AU10" s="104"/>
      <c r="AV10" s="105"/>
      <c r="AW10" s="105"/>
      <c r="AX10" s="105"/>
      <c r="AY10" s="105"/>
      <c r="AZ10" s="105"/>
      <c r="BA10" s="102"/>
      <c r="BB10" s="102"/>
      <c r="BC10" s="102"/>
      <c r="BD10" s="102"/>
      <c r="BE10" s="102"/>
      <c r="BF10" s="106" t="s">
        <v>134</v>
      </c>
      <c r="BG10" s="106">
        <v>710208</v>
      </c>
      <c r="BH10" s="106">
        <v>113633.28</v>
      </c>
      <c r="BI10" s="106">
        <v>823841.28000000003</v>
      </c>
      <c r="BJ10" s="106" t="s">
        <v>1312</v>
      </c>
      <c r="BK10" s="101"/>
      <c r="BL10" s="101"/>
      <c r="BM10" s="101"/>
      <c r="BN10" s="101"/>
      <c r="BO10" s="101"/>
      <c r="BP10" s="107" t="s">
        <v>762</v>
      </c>
      <c r="BQ10" s="107">
        <v>659000</v>
      </c>
      <c r="BR10" s="107">
        <v>105440</v>
      </c>
      <c r="BS10" s="107">
        <v>764440</v>
      </c>
      <c r="BT10" s="107" t="s">
        <v>1283</v>
      </c>
      <c r="BU10" s="151" t="str">
        <f t="shared" ref="BU10:BU70" si="6">IF(BW10=BQ10,$BP$7,IF(BW10=BL10,$BK$7,IF(BW10=BG10,$BF$7,IF(BW10=BB10,$BA$7,IF(BW10=AW10,$AV$7,IF(BW10=AR10,$AQ$7," "))))))</f>
        <v xml:space="preserve"> QUIMICOS Y REACTIVOS SAS "QUIMIREL SAS"</v>
      </c>
      <c r="BV10" s="151" t="str">
        <f t="shared" ref="BV10:BV73" si="7">IF(BW10=BQ10,BP10,IF(BW10=BL10,BK10,IF(BW10=BG10,BF10,IF(BW10=BB10,BA10,IF(BW10=AW10,AV10,IF(BW10=AR10,AQ10," "))))))</f>
        <v>OXOID</v>
      </c>
      <c r="BW10" s="151">
        <f t="shared" ref="BW10:BW70" si="8">MIN(BQ10,BL10,BG10,BB10,AW10,AR10)</f>
        <v>659000</v>
      </c>
      <c r="BX10" s="151">
        <f t="shared" ref="BX10:BX70" si="9">IF(BW10=BQ10,BR10,IF(BW10=BL10,BM10,IF(BW10=BG10,BH10,IF(BW10=BB10,BC10,IF(BW10=AW10,AX10,IF(BW10=AR10,AS10," "))))))</f>
        <v>105440</v>
      </c>
      <c r="BY10" s="151">
        <f t="shared" ref="BY10:BY70" si="10">MIN(BS10,BN10,BI10,BD10,AY10,AT10)</f>
        <v>764440</v>
      </c>
      <c r="BZ10" s="151" t="str">
        <f t="shared" ref="BZ10:BZ73" si="11">IF(BW10=BQ10,BT10,IF(BW10=BL10,BO10,IF(BW10=BG10,BJ10,IF(BW10=BB10,BE10,IF(BW10=AW10,AZ10,IF(BW10=AR10,AU10," "))))))</f>
        <v>60 DIAS</v>
      </c>
      <c r="CA10" s="105"/>
      <c r="CB10" s="105"/>
      <c r="CC10" s="105"/>
      <c r="CD10" s="105"/>
      <c r="CE10" s="105"/>
      <c r="CF10" s="100"/>
      <c r="CG10" s="100"/>
      <c r="CH10" s="100"/>
      <c r="CI10" s="100"/>
      <c r="CJ10" s="100"/>
      <c r="CK10" s="107"/>
      <c r="CL10" s="107"/>
      <c r="CM10" s="107"/>
      <c r="CN10" s="107"/>
      <c r="CO10" s="107"/>
      <c r="CP10" s="102"/>
      <c r="CQ10" s="102"/>
      <c r="CR10" s="102"/>
      <c r="CS10" s="102"/>
      <c r="CT10" s="102"/>
      <c r="CU10" s="102"/>
      <c r="CV10" s="105" t="str">
        <f t="shared" ref="CV10:CV73" si="12">IF(CX10=CR10,CP10,IF(CX10=BW10,BU10,IF(CX10=AM10,AK10,"")))</f>
        <v xml:space="preserve"> QUIMICOS Y REACTIVOS SAS "QUIMIREL SAS"</v>
      </c>
      <c r="CW10" s="105" t="str">
        <f t="shared" ref="CW10:CW73" si="13">IF(CX10=CR10,CQ10,IF(CX10=BW10,BV10,IF(CX10=AM10,AL10,"")))</f>
        <v>OXOID</v>
      </c>
      <c r="CX10" s="105">
        <f t="shared" ref="CX10:CX73" si="14">MIN(CR10,BW10,AM10)</f>
        <v>659000</v>
      </c>
      <c r="CY10" s="105">
        <f t="shared" ref="CY10:CY73" si="15">IF(CX10=CR10,CS10,IF(CX10=BW10,BX10,IF(CX10=AM10,AN10,"")))</f>
        <v>105440</v>
      </c>
      <c r="CZ10" s="105">
        <f t="shared" ref="CZ10:CZ73" si="16">IF(CX10=CR10,CT10,IF(CX10=BW10,BY10,IF(CX10=AM10,AO10,"")))</f>
        <v>764440</v>
      </c>
      <c r="DA10" s="105" t="str">
        <f t="shared" ref="DA10:DA73" si="17">IF(CX10=CR10,CU10,IF(CX10=BW10,BZ10,IF(CX10=AM10,AP10,"")))</f>
        <v>60 DIAS</v>
      </c>
    </row>
    <row r="11" spans="1:105" ht="30">
      <c r="A11" s="40">
        <v>3</v>
      </c>
      <c r="B11" s="97" t="s">
        <v>191</v>
      </c>
      <c r="C11" s="35" t="s">
        <v>17</v>
      </c>
      <c r="D11" s="35" t="s">
        <v>16</v>
      </c>
      <c r="E11" s="98" t="s">
        <v>9</v>
      </c>
      <c r="F11" s="33">
        <v>2</v>
      </c>
      <c r="G11" s="99"/>
      <c r="H11" s="100"/>
      <c r="I11" s="100"/>
      <c r="J11" s="100"/>
      <c r="K11" s="100"/>
      <c r="L11" s="101"/>
      <c r="M11" s="101"/>
      <c r="N11" s="101"/>
      <c r="O11" s="101"/>
      <c r="P11" s="101"/>
      <c r="Q11" s="102"/>
      <c r="R11" s="102"/>
      <c r="S11" s="102"/>
      <c r="T11" s="102"/>
      <c r="U11" s="102"/>
      <c r="V11" s="103"/>
      <c r="W11" s="103"/>
      <c r="X11" s="103"/>
      <c r="Y11" s="103"/>
      <c r="Z11" s="103"/>
      <c r="AA11" s="101"/>
      <c r="AB11" s="101"/>
      <c r="AC11" s="101"/>
      <c r="AD11" s="101"/>
      <c r="AE11" s="101"/>
      <c r="AF11" s="104"/>
      <c r="AG11" s="104"/>
      <c r="AH11" s="104"/>
      <c r="AI11" s="104"/>
      <c r="AJ11" s="104"/>
      <c r="AK11" s="102"/>
      <c r="AL11" s="102"/>
      <c r="AM11" s="102"/>
      <c r="AN11" s="102"/>
      <c r="AO11" s="102"/>
      <c r="AP11" s="102"/>
      <c r="AQ11" s="104"/>
      <c r="AR11" s="104"/>
      <c r="AS11" s="104"/>
      <c r="AT11" s="104"/>
      <c r="AU11" s="104"/>
      <c r="AV11" s="105"/>
      <c r="AW11" s="105"/>
      <c r="AX11" s="105"/>
      <c r="AY11" s="105"/>
      <c r="AZ11" s="105"/>
      <c r="BA11" s="102"/>
      <c r="BB11" s="102"/>
      <c r="BC11" s="102"/>
      <c r="BD11" s="102"/>
      <c r="BE11" s="102"/>
      <c r="BF11" s="106" t="s">
        <v>134</v>
      </c>
      <c r="BG11" s="106">
        <v>497664</v>
      </c>
      <c r="BH11" s="106"/>
      <c r="BI11" s="106">
        <v>995328</v>
      </c>
      <c r="BJ11" s="106" t="s">
        <v>1312</v>
      </c>
      <c r="BK11" s="101"/>
      <c r="BL11" s="101"/>
      <c r="BM11" s="101"/>
      <c r="BN11" s="101"/>
      <c r="BO11" s="101"/>
      <c r="BP11" s="107"/>
      <c r="BQ11" s="107"/>
      <c r="BR11" s="107"/>
      <c r="BS11" s="107"/>
      <c r="BT11" s="107"/>
      <c r="BU11" s="151" t="str">
        <f t="shared" si="6"/>
        <v>PROFINAS S.A.S</v>
      </c>
      <c r="BV11" s="151" t="str">
        <f t="shared" si="7"/>
        <v>MERCK</v>
      </c>
      <c r="BW11" s="151">
        <f t="shared" si="8"/>
        <v>497664</v>
      </c>
      <c r="BX11" s="151"/>
      <c r="BY11" s="151">
        <f t="shared" si="10"/>
        <v>995328</v>
      </c>
      <c r="BZ11" s="151" t="str">
        <f t="shared" si="11"/>
        <v>8-75 DIAS</v>
      </c>
      <c r="CA11" s="105"/>
      <c r="CB11" s="105"/>
      <c r="CC11" s="105"/>
      <c r="CD11" s="105"/>
      <c r="CE11" s="105"/>
      <c r="CF11" s="100"/>
      <c r="CG11" s="100"/>
      <c r="CH11" s="100"/>
      <c r="CI11" s="100"/>
      <c r="CJ11" s="100"/>
      <c r="CK11" s="107"/>
      <c r="CL11" s="107"/>
      <c r="CM11" s="107"/>
      <c r="CN11" s="107"/>
      <c r="CO11" s="107"/>
      <c r="CP11" s="102"/>
      <c r="CQ11" s="102"/>
      <c r="CR11" s="102"/>
      <c r="CS11" s="102"/>
      <c r="CT11" s="102"/>
      <c r="CU11" s="102"/>
      <c r="CV11" s="105" t="str">
        <f t="shared" si="12"/>
        <v>PROFINAS S.A.S</v>
      </c>
      <c r="CW11" s="105" t="str">
        <f t="shared" si="13"/>
        <v>MERCK</v>
      </c>
      <c r="CX11" s="105">
        <f t="shared" si="14"/>
        <v>497664</v>
      </c>
      <c r="CY11" s="105">
        <f t="shared" si="15"/>
        <v>0</v>
      </c>
      <c r="CZ11" s="105">
        <f t="shared" si="16"/>
        <v>995328</v>
      </c>
      <c r="DA11" s="105" t="str">
        <f t="shared" si="17"/>
        <v>8-75 DIAS</v>
      </c>
    </row>
    <row r="12" spans="1:105" ht="30">
      <c r="A12" s="40">
        <v>4</v>
      </c>
      <c r="B12" s="97" t="s">
        <v>192</v>
      </c>
      <c r="C12" s="35" t="s">
        <v>18</v>
      </c>
      <c r="D12" s="35" t="s">
        <v>15</v>
      </c>
      <c r="E12" s="98" t="s">
        <v>9</v>
      </c>
      <c r="F12" s="33">
        <v>1</v>
      </c>
      <c r="G12" s="99" t="s">
        <v>134</v>
      </c>
      <c r="H12" s="100">
        <v>182700</v>
      </c>
      <c r="I12" s="100" t="s">
        <v>914</v>
      </c>
      <c r="J12" s="100">
        <v>182700</v>
      </c>
      <c r="K12" s="100" t="s">
        <v>1274</v>
      </c>
      <c r="L12" s="101"/>
      <c r="M12" s="101"/>
      <c r="N12" s="101"/>
      <c r="O12" s="101"/>
      <c r="P12" s="101"/>
      <c r="Q12" s="102"/>
      <c r="R12" s="102"/>
      <c r="S12" s="102"/>
      <c r="T12" s="102"/>
      <c r="U12" s="102"/>
      <c r="V12" s="103"/>
      <c r="W12" s="103"/>
      <c r="X12" s="103"/>
      <c r="Y12" s="103"/>
      <c r="Z12" s="103"/>
      <c r="AA12" s="101"/>
      <c r="AB12" s="101"/>
      <c r="AC12" s="101"/>
      <c r="AD12" s="101"/>
      <c r="AE12" s="101"/>
      <c r="AF12" s="104"/>
      <c r="AG12" s="104"/>
      <c r="AH12" s="104"/>
      <c r="AI12" s="104"/>
      <c r="AJ12" s="104"/>
      <c r="AK12" s="102" t="str">
        <f t="shared" si="0"/>
        <v>ADEQUIM S.A.S</v>
      </c>
      <c r="AL12" s="102" t="str">
        <f t="shared" si="1"/>
        <v>MERCK</v>
      </c>
      <c r="AM12" s="102">
        <f t="shared" si="2"/>
        <v>182700</v>
      </c>
      <c r="AN12" s="102" t="str">
        <f t="shared" si="3"/>
        <v xml:space="preserve"> </v>
      </c>
      <c r="AO12" s="102">
        <f t="shared" si="4"/>
        <v>182700</v>
      </c>
      <c r="AP12" s="102" t="str">
        <f t="shared" si="5"/>
        <v>90 DIAS</v>
      </c>
      <c r="AQ12" s="104"/>
      <c r="AR12" s="104"/>
      <c r="AS12" s="104"/>
      <c r="AT12" s="104"/>
      <c r="AU12" s="104"/>
      <c r="AV12" s="105"/>
      <c r="AW12" s="105"/>
      <c r="AX12" s="105"/>
      <c r="AY12" s="105"/>
      <c r="AZ12" s="105"/>
      <c r="BA12" s="102" t="s">
        <v>134</v>
      </c>
      <c r="BB12" s="102">
        <v>219042</v>
      </c>
      <c r="BC12" s="102"/>
      <c r="BD12" s="102">
        <v>219042</v>
      </c>
      <c r="BE12" s="102" t="s">
        <v>1283</v>
      </c>
      <c r="BF12" s="106" t="s">
        <v>134</v>
      </c>
      <c r="BG12" s="106">
        <v>143800.32000000001</v>
      </c>
      <c r="BH12" s="106"/>
      <c r="BI12" s="106">
        <v>143800.32000000001</v>
      </c>
      <c r="BJ12" s="106" t="s">
        <v>1312</v>
      </c>
      <c r="BK12" s="101"/>
      <c r="BL12" s="101"/>
      <c r="BM12" s="101"/>
      <c r="BN12" s="101"/>
      <c r="BO12" s="101"/>
      <c r="BP12" s="107"/>
      <c r="BQ12" s="107"/>
      <c r="BR12" s="107"/>
      <c r="BS12" s="107"/>
      <c r="BT12" s="107"/>
      <c r="BU12" s="151" t="str">
        <f t="shared" si="6"/>
        <v>PROFINAS S.A.S</v>
      </c>
      <c r="BV12" s="151" t="str">
        <f t="shared" si="7"/>
        <v>MERCK</v>
      </c>
      <c r="BW12" s="151">
        <f t="shared" si="8"/>
        <v>143800.32000000001</v>
      </c>
      <c r="BX12" s="151"/>
      <c r="BY12" s="151">
        <f t="shared" si="10"/>
        <v>143800.32000000001</v>
      </c>
      <c r="BZ12" s="151" t="str">
        <f t="shared" si="11"/>
        <v>8-75 DIAS</v>
      </c>
      <c r="CA12" s="105"/>
      <c r="CB12" s="105"/>
      <c r="CC12" s="105"/>
      <c r="CD12" s="105"/>
      <c r="CE12" s="105"/>
      <c r="CF12" s="100"/>
      <c r="CG12" s="100"/>
      <c r="CH12" s="100"/>
      <c r="CI12" s="100"/>
      <c r="CJ12" s="100"/>
      <c r="CK12" s="107"/>
      <c r="CL12" s="107"/>
      <c r="CM12" s="107"/>
      <c r="CN12" s="107"/>
      <c r="CO12" s="107"/>
      <c r="CP12" s="102"/>
      <c r="CQ12" s="102"/>
      <c r="CR12" s="102"/>
      <c r="CS12" s="102"/>
      <c r="CT12" s="102"/>
      <c r="CU12" s="102"/>
      <c r="CV12" s="105" t="str">
        <f t="shared" si="12"/>
        <v>PROFINAS S.A.S</v>
      </c>
      <c r="CW12" s="105" t="str">
        <f t="shared" si="13"/>
        <v>MERCK</v>
      </c>
      <c r="CX12" s="105">
        <f t="shared" si="14"/>
        <v>143800.32000000001</v>
      </c>
      <c r="CY12" s="105">
        <f t="shared" si="15"/>
        <v>0</v>
      </c>
      <c r="CZ12" s="105">
        <f t="shared" si="16"/>
        <v>143800.32000000001</v>
      </c>
      <c r="DA12" s="105" t="str">
        <f t="shared" si="17"/>
        <v>8-75 DIAS</v>
      </c>
    </row>
    <row r="13" spans="1:105" ht="30">
      <c r="A13" s="40">
        <v>5</v>
      </c>
      <c r="B13" s="97" t="s">
        <v>193</v>
      </c>
      <c r="C13" s="35" t="s">
        <v>18</v>
      </c>
      <c r="D13" s="35" t="s">
        <v>15</v>
      </c>
      <c r="E13" s="98" t="s">
        <v>9</v>
      </c>
      <c r="F13" s="33">
        <v>1</v>
      </c>
      <c r="G13" s="99" t="s">
        <v>134</v>
      </c>
      <c r="H13" s="100">
        <v>257000</v>
      </c>
      <c r="I13" s="100" t="s">
        <v>914</v>
      </c>
      <c r="J13" s="100">
        <v>257000</v>
      </c>
      <c r="K13" s="100" t="s">
        <v>1274</v>
      </c>
      <c r="L13" s="101"/>
      <c r="M13" s="101"/>
      <c r="N13" s="101"/>
      <c r="O13" s="101"/>
      <c r="P13" s="101"/>
      <c r="Q13" s="102"/>
      <c r="R13" s="102"/>
      <c r="S13" s="102"/>
      <c r="T13" s="102"/>
      <c r="U13" s="102"/>
      <c r="V13" s="103"/>
      <c r="W13" s="103"/>
      <c r="X13" s="103"/>
      <c r="Y13" s="103"/>
      <c r="Z13" s="103"/>
      <c r="AA13" s="101"/>
      <c r="AB13" s="101"/>
      <c r="AC13" s="101"/>
      <c r="AD13" s="101"/>
      <c r="AE13" s="101"/>
      <c r="AF13" s="104"/>
      <c r="AG13" s="104"/>
      <c r="AH13" s="104"/>
      <c r="AI13" s="104"/>
      <c r="AJ13" s="104"/>
      <c r="AK13" s="102" t="str">
        <f t="shared" si="0"/>
        <v>ADEQUIM S.A.S</v>
      </c>
      <c r="AL13" s="102" t="str">
        <f t="shared" si="1"/>
        <v>MERCK</v>
      </c>
      <c r="AM13" s="102">
        <f t="shared" si="2"/>
        <v>257000</v>
      </c>
      <c r="AN13" s="102" t="str">
        <f t="shared" si="3"/>
        <v xml:space="preserve"> </v>
      </c>
      <c r="AO13" s="102">
        <f t="shared" si="4"/>
        <v>257000</v>
      </c>
      <c r="AP13" s="102" t="str">
        <f t="shared" si="5"/>
        <v>90 DIAS</v>
      </c>
      <c r="AQ13" s="104"/>
      <c r="AR13" s="104"/>
      <c r="AS13" s="104"/>
      <c r="AT13" s="104"/>
      <c r="AU13" s="104"/>
      <c r="AV13" s="105"/>
      <c r="AW13" s="105"/>
      <c r="AX13" s="105"/>
      <c r="AY13" s="105"/>
      <c r="AZ13" s="105"/>
      <c r="BA13" s="102" t="s">
        <v>134</v>
      </c>
      <c r="BB13" s="102">
        <v>244800</v>
      </c>
      <c r="BC13" s="102"/>
      <c r="BD13" s="102">
        <v>244800</v>
      </c>
      <c r="BE13" s="102" t="s">
        <v>1283</v>
      </c>
      <c r="BF13" s="106" t="s">
        <v>134</v>
      </c>
      <c r="BG13" s="106">
        <v>202368</v>
      </c>
      <c r="BH13" s="106"/>
      <c r="BI13" s="106">
        <v>202368</v>
      </c>
      <c r="BJ13" s="106" t="s">
        <v>1312</v>
      </c>
      <c r="BK13" s="101"/>
      <c r="BL13" s="101"/>
      <c r="BM13" s="101"/>
      <c r="BN13" s="101"/>
      <c r="BO13" s="101"/>
      <c r="BP13" s="107"/>
      <c r="BQ13" s="107"/>
      <c r="BR13" s="107"/>
      <c r="BS13" s="107"/>
      <c r="BT13" s="107"/>
      <c r="BU13" s="151" t="str">
        <f t="shared" si="6"/>
        <v>PROFINAS S.A.S</v>
      </c>
      <c r="BV13" s="151" t="str">
        <f t="shared" si="7"/>
        <v>MERCK</v>
      </c>
      <c r="BW13" s="151">
        <f t="shared" si="8"/>
        <v>202368</v>
      </c>
      <c r="BX13" s="151"/>
      <c r="BY13" s="151">
        <f t="shared" si="10"/>
        <v>202368</v>
      </c>
      <c r="BZ13" s="151" t="str">
        <f t="shared" si="11"/>
        <v>8-75 DIAS</v>
      </c>
      <c r="CA13" s="105"/>
      <c r="CB13" s="105"/>
      <c r="CC13" s="105"/>
      <c r="CD13" s="105"/>
      <c r="CE13" s="105"/>
      <c r="CF13" s="100"/>
      <c r="CG13" s="100"/>
      <c r="CH13" s="100"/>
      <c r="CI13" s="100"/>
      <c r="CJ13" s="100"/>
      <c r="CK13" s="107"/>
      <c r="CL13" s="107"/>
      <c r="CM13" s="107"/>
      <c r="CN13" s="107"/>
      <c r="CO13" s="107"/>
      <c r="CP13" s="102"/>
      <c r="CQ13" s="102"/>
      <c r="CR13" s="102"/>
      <c r="CS13" s="102"/>
      <c r="CT13" s="102"/>
      <c r="CU13" s="102"/>
      <c r="CV13" s="105" t="str">
        <f t="shared" si="12"/>
        <v>PROFINAS S.A.S</v>
      </c>
      <c r="CW13" s="105" t="str">
        <f t="shared" si="13"/>
        <v>MERCK</v>
      </c>
      <c r="CX13" s="105">
        <f t="shared" si="14"/>
        <v>202368</v>
      </c>
      <c r="CY13" s="105">
        <f t="shared" si="15"/>
        <v>0</v>
      </c>
      <c r="CZ13" s="105">
        <f t="shared" si="16"/>
        <v>202368</v>
      </c>
      <c r="DA13" s="105" t="str">
        <f t="shared" si="17"/>
        <v>8-75 DIAS</v>
      </c>
    </row>
    <row r="14" spans="1:105" ht="30">
      <c r="A14" s="40">
        <v>6</v>
      </c>
      <c r="B14" s="97" t="s">
        <v>194</v>
      </c>
      <c r="C14" s="35" t="s">
        <v>19</v>
      </c>
      <c r="D14" s="35" t="s">
        <v>16</v>
      </c>
      <c r="E14" s="98" t="s">
        <v>9</v>
      </c>
      <c r="F14" s="33">
        <v>1</v>
      </c>
      <c r="G14" s="99" t="s">
        <v>134</v>
      </c>
      <c r="H14" s="100">
        <v>280000</v>
      </c>
      <c r="I14" s="100" t="s">
        <v>914</v>
      </c>
      <c r="J14" s="100">
        <v>280000</v>
      </c>
      <c r="K14" s="100" t="s">
        <v>1274</v>
      </c>
      <c r="L14" s="101"/>
      <c r="M14" s="101"/>
      <c r="N14" s="101"/>
      <c r="O14" s="101"/>
      <c r="P14" s="101"/>
      <c r="Q14" s="102"/>
      <c r="R14" s="102"/>
      <c r="S14" s="102"/>
      <c r="T14" s="102"/>
      <c r="U14" s="102"/>
      <c r="V14" s="103"/>
      <c r="W14" s="103"/>
      <c r="X14" s="103"/>
      <c r="Y14" s="103"/>
      <c r="Z14" s="103"/>
      <c r="AA14" s="101"/>
      <c r="AB14" s="101"/>
      <c r="AC14" s="101"/>
      <c r="AD14" s="101"/>
      <c r="AE14" s="101"/>
      <c r="AF14" s="104"/>
      <c r="AG14" s="104"/>
      <c r="AH14" s="104"/>
      <c r="AI14" s="104"/>
      <c r="AJ14" s="104"/>
      <c r="AK14" s="102" t="str">
        <f t="shared" si="0"/>
        <v>ADEQUIM S.A.S</v>
      </c>
      <c r="AL14" s="102" t="str">
        <f t="shared" si="1"/>
        <v>MERCK</v>
      </c>
      <c r="AM14" s="102">
        <f t="shared" si="2"/>
        <v>280000</v>
      </c>
      <c r="AN14" s="102" t="str">
        <f t="shared" si="3"/>
        <v xml:space="preserve"> </v>
      </c>
      <c r="AO14" s="102">
        <f t="shared" si="4"/>
        <v>280000</v>
      </c>
      <c r="AP14" s="102" t="str">
        <f t="shared" si="5"/>
        <v>90 DIAS</v>
      </c>
      <c r="AQ14" s="104"/>
      <c r="AR14" s="104"/>
      <c r="AS14" s="104"/>
      <c r="AT14" s="104"/>
      <c r="AU14" s="104"/>
      <c r="AV14" s="105"/>
      <c r="AW14" s="105"/>
      <c r="AX14" s="105"/>
      <c r="AY14" s="105"/>
      <c r="AZ14" s="105"/>
      <c r="BA14" s="102" t="s">
        <v>134</v>
      </c>
      <c r="BB14" s="102">
        <v>276778</v>
      </c>
      <c r="BC14" s="102"/>
      <c r="BD14" s="102">
        <v>276778</v>
      </c>
      <c r="BE14" s="102" t="s">
        <v>1283</v>
      </c>
      <c r="BF14" s="106" t="s">
        <v>134</v>
      </c>
      <c r="BG14" s="106">
        <v>220224</v>
      </c>
      <c r="BH14" s="106"/>
      <c r="BI14" s="106">
        <v>220224</v>
      </c>
      <c r="BJ14" s="106" t="s">
        <v>1312</v>
      </c>
      <c r="BK14" s="101"/>
      <c r="BL14" s="101"/>
      <c r="BM14" s="101"/>
      <c r="BN14" s="101"/>
      <c r="BO14" s="101"/>
      <c r="BP14" s="107"/>
      <c r="BQ14" s="107"/>
      <c r="BR14" s="107"/>
      <c r="BS14" s="107"/>
      <c r="BT14" s="107"/>
      <c r="BU14" s="151" t="str">
        <f t="shared" si="6"/>
        <v>PROFINAS S.A.S</v>
      </c>
      <c r="BV14" s="151" t="str">
        <f t="shared" si="7"/>
        <v>MERCK</v>
      </c>
      <c r="BW14" s="151">
        <f t="shared" si="8"/>
        <v>220224</v>
      </c>
      <c r="BX14" s="151"/>
      <c r="BY14" s="151">
        <f t="shared" si="10"/>
        <v>220224</v>
      </c>
      <c r="BZ14" s="151" t="str">
        <f t="shared" si="11"/>
        <v>8-75 DIAS</v>
      </c>
      <c r="CA14" s="105"/>
      <c r="CB14" s="105"/>
      <c r="CC14" s="105"/>
      <c r="CD14" s="105"/>
      <c r="CE14" s="105"/>
      <c r="CF14" s="100"/>
      <c r="CG14" s="100"/>
      <c r="CH14" s="100"/>
      <c r="CI14" s="100"/>
      <c r="CJ14" s="100"/>
      <c r="CK14" s="107"/>
      <c r="CL14" s="107"/>
      <c r="CM14" s="107"/>
      <c r="CN14" s="107"/>
      <c r="CO14" s="107"/>
      <c r="CP14" s="102"/>
      <c r="CQ14" s="102"/>
      <c r="CR14" s="102"/>
      <c r="CS14" s="102"/>
      <c r="CT14" s="102"/>
      <c r="CU14" s="102"/>
      <c r="CV14" s="105" t="str">
        <f t="shared" si="12"/>
        <v>PROFINAS S.A.S</v>
      </c>
      <c r="CW14" s="105" t="str">
        <f t="shared" si="13"/>
        <v>MERCK</v>
      </c>
      <c r="CX14" s="105">
        <f t="shared" si="14"/>
        <v>220224</v>
      </c>
      <c r="CY14" s="105">
        <f t="shared" si="15"/>
        <v>0</v>
      </c>
      <c r="CZ14" s="105">
        <f t="shared" si="16"/>
        <v>220224</v>
      </c>
      <c r="DA14" s="105" t="str">
        <f t="shared" si="17"/>
        <v>8-75 DIAS</v>
      </c>
    </row>
    <row r="15" spans="1:105" ht="30">
      <c r="A15" s="40">
        <v>7</v>
      </c>
      <c r="B15" s="97" t="s">
        <v>195</v>
      </c>
      <c r="C15" s="35" t="s">
        <v>17</v>
      </c>
      <c r="D15" s="35" t="s">
        <v>16</v>
      </c>
      <c r="E15" s="98" t="s">
        <v>9</v>
      </c>
      <c r="F15" s="33">
        <v>2</v>
      </c>
      <c r="G15" s="99" t="s">
        <v>134</v>
      </c>
      <c r="H15" s="100">
        <v>741000</v>
      </c>
      <c r="I15" s="100">
        <v>118560</v>
      </c>
      <c r="J15" s="100">
        <v>1719119.9999999998</v>
      </c>
      <c r="K15" s="100" t="s">
        <v>1274</v>
      </c>
      <c r="L15" s="101"/>
      <c r="M15" s="101"/>
      <c r="N15" s="101"/>
      <c r="O15" s="101"/>
      <c r="P15" s="101"/>
      <c r="Q15" s="102"/>
      <c r="R15" s="102"/>
      <c r="S15" s="102"/>
      <c r="T15" s="102"/>
      <c r="U15" s="102"/>
      <c r="V15" s="103"/>
      <c r="W15" s="103"/>
      <c r="X15" s="103"/>
      <c r="Y15" s="103"/>
      <c r="Z15" s="103"/>
      <c r="AA15" s="101"/>
      <c r="AB15" s="101"/>
      <c r="AC15" s="101"/>
      <c r="AD15" s="101"/>
      <c r="AE15" s="101"/>
      <c r="AF15" s="104"/>
      <c r="AG15" s="104"/>
      <c r="AH15" s="104"/>
      <c r="AI15" s="104"/>
      <c r="AJ15" s="104"/>
      <c r="AK15" s="102" t="str">
        <f t="shared" si="0"/>
        <v>ADEQUIM S.A.S</v>
      </c>
      <c r="AL15" s="102" t="str">
        <f t="shared" si="1"/>
        <v>MERCK</v>
      </c>
      <c r="AM15" s="102">
        <f t="shared" si="2"/>
        <v>741000</v>
      </c>
      <c r="AN15" s="102">
        <f t="shared" si="3"/>
        <v>118560</v>
      </c>
      <c r="AO15" s="102">
        <f t="shared" si="4"/>
        <v>1719119.9999999998</v>
      </c>
      <c r="AP15" s="102" t="str">
        <f t="shared" si="5"/>
        <v>90 DIAS</v>
      </c>
      <c r="AQ15" s="104"/>
      <c r="AR15" s="104"/>
      <c r="AS15" s="104"/>
      <c r="AT15" s="104"/>
      <c r="AU15" s="104"/>
      <c r="AV15" s="105"/>
      <c r="AW15" s="105"/>
      <c r="AX15" s="105"/>
      <c r="AY15" s="105"/>
      <c r="AZ15" s="105"/>
      <c r="BA15" s="102" t="s">
        <v>134</v>
      </c>
      <c r="BB15" s="102">
        <v>888542.5</v>
      </c>
      <c r="BC15" s="102">
        <v>142166.80000000002</v>
      </c>
      <c r="BD15" s="102">
        <v>2061418.6</v>
      </c>
      <c r="BE15" s="102" t="s">
        <v>1283</v>
      </c>
      <c r="BF15" s="106" t="s">
        <v>134</v>
      </c>
      <c r="BG15" s="106">
        <v>583296</v>
      </c>
      <c r="BH15" s="106">
        <v>93327.360000000001</v>
      </c>
      <c r="BI15" s="106">
        <v>1353246.72</v>
      </c>
      <c r="BJ15" s="106" t="s">
        <v>1312</v>
      </c>
      <c r="BK15" s="101"/>
      <c r="BL15" s="101"/>
      <c r="BM15" s="101"/>
      <c r="BN15" s="101"/>
      <c r="BO15" s="101"/>
      <c r="BP15" s="107"/>
      <c r="BQ15" s="107"/>
      <c r="BR15" s="107"/>
      <c r="BS15" s="107"/>
      <c r="BT15" s="107"/>
      <c r="BU15" s="151" t="str">
        <f t="shared" si="6"/>
        <v>PROFINAS S.A.S</v>
      </c>
      <c r="BV15" s="151" t="str">
        <f t="shared" si="7"/>
        <v>MERCK</v>
      </c>
      <c r="BW15" s="151">
        <f t="shared" si="8"/>
        <v>583296</v>
      </c>
      <c r="BX15" s="151">
        <f t="shared" si="9"/>
        <v>93327.360000000001</v>
      </c>
      <c r="BY15" s="151">
        <f t="shared" si="10"/>
        <v>1353246.72</v>
      </c>
      <c r="BZ15" s="151" t="str">
        <f t="shared" si="11"/>
        <v>8-75 DIAS</v>
      </c>
      <c r="CA15" s="105"/>
      <c r="CB15" s="105"/>
      <c r="CC15" s="105"/>
      <c r="CD15" s="105"/>
      <c r="CE15" s="105"/>
      <c r="CF15" s="100"/>
      <c r="CG15" s="100"/>
      <c r="CH15" s="100"/>
      <c r="CI15" s="100"/>
      <c r="CJ15" s="100"/>
      <c r="CK15" s="107"/>
      <c r="CL15" s="107"/>
      <c r="CM15" s="107"/>
      <c r="CN15" s="107"/>
      <c r="CO15" s="107"/>
      <c r="CP15" s="102"/>
      <c r="CQ15" s="102"/>
      <c r="CR15" s="102"/>
      <c r="CS15" s="102"/>
      <c r="CT15" s="102"/>
      <c r="CU15" s="102"/>
      <c r="CV15" s="105" t="str">
        <f t="shared" si="12"/>
        <v>PROFINAS S.A.S</v>
      </c>
      <c r="CW15" s="105" t="str">
        <f t="shared" si="13"/>
        <v>MERCK</v>
      </c>
      <c r="CX15" s="105">
        <f t="shared" si="14"/>
        <v>583296</v>
      </c>
      <c r="CY15" s="105">
        <f t="shared" si="15"/>
        <v>93327.360000000001</v>
      </c>
      <c r="CZ15" s="105">
        <f t="shared" si="16"/>
        <v>1353246.72</v>
      </c>
      <c r="DA15" s="105" t="str">
        <f t="shared" si="17"/>
        <v>8-75 DIAS</v>
      </c>
    </row>
    <row r="16" spans="1:105" ht="30">
      <c r="A16" s="40">
        <v>8</v>
      </c>
      <c r="B16" s="97" t="s">
        <v>197</v>
      </c>
      <c r="C16" s="35" t="s">
        <v>21</v>
      </c>
      <c r="D16" s="35" t="s">
        <v>16</v>
      </c>
      <c r="E16" s="98" t="s">
        <v>9</v>
      </c>
      <c r="F16" s="33">
        <v>2</v>
      </c>
      <c r="G16" s="99" t="s">
        <v>134</v>
      </c>
      <c r="H16" s="100">
        <v>106000</v>
      </c>
      <c r="I16" s="100">
        <v>16960</v>
      </c>
      <c r="J16" s="100">
        <v>245919.99999999997</v>
      </c>
      <c r="K16" s="100" t="s">
        <v>1274</v>
      </c>
      <c r="L16" s="101"/>
      <c r="M16" s="101"/>
      <c r="N16" s="101"/>
      <c r="O16" s="101"/>
      <c r="P16" s="101"/>
      <c r="Q16" s="102"/>
      <c r="R16" s="102"/>
      <c r="S16" s="102"/>
      <c r="T16" s="102"/>
      <c r="U16" s="102"/>
      <c r="V16" s="103"/>
      <c r="W16" s="103"/>
      <c r="X16" s="103"/>
      <c r="Y16" s="103"/>
      <c r="Z16" s="103"/>
      <c r="AA16" s="101"/>
      <c r="AB16" s="101"/>
      <c r="AC16" s="101"/>
      <c r="AD16" s="101"/>
      <c r="AE16" s="101"/>
      <c r="AF16" s="104"/>
      <c r="AG16" s="104"/>
      <c r="AH16" s="104"/>
      <c r="AI16" s="104"/>
      <c r="AJ16" s="104"/>
      <c r="AK16" s="102" t="str">
        <f t="shared" si="0"/>
        <v>ADEQUIM S.A.S</v>
      </c>
      <c r="AL16" s="102" t="str">
        <f t="shared" si="1"/>
        <v>MERCK</v>
      </c>
      <c r="AM16" s="102">
        <f t="shared" si="2"/>
        <v>106000</v>
      </c>
      <c r="AN16" s="102">
        <f t="shared" si="3"/>
        <v>16960</v>
      </c>
      <c r="AO16" s="102">
        <f t="shared" si="4"/>
        <v>245919.99999999997</v>
      </c>
      <c r="AP16" s="102" t="str">
        <f t="shared" si="5"/>
        <v>90 DIAS</v>
      </c>
      <c r="AQ16" s="104"/>
      <c r="AR16" s="104"/>
      <c r="AS16" s="104"/>
      <c r="AT16" s="104"/>
      <c r="AU16" s="104"/>
      <c r="AV16" s="105"/>
      <c r="AW16" s="105"/>
      <c r="AX16" s="105"/>
      <c r="AY16" s="105"/>
      <c r="AZ16" s="105"/>
      <c r="BA16" s="102" t="s">
        <v>134</v>
      </c>
      <c r="BB16" s="102">
        <v>127187</v>
      </c>
      <c r="BC16" s="102">
        <v>20349.920000000002</v>
      </c>
      <c r="BD16" s="102">
        <v>295073.84000000003</v>
      </c>
      <c r="BE16" s="102" t="s">
        <v>1283</v>
      </c>
      <c r="BF16" s="106" t="s">
        <v>134</v>
      </c>
      <c r="BG16" s="106">
        <v>86304</v>
      </c>
      <c r="BH16" s="106">
        <v>13808.64</v>
      </c>
      <c r="BI16" s="106">
        <v>200225.28</v>
      </c>
      <c r="BJ16" s="106" t="s">
        <v>1312</v>
      </c>
      <c r="BK16" s="101"/>
      <c r="BL16" s="101"/>
      <c r="BM16" s="101"/>
      <c r="BN16" s="101"/>
      <c r="BO16" s="101"/>
      <c r="BP16" s="107"/>
      <c r="BQ16" s="107"/>
      <c r="BR16" s="107"/>
      <c r="BS16" s="107"/>
      <c r="BT16" s="107"/>
      <c r="BU16" s="151" t="str">
        <f t="shared" si="6"/>
        <v>PROFINAS S.A.S</v>
      </c>
      <c r="BV16" s="151" t="str">
        <f t="shared" si="7"/>
        <v>MERCK</v>
      </c>
      <c r="BW16" s="151">
        <f t="shared" si="8"/>
        <v>86304</v>
      </c>
      <c r="BX16" s="151">
        <f t="shared" si="9"/>
        <v>13808.64</v>
      </c>
      <c r="BY16" s="151">
        <f t="shared" si="10"/>
        <v>200225.28</v>
      </c>
      <c r="BZ16" s="151" t="str">
        <f t="shared" si="11"/>
        <v>8-75 DIAS</v>
      </c>
      <c r="CA16" s="105"/>
      <c r="CB16" s="105"/>
      <c r="CC16" s="105"/>
      <c r="CD16" s="105"/>
      <c r="CE16" s="105"/>
      <c r="CF16" s="100"/>
      <c r="CG16" s="100"/>
      <c r="CH16" s="100"/>
      <c r="CI16" s="100"/>
      <c r="CJ16" s="100"/>
      <c r="CK16" s="107"/>
      <c r="CL16" s="107"/>
      <c r="CM16" s="107"/>
      <c r="CN16" s="107"/>
      <c r="CO16" s="107"/>
      <c r="CP16" s="102"/>
      <c r="CQ16" s="102"/>
      <c r="CR16" s="102"/>
      <c r="CS16" s="102"/>
      <c r="CT16" s="102"/>
      <c r="CU16" s="102"/>
      <c r="CV16" s="105" t="str">
        <f t="shared" si="12"/>
        <v>PROFINAS S.A.S</v>
      </c>
      <c r="CW16" s="105" t="str">
        <f t="shared" si="13"/>
        <v>MERCK</v>
      </c>
      <c r="CX16" s="105">
        <f t="shared" si="14"/>
        <v>86304</v>
      </c>
      <c r="CY16" s="105">
        <f t="shared" si="15"/>
        <v>13808.64</v>
      </c>
      <c r="CZ16" s="105">
        <f t="shared" si="16"/>
        <v>200225.28</v>
      </c>
      <c r="DA16" s="105" t="str">
        <f t="shared" si="17"/>
        <v>8-75 DIAS</v>
      </c>
    </row>
    <row r="17" spans="1:105" ht="30">
      <c r="A17" s="40">
        <v>9</v>
      </c>
      <c r="B17" s="97" t="s">
        <v>198</v>
      </c>
      <c r="C17" s="35" t="s">
        <v>12</v>
      </c>
      <c r="D17" s="35" t="s">
        <v>20</v>
      </c>
      <c r="E17" s="98" t="s">
        <v>9</v>
      </c>
      <c r="F17" s="33">
        <v>1</v>
      </c>
      <c r="G17" s="99" t="s">
        <v>134</v>
      </c>
      <c r="H17" s="100">
        <v>227000</v>
      </c>
      <c r="I17" s="100" t="s">
        <v>914</v>
      </c>
      <c r="J17" s="100">
        <v>227000</v>
      </c>
      <c r="K17" s="100" t="s">
        <v>1274</v>
      </c>
      <c r="L17" s="101"/>
      <c r="M17" s="101"/>
      <c r="N17" s="101"/>
      <c r="O17" s="101"/>
      <c r="P17" s="101"/>
      <c r="Q17" s="102"/>
      <c r="R17" s="102"/>
      <c r="S17" s="102"/>
      <c r="T17" s="102"/>
      <c r="U17" s="102"/>
      <c r="V17" s="103"/>
      <c r="W17" s="103"/>
      <c r="X17" s="103"/>
      <c r="Y17" s="103"/>
      <c r="Z17" s="103"/>
      <c r="AA17" s="101"/>
      <c r="AB17" s="101"/>
      <c r="AC17" s="101"/>
      <c r="AD17" s="101"/>
      <c r="AE17" s="101"/>
      <c r="AF17" s="104"/>
      <c r="AG17" s="104"/>
      <c r="AH17" s="104"/>
      <c r="AI17" s="104"/>
      <c r="AJ17" s="104"/>
      <c r="AK17" s="102" t="str">
        <f t="shared" si="0"/>
        <v>ADEQUIM S.A.S</v>
      </c>
      <c r="AL17" s="102" t="str">
        <f t="shared" si="1"/>
        <v>MERCK</v>
      </c>
      <c r="AM17" s="102">
        <f t="shared" si="2"/>
        <v>227000</v>
      </c>
      <c r="AN17" s="102" t="str">
        <f t="shared" si="3"/>
        <v xml:space="preserve"> </v>
      </c>
      <c r="AO17" s="102">
        <f t="shared" si="4"/>
        <v>227000</v>
      </c>
      <c r="AP17" s="102" t="str">
        <f t="shared" si="5"/>
        <v>90 DIAS</v>
      </c>
      <c r="AQ17" s="104"/>
      <c r="AR17" s="104"/>
      <c r="AS17" s="104"/>
      <c r="AT17" s="104"/>
      <c r="AU17" s="104"/>
      <c r="AV17" s="105"/>
      <c r="AW17" s="105"/>
      <c r="AX17" s="105"/>
      <c r="AY17" s="105"/>
      <c r="AZ17" s="105"/>
      <c r="BA17" s="102" t="s">
        <v>134</v>
      </c>
      <c r="BB17" s="102">
        <v>273659</v>
      </c>
      <c r="BC17" s="102"/>
      <c r="BD17" s="102">
        <v>273659</v>
      </c>
      <c r="BE17" s="102" t="s">
        <v>1283</v>
      </c>
      <c r="BF17" s="106" t="s">
        <v>134</v>
      </c>
      <c r="BG17" s="106">
        <v>181536</v>
      </c>
      <c r="BH17" s="106"/>
      <c r="BI17" s="106">
        <v>181536</v>
      </c>
      <c r="BJ17" s="106" t="s">
        <v>1312</v>
      </c>
      <c r="BK17" s="101"/>
      <c r="BL17" s="101"/>
      <c r="BM17" s="101"/>
      <c r="BN17" s="101"/>
      <c r="BO17" s="101"/>
      <c r="BP17" s="107"/>
      <c r="BQ17" s="107"/>
      <c r="BR17" s="107"/>
      <c r="BS17" s="107"/>
      <c r="BT17" s="107"/>
      <c r="BU17" s="151" t="str">
        <f t="shared" si="6"/>
        <v>PROFINAS S.A.S</v>
      </c>
      <c r="BV17" s="151" t="str">
        <f t="shared" si="7"/>
        <v>MERCK</v>
      </c>
      <c r="BW17" s="151">
        <f t="shared" si="8"/>
        <v>181536</v>
      </c>
      <c r="BX17" s="151"/>
      <c r="BY17" s="151">
        <f t="shared" si="10"/>
        <v>181536</v>
      </c>
      <c r="BZ17" s="151" t="str">
        <f t="shared" si="11"/>
        <v>8-75 DIAS</v>
      </c>
      <c r="CA17" s="105"/>
      <c r="CB17" s="105"/>
      <c r="CC17" s="105"/>
      <c r="CD17" s="105"/>
      <c r="CE17" s="105"/>
      <c r="CF17" s="100"/>
      <c r="CG17" s="100"/>
      <c r="CH17" s="100"/>
      <c r="CI17" s="100"/>
      <c r="CJ17" s="100"/>
      <c r="CK17" s="107"/>
      <c r="CL17" s="107"/>
      <c r="CM17" s="107"/>
      <c r="CN17" s="107"/>
      <c r="CO17" s="107"/>
      <c r="CP17" s="102"/>
      <c r="CQ17" s="102"/>
      <c r="CR17" s="102"/>
      <c r="CS17" s="102"/>
      <c r="CT17" s="102"/>
      <c r="CU17" s="102"/>
      <c r="CV17" s="105" t="str">
        <f t="shared" si="12"/>
        <v>PROFINAS S.A.S</v>
      </c>
      <c r="CW17" s="105" t="str">
        <f t="shared" si="13"/>
        <v>MERCK</v>
      </c>
      <c r="CX17" s="105">
        <f t="shared" si="14"/>
        <v>181536</v>
      </c>
      <c r="CY17" s="105">
        <f t="shared" si="15"/>
        <v>0</v>
      </c>
      <c r="CZ17" s="105">
        <f t="shared" si="16"/>
        <v>181536</v>
      </c>
      <c r="DA17" s="105" t="str">
        <f t="shared" si="17"/>
        <v>8-75 DIAS</v>
      </c>
    </row>
    <row r="18" spans="1:105" ht="30">
      <c r="A18" s="40">
        <v>10</v>
      </c>
      <c r="B18" s="97" t="s">
        <v>199</v>
      </c>
      <c r="C18" s="35" t="s">
        <v>12</v>
      </c>
      <c r="D18" s="35" t="s">
        <v>20</v>
      </c>
      <c r="E18" s="98" t="s">
        <v>9</v>
      </c>
      <c r="F18" s="33">
        <v>1</v>
      </c>
      <c r="G18" s="99" t="s">
        <v>134</v>
      </c>
      <c r="H18" s="100">
        <v>329000</v>
      </c>
      <c r="I18" s="100">
        <v>52640</v>
      </c>
      <c r="J18" s="100">
        <v>381640</v>
      </c>
      <c r="K18" s="100" t="s">
        <v>1274</v>
      </c>
      <c r="L18" s="101"/>
      <c r="M18" s="101"/>
      <c r="N18" s="101"/>
      <c r="O18" s="101"/>
      <c r="P18" s="101"/>
      <c r="Q18" s="102"/>
      <c r="R18" s="102"/>
      <c r="S18" s="102"/>
      <c r="T18" s="102"/>
      <c r="U18" s="102"/>
      <c r="V18" s="103"/>
      <c r="W18" s="103"/>
      <c r="X18" s="103"/>
      <c r="Y18" s="103"/>
      <c r="Z18" s="103"/>
      <c r="AA18" s="101"/>
      <c r="AB18" s="101"/>
      <c r="AC18" s="101"/>
      <c r="AD18" s="101"/>
      <c r="AE18" s="101"/>
      <c r="AF18" s="104"/>
      <c r="AG18" s="104"/>
      <c r="AH18" s="104"/>
      <c r="AI18" s="104"/>
      <c r="AJ18" s="104"/>
      <c r="AK18" s="102" t="str">
        <f t="shared" si="0"/>
        <v>ADEQUIM S.A.S</v>
      </c>
      <c r="AL18" s="102" t="str">
        <f t="shared" si="1"/>
        <v>MERCK</v>
      </c>
      <c r="AM18" s="102">
        <f t="shared" si="2"/>
        <v>329000</v>
      </c>
      <c r="AN18" s="102">
        <f t="shared" si="3"/>
        <v>52640</v>
      </c>
      <c r="AO18" s="102">
        <f t="shared" si="4"/>
        <v>381640</v>
      </c>
      <c r="AP18" s="102" t="str">
        <f t="shared" si="5"/>
        <v>90 DIAS</v>
      </c>
      <c r="AQ18" s="104"/>
      <c r="AR18" s="104"/>
      <c r="AS18" s="104"/>
      <c r="AT18" s="104"/>
      <c r="AU18" s="104"/>
      <c r="AV18" s="105"/>
      <c r="AW18" s="105"/>
      <c r="AX18" s="105"/>
      <c r="AY18" s="105"/>
      <c r="AZ18" s="105"/>
      <c r="BA18" s="102" t="s">
        <v>134</v>
      </c>
      <c r="BB18" s="102">
        <v>395706</v>
      </c>
      <c r="BC18" s="102"/>
      <c r="BD18" s="102">
        <v>395706</v>
      </c>
      <c r="BE18" s="102" t="s">
        <v>1283</v>
      </c>
      <c r="BF18" s="106" t="s">
        <v>134</v>
      </c>
      <c r="BG18" s="106">
        <v>261888</v>
      </c>
      <c r="BH18" s="106">
        <v>41902.080000000002</v>
      </c>
      <c r="BI18" s="106">
        <v>303790.08000000002</v>
      </c>
      <c r="BJ18" s="106" t="s">
        <v>1312</v>
      </c>
      <c r="BK18" s="101"/>
      <c r="BL18" s="101"/>
      <c r="BM18" s="101"/>
      <c r="BN18" s="101"/>
      <c r="BO18" s="101"/>
      <c r="BP18" s="107"/>
      <c r="BQ18" s="107"/>
      <c r="BR18" s="107"/>
      <c r="BS18" s="107"/>
      <c r="BT18" s="107"/>
      <c r="BU18" s="151" t="str">
        <f t="shared" si="6"/>
        <v>PROFINAS S.A.S</v>
      </c>
      <c r="BV18" s="151" t="str">
        <f t="shared" si="7"/>
        <v>MERCK</v>
      </c>
      <c r="BW18" s="151">
        <f t="shared" si="8"/>
        <v>261888</v>
      </c>
      <c r="BX18" s="151">
        <f t="shared" si="9"/>
        <v>41902.080000000002</v>
      </c>
      <c r="BY18" s="151">
        <f t="shared" si="10"/>
        <v>303790.08000000002</v>
      </c>
      <c r="BZ18" s="151" t="str">
        <f t="shared" si="11"/>
        <v>8-75 DIAS</v>
      </c>
      <c r="CA18" s="105"/>
      <c r="CB18" s="105"/>
      <c r="CC18" s="105"/>
      <c r="CD18" s="105"/>
      <c r="CE18" s="105"/>
      <c r="CF18" s="100"/>
      <c r="CG18" s="100"/>
      <c r="CH18" s="100"/>
      <c r="CI18" s="100"/>
      <c r="CJ18" s="100"/>
      <c r="CK18" s="107"/>
      <c r="CL18" s="107"/>
      <c r="CM18" s="107"/>
      <c r="CN18" s="107"/>
      <c r="CO18" s="107"/>
      <c r="CP18" s="102"/>
      <c r="CQ18" s="102"/>
      <c r="CR18" s="102"/>
      <c r="CS18" s="102"/>
      <c r="CT18" s="102"/>
      <c r="CU18" s="102"/>
      <c r="CV18" s="105" t="str">
        <f t="shared" si="12"/>
        <v>PROFINAS S.A.S</v>
      </c>
      <c r="CW18" s="105" t="str">
        <f t="shared" si="13"/>
        <v>MERCK</v>
      </c>
      <c r="CX18" s="105">
        <f t="shared" si="14"/>
        <v>261888</v>
      </c>
      <c r="CY18" s="105">
        <f t="shared" si="15"/>
        <v>41902.080000000002</v>
      </c>
      <c r="CZ18" s="105">
        <f t="shared" si="16"/>
        <v>303790.08000000002</v>
      </c>
      <c r="DA18" s="105" t="str">
        <f t="shared" si="17"/>
        <v>8-75 DIAS</v>
      </c>
    </row>
    <row r="19" spans="1:105">
      <c r="A19" s="40">
        <v>11</v>
      </c>
      <c r="B19" s="97" t="s">
        <v>96</v>
      </c>
      <c r="C19" s="35" t="s">
        <v>12</v>
      </c>
      <c r="D19" s="35" t="s">
        <v>20</v>
      </c>
      <c r="E19" s="98" t="s">
        <v>9</v>
      </c>
      <c r="F19" s="33">
        <v>1</v>
      </c>
      <c r="G19" s="99" t="s">
        <v>134</v>
      </c>
      <c r="H19" s="100">
        <v>239000</v>
      </c>
      <c r="I19" s="100">
        <v>38240</v>
      </c>
      <c r="J19" s="100">
        <v>277240</v>
      </c>
      <c r="K19" s="100" t="s">
        <v>1274</v>
      </c>
      <c r="L19" s="101"/>
      <c r="M19" s="101"/>
      <c r="N19" s="101"/>
      <c r="O19" s="101"/>
      <c r="P19" s="101"/>
      <c r="Q19" s="102"/>
      <c r="R19" s="102"/>
      <c r="S19" s="102"/>
      <c r="T19" s="102"/>
      <c r="U19" s="102"/>
      <c r="V19" s="103"/>
      <c r="W19" s="103"/>
      <c r="X19" s="103"/>
      <c r="Y19" s="103"/>
      <c r="Z19" s="103"/>
      <c r="AA19" s="101"/>
      <c r="AB19" s="101"/>
      <c r="AC19" s="101"/>
      <c r="AD19" s="101"/>
      <c r="AE19" s="101"/>
      <c r="AF19" s="104"/>
      <c r="AG19" s="104"/>
      <c r="AH19" s="104"/>
      <c r="AI19" s="104"/>
      <c r="AJ19" s="104"/>
      <c r="AK19" s="102" t="str">
        <f t="shared" si="0"/>
        <v>ADEQUIM S.A.S</v>
      </c>
      <c r="AL19" s="102" t="str">
        <f t="shared" si="1"/>
        <v>MERCK</v>
      </c>
      <c r="AM19" s="102">
        <f t="shared" si="2"/>
        <v>239000</v>
      </c>
      <c r="AN19" s="102">
        <f t="shared" si="3"/>
        <v>38240</v>
      </c>
      <c r="AO19" s="102">
        <f t="shared" si="4"/>
        <v>277240</v>
      </c>
      <c r="AP19" s="102" t="str">
        <f t="shared" si="5"/>
        <v>90 DIAS</v>
      </c>
      <c r="AQ19" s="104"/>
      <c r="AR19" s="104"/>
      <c r="AS19" s="104"/>
      <c r="AT19" s="104"/>
      <c r="AU19" s="104"/>
      <c r="AV19" s="105"/>
      <c r="AW19" s="105"/>
      <c r="AX19" s="105"/>
      <c r="AY19" s="105"/>
      <c r="AZ19" s="105"/>
      <c r="BA19" s="102" t="s">
        <v>134</v>
      </c>
      <c r="BB19" s="102">
        <v>245823</v>
      </c>
      <c r="BC19" s="102">
        <v>39331.68</v>
      </c>
      <c r="BD19" s="102">
        <v>285154.68</v>
      </c>
      <c r="BE19" s="102" t="s">
        <v>1283</v>
      </c>
      <c r="BF19" s="106" t="s">
        <v>134</v>
      </c>
      <c r="BG19" s="106">
        <v>187488</v>
      </c>
      <c r="BH19" s="106">
        <v>29998.080000000002</v>
      </c>
      <c r="BI19" s="106">
        <v>217486.08000000002</v>
      </c>
      <c r="BJ19" s="106" t="s">
        <v>1312</v>
      </c>
      <c r="BK19" s="101"/>
      <c r="BL19" s="101"/>
      <c r="BM19" s="101"/>
      <c r="BN19" s="101"/>
      <c r="BO19" s="101"/>
      <c r="BP19" s="107"/>
      <c r="BQ19" s="107"/>
      <c r="BR19" s="107"/>
      <c r="BS19" s="107"/>
      <c r="BT19" s="107"/>
      <c r="BU19" s="151" t="str">
        <f t="shared" si="6"/>
        <v>PROFINAS S.A.S</v>
      </c>
      <c r="BV19" s="151" t="str">
        <f t="shared" si="7"/>
        <v>MERCK</v>
      </c>
      <c r="BW19" s="151">
        <f t="shared" si="8"/>
        <v>187488</v>
      </c>
      <c r="BX19" s="151">
        <f t="shared" si="9"/>
        <v>29998.080000000002</v>
      </c>
      <c r="BY19" s="151">
        <f t="shared" si="10"/>
        <v>217486.08000000002</v>
      </c>
      <c r="BZ19" s="151" t="str">
        <f t="shared" si="11"/>
        <v>8-75 DIAS</v>
      </c>
      <c r="CA19" s="105"/>
      <c r="CB19" s="105"/>
      <c r="CC19" s="105"/>
      <c r="CD19" s="105"/>
      <c r="CE19" s="105"/>
      <c r="CF19" s="100"/>
      <c r="CG19" s="100"/>
      <c r="CH19" s="100"/>
      <c r="CI19" s="100"/>
      <c r="CJ19" s="100"/>
      <c r="CK19" s="107"/>
      <c r="CL19" s="107"/>
      <c r="CM19" s="107"/>
      <c r="CN19" s="107"/>
      <c r="CO19" s="107"/>
      <c r="CP19" s="102"/>
      <c r="CQ19" s="102"/>
      <c r="CR19" s="102"/>
      <c r="CS19" s="102"/>
      <c r="CT19" s="102"/>
      <c r="CU19" s="102"/>
      <c r="CV19" s="105" t="str">
        <f t="shared" si="12"/>
        <v>PROFINAS S.A.S</v>
      </c>
      <c r="CW19" s="105" t="str">
        <f t="shared" si="13"/>
        <v>MERCK</v>
      </c>
      <c r="CX19" s="105">
        <f t="shared" si="14"/>
        <v>187488</v>
      </c>
      <c r="CY19" s="105">
        <f t="shared" si="15"/>
        <v>29998.080000000002</v>
      </c>
      <c r="CZ19" s="105">
        <f t="shared" si="16"/>
        <v>217486.08000000002</v>
      </c>
      <c r="DA19" s="105" t="str">
        <f t="shared" si="17"/>
        <v>8-75 DIAS</v>
      </c>
    </row>
    <row r="20" spans="1:105" ht="30">
      <c r="A20" s="40">
        <v>12</v>
      </c>
      <c r="B20" s="97" t="s">
        <v>200</v>
      </c>
      <c r="C20" s="35" t="s">
        <v>21</v>
      </c>
      <c r="D20" s="35" t="s">
        <v>16</v>
      </c>
      <c r="E20" s="98" t="s">
        <v>9</v>
      </c>
      <c r="F20" s="33">
        <v>1</v>
      </c>
      <c r="G20" s="99" t="s">
        <v>134</v>
      </c>
      <c r="H20" s="100">
        <v>106000</v>
      </c>
      <c r="I20" s="100">
        <v>16960</v>
      </c>
      <c r="J20" s="100">
        <v>122959.99999999999</v>
      </c>
      <c r="K20" s="100" t="s">
        <v>1274</v>
      </c>
      <c r="L20" s="101"/>
      <c r="M20" s="101"/>
      <c r="N20" s="101"/>
      <c r="O20" s="101"/>
      <c r="P20" s="101"/>
      <c r="Q20" s="102"/>
      <c r="R20" s="102"/>
      <c r="S20" s="102"/>
      <c r="T20" s="102"/>
      <c r="U20" s="102"/>
      <c r="V20" s="103"/>
      <c r="W20" s="103"/>
      <c r="X20" s="103"/>
      <c r="Y20" s="103"/>
      <c r="Z20" s="103"/>
      <c r="AA20" s="101"/>
      <c r="AB20" s="101"/>
      <c r="AC20" s="101"/>
      <c r="AD20" s="101"/>
      <c r="AE20" s="101"/>
      <c r="AF20" s="104"/>
      <c r="AG20" s="104"/>
      <c r="AH20" s="104"/>
      <c r="AI20" s="104"/>
      <c r="AJ20" s="104"/>
      <c r="AK20" s="102" t="str">
        <f t="shared" si="0"/>
        <v>ADEQUIM S.A.S</v>
      </c>
      <c r="AL20" s="102" t="str">
        <f t="shared" si="1"/>
        <v>MERCK</v>
      </c>
      <c r="AM20" s="102">
        <f t="shared" si="2"/>
        <v>106000</v>
      </c>
      <c r="AN20" s="102">
        <f t="shared" si="3"/>
        <v>16960</v>
      </c>
      <c r="AO20" s="102">
        <f t="shared" si="4"/>
        <v>122959.99999999999</v>
      </c>
      <c r="AP20" s="102" t="str">
        <f t="shared" si="5"/>
        <v>90 DIAS</v>
      </c>
      <c r="AQ20" s="104"/>
      <c r="AR20" s="104"/>
      <c r="AS20" s="104"/>
      <c r="AT20" s="104"/>
      <c r="AU20" s="104"/>
      <c r="AV20" s="105"/>
      <c r="AW20" s="105"/>
      <c r="AX20" s="105"/>
      <c r="AY20" s="105"/>
      <c r="AZ20" s="105"/>
      <c r="BA20" s="102" t="s">
        <v>134</v>
      </c>
      <c r="BB20" s="102">
        <v>149632</v>
      </c>
      <c r="BC20" s="102">
        <v>23941.119999999999</v>
      </c>
      <c r="BD20" s="102">
        <v>173573.12</v>
      </c>
      <c r="BE20" s="102" t="s">
        <v>1283</v>
      </c>
      <c r="BF20" s="106" t="s">
        <v>134</v>
      </c>
      <c r="BG20" s="106">
        <v>83328</v>
      </c>
      <c r="BH20" s="106">
        <v>13332.48</v>
      </c>
      <c r="BI20" s="106">
        <v>96660.479999999996</v>
      </c>
      <c r="BJ20" s="106" t="s">
        <v>1312</v>
      </c>
      <c r="BK20" s="101"/>
      <c r="BL20" s="101"/>
      <c r="BM20" s="101"/>
      <c r="BN20" s="101"/>
      <c r="BO20" s="101"/>
      <c r="BP20" s="107"/>
      <c r="BQ20" s="107"/>
      <c r="BR20" s="107"/>
      <c r="BS20" s="107"/>
      <c r="BT20" s="107"/>
      <c r="BU20" s="151" t="str">
        <f t="shared" si="6"/>
        <v>PROFINAS S.A.S</v>
      </c>
      <c r="BV20" s="151" t="str">
        <f t="shared" si="7"/>
        <v>MERCK</v>
      </c>
      <c r="BW20" s="151">
        <f t="shared" si="8"/>
        <v>83328</v>
      </c>
      <c r="BX20" s="151">
        <f t="shared" si="9"/>
        <v>13332.48</v>
      </c>
      <c r="BY20" s="151">
        <f t="shared" si="10"/>
        <v>96660.479999999996</v>
      </c>
      <c r="BZ20" s="151" t="str">
        <f t="shared" si="11"/>
        <v>8-75 DIAS</v>
      </c>
      <c r="CA20" s="105"/>
      <c r="CB20" s="105"/>
      <c r="CC20" s="105"/>
      <c r="CD20" s="105"/>
      <c r="CE20" s="105"/>
      <c r="CF20" s="100"/>
      <c r="CG20" s="100"/>
      <c r="CH20" s="100"/>
      <c r="CI20" s="100"/>
      <c r="CJ20" s="100"/>
      <c r="CK20" s="107"/>
      <c r="CL20" s="107"/>
      <c r="CM20" s="107"/>
      <c r="CN20" s="107"/>
      <c r="CO20" s="107"/>
      <c r="CP20" s="102"/>
      <c r="CQ20" s="102"/>
      <c r="CR20" s="102"/>
      <c r="CS20" s="102"/>
      <c r="CT20" s="102"/>
      <c r="CU20" s="102"/>
      <c r="CV20" s="105" t="str">
        <f t="shared" si="12"/>
        <v>PROFINAS S.A.S</v>
      </c>
      <c r="CW20" s="105" t="str">
        <f t="shared" si="13"/>
        <v>MERCK</v>
      </c>
      <c r="CX20" s="105">
        <f t="shared" si="14"/>
        <v>83328</v>
      </c>
      <c r="CY20" s="105">
        <f t="shared" si="15"/>
        <v>13332.48</v>
      </c>
      <c r="CZ20" s="105">
        <f t="shared" si="16"/>
        <v>96660.479999999996</v>
      </c>
      <c r="DA20" s="105" t="str">
        <f t="shared" si="17"/>
        <v>8-75 DIAS</v>
      </c>
    </row>
    <row r="21" spans="1:105" ht="45">
      <c r="A21" s="40">
        <v>13</v>
      </c>
      <c r="B21" s="108" t="s">
        <v>24</v>
      </c>
      <c r="C21" s="35" t="s">
        <v>13</v>
      </c>
      <c r="D21" s="35" t="s">
        <v>16</v>
      </c>
      <c r="E21" s="98" t="s">
        <v>23</v>
      </c>
      <c r="F21" s="33">
        <v>2</v>
      </c>
      <c r="G21" s="99" t="s">
        <v>914</v>
      </c>
      <c r="H21" s="100"/>
      <c r="I21" s="100"/>
      <c r="J21" s="100"/>
      <c r="K21" s="100"/>
      <c r="L21" s="101"/>
      <c r="M21" s="101"/>
      <c r="N21" s="101"/>
      <c r="O21" s="101"/>
      <c r="P21" s="101"/>
      <c r="Q21" s="102"/>
      <c r="R21" s="102"/>
      <c r="S21" s="102"/>
      <c r="T21" s="102"/>
      <c r="U21" s="102"/>
      <c r="V21" s="103"/>
      <c r="W21" s="103"/>
      <c r="X21" s="103"/>
      <c r="Y21" s="103"/>
      <c r="Z21" s="103"/>
      <c r="AA21" s="101"/>
      <c r="AB21" s="101"/>
      <c r="AC21" s="101"/>
      <c r="AD21" s="101"/>
      <c r="AE21" s="101"/>
      <c r="AF21" s="104"/>
      <c r="AG21" s="104"/>
      <c r="AH21" s="104"/>
      <c r="AI21" s="104"/>
      <c r="AJ21" s="104"/>
      <c r="AK21" s="102"/>
      <c r="AL21" s="102"/>
      <c r="AM21" s="102"/>
      <c r="AN21" s="102"/>
      <c r="AO21" s="102"/>
      <c r="AP21" s="102"/>
      <c r="AQ21" s="104"/>
      <c r="AR21" s="104"/>
      <c r="AS21" s="104"/>
      <c r="AT21" s="104"/>
      <c r="AU21" s="104"/>
      <c r="AV21" s="105"/>
      <c r="AW21" s="105"/>
      <c r="AX21" s="105"/>
      <c r="AY21" s="105"/>
      <c r="AZ21" s="105"/>
      <c r="BA21" s="102"/>
      <c r="BB21" s="102"/>
      <c r="BC21" s="102"/>
      <c r="BD21" s="102"/>
      <c r="BE21" s="102"/>
      <c r="BF21" s="106"/>
      <c r="BG21" s="106"/>
      <c r="BH21" s="106"/>
      <c r="BI21" s="106"/>
      <c r="BJ21" s="106"/>
      <c r="BK21" s="101" t="s">
        <v>23</v>
      </c>
      <c r="BL21" s="101">
        <v>408000</v>
      </c>
      <c r="BM21" s="101">
        <v>65280</v>
      </c>
      <c r="BN21" s="101">
        <v>946560</v>
      </c>
      <c r="BO21" s="101" t="s">
        <v>1283</v>
      </c>
      <c r="BP21" s="107"/>
      <c r="BQ21" s="107"/>
      <c r="BR21" s="107"/>
      <c r="BS21" s="107"/>
      <c r="BT21" s="107"/>
      <c r="BU21" s="151" t="str">
        <f t="shared" si="6"/>
        <v xml:space="preserve"> QUIMICA  M.G.  S.A.S.</v>
      </c>
      <c r="BV21" s="151" t="str">
        <f t="shared" si="7"/>
        <v>SIGMA</v>
      </c>
      <c r="BW21" s="151">
        <f t="shared" si="8"/>
        <v>408000</v>
      </c>
      <c r="BX21" s="151">
        <f t="shared" si="9"/>
        <v>65280</v>
      </c>
      <c r="BY21" s="151">
        <f t="shared" si="10"/>
        <v>946560</v>
      </c>
      <c r="BZ21" s="151" t="str">
        <f t="shared" si="11"/>
        <v>60 DIAS</v>
      </c>
      <c r="CA21" s="105" t="s">
        <v>23</v>
      </c>
      <c r="CB21" s="105">
        <v>446900</v>
      </c>
      <c r="CC21" s="105">
        <v>71504</v>
      </c>
      <c r="CD21" s="105">
        <v>1036808</v>
      </c>
      <c r="CE21" s="105" t="s">
        <v>160</v>
      </c>
      <c r="CF21" s="100"/>
      <c r="CG21" s="100"/>
      <c r="CH21" s="100"/>
      <c r="CI21" s="100"/>
      <c r="CJ21" s="100"/>
      <c r="CK21" s="107"/>
      <c r="CL21" s="107"/>
      <c r="CM21" s="107"/>
      <c r="CN21" s="107"/>
      <c r="CO21" s="107"/>
      <c r="CP21" s="102" t="str">
        <f t="shared" ref="CP21:CP64" si="18">IF(CR21=CL21,$CK$7,IF(CR21=CG21,$CF$7,IF(CR21=CB21,$CA$7," ")))</f>
        <v>SCIENTIFIC PRODUCTS LTDA.</v>
      </c>
      <c r="CQ21" s="102" t="str">
        <f t="shared" ref="CQ21:CQ64" si="19">IF(CR21=CL21,CK21,IF(CR21=CG21,CF21,IF(CR21=CB21,CA21," ")))</f>
        <v>SIGMA</v>
      </c>
      <c r="CR21" s="102">
        <f t="shared" ref="CR21:CR64" si="20">MIN(CL21,CG21,CB21)</f>
        <v>446900</v>
      </c>
      <c r="CS21" s="102">
        <f t="shared" ref="CS21:CS64" si="21">IF(CR21=CL21,CM21,IF(CR21=CG21,CH21,IF(CR21=CB21,CC21," ")))</f>
        <v>71504</v>
      </c>
      <c r="CT21" s="102">
        <f t="shared" ref="CT21:CT64" si="22">MIN(CN21,CI21,CD21)</f>
        <v>1036808</v>
      </c>
      <c r="CU21" s="102" t="str">
        <f t="shared" ref="CU21:CU64" si="23">IF(CR21=CL21,CO21,IF(CR21=CG21,CJ21,IF(CR21=CB21,CE21," ")))</f>
        <v>90 DÍAS</v>
      </c>
      <c r="CV21" s="105" t="str">
        <f t="shared" si="12"/>
        <v xml:space="preserve"> QUIMICA  M.G.  S.A.S.</v>
      </c>
      <c r="CW21" s="105" t="str">
        <f t="shared" si="13"/>
        <v>SIGMA</v>
      </c>
      <c r="CX21" s="105">
        <f t="shared" si="14"/>
        <v>408000</v>
      </c>
      <c r="CY21" s="105">
        <f t="shared" si="15"/>
        <v>65280</v>
      </c>
      <c r="CZ21" s="105">
        <f t="shared" si="16"/>
        <v>946560</v>
      </c>
      <c r="DA21" s="105" t="str">
        <f t="shared" si="17"/>
        <v>60 DIAS</v>
      </c>
    </row>
    <row r="22" spans="1:105">
      <c r="A22" s="40">
        <v>14</v>
      </c>
      <c r="B22" s="108" t="s">
        <v>26</v>
      </c>
      <c r="C22" s="35" t="s">
        <v>13</v>
      </c>
      <c r="D22" s="35" t="s">
        <v>16</v>
      </c>
      <c r="E22" s="98" t="s">
        <v>1260</v>
      </c>
      <c r="F22" s="33">
        <v>1</v>
      </c>
      <c r="G22" s="99"/>
      <c r="H22" s="100"/>
      <c r="I22" s="100"/>
      <c r="J22" s="100"/>
      <c r="K22" s="100"/>
      <c r="L22" s="101"/>
      <c r="M22" s="101"/>
      <c r="N22" s="101"/>
      <c r="O22" s="101"/>
      <c r="P22" s="101"/>
      <c r="Q22" s="102"/>
      <c r="R22" s="102"/>
      <c r="S22" s="102"/>
      <c r="T22" s="102"/>
      <c r="U22" s="102"/>
      <c r="V22" s="103" t="s">
        <v>23</v>
      </c>
      <c r="W22" s="103">
        <v>209000</v>
      </c>
      <c r="X22" s="103">
        <v>33440</v>
      </c>
      <c r="Y22" s="103">
        <v>242440</v>
      </c>
      <c r="Z22" s="103" t="s">
        <v>1287</v>
      </c>
      <c r="AA22" s="101"/>
      <c r="AB22" s="101"/>
      <c r="AC22" s="101"/>
      <c r="AD22" s="101"/>
      <c r="AE22" s="101"/>
      <c r="AF22" s="104"/>
      <c r="AG22" s="104"/>
      <c r="AH22" s="104"/>
      <c r="AI22" s="104"/>
      <c r="AJ22" s="104"/>
      <c r="AK22" s="102" t="str">
        <f t="shared" si="0"/>
        <v xml:space="preserve"> CASA CIENTIFICA BLANCO Y COMPANIA S.A.S</v>
      </c>
      <c r="AL22" s="102" t="str">
        <f t="shared" si="1"/>
        <v>SIGMA</v>
      </c>
      <c r="AM22" s="102">
        <f t="shared" si="2"/>
        <v>209000</v>
      </c>
      <c r="AN22" s="102">
        <f t="shared" si="3"/>
        <v>33440</v>
      </c>
      <c r="AO22" s="102">
        <f t="shared" si="4"/>
        <v>242440</v>
      </c>
      <c r="AP22" s="102" t="str">
        <f t="shared" si="5"/>
        <v>45 DIAS</v>
      </c>
      <c r="AQ22" s="104"/>
      <c r="AR22" s="104"/>
      <c r="AS22" s="104"/>
      <c r="AT22" s="104"/>
      <c r="AU22" s="104"/>
      <c r="AV22" s="105"/>
      <c r="AW22" s="105"/>
      <c r="AX22" s="105"/>
      <c r="AY22" s="105"/>
      <c r="AZ22" s="105"/>
      <c r="BA22" s="102"/>
      <c r="BB22" s="102"/>
      <c r="BC22" s="102"/>
      <c r="BD22" s="102"/>
      <c r="BE22" s="102"/>
      <c r="BF22" s="106" t="s">
        <v>134</v>
      </c>
      <c r="BG22" s="106">
        <v>182400</v>
      </c>
      <c r="BH22" s="106">
        <v>29184</v>
      </c>
      <c r="BI22" s="106">
        <v>211584</v>
      </c>
      <c r="BJ22" s="106" t="s">
        <v>1312</v>
      </c>
      <c r="BK22" s="101" t="s">
        <v>23</v>
      </c>
      <c r="BL22" s="101">
        <v>149000</v>
      </c>
      <c r="BM22" s="101">
        <v>23840</v>
      </c>
      <c r="BN22" s="101">
        <v>172840</v>
      </c>
      <c r="BO22" s="101" t="s">
        <v>1283</v>
      </c>
      <c r="BP22" s="107"/>
      <c r="BQ22" s="107"/>
      <c r="BR22" s="107"/>
      <c r="BS22" s="107"/>
      <c r="BT22" s="107"/>
      <c r="BU22" s="151" t="str">
        <f t="shared" si="6"/>
        <v xml:space="preserve"> QUIMICA  M.G.  S.A.S.</v>
      </c>
      <c r="BV22" s="151" t="str">
        <f t="shared" si="7"/>
        <v>SIGMA</v>
      </c>
      <c r="BW22" s="151">
        <f t="shared" si="8"/>
        <v>149000</v>
      </c>
      <c r="BX22" s="151">
        <f t="shared" si="9"/>
        <v>23840</v>
      </c>
      <c r="BY22" s="151">
        <f t="shared" si="10"/>
        <v>172840</v>
      </c>
      <c r="BZ22" s="151" t="str">
        <f t="shared" si="11"/>
        <v>60 DIAS</v>
      </c>
      <c r="CA22" s="105" t="s">
        <v>23</v>
      </c>
      <c r="CB22" s="105">
        <v>149400</v>
      </c>
      <c r="CC22" s="105">
        <v>23904</v>
      </c>
      <c r="CD22" s="105">
        <v>173304</v>
      </c>
      <c r="CE22" s="105" t="s">
        <v>160</v>
      </c>
      <c r="CF22" s="100"/>
      <c r="CG22" s="100"/>
      <c r="CH22" s="100"/>
      <c r="CI22" s="100"/>
      <c r="CJ22" s="100"/>
      <c r="CK22" s="107"/>
      <c r="CL22" s="107"/>
      <c r="CM22" s="107"/>
      <c r="CN22" s="107"/>
      <c r="CO22" s="107"/>
      <c r="CP22" s="102" t="str">
        <f t="shared" si="18"/>
        <v>SCIENTIFIC PRODUCTS LTDA.</v>
      </c>
      <c r="CQ22" s="102" t="str">
        <f t="shared" si="19"/>
        <v>SIGMA</v>
      </c>
      <c r="CR22" s="102">
        <f t="shared" si="20"/>
        <v>149400</v>
      </c>
      <c r="CS22" s="102">
        <f t="shared" si="21"/>
        <v>23904</v>
      </c>
      <c r="CT22" s="102">
        <f t="shared" si="22"/>
        <v>173304</v>
      </c>
      <c r="CU22" s="102" t="str">
        <f t="shared" si="23"/>
        <v>90 DÍAS</v>
      </c>
      <c r="CV22" s="105" t="str">
        <f t="shared" si="12"/>
        <v xml:space="preserve"> QUIMICA  M.G.  S.A.S.</v>
      </c>
      <c r="CW22" s="105" t="str">
        <f t="shared" si="13"/>
        <v>SIGMA</v>
      </c>
      <c r="CX22" s="105">
        <f t="shared" si="14"/>
        <v>149000</v>
      </c>
      <c r="CY22" s="105">
        <f t="shared" si="15"/>
        <v>23840</v>
      </c>
      <c r="CZ22" s="105">
        <f t="shared" si="16"/>
        <v>172840</v>
      </c>
      <c r="DA22" s="105" t="str">
        <f t="shared" si="17"/>
        <v>60 DIAS</v>
      </c>
    </row>
    <row r="23" spans="1:105" ht="30">
      <c r="A23" s="40">
        <v>15</v>
      </c>
      <c r="B23" s="108" t="s">
        <v>27</v>
      </c>
      <c r="C23" s="35" t="s">
        <v>10</v>
      </c>
      <c r="D23" s="35" t="s">
        <v>14</v>
      </c>
      <c r="E23" s="98" t="s">
        <v>28</v>
      </c>
      <c r="F23" s="33">
        <v>1</v>
      </c>
      <c r="G23" s="99"/>
      <c r="H23" s="100"/>
      <c r="I23" s="100"/>
      <c r="J23" s="100"/>
      <c r="K23" s="100"/>
      <c r="L23" s="101"/>
      <c r="M23" s="101"/>
      <c r="N23" s="101"/>
      <c r="O23" s="101"/>
      <c r="P23" s="101"/>
      <c r="Q23" s="102"/>
      <c r="R23" s="102"/>
      <c r="S23" s="102"/>
      <c r="T23" s="102"/>
      <c r="U23" s="102"/>
      <c r="V23" s="103" t="s">
        <v>23</v>
      </c>
      <c r="W23" s="103">
        <v>622000</v>
      </c>
      <c r="X23" s="103">
        <v>99520</v>
      </c>
      <c r="Y23" s="103">
        <v>721520</v>
      </c>
      <c r="Z23" s="103" t="s">
        <v>1287</v>
      </c>
      <c r="AA23" s="101"/>
      <c r="AB23" s="101"/>
      <c r="AC23" s="101"/>
      <c r="AD23" s="101"/>
      <c r="AE23" s="101"/>
      <c r="AF23" s="104"/>
      <c r="AG23" s="104"/>
      <c r="AH23" s="104"/>
      <c r="AI23" s="104"/>
      <c r="AJ23" s="104"/>
      <c r="AK23" s="102" t="str">
        <f t="shared" si="0"/>
        <v xml:space="preserve"> CASA CIENTIFICA BLANCO Y COMPANIA S.A.S</v>
      </c>
      <c r="AL23" s="102" t="str">
        <f t="shared" si="1"/>
        <v>SIGMA</v>
      </c>
      <c r="AM23" s="102">
        <f t="shared" si="2"/>
        <v>622000</v>
      </c>
      <c r="AN23" s="102">
        <f t="shared" si="3"/>
        <v>99520</v>
      </c>
      <c r="AO23" s="102">
        <f t="shared" si="4"/>
        <v>721520</v>
      </c>
      <c r="AP23" s="102" t="str">
        <f t="shared" si="5"/>
        <v>45 DIAS</v>
      </c>
      <c r="AQ23" s="104"/>
      <c r="AR23" s="104"/>
      <c r="AS23" s="104"/>
      <c r="AT23" s="104"/>
      <c r="AU23" s="104"/>
      <c r="AV23" s="105"/>
      <c r="AW23" s="105"/>
      <c r="AX23" s="105"/>
      <c r="AY23" s="105"/>
      <c r="AZ23" s="105"/>
      <c r="BA23" s="102"/>
      <c r="BB23" s="102"/>
      <c r="BC23" s="102"/>
      <c r="BD23" s="102"/>
      <c r="BE23" s="102"/>
      <c r="BF23" s="106"/>
      <c r="BG23" s="106"/>
      <c r="BH23" s="106"/>
      <c r="BI23" s="106"/>
      <c r="BJ23" s="106"/>
      <c r="BK23" s="101" t="s">
        <v>23</v>
      </c>
      <c r="BL23" s="101">
        <v>256000</v>
      </c>
      <c r="BM23" s="101">
        <v>40960</v>
      </c>
      <c r="BN23" s="101">
        <v>296960</v>
      </c>
      <c r="BO23" s="101" t="s">
        <v>1283</v>
      </c>
      <c r="BP23" s="107"/>
      <c r="BQ23" s="107"/>
      <c r="BR23" s="107"/>
      <c r="BS23" s="107"/>
      <c r="BT23" s="107"/>
      <c r="BU23" s="151" t="str">
        <f t="shared" si="6"/>
        <v xml:space="preserve"> QUIMICA  M.G.  S.A.S.</v>
      </c>
      <c r="BV23" s="151" t="str">
        <f t="shared" si="7"/>
        <v>SIGMA</v>
      </c>
      <c r="BW23" s="151">
        <f t="shared" si="8"/>
        <v>256000</v>
      </c>
      <c r="BX23" s="151">
        <f t="shared" si="9"/>
        <v>40960</v>
      </c>
      <c r="BY23" s="151">
        <f t="shared" si="10"/>
        <v>296960</v>
      </c>
      <c r="BZ23" s="151" t="str">
        <f t="shared" si="11"/>
        <v>60 DIAS</v>
      </c>
      <c r="CA23" s="105" t="s">
        <v>23</v>
      </c>
      <c r="CB23" s="105">
        <v>258000</v>
      </c>
      <c r="CC23" s="105">
        <v>41280</v>
      </c>
      <c r="CD23" s="105">
        <v>299280</v>
      </c>
      <c r="CE23" s="105" t="s">
        <v>160</v>
      </c>
      <c r="CF23" s="100"/>
      <c r="CG23" s="100"/>
      <c r="CH23" s="100"/>
      <c r="CI23" s="100"/>
      <c r="CJ23" s="100"/>
      <c r="CK23" s="107"/>
      <c r="CL23" s="107"/>
      <c r="CM23" s="107"/>
      <c r="CN23" s="107"/>
      <c r="CO23" s="107"/>
      <c r="CP23" s="102" t="str">
        <f t="shared" si="18"/>
        <v>SCIENTIFIC PRODUCTS LTDA.</v>
      </c>
      <c r="CQ23" s="102" t="str">
        <f t="shared" si="19"/>
        <v>SIGMA</v>
      </c>
      <c r="CR23" s="102">
        <f t="shared" si="20"/>
        <v>258000</v>
      </c>
      <c r="CS23" s="102">
        <f t="shared" si="21"/>
        <v>41280</v>
      </c>
      <c r="CT23" s="102">
        <f t="shared" si="22"/>
        <v>299280</v>
      </c>
      <c r="CU23" s="102" t="str">
        <f t="shared" si="23"/>
        <v>90 DÍAS</v>
      </c>
      <c r="CV23" s="105" t="str">
        <f t="shared" si="12"/>
        <v xml:space="preserve"> QUIMICA  M.G.  S.A.S.</v>
      </c>
      <c r="CW23" s="105" t="str">
        <f t="shared" si="13"/>
        <v>SIGMA</v>
      </c>
      <c r="CX23" s="105">
        <f t="shared" si="14"/>
        <v>256000</v>
      </c>
      <c r="CY23" s="105">
        <f t="shared" si="15"/>
        <v>40960</v>
      </c>
      <c r="CZ23" s="105">
        <f t="shared" si="16"/>
        <v>296960</v>
      </c>
      <c r="DA23" s="105" t="str">
        <f t="shared" si="17"/>
        <v>60 DIAS</v>
      </c>
    </row>
    <row r="24" spans="1:105" ht="45">
      <c r="A24" s="40">
        <v>16</v>
      </c>
      <c r="B24" s="108" t="s">
        <v>29</v>
      </c>
      <c r="C24" s="35" t="s">
        <v>30</v>
      </c>
      <c r="D24" s="35" t="s">
        <v>15</v>
      </c>
      <c r="E24" s="98" t="s">
        <v>23</v>
      </c>
      <c r="F24" s="33">
        <v>2</v>
      </c>
      <c r="G24" s="99"/>
      <c r="H24" s="100"/>
      <c r="I24" s="100"/>
      <c r="J24" s="100"/>
      <c r="K24" s="100"/>
      <c r="L24" s="101"/>
      <c r="M24" s="101"/>
      <c r="N24" s="101"/>
      <c r="O24" s="101"/>
      <c r="P24" s="101"/>
      <c r="Q24" s="102"/>
      <c r="R24" s="102"/>
      <c r="S24" s="102"/>
      <c r="T24" s="102"/>
      <c r="U24" s="102"/>
      <c r="V24" s="103" t="s">
        <v>23</v>
      </c>
      <c r="W24" s="103">
        <v>447000</v>
      </c>
      <c r="X24" s="103">
        <v>71520</v>
      </c>
      <c r="Y24" s="103">
        <v>1037040</v>
      </c>
      <c r="Z24" s="103" t="s">
        <v>1287</v>
      </c>
      <c r="AA24" s="101"/>
      <c r="AB24" s="101"/>
      <c r="AC24" s="101"/>
      <c r="AD24" s="101"/>
      <c r="AE24" s="101"/>
      <c r="AF24" s="104"/>
      <c r="AG24" s="104"/>
      <c r="AH24" s="104"/>
      <c r="AI24" s="104"/>
      <c r="AJ24" s="104"/>
      <c r="AK24" s="102" t="str">
        <f t="shared" si="0"/>
        <v xml:space="preserve"> CASA CIENTIFICA BLANCO Y COMPANIA S.A.S</v>
      </c>
      <c r="AL24" s="102" t="str">
        <f t="shared" si="1"/>
        <v>SIGMA</v>
      </c>
      <c r="AM24" s="102">
        <f t="shared" si="2"/>
        <v>447000</v>
      </c>
      <c r="AN24" s="102">
        <f t="shared" si="3"/>
        <v>71520</v>
      </c>
      <c r="AO24" s="102">
        <f t="shared" si="4"/>
        <v>1037040</v>
      </c>
      <c r="AP24" s="102" t="str">
        <f t="shared" si="5"/>
        <v>45 DIAS</v>
      </c>
      <c r="AQ24" s="104"/>
      <c r="AR24" s="104"/>
      <c r="AS24" s="104"/>
      <c r="AT24" s="104"/>
      <c r="AU24" s="104"/>
      <c r="AV24" s="105"/>
      <c r="AW24" s="105"/>
      <c r="AX24" s="105"/>
      <c r="AY24" s="105"/>
      <c r="AZ24" s="105"/>
      <c r="BA24" s="102"/>
      <c r="BB24" s="102"/>
      <c r="BC24" s="102"/>
      <c r="BD24" s="102"/>
      <c r="BE24" s="102"/>
      <c r="BF24" s="106"/>
      <c r="BG24" s="106"/>
      <c r="BH24" s="106"/>
      <c r="BI24" s="106"/>
      <c r="BJ24" s="106"/>
      <c r="BK24" s="101" t="s">
        <v>23</v>
      </c>
      <c r="BL24" s="101">
        <v>371000</v>
      </c>
      <c r="BM24" s="101">
        <v>59360</v>
      </c>
      <c r="BN24" s="101">
        <v>860720</v>
      </c>
      <c r="BO24" s="101" t="s">
        <v>1283</v>
      </c>
      <c r="BP24" s="107"/>
      <c r="BQ24" s="107"/>
      <c r="BR24" s="107"/>
      <c r="BS24" s="107"/>
      <c r="BT24" s="107"/>
      <c r="BU24" s="151" t="str">
        <f t="shared" si="6"/>
        <v xml:space="preserve"> QUIMICA  M.G.  S.A.S.</v>
      </c>
      <c r="BV24" s="151" t="str">
        <f t="shared" si="7"/>
        <v>SIGMA</v>
      </c>
      <c r="BW24" s="151">
        <f t="shared" si="8"/>
        <v>371000</v>
      </c>
      <c r="BX24" s="151">
        <f t="shared" si="9"/>
        <v>59360</v>
      </c>
      <c r="BY24" s="151">
        <f t="shared" si="10"/>
        <v>860720</v>
      </c>
      <c r="BZ24" s="151" t="str">
        <f t="shared" si="11"/>
        <v>60 DIAS</v>
      </c>
      <c r="CA24" s="105" t="s">
        <v>23</v>
      </c>
      <c r="CB24" s="105">
        <v>404000</v>
      </c>
      <c r="CC24" s="105">
        <v>64640</v>
      </c>
      <c r="CD24" s="105">
        <v>937280</v>
      </c>
      <c r="CE24" s="105" t="s">
        <v>160</v>
      </c>
      <c r="CF24" s="100"/>
      <c r="CG24" s="100"/>
      <c r="CH24" s="100"/>
      <c r="CI24" s="100"/>
      <c r="CJ24" s="100"/>
      <c r="CK24" s="107"/>
      <c r="CL24" s="107"/>
      <c r="CM24" s="107"/>
      <c r="CN24" s="107"/>
      <c r="CO24" s="107"/>
      <c r="CP24" s="102" t="str">
        <f t="shared" si="18"/>
        <v>SCIENTIFIC PRODUCTS LTDA.</v>
      </c>
      <c r="CQ24" s="102" t="str">
        <f t="shared" si="19"/>
        <v>SIGMA</v>
      </c>
      <c r="CR24" s="102">
        <f t="shared" si="20"/>
        <v>404000</v>
      </c>
      <c r="CS24" s="102">
        <f t="shared" si="21"/>
        <v>64640</v>
      </c>
      <c r="CT24" s="102">
        <f t="shared" si="22"/>
        <v>937280</v>
      </c>
      <c r="CU24" s="102" t="str">
        <f t="shared" si="23"/>
        <v>90 DÍAS</v>
      </c>
      <c r="CV24" s="105" t="str">
        <f t="shared" si="12"/>
        <v xml:space="preserve"> QUIMICA  M.G.  S.A.S.</v>
      </c>
      <c r="CW24" s="105" t="str">
        <f t="shared" si="13"/>
        <v>SIGMA</v>
      </c>
      <c r="CX24" s="105">
        <f t="shared" si="14"/>
        <v>371000</v>
      </c>
      <c r="CY24" s="105">
        <f t="shared" si="15"/>
        <v>59360</v>
      </c>
      <c r="CZ24" s="105">
        <f t="shared" si="16"/>
        <v>860720</v>
      </c>
      <c r="DA24" s="105" t="str">
        <f t="shared" si="17"/>
        <v>60 DIAS</v>
      </c>
    </row>
    <row r="25" spans="1:105" ht="60">
      <c r="A25" s="40">
        <v>17</v>
      </c>
      <c r="B25" s="108" t="s">
        <v>31</v>
      </c>
      <c r="C25" s="35" t="s">
        <v>12</v>
      </c>
      <c r="D25" s="35" t="s">
        <v>20</v>
      </c>
      <c r="E25" s="98" t="s">
        <v>23</v>
      </c>
      <c r="F25" s="33">
        <v>1</v>
      </c>
      <c r="G25" s="99"/>
      <c r="H25" s="100"/>
      <c r="I25" s="100"/>
      <c r="J25" s="100"/>
      <c r="K25" s="100"/>
      <c r="L25" s="101"/>
      <c r="M25" s="101"/>
      <c r="N25" s="101"/>
      <c r="O25" s="101"/>
      <c r="P25" s="101"/>
      <c r="Q25" s="102"/>
      <c r="R25" s="102"/>
      <c r="S25" s="102"/>
      <c r="T25" s="102"/>
      <c r="U25" s="102"/>
      <c r="V25" s="103" t="s">
        <v>23</v>
      </c>
      <c r="W25" s="103">
        <v>814000</v>
      </c>
      <c r="X25" s="103">
        <v>130240</v>
      </c>
      <c r="Y25" s="103">
        <v>944240</v>
      </c>
      <c r="Z25" s="103" t="s">
        <v>1287</v>
      </c>
      <c r="AA25" s="101"/>
      <c r="AB25" s="101"/>
      <c r="AC25" s="101"/>
      <c r="AD25" s="101"/>
      <c r="AE25" s="101"/>
      <c r="AF25" s="104"/>
      <c r="AG25" s="104"/>
      <c r="AH25" s="104"/>
      <c r="AI25" s="104"/>
      <c r="AJ25" s="104"/>
      <c r="AK25" s="102" t="str">
        <f t="shared" si="0"/>
        <v xml:space="preserve"> CASA CIENTIFICA BLANCO Y COMPANIA S.A.S</v>
      </c>
      <c r="AL25" s="102" t="str">
        <f t="shared" si="1"/>
        <v>SIGMA</v>
      </c>
      <c r="AM25" s="102">
        <f t="shared" si="2"/>
        <v>814000</v>
      </c>
      <c r="AN25" s="102">
        <f t="shared" si="3"/>
        <v>130240</v>
      </c>
      <c r="AO25" s="102">
        <f t="shared" si="4"/>
        <v>944240</v>
      </c>
      <c r="AP25" s="102" t="str">
        <f t="shared" si="5"/>
        <v>45 DIAS</v>
      </c>
      <c r="AQ25" s="104"/>
      <c r="AR25" s="104"/>
      <c r="AS25" s="104"/>
      <c r="AT25" s="104"/>
      <c r="AU25" s="104"/>
      <c r="AV25" s="105"/>
      <c r="AW25" s="105"/>
      <c r="AX25" s="105"/>
      <c r="AY25" s="105"/>
      <c r="AZ25" s="105"/>
      <c r="BA25" s="102"/>
      <c r="BB25" s="102"/>
      <c r="BC25" s="102"/>
      <c r="BD25" s="102"/>
      <c r="BE25" s="102"/>
      <c r="BF25" s="106"/>
      <c r="BG25" s="106"/>
      <c r="BH25" s="106"/>
      <c r="BI25" s="106"/>
      <c r="BJ25" s="106"/>
      <c r="BK25" s="101" t="s">
        <v>23</v>
      </c>
      <c r="BL25" s="101">
        <v>362000</v>
      </c>
      <c r="BM25" s="101">
        <v>57920</v>
      </c>
      <c r="BN25" s="101">
        <v>419920</v>
      </c>
      <c r="BO25" s="101" t="s">
        <v>1283</v>
      </c>
      <c r="BP25" s="107"/>
      <c r="BQ25" s="107"/>
      <c r="BR25" s="107"/>
      <c r="BS25" s="107"/>
      <c r="BT25" s="107"/>
      <c r="BU25" s="151" t="str">
        <f t="shared" si="6"/>
        <v xml:space="preserve"> QUIMICA  M.G.  S.A.S.</v>
      </c>
      <c r="BV25" s="151" t="str">
        <f t="shared" si="7"/>
        <v>SIGMA</v>
      </c>
      <c r="BW25" s="151">
        <f t="shared" si="8"/>
        <v>362000</v>
      </c>
      <c r="BX25" s="151">
        <f t="shared" si="9"/>
        <v>57920</v>
      </c>
      <c r="BY25" s="151">
        <f t="shared" si="10"/>
        <v>419920</v>
      </c>
      <c r="BZ25" s="151" t="str">
        <f t="shared" si="11"/>
        <v>60 DIAS</v>
      </c>
      <c r="CA25" s="105" t="s">
        <v>23</v>
      </c>
      <c r="CB25" s="105">
        <v>380200</v>
      </c>
      <c r="CC25" s="105">
        <v>60832</v>
      </c>
      <c r="CD25" s="105">
        <v>441032</v>
      </c>
      <c r="CE25" s="105" t="s">
        <v>160</v>
      </c>
      <c r="CF25" s="100"/>
      <c r="CG25" s="100"/>
      <c r="CH25" s="100"/>
      <c r="CI25" s="100"/>
      <c r="CJ25" s="100"/>
      <c r="CK25" s="107"/>
      <c r="CL25" s="107"/>
      <c r="CM25" s="107"/>
      <c r="CN25" s="107"/>
      <c r="CO25" s="107"/>
      <c r="CP25" s="102" t="str">
        <f t="shared" si="18"/>
        <v>SCIENTIFIC PRODUCTS LTDA.</v>
      </c>
      <c r="CQ25" s="102" t="str">
        <f t="shared" si="19"/>
        <v>SIGMA</v>
      </c>
      <c r="CR25" s="102">
        <f t="shared" si="20"/>
        <v>380200</v>
      </c>
      <c r="CS25" s="102">
        <f t="shared" si="21"/>
        <v>60832</v>
      </c>
      <c r="CT25" s="102">
        <f t="shared" si="22"/>
        <v>441032</v>
      </c>
      <c r="CU25" s="102" t="str">
        <f t="shared" si="23"/>
        <v>90 DÍAS</v>
      </c>
      <c r="CV25" s="105" t="str">
        <f t="shared" si="12"/>
        <v xml:space="preserve"> QUIMICA  M.G.  S.A.S.</v>
      </c>
      <c r="CW25" s="105" t="str">
        <f t="shared" si="13"/>
        <v>SIGMA</v>
      </c>
      <c r="CX25" s="105">
        <f t="shared" si="14"/>
        <v>362000</v>
      </c>
      <c r="CY25" s="105">
        <f t="shared" si="15"/>
        <v>57920</v>
      </c>
      <c r="CZ25" s="105">
        <f t="shared" si="16"/>
        <v>419920</v>
      </c>
      <c r="DA25" s="105" t="str">
        <f t="shared" si="17"/>
        <v>60 DIAS</v>
      </c>
    </row>
    <row r="26" spans="1:105" ht="45">
      <c r="A26" s="40">
        <v>18</v>
      </c>
      <c r="B26" s="108" t="s">
        <v>37</v>
      </c>
      <c r="C26" s="35" t="s">
        <v>13</v>
      </c>
      <c r="D26" s="35" t="s">
        <v>16</v>
      </c>
      <c r="E26" s="98" t="s">
        <v>23</v>
      </c>
      <c r="F26" s="33">
        <v>1</v>
      </c>
      <c r="G26" s="99"/>
      <c r="H26" s="100"/>
      <c r="I26" s="100"/>
      <c r="J26" s="100"/>
      <c r="K26" s="100"/>
      <c r="L26" s="101"/>
      <c r="M26" s="101"/>
      <c r="N26" s="101"/>
      <c r="O26" s="101"/>
      <c r="P26" s="101"/>
      <c r="Q26" s="102"/>
      <c r="R26" s="102"/>
      <c r="S26" s="102"/>
      <c r="T26" s="102"/>
      <c r="U26" s="102"/>
      <c r="V26" s="103" t="s">
        <v>23</v>
      </c>
      <c r="W26" s="103">
        <v>478000</v>
      </c>
      <c r="X26" s="103">
        <v>76480</v>
      </c>
      <c r="Y26" s="103">
        <v>554480</v>
      </c>
      <c r="Z26" s="103" t="s">
        <v>1287</v>
      </c>
      <c r="AA26" s="101"/>
      <c r="AB26" s="101"/>
      <c r="AC26" s="101"/>
      <c r="AD26" s="101"/>
      <c r="AE26" s="101"/>
      <c r="AF26" s="104"/>
      <c r="AG26" s="104"/>
      <c r="AH26" s="104"/>
      <c r="AI26" s="104"/>
      <c r="AJ26" s="104"/>
      <c r="AK26" s="102" t="str">
        <f t="shared" si="0"/>
        <v xml:space="preserve"> CASA CIENTIFICA BLANCO Y COMPANIA S.A.S</v>
      </c>
      <c r="AL26" s="102" t="str">
        <f t="shared" si="1"/>
        <v>SIGMA</v>
      </c>
      <c r="AM26" s="102">
        <f t="shared" si="2"/>
        <v>478000</v>
      </c>
      <c r="AN26" s="102">
        <f t="shared" si="3"/>
        <v>76480</v>
      </c>
      <c r="AO26" s="102">
        <f t="shared" si="4"/>
        <v>554480</v>
      </c>
      <c r="AP26" s="102" t="str">
        <f t="shared" si="5"/>
        <v>45 DIAS</v>
      </c>
      <c r="AQ26" s="104"/>
      <c r="AR26" s="104"/>
      <c r="AS26" s="104"/>
      <c r="AT26" s="104"/>
      <c r="AU26" s="104"/>
      <c r="AV26" s="105"/>
      <c r="AW26" s="105"/>
      <c r="AX26" s="105"/>
      <c r="AY26" s="105"/>
      <c r="AZ26" s="105"/>
      <c r="BA26" s="102"/>
      <c r="BB26" s="102"/>
      <c r="BC26" s="102"/>
      <c r="BD26" s="102"/>
      <c r="BE26" s="102"/>
      <c r="BF26" s="106"/>
      <c r="BG26" s="106"/>
      <c r="BH26" s="106"/>
      <c r="BI26" s="106"/>
      <c r="BJ26" s="106"/>
      <c r="BK26" s="101" t="s">
        <v>23</v>
      </c>
      <c r="BL26" s="101">
        <v>386000</v>
      </c>
      <c r="BM26" s="101">
        <v>61760</v>
      </c>
      <c r="BN26" s="101">
        <v>447760</v>
      </c>
      <c r="BO26" s="101" t="s">
        <v>1283</v>
      </c>
      <c r="BP26" s="107"/>
      <c r="BQ26" s="107"/>
      <c r="BR26" s="107"/>
      <c r="BS26" s="107"/>
      <c r="BT26" s="107"/>
      <c r="BU26" s="151" t="str">
        <f t="shared" si="6"/>
        <v xml:space="preserve"> QUIMICA  M.G.  S.A.S.</v>
      </c>
      <c r="BV26" s="151" t="str">
        <f t="shared" si="7"/>
        <v>SIGMA</v>
      </c>
      <c r="BW26" s="151">
        <f t="shared" si="8"/>
        <v>386000</v>
      </c>
      <c r="BX26" s="151">
        <f t="shared" si="9"/>
        <v>61760</v>
      </c>
      <c r="BY26" s="151">
        <f t="shared" si="10"/>
        <v>447760</v>
      </c>
      <c r="BZ26" s="151" t="str">
        <f t="shared" si="11"/>
        <v>60 DIAS</v>
      </c>
      <c r="CA26" s="105" t="s">
        <v>23</v>
      </c>
      <c r="CB26" s="105">
        <v>421800</v>
      </c>
      <c r="CC26" s="105">
        <v>67488</v>
      </c>
      <c r="CD26" s="105">
        <v>489288</v>
      </c>
      <c r="CE26" s="105" t="s">
        <v>160</v>
      </c>
      <c r="CF26" s="100"/>
      <c r="CG26" s="100"/>
      <c r="CH26" s="100"/>
      <c r="CI26" s="100"/>
      <c r="CJ26" s="100"/>
      <c r="CK26" s="107"/>
      <c r="CL26" s="107"/>
      <c r="CM26" s="107"/>
      <c r="CN26" s="107"/>
      <c r="CO26" s="107"/>
      <c r="CP26" s="102" t="str">
        <f t="shared" si="18"/>
        <v>SCIENTIFIC PRODUCTS LTDA.</v>
      </c>
      <c r="CQ26" s="102" t="str">
        <f t="shared" si="19"/>
        <v>SIGMA</v>
      </c>
      <c r="CR26" s="102">
        <f t="shared" si="20"/>
        <v>421800</v>
      </c>
      <c r="CS26" s="102">
        <f t="shared" si="21"/>
        <v>67488</v>
      </c>
      <c r="CT26" s="102">
        <f t="shared" si="22"/>
        <v>489288</v>
      </c>
      <c r="CU26" s="102" t="str">
        <f t="shared" si="23"/>
        <v>90 DÍAS</v>
      </c>
      <c r="CV26" s="105" t="str">
        <f t="shared" si="12"/>
        <v xml:space="preserve"> QUIMICA  M.G.  S.A.S.</v>
      </c>
      <c r="CW26" s="105" t="str">
        <f t="shared" si="13"/>
        <v>SIGMA</v>
      </c>
      <c r="CX26" s="105">
        <f t="shared" si="14"/>
        <v>386000</v>
      </c>
      <c r="CY26" s="105">
        <f t="shared" si="15"/>
        <v>61760</v>
      </c>
      <c r="CZ26" s="105">
        <f t="shared" si="16"/>
        <v>447760</v>
      </c>
      <c r="DA26" s="105" t="str">
        <f t="shared" si="17"/>
        <v>60 DIAS</v>
      </c>
    </row>
    <row r="27" spans="1:105" ht="45">
      <c r="A27" s="40">
        <v>19</v>
      </c>
      <c r="B27" s="108" t="s">
        <v>526</v>
      </c>
      <c r="C27" s="35" t="s">
        <v>13</v>
      </c>
      <c r="D27" s="35" t="s">
        <v>16</v>
      </c>
      <c r="E27" s="98" t="s">
        <v>23</v>
      </c>
      <c r="F27" s="33">
        <v>2</v>
      </c>
      <c r="G27" s="99"/>
      <c r="H27" s="100"/>
      <c r="I27" s="100"/>
      <c r="J27" s="100"/>
      <c r="K27" s="100"/>
      <c r="L27" s="101"/>
      <c r="M27" s="101"/>
      <c r="N27" s="101"/>
      <c r="O27" s="101"/>
      <c r="P27" s="101"/>
      <c r="Q27" s="102"/>
      <c r="R27" s="102"/>
      <c r="S27" s="102"/>
      <c r="T27" s="102"/>
      <c r="U27" s="102"/>
      <c r="V27" s="103"/>
      <c r="W27" s="103"/>
      <c r="X27" s="103"/>
      <c r="Y27" s="103"/>
      <c r="Z27" s="103"/>
      <c r="AA27" s="101"/>
      <c r="AB27" s="101"/>
      <c r="AC27" s="101"/>
      <c r="AD27" s="101"/>
      <c r="AE27" s="101"/>
      <c r="AF27" s="104"/>
      <c r="AG27" s="104"/>
      <c r="AH27" s="104"/>
      <c r="AI27" s="104"/>
      <c r="AJ27" s="104"/>
      <c r="AK27" s="102"/>
      <c r="AL27" s="102"/>
      <c r="AM27" s="102"/>
      <c r="AN27" s="102"/>
      <c r="AO27" s="102"/>
      <c r="AP27" s="102"/>
      <c r="AQ27" s="104"/>
      <c r="AR27" s="104"/>
      <c r="AS27" s="104"/>
      <c r="AT27" s="104"/>
      <c r="AU27" s="104"/>
      <c r="AV27" s="105"/>
      <c r="AW27" s="105"/>
      <c r="AX27" s="105"/>
      <c r="AY27" s="105"/>
      <c r="AZ27" s="105"/>
      <c r="BA27" s="102"/>
      <c r="BB27" s="102"/>
      <c r="BC27" s="102"/>
      <c r="BD27" s="102"/>
      <c r="BE27" s="102"/>
      <c r="BF27" s="106"/>
      <c r="BG27" s="106"/>
      <c r="BH27" s="106"/>
      <c r="BI27" s="106"/>
      <c r="BJ27" s="106"/>
      <c r="BK27" s="101"/>
      <c r="BL27" s="101"/>
      <c r="BM27" s="101"/>
      <c r="BN27" s="101"/>
      <c r="BO27" s="101"/>
      <c r="BP27" s="107"/>
      <c r="BQ27" s="107"/>
      <c r="BR27" s="107"/>
      <c r="BS27" s="107"/>
      <c r="BT27" s="107"/>
      <c r="BU27" s="151"/>
      <c r="BV27" s="151">
        <f t="shared" si="7"/>
        <v>0</v>
      </c>
      <c r="BW27" s="151"/>
      <c r="BX27" s="151"/>
      <c r="BY27" s="151"/>
      <c r="BZ27" s="151">
        <f t="shared" si="11"/>
        <v>0</v>
      </c>
      <c r="CA27" s="105" t="s">
        <v>23</v>
      </c>
      <c r="CB27" s="105">
        <v>321300</v>
      </c>
      <c r="CC27" s="105">
        <v>51408</v>
      </c>
      <c r="CD27" s="105">
        <v>745416</v>
      </c>
      <c r="CE27" s="105" t="s">
        <v>160</v>
      </c>
      <c r="CF27" s="100"/>
      <c r="CG27" s="100"/>
      <c r="CH27" s="100"/>
      <c r="CI27" s="100"/>
      <c r="CJ27" s="100"/>
      <c r="CK27" s="107"/>
      <c r="CL27" s="107"/>
      <c r="CM27" s="107"/>
      <c r="CN27" s="107"/>
      <c r="CO27" s="107"/>
      <c r="CP27" s="102" t="str">
        <f t="shared" si="18"/>
        <v>SCIENTIFIC PRODUCTS LTDA.</v>
      </c>
      <c r="CQ27" s="102" t="str">
        <f t="shared" si="19"/>
        <v>SIGMA</v>
      </c>
      <c r="CR27" s="102">
        <f t="shared" si="20"/>
        <v>321300</v>
      </c>
      <c r="CS27" s="102">
        <f t="shared" si="21"/>
        <v>51408</v>
      </c>
      <c r="CT27" s="102">
        <f t="shared" si="22"/>
        <v>745416</v>
      </c>
      <c r="CU27" s="102" t="str">
        <f t="shared" si="23"/>
        <v>90 DÍAS</v>
      </c>
      <c r="CV27" s="105" t="str">
        <f t="shared" si="12"/>
        <v>SCIENTIFIC PRODUCTS LTDA.</v>
      </c>
      <c r="CW27" s="105" t="str">
        <f t="shared" si="13"/>
        <v>SIGMA</v>
      </c>
      <c r="CX27" s="105">
        <f t="shared" si="14"/>
        <v>321300</v>
      </c>
      <c r="CY27" s="105">
        <f t="shared" si="15"/>
        <v>51408</v>
      </c>
      <c r="CZ27" s="105">
        <f t="shared" si="16"/>
        <v>745416</v>
      </c>
      <c r="DA27" s="105" t="str">
        <f t="shared" si="17"/>
        <v>90 DÍAS</v>
      </c>
    </row>
    <row r="28" spans="1:105" ht="90">
      <c r="A28" s="40">
        <v>20</v>
      </c>
      <c r="B28" s="109" t="s">
        <v>32</v>
      </c>
      <c r="C28" s="110"/>
      <c r="D28" s="110"/>
      <c r="E28" s="110" t="s">
        <v>33</v>
      </c>
      <c r="F28" s="40">
        <v>3</v>
      </c>
      <c r="G28" s="111"/>
      <c r="H28" s="112"/>
      <c r="I28" s="112"/>
      <c r="J28" s="112"/>
      <c r="K28" s="100"/>
      <c r="L28" s="101"/>
      <c r="M28" s="101"/>
      <c r="N28" s="101"/>
      <c r="O28" s="101"/>
      <c r="P28" s="101"/>
      <c r="Q28" s="102" t="s">
        <v>441</v>
      </c>
      <c r="R28" s="102">
        <v>2080800</v>
      </c>
      <c r="S28" s="102">
        <v>332928</v>
      </c>
      <c r="T28" s="102">
        <v>7241184</v>
      </c>
      <c r="U28" s="102" t="s">
        <v>1283</v>
      </c>
      <c r="V28" s="103"/>
      <c r="W28" s="103"/>
      <c r="X28" s="103"/>
      <c r="Y28" s="103"/>
      <c r="Z28" s="103"/>
      <c r="AA28" s="101"/>
      <c r="AB28" s="101"/>
      <c r="AC28" s="101"/>
      <c r="AD28" s="101"/>
      <c r="AE28" s="101"/>
      <c r="AF28" s="104"/>
      <c r="AG28" s="104"/>
      <c r="AH28" s="104"/>
      <c r="AI28" s="104"/>
      <c r="AJ28" s="104"/>
      <c r="AK28" s="102" t="str">
        <f t="shared" si="0"/>
        <v xml:space="preserve">BLAMIS DOTACIONES </v>
      </c>
      <c r="AL28" s="102" t="str">
        <f t="shared" si="1"/>
        <v>FISHER SCIENTIFIC</v>
      </c>
      <c r="AM28" s="102">
        <f t="shared" si="2"/>
        <v>2080800</v>
      </c>
      <c r="AN28" s="102">
        <f t="shared" si="3"/>
        <v>332928</v>
      </c>
      <c r="AO28" s="102">
        <f t="shared" si="4"/>
        <v>7241184</v>
      </c>
      <c r="AP28" s="102" t="str">
        <f t="shared" si="5"/>
        <v>60 DIAS</v>
      </c>
      <c r="AQ28" s="104" t="s">
        <v>1294</v>
      </c>
      <c r="AR28" s="104">
        <v>768000</v>
      </c>
      <c r="AS28" s="104">
        <v>122880</v>
      </c>
      <c r="AT28" s="104">
        <v>2672640</v>
      </c>
      <c r="AU28" s="104" t="s">
        <v>1295</v>
      </c>
      <c r="AV28" s="105"/>
      <c r="AW28" s="105"/>
      <c r="AX28" s="105"/>
      <c r="AY28" s="105"/>
      <c r="AZ28" s="105"/>
      <c r="BA28" s="102"/>
      <c r="BB28" s="102"/>
      <c r="BC28" s="102"/>
      <c r="BD28" s="102"/>
      <c r="BE28" s="102"/>
      <c r="BF28" s="106"/>
      <c r="BG28" s="106"/>
      <c r="BH28" s="106"/>
      <c r="BI28" s="106"/>
      <c r="BJ28" s="106"/>
      <c r="BK28" s="101" t="s">
        <v>1315</v>
      </c>
      <c r="BL28" s="101">
        <v>869000</v>
      </c>
      <c r="BM28" s="101">
        <v>139040</v>
      </c>
      <c r="BN28" s="101">
        <v>3024120</v>
      </c>
      <c r="BO28" s="101" t="s">
        <v>1283</v>
      </c>
      <c r="BP28" s="107"/>
      <c r="BQ28" s="107"/>
      <c r="BR28" s="107"/>
      <c r="BS28" s="107"/>
      <c r="BT28" s="107"/>
      <c r="BU28" s="151" t="str">
        <f t="shared" si="6"/>
        <v xml:space="preserve"> INVERSIONES  JIMSA  LTDA</v>
      </c>
      <c r="BV28" s="151" t="str">
        <f t="shared" si="7"/>
        <v xml:space="preserve">FISHER  SCIENTIFIC  </v>
      </c>
      <c r="BW28" s="151">
        <f t="shared" si="8"/>
        <v>768000</v>
      </c>
      <c r="BX28" s="151">
        <f t="shared" si="9"/>
        <v>122880</v>
      </c>
      <c r="BY28" s="151">
        <f t="shared" si="10"/>
        <v>2672640</v>
      </c>
      <c r="BZ28" s="151" t="str">
        <f t="shared" si="11"/>
        <v xml:space="preserve">90 DIAS </v>
      </c>
      <c r="CA28" s="105" t="s">
        <v>88</v>
      </c>
      <c r="CB28" s="105">
        <v>1567600</v>
      </c>
      <c r="CC28" s="105">
        <v>250816</v>
      </c>
      <c r="CD28" s="105">
        <v>5455248</v>
      </c>
      <c r="CE28" s="105" t="s">
        <v>160</v>
      </c>
      <c r="CF28" s="100"/>
      <c r="CG28" s="100"/>
      <c r="CH28" s="100"/>
      <c r="CI28" s="100"/>
      <c r="CJ28" s="100"/>
      <c r="CK28" s="107"/>
      <c r="CL28" s="107"/>
      <c r="CM28" s="107"/>
      <c r="CN28" s="107"/>
      <c r="CO28" s="107"/>
      <c r="CP28" s="102" t="str">
        <f t="shared" si="18"/>
        <v>SCIENTIFIC PRODUCTS LTDA.</v>
      </c>
      <c r="CQ28" s="102" t="str">
        <f t="shared" si="19"/>
        <v>FISHER</v>
      </c>
      <c r="CR28" s="102">
        <f t="shared" si="20"/>
        <v>1567600</v>
      </c>
      <c r="CS28" s="102">
        <f t="shared" si="21"/>
        <v>250816</v>
      </c>
      <c r="CT28" s="102">
        <f t="shared" si="22"/>
        <v>5455248</v>
      </c>
      <c r="CU28" s="102" t="str">
        <f t="shared" si="23"/>
        <v>90 DÍAS</v>
      </c>
      <c r="CV28" s="105" t="str">
        <f t="shared" si="12"/>
        <v xml:space="preserve"> INVERSIONES  JIMSA  LTDA</v>
      </c>
      <c r="CW28" s="105" t="str">
        <f t="shared" si="13"/>
        <v xml:space="preserve">FISHER  SCIENTIFIC  </v>
      </c>
      <c r="CX28" s="105">
        <f t="shared" si="14"/>
        <v>768000</v>
      </c>
      <c r="CY28" s="105">
        <f t="shared" si="15"/>
        <v>122880</v>
      </c>
      <c r="CZ28" s="105">
        <f t="shared" si="16"/>
        <v>2672640</v>
      </c>
      <c r="DA28" s="105" t="str">
        <f t="shared" si="17"/>
        <v xml:space="preserve">90 DIAS </v>
      </c>
    </row>
    <row r="29" spans="1:105" ht="30">
      <c r="A29" s="40">
        <v>21</v>
      </c>
      <c r="B29" s="108" t="s">
        <v>527</v>
      </c>
      <c r="C29" s="35">
        <v>100</v>
      </c>
      <c r="D29" s="35" t="s">
        <v>54</v>
      </c>
      <c r="E29" s="98" t="s">
        <v>36</v>
      </c>
      <c r="F29" s="33">
        <v>3</v>
      </c>
      <c r="G29" s="99"/>
      <c r="H29" s="100"/>
      <c r="I29" s="100"/>
      <c r="J29" s="100"/>
      <c r="K29" s="100"/>
      <c r="L29" s="101"/>
      <c r="M29" s="101"/>
      <c r="N29" s="101"/>
      <c r="O29" s="101"/>
      <c r="P29" s="101"/>
      <c r="Q29" s="102" t="s">
        <v>441</v>
      </c>
      <c r="R29" s="102">
        <v>822000</v>
      </c>
      <c r="S29" s="102">
        <v>131520</v>
      </c>
      <c r="T29" s="102">
        <v>2860560</v>
      </c>
      <c r="U29" s="102" t="s">
        <v>1283</v>
      </c>
      <c r="V29" s="103"/>
      <c r="W29" s="103"/>
      <c r="X29" s="103"/>
      <c r="Y29" s="103"/>
      <c r="Z29" s="103"/>
      <c r="AA29" s="101"/>
      <c r="AB29" s="101"/>
      <c r="AC29" s="101"/>
      <c r="AD29" s="101"/>
      <c r="AE29" s="101"/>
      <c r="AF29" s="104"/>
      <c r="AG29" s="104"/>
      <c r="AH29" s="104"/>
      <c r="AI29" s="104"/>
      <c r="AJ29" s="104"/>
      <c r="AK29" s="102" t="str">
        <f t="shared" si="0"/>
        <v xml:space="preserve">BLAMIS DOTACIONES </v>
      </c>
      <c r="AL29" s="102" t="str">
        <f t="shared" si="1"/>
        <v>FISHER SCIENTIFIC</v>
      </c>
      <c r="AM29" s="102">
        <f t="shared" si="2"/>
        <v>822000</v>
      </c>
      <c r="AN29" s="102">
        <f t="shared" si="3"/>
        <v>131520</v>
      </c>
      <c r="AO29" s="102">
        <f t="shared" si="4"/>
        <v>2860560</v>
      </c>
      <c r="AP29" s="102" t="str">
        <f t="shared" si="5"/>
        <v>60 DIAS</v>
      </c>
      <c r="AQ29" s="104" t="s">
        <v>1294</v>
      </c>
      <c r="AR29" s="104">
        <v>985000</v>
      </c>
      <c r="AS29" s="104">
        <v>157600</v>
      </c>
      <c r="AT29" s="104">
        <v>3427800</v>
      </c>
      <c r="AU29" s="104" t="s">
        <v>1295</v>
      </c>
      <c r="AV29" s="105"/>
      <c r="AW29" s="105"/>
      <c r="AX29" s="105"/>
      <c r="AY29" s="105"/>
      <c r="AZ29" s="105"/>
      <c r="BA29" s="102"/>
      <c r="BB29" s="102"/>
      <c r="BC29" s="102"/>
      <c r="BD29" s="102"/>
      <c r="BE29" s="102"/>
      <c r="BF29" s="106"/>
      <c r="BG29" s="106"/>
      <c r="BH29" s="106"/>
      <c r="BI29" s="106"/>
      <c r="BJ29" s="106"/>
      <c r="BK29" s="101"/>
      <c r="BL29" s="101"/>
      <c r="BM29" s="101"/>
      <c r="BN29" s="101"/>
      <c r="BO29" s="101"/>
      <c r="BP29" s="107"/>
      <c r="BQ29" s="107"/>
      <c r="BR29" s="107"/>
      <c r="BS29" s="107"/>
      <c r="BT29" s="107"/>
      <c r="BU29" s="151" t="str">
        <f t="shared" si="6"/>
        <v xml:space="preserve"> INVERSIONES  JIMSA  LTDA</v>
      </c>
      <c r="BV29" s="151" t="str">
        <f t="shared" si="7"/>
        <v xml:space="preserve">FISHER  SCIENTIFIC  </v>
      </c>
      <c r="BW29" s="151">
        <f t="shared" si="8"/>
        <v>985000</v>
      </c>
      <c r="BX29" s="151">
        <f t="shared" si="9"/>
        <v>157600</v>
      </c>
      <c r="BY29" s="151">
        <f t="shared" si="10"/>
        <v>3427800</v>
      </c>
      <c r="BZ29" s="151" t="str">
        <f t="shared" si="11"/>
        <v xml:space="preserve">90 DIAS </v>
      </c>
      <c r="CA29" s="105" t="s">
        <v>88</v>
      </c>
      <c r="CB29" s="105">
        <v>568500</v>
      </c>
      <c r="CC29" s="105">
        <v>90960</v>
      </c>
      <c r="CD29" s="105">
        <v>1978380</v>
      </c>
      <c r="CE29" s="105" t="s">
        <v>160</v>
      </c>
      <c r="CF29" s="100"/>
      <c r="CG29" s="100"/>
      <c r="CH29" s="100"/>
      <c r="CI29" s="100"/>
      <c r="CJ29" s="100"/>
      <c r="CK29" s="107"/>
      <c r="CL29" s="107"/>
      <c r="CM29" s="107"/>
      <c r="CN29" s="107"/>
      <c r="CO29" s="107"/>
      <c r="CP29" s="102" t="str">
        <f t="shared" si="18"/>
        <v>SCIENTIFIC PRODUCTS LTDA.</v>
      </c>
      <c r="CQ29" s="102" t="str">
        <f t="shared" si="19"/>
        <v>FISHER</v>
      </c>
      <c r="CR29" s="102">
        <f t="shared" si="20"/>
        <v>568500</v>
      </c>
      <c r="CS29" s="102">
        <f t="shared" si="21"/>
        <v>90960</v>
      </c>
      <c r="CT29" s="102">
        <f t="shared" si="22"/>
        <v>1978380</v>
      </c>
      <c r="CU29" s="102" t="str">
        <f t="shared" si="23"/>
        <v>90 DÍAS</v>
      </c>
      <c r="CV29" s="105" t="str">
        <f t="shared" si="12"/>
        <v>SCIENTIFIC PRODUCTS LTDA.</v>
      </c>
      <c r="CW29" s="105" t="str">
        <f t="shared" si="13"/>
        <v>FISHER</v>
      </c>
      <c r="CX29" s="105">
        <f t="shared" si="14"/>
        <v>568500</v>
      </c>
      <c r="CY29" s="105">
        <f t="shared" si="15"/>
        <v>90960</v>
      </c>
      <c r="CZ29" s="105">
        <f t="shared" si="16"/>
        <v>1978380</v>
      </c>
      <c r="DA29" s="105" t="str">
        <f t="shared" si="17"/>
        <v>90 DÍAS</v>
      </c>
    </row>
    <row r="30" spans="1:105" ht="30">
      <c r="A30" s="40">
        <v>22</v>
      </c>
      <c r="B30" s="108" t="s">
        <v>401</v>
      </c>
      <c r="C30" s="35" t="s">
        <v>34</v>
      </c>
      <c r="D30" s="35" t="s">
        <v>16</v>
      </c>
      <c r="E30" s="98" t="s">
        <v>23</v>
      </c>
      <c r="F30" s="33">
        <v>1</v>
      </c>
      <c r="G30" s="99"/>
      <c r="H30" s="100"/>
      <c r="I30" s="100"/>
      <c r="J30" s="100"/>
      <c r="K30" s="100"/>
      <c r="L30" s="101"/>
      <c r="M30" s="101"/>
      <c r="N30" s="101"/>
      <c r="O30" s="101"/>
      <c r="P30" s="101"/>
      <c r="Q30" s="102"/>
      <c r="R30" s="102"/>
      <c r="S30" s="102"/>
      <c r="T30" s="102"/>
      <c r="U30" s="102"/>
      <c r="V30" s="103" t="s">
        <v>23</v>
      </c>
      <c r="W30" s="103">
        <v>247000</v>
      </c>
      <c r="X30" s="103">
        <v>39520</v>
      </c>
      <c r="Y30" s="103">
        <v>286520</v>
      </c>
      <c r="Z30" s="103" t="s">
        <v>1287</v>
      </c>
      <c r="AA30" s="101"/>
      <c r="AB30" s="101"/>
      <c r="AC30" s="101"/>
      <c r="AD30" s="101"/>
      <c r="AE30" s="101"/>
      <c r="AF30" s="104"/>
      <c r="AG30" s="104"/>
      <c r="AH30" s="104"/>
      <c r="AI30" s="104"/>
      <c r="AJ30" s="104"/>
      <c r="AK30" s="102" t="str">
        <f t="shared" si="0"/>
        <v xml:space="preserve"> CASA CIENTIFICA BLANCO Y COMPANIA S.A.S</v>
      </c>
      <c r="AL30" s="102" t="str">
        <f t="shared" si="1"/>
        <v>SIGMA</v>
      </c>
      <c r="AM30" s="102">
        <f t="shared" si="2"/>
        <v>247000</v>
      </c>
      <c r="AN30" s="102">
        <f t="shared" si="3"/>
        <v>39520</v>
      </c>
      <c r="AO30" s="102">
        <f t="shared" si="4"/>
        <v>286520</v>
      </c>
      <c r="AP30" s="102" t="str">
        <f t="shared" si="5"/>
        <v>45 DIAS</v>
      </c>
      <c r="AQ30" s="104"/>
      <c r="AR30" s="104"/>
      <c r="AS30" s="104"/>
      <c r="AT30" s="104"/>
      <c r="AU30" s="104"/>
      <c r="AV30" s="105"/>
      <c r="AW30" s="105"/>
      <c r="AX30" s="105"/>
      <c r="AY30" s="105"/>
      <c r="AZ30" s="105"/>
      <c r="BA30" s="102"/>
      <c r="BB30" s="102"/>
      <c r="BC30" s="102"/>
      <c r="BD30" s="102"/>
      <c r="BE30" s="102"/>
      <c r="BF30" s="106"/>
      <c r="BG30" s="106"/>
      <c r="BH30" s="106"/>
      <c r="BI30" s="106"/>
      <c r="BJ30" s="106"/>
      <c r="BK30" s="101" t="s">
        <v>23</v>
      </c>
      <c r="BL30" s="101">
        <v>214000</v>
      </c>
      <c r="BM30" s="101">
        <v>34240</v>
      </c>
      <c r="BN30" s="101">
        <v>248240</v>
      </c>
      <c r="BO30" s="101" t="s">
        <v>1283</v>
      </c>
      <c r="BP30" s="107"/>
      <c r="BQ30" s="107"/>
      <c r="BR30" s="107"/>
      <c r="BS30" s="107"/>
      <c r="BT30" s="107"/>
      <c r="BU30" s="151" t="str">
        <f t="shared" si="6"/>
        <v xml:space="preserve"> QUIMICA  M.G.  S.A.S.</v>
      </c>
      <c r="BV30" s="151" t="str">
        <f t="shared" si="7"/>
        <v>SIGMA</v>
      </c>
      <c r="BW30" s="151">
        <f t="shared" si="8"/>
        <v>214000</v>
      </c>
      <c r="BX30" s="151">
        <f t="shared" si="9"/>
        <v>34240</v>
      </c>
      <c r="BY30" s="151">
        <f t="shared" si="10"/>
        <v>248240</v>
      </c>
      <c r="BZ30" s="151" t="str">
        <f t="shared" si="11"/>
        <v>60 DIAS</v>
      </c>
      <c r="CA30" s="105" t="s">
        <v>23</v>
      </c>
      <c r="CB30" s="105">
        <v>223100</v>
      </c>
      <c r="CC30" s="105">
        <v>35696</v>
      </c>
      <c r="CD30" s="105">
        <v>258796</v>
      </c>
      <c r="CE30" s="105" t="s">
        <v>160</v>
      </c>
      <c r="CF30" s="100"/>
      <c r="CG30" s="100"/>
      <c r="CH30" s="100"/>
      <c r="CI30" s="100"/>
      <c r="CJ30" s="100"/>
      <c r="CK30" s="107"/>
      <c r="CL30" s="107"/>
      <c r="CM30" s="107"/>
      <c r="CN30" s="107"/>
      <c r="CO30" s="107"/>
      <c r="CP30" s="102" t="str">
        <f t="shared" si="18"/>
        <v>SCIENTIFIC PRODUCTS LTDA.</v>
      </c>
      <c r="CQ30" s="102" t="str">
        <f t="shared" si="19"/>
        <v>SIGMA</v>
      </c>
      <c r="CR30" s="102">
        <f t="shared" si="20"/>
        <v>223100</v>
      </c>
      <c r="CS30" s="102">
        <f t="shared" si="21"/>
        <v>35696</v>
      </c>
      <c r="CT30" s="102">
        <f t="shared" si="22"/>
        <v>258796</v>
      </c>
      <c r="CU30" s="102" t="str">
        <f t="shared" si="23"/>
        <v>90 DÍAS</v>
      </c>
      <c r="CV30" s="105" t="str">
        <f t="shared" si="12"/>
        <v xml:space="preserve"> QUIMICA  M.G.  S.A.S.</v>
      </c>
      <c r="CW30" s="105" t="str">
        <f t="shared" si="13"/>
        <v>SIGMA</v>
      </c>
      <c r="CX30" s="105">
        <f t="shared" si="14"/>
        <v>214000</v>
      </c>
      <c r="CY30" s="105">
        <f t="shared" si="15"/>
        <v>34240</v>
      </c>
      <c r="CZ30" s="105">
        <f t="shared" si="16"/>
        <v>248240</v>
      </c>
      <c r="DA30" s="105" t="str">
        <f t="shared" si="17"/>
        <v>60 DIAS</v>
      </c>
    </row>
    <row r="31" spans="1:105" ht="30">
      <c r="A31" s="40">
        <v>23</v>
      </c>
      <c r="B31" s="97" t="s">
        <v>41</v>
      </c>
      <c r="C31" s="35" t="s">
        <v>39</v>
      </c>
      <c r="D31" s="35" t="s">
        <v>15</v>
      </c>
      <c r="E31" s="98" t="s">
        <v>38</v>
      </c>
      <c r="F31" s="33">
        <v>1</v>
      </c>
      <c r="G31" s="99"/>
      <c r="H31" s="100"/>
      <c r="I31" s="100"/>
      <c r="J31" s="100"/>
      <c r="K31" s="100"/>
      <c r="L31" s="101"/>
      <c r="M31" s="101"/>
      <c r="N31" s="101"/>
      <c r="O31" s="101"/>
      <c r="P31" s="101"/>
      <c r="Q31" s="102"/>
      <c r="R31" s="102"/>
      <c r="S31" s="102"/>
      <c r="T31" s="102"/>
      <c r="U31" s="102"/>
      <c r="V31" s="103"/>
      <c r="W31" s="103"/>
      <c r="X31" s="103"/>
      <c r="Y31" s="103"/>
      <c r="Z31" s="103"/>
      <c r="AA31" s="101"/>
      <c r="AB31" s="101"/>
      <c r="AC31" s="101"/>
      <c r="AD31" s="101"/>
      <c r="AE31" s="101"/>
      <c r="AF31" s="104"/>
      <c r="AG31" s="104"/>
      <c r="AH31" s="104"/>
      <c r="AI31" s="104"/>
      <c r="AJ31" s="104"/>
      <c r="AK31" s="102"/>
      <c r="AL31" s="102"/>
      <c r="AM31" s="102"/>
      <c r="AN31" s="102"/>
      <c r="AO31" s="102"/>
      <c r="AP31" s="102"/>
      <c r="AQ31" s="104"/>
      <c r="AR31" s="104"/>
      <c r="AS31" s="104"/>
      <c r="AT31" s="104"/>
      <c r="AU31" s="104"/>
      <c r="AV31" s="105"/>
      <c r="AW31" s="105"/>
      <c r="AX31" s="105"/>
      <c r="AY31" s="105"/>
      <c r="AZ31" s="105"/>
      <c r="BA31" s="102"/>
      <c r="BB31" s="102"/>
      <c r="BC31" s="102"/>
      <c r="BD31" s="102"/>
      <c r="BE31" s="102"/>
      <c r="BF31" s="106"/>
      <c r="BG31" s="106"/>
      <c r="BH31" s="106"/>
      <c r="BI31" s="106"/>
      <c r="BJ31" s="106"/>
      <c r="BK31" s="101" t="s">
        <v>38</v>
      </c>
      <c r="BL31" s="101">
        <v>742000</v>
      </c>
      <c r="BM31" s="101">
        <v>118720</v>
      </c>
      <c r="BN31" s="101">
        <v>860720</v>
      </c>
      <c r="BO31" s="101" t="s">
        <v>1283</v>
      </c>
      <c r="BP31" s="107"/>
      <c r="BQ31" s="107"/>
      <c r="BR31" s="107"/>
      <c r="BS31" s="107"/>
      <c r="BT31" s="107"/>
      <c r="BU31" s="151" t="str">
        <f t="shared" si="6"/>
        <v xml:space="preserve"> QUIMICA  M.G.  S.A.S.</v>
      </c>
      <c r="BV31" s="151" t="str">
        <f t="shared" si="7"/>
        <v>THERMO SCIENTIFIC</v>
      </c>
      <c r="BW31" s="151">
        <f t="shared" si="8"/>
        <v>742000</v>
      </c>
      <c r="BX31" s="151">
        <f t="shared" si="9"/>
        <v>118720</v>
      </c>
      <c r="BY31" s="151">
        <f t="shared" si="10"/>
        <v>860720</v>
      </c>
      <c r="BZ31" s="151" t="str">
        <f t="shared" si="11"/>
        <v>60 DIAS</v>
      </c>
      <c r="CA31" s="105"/>
      <c r="CB31" s="105"/>
      <c r="CC31" s="105"/>
      <c r="CD31" s="105"/>
      <c r="CE31" s="105"/>
      <c r="CF31" s="100"/>
      <c r="CG31" s="100"/>
      <c r="CH31" s="100"/>
      <c r="CI31" s="100"/>
      <c r="CJ31" s="100"/>
      <c r="CK31" s="107"/>
      <c r="CL31" s="107"/>
      <c r="CM31" s="107"/>
      <c r="CN31" s="107"/>
      <c r="CO31" s="107"/>
      <c r="CP31" s="102"/>
      <c r="CQ31" s="102"/>
      <c r="CR31" s="102"/>
      <c r="CS31" s="102"/>
      <c r="CT31" s="102"/>
      <c r="CU31" s="102"/>
      <c r="CV31" s="105" t="str">
        <f t="shared" si="12"/>
        <v xml:space="preserve"> QUIMICA  M.G.  S.A.S.</v>
      </c>
      <c r="CW31" s="105" t="str">
        <f t="shared" si="13"/>
        <v>THERMO SCIENTIFIC</v>
      </c>
      <c r="CX31" s="105">
        <f t="shared" si="14"/>
        <v>742000</v>
      </c>
      <c r="CY31" s="105">
        <f t="shared" si="15"/>
        <v>118720</v>
      </c>
      <c r="CZ31" s="105">
        <f t="shared" si="16"/>
        <v>860720</v>
      </c>
      <c r="DA31" s="105" t="str">
        <f t="shared" si="17"/>
        <v>60 DIAS</v>
      </c>
    </row>
    <row r="32" spans="1:105" ht="30">
      <c r="A32" s="40">
        <v>24</v>
      </c>
      <c r="B32" s="97" t="s">
        <v>44</v>
      </c>
      <c r="C32" s="35" t="s">
        <v>42</v>
      </c>
      <c r="D32" s="35" t="s">
        <v>43</v>
      </c>
      <c r="E32" s="98" t="s">
        <v>38</v>
      </c>
      <c r="F32" s="33">
        <v>1</v>
      </c>
      <c r="G32" s="99"/>
      <c r="H32" s="100"/>
      <c r="I32" s="100"/>
      <c r="J32" s="100"/>
      <c r="K32" s="100"/>
      <c r="L32" s="101"/>
      <c r="M32" s="101"/>
      <c r="N32" s="101"/>
      <c r="O32" s="101"/>
      <c r="P32" s="101"/>
      <c r="Q32" s="102"/>
      <c r="R32" s="102"/>
      <c r="S32" s="102"/>
      <c r="T32" s="102"/>
      <c r="U32" s="102"/>
      <c r="V32" s="103"/>
      <c r="W32" s="103"/>
      <c r="X32" s="103"/>
      <c r="Y32" s="103"/>
      <c r="Z32" s="103"/>
      <c r="AA32" s="101"/>
      <c r="AB32" s="101"/>
      <c r="AC32" s="101"/>
      <c r="AD32" s="101"/>
      <c r="AE32" s="101"/>
      <c r="AF32" s="104" t="s">
        <v>38</v>
      </c>
      <c r="AG32" s="104">
        <v>293000</v>
      </c>
      <c r="AH32" s="104">
        <v>46880</v>
      </c>
      <c r="AI32" s="104">
        <v>339880</v>
      </c>
      <c r="AJ32" s="104" t="s">
        <v>1292</v>
      </c>
      <c r="AK32" s="102" t="str">
        <f t="shared" si="0"/>
        <v>GENTECH S.A.S</v>
      </c>
      <c r="AL32" s="102" t="str">
        <f t="shared" si="1"/>
        <v>THERMO SCIENTIFIC</v>
      </c>
      <c r="AM32" s="102">
        <f t="shared" si="2"/>
        <v>293000</v>
      </c>
      <c r="AN32" s="102">
        <f t="shared" si="3"/>
        <v>46880</v>
      </c>
      <c r="AO32" s="102">
        <f t="shared" si="4"/>
        <v>339880</v>
      </c>
      <c r="AP32" s="102" t="str">
        <f t="shared" si="5"/>
        <v xml:space="preserve">60 dias </v>
      </c>
      <c r="AQ32" s="104"/>
      <c r="AR32" s="104"/>
      <c r="AS32" s="104"/>
      <c r="AT32" s="104"/>
      <c r="AU32" s="104"/>
      <c r="AV32" s="105"/>
      <c r="AW32" s="105"/>
      <c r="AX32" s="105"/>
      <c r="AY32" s="105"/>
      <c r="AZ32" s="105"/>
      <c r="BA32" s="102"/>
      <c r="BB32" s="102"/>
      <c r="BC32" s="102"/>
      <c r="BD32" s="102"/>
      <c r="BE32" s="102"/>
      <c r="BF32" s="106"/>
      <c r="BG32" s="106"/>
      <c r="BH32" s="106"/>
      <c r="BI32" s="106"/>
      <c r="BJ32" s="106"/>
      <c r="BK32" s="101" t="s">
        <v>38</v>
      </c>
      <c r="BL32" s="101">
        <v>771000</v>
      </c>
      <c r="BM32" s="101">
        <v>123360</v>
      </c>
      <c r="BN32" s="101">
        <v>894360</v>
      </c>
      <c r="BO32" s="101" t="s">
        <v>1283</v>
      </c>
      <c r="BP32" s="107"/>
      <c r="BQ32" s="107"/>
      <c r="BR32" s="107"/>
      <c r="BS32" s="107"/>
      <c r="BT32" s="107"/>
      <c r="BU32" s="151" t="str">
        <f t="shared" si="6"/>
        <v xml:space="preserve"> QUIMICA  M.G.  S.A.S.</v>
      </c>
      <c r="BV32" s="151" t="str">
        <f t="shared" si="7"/>
        <v>THERMO SCIENTIFIC</v>
      </c>
      <c r="BW32" s="151">
        <f t="shared" si="8"/>
        <v>771000</v>
      </c>
      <c r="BX32" s="151">
        <f t="shared" si="9"/>
        <v>123360</v>
      </c>
      <c r="BY32" s="151">
        <f t="shared" si="10"/>
        <v>894360</v>
      </c>
      <c r="BZ32" s="151" t="str">
        <f t="shared" si="11"/>
        <v>60 DIAS</v>
      </c>
      <c r="CA32" s="105"/>
      <c r="CB32" s="105"/>
      <c r="CC32" s="105"/>
      <c r="CD32" s="105"/>
      <c r="CE32" s="105"/>
      <c r="CF32" s="100"/>
      <c r="CG32" s="100"/>
      <c r="CH32" s="100"/>
      <c r="CI32" s="100"/>
      <c r="CJ32" s="100"/>
      <c r="CK32" s="107"/>
      <c r="CL32" s="107"/>
      <c r="CM32" s="107"/>
      <c r="CN32" s="107"/>
      <c r="CO32" s="107"/>
      <c r="CP32" s="102"/>
      <c r="CQ32" s="102"/>
      <c r="CR32" s="102"/>
      <c r="CS32" s="102"/>
      <c r="CT32" s="102"/>
      <c r="CU32" s="102"/>
      <c r="CV32" s="105" t="str">
        <f t="shared" si="12"/>
        <v>GENTECH S.A.S</v>
      </c>
      <c r="CW32" s="105" t="str">
        <f t="shared" si="13"/>
        <v>THERMO SCIENTIFIC</v>
      </c>
      <c r="CX32" s="105">
        <f t="shared" si="14"/>
        <v>293000</v>
      </c>
      <c r="CY32" s="105">
        <f t="shared" si="15"/>
        <v>46880</v>
      </c>
      <c r="CZ32" s="105">
        <f t="shared" si="16"/>
        <v>339880</v>
      </c>
      <c r="DA32" s="105" t="str">
        <f t="shared" si="17"/>
        <v xml:space="preserve">60 dias </v>
      </c>
    </row>
    <row r="33" spans="1:105" ht="45">
      <c r="A33" s="40">
        <v>25</v>
      </c>
      <c r="B33" s="113" t="s">
        <v>201</v>
      </c>
      <c r="C33" s="35" t="s">
        <v>13</v>
      </c>
      <c r="D33" s="35" t="s">
        <v>16</v>
      </c>
      <c r="E33" s="97" t="s">
        <v>1255</v>
      </c>
      <c r="F33" s="33">
        <v>1</v>
      </c>
      <c r="G33" s="99"/>
      <c r="H33" s="100"/>
      <c r="I33" s="100"/>
      <c r="J33" s="100"/>
      <c r="K33" s="100"/>
      <c r="L33" s="101"/>
      <c r="M33" s="101"/>
      <c r="N33" s="101"/>
      <c r="O33" s="101"/>
      <c r="P33" s="101"/>
      <c r="Q33" s="102"/>
      <c r="R33" s="102"/>
      <c r="S33" s="102"/>
      <c r="T33" s="102"/>
      <c r="U33" s="102"/>
      <c r="V33" s="103"/>
      <c r="W33" s="103"/>
      <c r="X33" s="103"/>
      <c r="Y33" s="103"/>
      <c r="Z33" s="103"/>
      <c r="AA33" s="101"/>
      <c r="AB33" s="101"/>
      <c r="AC33" s="101"/>
      <c r="AD33" s="101"/>
      <c r="AE33" s="101"/>
      <c r="AF33" s="104"/>
      <c r="AG33" s="104"/>
      <c r="AH33" s="104"/>
      <c r="AI33" s="104"/>
      <c r="AJ33" s="104"/>
      <c r="AK33" s="102"/>
      <c r="AL33" s="102"/>
      <c r="AM33" s="102"/>
      <c r="AN33" s="102"/>
      <c r="AO33" s="102"/>
      <c r="AP33" s="102"/>
      <c r="AQ33" s="104"/>
      <c r="AR33" s="104"/>
      <c r="AS33" s="104"/>
      <c r="AT33" s="104"/>
      <c r="AU33" s="104"/>
      <c r="AV33" s="105"/>
      <c r="AW33" s="105"/>
      <c r="AX33" s="105"/>
      <c r="AY33" s="105"/>
      <c r="AZ33" s="105"/>
      <c r="BA33" s="102"/>
      <c r="BB33" s="102"/>
      <c r="BC33" s="102"/>
      <c r="BD33" s="102"/>
      <c r="BE33" s="102"/>
      <c r="BF33" s="106"/>
      <c r="BG33" s="106"/>
      <c r="BH33" s="106"/>
      <c r="BI33" s="106"/>
      <c r="BJ33" s="106"/>
      <c r="BK33" s="101"/>
      <c r="BL33" s="101"/>
      <c r="BM33" s="101"/>
      <c r="BN33" s="101"/>
      <c r="BO33" s="101"/>
      <c r="BP33" s="107"/>
      <c r="BQ33" s="107"/>
      <c r="BR33" s="107"/>
      <c r="BS33" s="107"/>
      <c r="BT33" s="107"/>
      <c r="BU33" s="151"/>
      <c r="BV33" s="151">
        <f t="shared" si="7"/>
        <v>0</v>
      </c>
      <c r="BW33" s="151"/>
      <c r="BX33" s="151"/>
      <c r="BY33" s="151"/>
      <c r="BZ33" s="151">
        <f t="shared" si="11"/>
        <v>0</v>
      </c>
      <c r="CA33" s="105" t="s">
        <v>23</v>
      </c>
      <c r="CB33" s="105">
        <v>175900</v>
      </c>
      <c r="CC33" s="105">
        <v>28144</v>
      </c>
      <c r="CD33" s="105">
        <v>204044</v>
      </c>
      <c r="CE33" s="105" t="s">
        <v>160</v>
      </c>
      <c r="CF33" s="100"/>
      <c r="CG33" s="100"/>
      <c r="CH33" s="100"/>
      <c r="CI33" s="100"/>
      <c r="CJ33" s="100"/>
      <c r="CK33" s="107"/>
      <c r="CL33" s="107"/>
      <c r="CM33" s="107"/>
      <c r="CN33" s="107"/>
      <c r="CO33" s="107"/>
      <c r="CP33" s="102" t="str">
        <f t="shared" si="18"/>
        <v>SCIENTIFIC PRODUCTS LTDA.</v>
      </c>
      <c r="CQ33" s="102" t="str">
        <f t="shared" si="19"/>
        <v>SIGMA</v>
      </c>
      <c r="CR33" s="102">
        <f t="shared" si="20"/>
        <v>175900</v>
      </c>
      <c r="CS33" s="102">
        <f t="shared" si="21"/>
        <v>28144</v>
      </c>
      <c r="CT33" s="102">
        <f t="shared" si="22"/>
        <v>204044</v>
      </c>
      <c r="CU33" s="102" t="str">
        <f t="shared" si="23"/>
        <v>90 DÍAS</v>
      </c>
      <c r="CV33" s="105" t="str">
        <f t="shared" si="12"/>
        <v>SCIENTIFIC PRODUCTS LTDA.</v>
      </c>
      <c r="CW33" s="105" t="str">
        <f t="shared" si="13"/>
        <v>SIGMA</v>
      </c>
      <c r="CX33" s="105">
        <f t="shared" si="14"/>
        <v>175900</v>
      </c>
      <c r="CY33" s="105">
        <f t="shared" si="15"/>
        <v>28144</v>
      </c>
      <c r="CZ33" s="105">
        <f t="shared" si="16"/>
        <v>204044</v>
      </c>
      <c r="DA33" s="105" t="str">
        <f t="shared" si="17"/>
        <v>90 DÍAS</v>
      </c>
    </row>
    <row r="34" spans="1:105" ht="45">
      <c r="A34" s="40">
        <v>26</v>
      </c>
      <c r="B34" s="113" t="s">
        <v>202</v>
      </c>
      <c r="C34" s="35" t="s">
        <v>47</v>
      </c>
      <c r="D34" s="35" t="s">
        <v>20</v>
      </c>
      <c r="E34" s="97" t="s">
        <v>1255</v>
      </c>
      <c r="F34" s="33">
        <v>1</v>
      </c>
      <c r="G34" s="99"/>
      <c r="H34" s="100"/>
      <c r="I34" s="100"/>
      <c r="J34" s="100"/>
      <c r="K34" s="100"/>
      <c r="L34" s="101"/>
      <c r="M34" s="101"/>
      <c r="N34" s="101"/>
      <c r="O34" s="101"/>
      <c r="P34" s="101"/>
      <c r="Q34" s="102"/>
      <c r="R34" s="102"/>
      <c r="S34" s="102"/>
      <c r="T34" s="102"/>
      <c r="U34" s="102"/>
      <c r="V34" s="103"/>
      <c r="W34" s="103"/>
      <c r="X34" s="103"/>
      <c r="Y34" s="103"/>
      <c r="Z34" s="103"/>
      <c r="AA34" s="101"/>
      <c r="AB34" s="101"/>
      <c r="AC34" s="101"/>
      <c r="AD34" s="101"/>
      <c r="AE34" s="101"/>
      <c r="AF34" s="104"/>
      <c r="AG34" s="104"/>
      <c r="AH34" s="104"/>
      <c r="AI34" s="104"/>
      <c r="AJ34" s="104"/>
      <c r="AK34" s="102"/>
      <c r="AL34" s="102"/>
      <c r="AM34" s="102"/>
      <c r="AN34" s="102"/>
      <c r="AO34" s="102"/>
      <c r="AP34" s="102"/>
      <c r="AQ34" s="104"/>
      <c r="AR34" s="104"/>
      <c r="AS34" s="104"/>
      <c r="AT34" s="104"/>
      <c r="AU34" s="104"/>
      <c r="AV34" s="105"/>
      <c r="AW34" s="105"/>
      <c r="AX34" s="105"/>
      <c r="AY34" s="105"/>
      <c r="AZ34" s="105"/>
      <c r="BA34" s="102"/>
      <c r="BB34" s="102"/>
      <c r="BC34" s="102"/>
      <c r="BD34" s="102"/>
      <c r="BE34" s="102"/>
      <c r="BF34" s="106"/>
      <c r="BG34" s="106"/>
      <c r="BH34" s="106"/>
      <c r="BI34" s="106"/>
      <c r="BJ34" s="106"/>
      <c r="BK34" s="101"/>
      <c r="BL34" s="101"/>
      <c r="BM34" s="101"/>
      <c r="BN34" s="101"/>
      <c r="BO34" s="101"/>
      <c r="BP34" s="107"/>
      <c r="BQ34" s="107"/>
      <c r="BR34" s="107"/>
      <c r="BS34" s="107"/>
      <c r="BT34" s="107"/>
      <c r="BU34" s="151"/>
      <c r="BV34" s="151">
        <f t="shared" si="7"/>
        <v>0</v>
      </c>
      <c r="BW34" s="151"/>
      <c r="BX34" s="151"/>
      <c r="BY34" s="151"/>
      <c r="BZ34" s="151">
        <f t="shared" si="11"/>
        <v>0</v>
      </c>
      <c r="CA34" s="105" t="s">
        <v>23</v>
      </c>
      <c r="CB34" s="105">
        <v>653800</v>
      </c>
      <c r="CC34" s="105">
        <v>104608</v>
      </c>
      <c r="CD34" s="105">
        <v>758408</v>
      </c>
      <c r="CE34" s="105" t="s">
        <v>160</v>
      </c>
      <c r="CF34" s="100"/>
      <c r="CG34" s="100"/>
      <c r="CH34" s="100"/>
      <c r="CI34" s="100"/>
      <c r="CJ34" s="100"/>
      <c r="CK34" s="107"/>
      <c r="CL34" s="107"/>
      <c r="CM34" s="107"/>
      <c r="CN34" s="107"/>
      <c r="CO34" s="107"/>
      <c r="CP34" s="102" t="str">
        <f t="shared" si="18"/>
        <v>SCIENTIFIC PRODUCTS LTDA.</v>
      </c>
      <c r="CQ34" s="102" t="str">
        <f t="shared" si="19"/>
        <v>SIGMA</v>
      </c>
      <c r="CR34" s="102">
        <f t="shared" si="20"/>
        <v>653800</v>
      </c>
      <c r="CS34" s="102">
        <f t="shared" si="21"/>
        <v>104608</v>
      </c>
      <c r="CT34" s="102">
        <f t="shared" si="22"/>
        <v>758408</v>
      </c>
      <c r="CU34" s="102" t="str">
        <f t="shared" si="23"/>
        <v>90 DÍAS</v>
      </c>
      <c r="CV34" s="105" t="str">
        <f t="shared" si="12"/>
        <v>SCIENTIFIC PRODUCTS LTDA.</v>
      </c>
      <c r="CW34" s="105" t="str">
        <f t="shared" si="13"/>
        <v>SIGMA</v>
      </c>
      <c r="CX34" s="105">
        <f t="shared" si="14"/>
        <v>653800</v>
      </c>
      <c r="CY34" s="105">
        <f t="shared" si="15"/>
        <v>104608</v>
      </c>
      <c r="CZ34" s="105">
        <f t="shared" si="16"/>
        <v>758408</v>
      </c>
      <c r="DA34" s="105" t="str">
        <f t="shared" si="17"/>
        <v>90 DÍAS</v>
      </c>
    </row>
    <row r="35" spans="1:105" ht="30">
      <c r="A35" s="40">
        <v>27</v>
      </c>
      <c r="B35" s="113" t="s">
        <v>203</v>
      </c>
      <c r="C35" s="35" t="s">
        <v>445</v>
      </c>
      <c r="D35" s="35" t="s">
        <v>68</v>
      </c>
      <c r="E35" s="98" t="s">
        <v>48</v>
      </c>
      <c r="F35" s="33">
        <v>1</v>
      </c>
      <c r="G35" s="99"/>
      <c r="H35" s="100"/>
      <c r="I35" s="100"/>
      <c r="J35" s="100"/>
      <c r="K35" s="100"/>
      <c r="L35" s="101"/>
      <c r="M35" s="101"/>
      <c r="N35" s="101"/>
      <c r="O35" s="101"/>
      <c r="P35" s="101"/>
      <c r="Q35" s="102"/>
      <c r="R35" s="102"/>
      <c r="S35" s="102"/>
      <c r="T35" s="102"/>
      <c r="U35" s="102"/>
      <c r="V35" s="103"/>
      <c r="W35" s="103"/>
      <c r="X35" s="103"/>
      <c r="Y35" s="103"/>
      <c r="Z35" s="103"/>
      <c r="AA35" s="101"/>
      <c r="AB35" s="101"/>
      <c r="AC35" s="101"/>
      <c r="AD35" s="101"/>
      <c r="AE35" s="101"/>
      <c r="AF35" s="104"/>
      <c r="AG35" s="104"/>
      <c r="AH35" s="104"/>
      <c r="AI35" s="104"/>
      <c r="AJ35" s="104"/>
      <c r="AK35" s="102"/>
      <c r="AL35" s="102"/>
      <c r="AM35" s="102"/>
      <c r="AN35" s="102"/>
      <c r="AO35" s="102"/>
      <c r="AP35" s="102"/>
      <c r="AQ35" s="104"/>
      <c r="AR35" s="104"/>
      <c r="AS35" s="104"/>
      <c r="AT35" s="104"/>
      <c r="AU35" s="104"/>
      <c r="AV35" s="105"/>
      <c r="AW35" s="105"/>
      <c r="AX35" s="105"/>
      <c r="AY35" s="105"/>
      <c r="AZ35" s="105"/>
      <c r="BA35" s="102"/>
      <c r="BB35" s="102"/>
      <c r="BC35" s="102"/>
      <c r="BD35" s="102"/>
      <c r="BE35" s="102"/>
      <c r="BF35" s="106"/>
      <c r="BG35" s="106"/>
      <c r="BH35" s="106"/>
      <c r="BI35" s="106"/>
      <c r="BJ35" s="106"/>
      <c r="BK35" s="101"/>
      <c r="BL35" s="101"/>
      <c r="BM35" s="101"/>
      <c r="BN35" s="101"/>
      <c r="BO35" s="101"/>
      <c r="BP35" s="107"/>
      <c r="BQ35" s="107"/>
      <c r="BR35" s="107"/>
      <c r="BS35" s="107"/>
      <c r="BT35" s="107"/>
      <c r="BU35" s="151"/>
      <c r="BV35" s="151">
        <f t="shared" si="7"/>
        <v>0</v>
      </c>
      <c r="BW35" s="151"/>
      <c r="BX35" s="151"/>
      <c r="BY35" s="151"/>
      <c r="BZ35" s="151">
        <f t="shared" si="11"/>
        <v>0</v>
      </c>
      <c r="CA35" s="105"/>
      <c r="CB35" s="105"/>
      <c r="CC35" s="105"/>
      <c r="CD35" s="105"/>
      <c r="CE35" s="105"/>
      <c r="CF35" s="100"/>
      <c r="CG35" s="100"/>
      <c r="CH35" s="100"/>
      <c r="CI35" s="100"/>
      <c r="CJ35" s="100"/>
      <c r="CK35" s="107"/>
      <c r="CL35" s="107"/>
      <c r="CM35" s="107"/>
      <c r="CN35" s="107"/>
      <c r="CO35" s="107"/>
      <c r="CP35" s="102"/>
      <c r="CQ35" s="102"/>
      <c r="CR35" s="102"/>
      <c r="CS35" s="102"/>
      <c r="CT35" s="102"/>
      <c r="CU35" s="102"/>
      <c r="CV35" s="105">
        <f t="shared" si="12"/>
        <v>0</v>
      </c>
      <c r="CW35" s="105">
        <f t="shared" si="13"/>
        <v>0</v>
      </c>
      <c r="CX35" s="105">
        <f t="shared" si="14"/>
        <v>0</v>
      </c>
      <c r="CY35" s="105">
        <f t="shared" si="15"/>
        <v>0</v>
      </c>
      <c r="CZ35" s="105">
        <f t="shared" si="16"/>
        <v>0</v>
      </c>
      <c r="DA35" s="105">
        <f t="shared" si="17"/>
        <v>0</v>
      </c>
    </row>
    <row r="36" spans="1:105" ht="45">
      <c r="A36" s="40">
        <v>28</v>
      </c>
      <c r="B36" s="113" t="s">
        <v>204</v>
      </c>
      <c r="C36" s="35" t="s">
        <v>69</v>
      </c>
      <c r="D36" s="35" t="s">
        <v>68</v>
      </c>
      <c r="E36" s="98" t="s">
        <v>48</v>
      </c>
      <c r="F36" s="33">
        <v>2</v>
      </c>
      <c r="G36" s="99"/>
      <c r="H36" s="100"/>
      <c r="I36" s="100"/>
      <c r="J36" s="100"/>
      <c r="K36" s="100"/>
      <c r="L36" s="101"/>
      <c r="M36" s="101"/>
      <c r="N36" s="101"/>
      <c r="O36" s="101"/>
      <c r="P36" s="101"/>
      <c r="Q36" s="102"/>
      <c r="R36" s="102"/>
      <c r="S36" s="102"/>
      <c r="T36" s="102"/>
      <c r="U36" s="102"/>
      <c r="V36" s="103"/>
      <c r="W36" s="103"/>
      <c r="X36" s="103"/>
      <c r="Y36" s="103"/>
      <c r="Z36" s="103"/>
      <c r="AA36" s="101"/>
      <c r="AB36" s="101"/>
      <c r="AC36" s="101"/>
      <c r="AD36" s="101"/>
      <c r="AE36" s="101"/>
      <c r="AF36" s="104"/>
      <c r="AG36" s="104"/>
      <c r="AH36" s="104"/>
      <c r="AI36" s="104"/>
      <c r="AJ36" s="104"/>
      <c r="AK36" s="102"/>
      <c r="AL36" s="102"/>
      <c r="AM36" s="102"/>
      <c r="AN36" s="102"/>
      <c r="AO36" s="102"/>
      <c r="AP36" s="102"/>
      <c r="AQ36" s="104"/>
      <c r="AR36" s="104"/>
      <c r="AS36" s="104"/>
      <c r="AT36" s="104"/>
      <c r="AU36" s="104"/>
      <c r="AV36" s="105"/>
      <c r="AW36" s="105"/>
      <c r="AX36" s="105"/>
      <c r="AY36" s="105"/>
      <c r="AZ36" s="105"/>
      <c r="BA36" s="102"/>
      <c r="BB36" s="102"/>
      <c r="BC36" s="102"/>
      <c r="BD36" s="102"/>
      <c r="BE36" s="102"/>
      <c r="BF36" s="106"/>
      <c r="BG36" s="106"/>
      <c r="BH36" s="106"/>
      <c r="BI36" s="106"/>
      <c r="BJ36" s="106"/>
      <c r="BK36" s="101"/>
      <c r="BL36" s="101"/>
      <c r="BM36" s="101"/>
      <c r="BN36" s="101"/>
      <c r="BO36" s="101"/>
      <c r="BP36" s="107"/>
      <c r="BQ36" s="107"/>
      <c r="BR36" s="107"/>
      <c r="BS36" s="107"/>
      <c r="BT36" s="107"/>
      <c r="BU36" s="151"/>
      <c r="BV36" s="151">
        <f t="shared" si="7"/>
        <v>0</v>
      </c>
      <c r="BW36" s="151"/>
      <c r="BX36" s="151"/>
      <c r="BY36" s="151"/>
      <c r="BZ36" s="151">
        <f t="shared" si="11"/>
        <v>0</v>
      </c>
      <c r="CA36" s="105"/>
      <c r="CB36" s="105"/>
      <c r="CC36" s="105"/>
      <c r="CD36" s="105"/>
      <c r="CE36" s="105"/>
      <c r="CF36" s="100"/>
      <c r="CG36" s="100"/>
      <c r="CH36" s="100"/>
      <c r="CI36" s="100"/>
      <c r="CJ36" s="100"/>
      <c r="CK36" s="107"/>
      <c r="CL36" s="107"/>
      <c r="CM36" s="107"/>
      <c r="CN36" s="107"/>
      <c r="CO36" s="107"/>
      <c r="CP36" s="102"/>
      <c r="CQ36" s="102"/>
      <c r="CR36" s="102"/>
      <c r="CS36" s="102"/>
      <c r="CT36" s="102"/>
      <c r="CU36" s="102"/>
      <c r="CV36" s="105">
        <f t="shared" si="12"/>
        <v>0</v>
      </c>
      <c r="CW36" s="105">
        <f t="shared" si="13"/>
        <v>0</v>
      </c>
      <c r="CX36" s="105">
        <f t="shared" si="14"/>
        <v>0</v>
      </c>
      <c r="CY36" s="105">
        <f t="shared" si="15"/>
        <v>0</v>
      </c>
      <c r="CZ36" s="105">
        <f t="shared" si="16"/>
        <v>0</v>
      </c>
      <c r="DA36" s="105">
        <f t="shared" si="17"/>
        <v>0</v>
      </c>
    </row>
    <row r="37" spans="1:105" ht="45">
      <c r="A37" s="40">
        <v>29</v>
      </c>
      <c r="B37" s="113" t="s">
        <v>205</v>
      </c>
      <c r="C37" s="35" t="s">
        <v>70</v>
      </c>
      <c r="D37" s="35" t="s">
        <v>68</v>
      </c>
      <c r="E37" s="98" t="s">
        <v>48</v>
      </c>
      <c r="F37" s="33">
        <v>2</v>
      </c>
      <c r="G37" s="99"/>
      <c r="H37" s="100"/>
      <c r="I37" s="100"/>
      <c r="J37" s="100"/>
      <c r="K37" s="100"/>
      <c r="L37" s="101"/>
      <c r="M37" s="101"/>
      <c r="N37" s="101"/>
      <c r="O37" s="101"/>
      <c r="P37" s="101"/>
      <c r="Q37" s="102"/>
      <c r="R37" s="102"/>
      <c r="S37" s="102"/>
      <c r="T37" s="102"/>
      <c r="U37" s="102"/>
      <c r="V37" s="103"/>
      <c r="W37" s="103"/>
      <c r="X37" s="103"/>
      <c r="Y37" s="103"/>
      <c r="Z37" s="103"/>
      <c r="AA37" s="101"/>
      <c r="AB37" s="101"/>
      <c r="AC37" s="101"/>
      <c r="AD37" s="101"/>
      <c r="AE37" s="101"/>
      <c r="AF37" s="104"/>
      <c r="AG37" s="104"/>
      <c r="AH37" s="104"/>
      <c r="AI37" s="104"/>
      <c r="AJ37" s="104"/>
      <c r="AK37" s="102"/>
      <c r="AL37" s="102"/>
      <c r="AM37" s="102"/>
      <c r="AN37" s="102"/>
      <c r="AO37" s="102"/>
      <c r="AP37" s="102"/>
      <c r="AQ37" s="104"/>
      <c r="AR37" s="104"/>
      <c r="AS37" s="104"/>
      <c r="AT37" s="104"/>
      <c r="AU37" s="104"/>
      <c r="AV37" s="105"/>
      <c r="AW37" s="105"/>
      <c r="AX37" s="105"/>
      <c r="AY37" s="105"/>
      <c r="AZ37" s="105"/>
      <c r="BA37" s="102"/>
      <c r="BB37" s="102"/>
      <c r="BC37" s="102"/>
      <c r="BD37" s="102"/>
      <c r="BE37" s="102"/>
      <c r="BF37" s="106"/>
      <c r="BG37" s="106"/>
      <c r="BH37" s="106"/>
      <c r="BI37" s="106"/>
      <c r="BJ37" s="106"/>
      <c r="BK37" s="101"/>
      <c r="BL37" s="101"/>
      <c r="BM37" s="101"/>
      <c r="BN37" s="101"/>
      <c r="BO37" s="101"/>
      <c r="BP37" s="107"/>
      <c r="BQ37" s="107"/>
      <c r="BR37" s="107"/>
      <c r="BS37" s="107"/>
      <c r="BT37" s="107"/>
      <c r="BU37" s="151"/>
      <c r="BV37" s="151">
        <f t="shared" si="7"/>
        <v>0</v>
      </c>
      <c r="BW37" s="151"/>
      <c r="BX37" s="151"/>
      <c r="BY37" s="151"/>
      <c r="BZ37" s="151">
        <f t="shared" si="11"/>
        <v>0</v>
      </c>
      <c r="CA37" s="105"/>
      <c r="CB37" s="105"/>
      <c r="CC37" s="105"/>
      <c r="CD37" s="105"/>
      <c r="CE37" s="105"/>
      <c r="CF37" s="100"/>
      <c r="CG37" s="100"/>
      <c r="CH37" s="100"/>
      <c r="CI37" s="100"/>
      <c r="CJ37" s="100"/>
      <c r="CK37" s="107"/>
      <c r="CL37" s="107"/>
      <c r="CM37" s="107"/>
      <c r="CN37" s="107"/>
      <c r="CO37" s="107"/>
      <c r="CP37" s="102"/>
      <c r="CQ37" s="102"/>
      <c r="CR37" s="102"/>
      <c r="CS37" s="102"/>
      <c r="CT37" s="102"/>
      <c r="CU37" s="102"/>
      <c r="CV37" s="105">
        <f t="shared" si="12"/>
        <v>0</v>
      </c>
      <c r="CW37" s="105">
        <f t="shared" si="13"/>
        <v>0</v>
      </c>
      <c r="CX37" s="105">
        <f t="shared" si="14"/>
        <v>0</v>
      </c>
      <c r="CY37" s="105">
        <f t="shared" si="15"/>
        <v>0</v>
      </c>
      <c r="CZ37" s="105">
        <f t="shared" si="16"/>
        <v>0</v>
      </c>
      <c r="DA37" s="105">
        <f t="shared" si="17"/>
        <v>0</v>
      </c>
    </row>
    <row r="38" spans="1:105" ht="45">
      <c r="A38" s="40">
        <v>30</v>
      </c>
      <c r="B38" s="114" t="s">
        <v>206</v>
      </c>
      <c r="C38" s="35"/>
      <c r="D38" s="35"/>
      <c r="E38" s="98" t="s">
        <v>49</v>
      </c>
      <c r="F38" s="33">
        <v>4</v>
      </c>
      <c r="G38" s="99"/>
      <c r="H38" s="100"/>
      <c r="I38" s="100"/>
      <c r="J38" s="100"/>
      <c r="K38" s="100"/>
      <c r="L38" s="101"/>
      <c r="M38" s="101"/>
      <c r="N38" s="101"/>
      <c r="O38" s="101"/>
      <c r="P38" s="101"/>
      <c r="Q38" s="102"/>
      <c r="R38" s="102"/>
      <c r="S38" s="102"/>
      <c r="T38" s="102"/>
      <c r="U38" s="102"/>
      <c r="V38" s="103"/>
      <c r="W38" s="103"/>
      <c r="X38" s="103"/>
      <c r="Y38" s="103"/>
      <c r="Z38" s="103"/>
      <c r="AA38" s="101" t="s">
        <v>49</v>
      </c>
      <c r="AB38" s="101">
        <v>510000</v>
      </c>
      <c r="AC38" s="101">
        <v>81600</v>
      </c>
      <c r="AD38" s="101">
        <v>2366400</v>
      </c>
      <c r="AE38" s="101" t="s">
        <v>1289</v>
      </c>
      <c r="AF38" s="104"/>
      <c r="AG38" s="104"/>
      <c r="AH38" s="104"/>
      <c r="AI38" s="104"/>
      <c r="AJ38" s="104"/>
      <c r="AK38" s="102" t="str">
        <f t="shared" si="0"/>
        <v>GENPRODUCTS COMPANY S.A.S</v>
      </c>
      <c r="AL38" s="102" t="str">
        <f t="shared" si="1"/>
        <v>Abcam</v>
      </c>
      <c r="AM38" s="102">
        <f t="shared" si="2"/>
        <v>510000</v>
      </c>
      <c r="AN38" s="102">
        <f t="shared" si="3"/>
        <v>81600</v>
      </c>
      <c r="AO38" s="102">
        <f t="shared" si="4"/>
        <v>2366400</v>
      </c>
      <c r="AP38" s="102" t="str">
        <f t="shared" si="5"/>
        <v>30 Días</v>
      </c>
      <c r="AQ38" s="104"/>
      <c r="AR38" s="104"/>
      <c r="AS38" s="104"/>
      <c r="AT38" s="104"/>
      <c r="AU38" s="104"/>
      <c r="AV38" s="105"/>
      <c r="AW38" s="105"/>
      <c r="AX38" s="105"/>
      <c r="AY38" s="105"/>
      <c r="AZ38" s="105"/>
      <c r="BA38" s="102"/>
      <c r="BB38" s="102"/>
      <c r="BC38" s="102"/>
      <c r="BD38" s="102"/>
      <c r="BE38" s="102"/>
      <c r="BF38" s="106"/>
      <c r="BG38" s="106"/>
      <c r="BH38" s="106"/>
      <c r="BI38" s="106"/>
      <c r="BJ38" s="106"/>
      <c r="BK38" s="101" t="s">
        <v>172</v>
      </c>
      <c r="BL38" s="101">
        <v>518000</v>
      </c>
      <c r="BM38" s="101">
        <v>82880</v>
      </c>
      <c r="BN38" s="101">
        <v>2403520</v>
      </c>
      <c r="BO38" s="101" t="s">
        <v>1283</v>
      </c>
      <c r="BP38" s="107"/>
      <c r="BQ38" s="107"/>
      <c r="BR38" s="107"/>
      <c r="BS38" s="107"/>
      <c r="BT38" s="107"/>
      <c r="BU38" s="151" t="str">
        <f t="shared" si="6"/>
        <v xml:space="preserve"> QUIMICA  M.G.  S.A.S.</v>
      </c>
      <c r="BV38" s="151" t="str">
        <f t="shared" si="7"/>
        <v>ABCAM</v>
      </c>
      <c r="BW38" s="151">
        <f t="shared" si="8"/>
        <v>518000</v>
      </c>
      <c r="BX38" s="151">
        <f t="shared" si="9"/>
        <v>82880</v>
      </c>
      <c r="BY38" s="151">
        <f t="shared" si="10"/>
        <v>2403520</v>
      </c>
      <c r="BZ38" s="151" t="str">
        <f t="shared" si="11"/>
        <v>60 DIAS</v>
      </c>
      <c r="CA38" s="105"/>
      <c r="CB38" s="105"/>
      <c r="CC38" s="105"/>
      <c r="CD38" s="105"/>
      <c r="CE38" s="105"/>
      <c r="CF38" s="100"/>
      <c r="CG38" s="100"/>
      <c r="CH38" s="100"/>
      <c r="CI38" s="100"/>
      <c r="CJ38" s="100"/>
      <c r="CK38" s="107"/>
      <c r="CL38" s="107"/>
      <c r="CM38" s="107"/>
      <c r="CN38" s="107"/>
      <c r="CO38" s="107"/>
      <c r="CP38" s="102"/>
      <c r="CQ38" s="102"/>
      <c r="CR38" s="102"/>
      <c r="CS38" s="102"/>
      <c r="CT38" s="102"/>
      <c r="CU38" s="102"/>
      <c r="CV38" s="105" t="str">
        <f t="shared" si="12"/>
        <v>GENPRODUCTS COMPANY S.A.S</v>
      </c>
      <c r="CW38" s="105" t="str">
        <f t="shared" si="13"/>
        <v>Abcam</v>
      </c>
      <c r="CX38" s="105">
        <f t="shared" si="14"/>
        <v>510000</v>
      </c>
      <c r="CY38" s="105">
        <f t="shared" si="15"/>
        <v>81600</v>
      </c>
      <c r="CZ38" s="105">
        <f t="shared" si="16"/>
        <v>2366400</v>
      </c>
      <c r="DA38" s="105" t="str">
        <f t="shared" si="17"/>
        <v>30 Días</v>
      </c>
    </row>
    <row r="39" spans="1:105" ht="30">
      <c r="A39" s="40">
        <v>31</v>
      </c>
      <c r="B39" s="97" t="s">
        <v>51</v>
      </c>
      <c r="C39" s="35" t="s">
        <v>52</v>
      </c>
      <c r="D39" s="35" t="s">
        <v>15</v>
      </c>
      <c r="E39" s="98" t="s">
        <v>50</v>
      </c>
      <c r="F39" s="33">
        <v>3</v>
      </c>
      <c r="G39" s="99"/>
      <c r="H39" s="100"/>
      <c r="I39" s="100"/>
      <c r="J39" s="100"/>
      <c r="K39" s="100"/>
      <c r="L39" s="101"/>
      <c r="M39" s="101"/>
      <c r="N39" s="101"/>
      <c r="O39" s="101"/>
      <c r="P39" s="101"/>
      <c r="Q39" s="102"/>
      <c r="R39" s="102"/>
      <c r="S39" s="102"/>
      <c r="T39" s="102"/>
      <c r="U39" s="102"/>
      <c r="V39" s="103"/>
      <c r="W39" s="103"/>
      <c r="X39" s="103"/>
      <c r="Y39" s="103"/>
      <c r="Z39" s="103"/>
      <c r="AA39" s="101"/>
      <c r="AB39" s="101"/>
      <c r="AC39" s="101"/>
      <c r="AD39" s="101"/>
      <c r="AE39" s="101"/>
      <c r="AF39" s="104"/>
      <c r="AG39" s="104"/>
      <c r="AH39" s="104"/>
      <c r="AI39" s="104"/>
      <c r="AJ39" s="104"/>
      <c r="AK39" s="102"/>
      <c r="AL39" s="102"/>
      <c r="AM39" s="102"/>
      <c r="AN39" s="102"/>
      <c r="AO39" s="102"/>
      <c r="AP39" s="102"/>
      <c r="AQ39" s="104"/>
      <c r="AR39" s="104"/>
      <c r="AS39" s="104"/>
      <c r="AT39" s="104"/>
      <c r="AU39" s="104"/>
      <c r="AV39" s="105"/>
      <c r="AW39" s="105"/>
      <c r="AX39" s="105"/>
      <c r="AY39" s="105"/>
      <c r="AZ39" s="105"/>
      <c r="BA39" s="102"/>
      <c r="BB39" s="102"/>
      <c r="BC39" s="102"/>
      <c r="BD39" s="102"/>
      <c r="BE39" s="102"/>
      <c r="BF39" s="106"/>
      <c r="BG39" s="106"/>
      <c r="BH39" s="106"/>
      <c r="BI39" s="106"/>
      <c r="BJ39" s="106"/>
      <c r="BK39" s="101"/>
      <c r="BL39" s="101"/>
      <c r="BM39" s="101"/>
      <c r="BN39" s="101"/>
      <c r="BO39" s="101"/>
      <c r="BP39" s="107"/>
      <c r="BQ39" s="107"/>
      <c r="BR39" s="107"/>
      <c r="BS39" s="107"/>
      <c r="BT39" s="107"/>
      <c r="BU39" s="151"/>
      <c r="BV39" s="151">
        <f t="shared" si="7"/>
        <v>0</v>
      </c>
      <c r="BW39" s="151"/>
      <c r="BX39" s="151"/>
      <c r="BY39" s="151"/>
      <c r="BZ39" s="151">
        <f t="shared" si="11"/>
        <v>0</v>
      </c>
      <c r="CA39" s="105"/>
      <c r="CB39" s="105"/>
      <c r="CC39" s="105"/>
      <c r="CD39" s="105"/>
      <c r="CE39" s="105"/>
      <c r="CF39" s="100"/>
      <c r="CG39" s="100"/>
      <c r="CH39" s="100"/>
      <c r="CI39" s="100"/>
      <c r="CJ39" s="100"/>
      <c r="CK39" s="107"/>
      <c r="CL39" s="107"/>
      <c r="CM39" s="107"/>
      <c r="CN39" s="107"/>
      <c r="CO39" s="107"/>
      <c r="CP39" s="102"/>
      <c r="CQ39" s="102"/>
      <c r="CR39" s="102"/>
      <c r="CS39" s="102"/>
      <c r="CT39" s="102"/>
      <c r="CU39" s="102"/>
      <c r="CV39" s="105">
        <f t="shared" si="12"/>
        <v>0</v>
      </c>
      <c r="CW39" s="105">
        <f t="shared" si="13"/>
        <v>0</v>
      </c>
      <c r="CX39" s="105">
        <f t="shared" si="14"/>
        <v>0</v>
      </c>
      <c r="CY39" s="105">
        <f t="shared" si="15"/>
        <v>0</v>
      </c>
      <c r="CZ39" s="105">
        <f t="shared" si="16"/>
        <v>0</v>
      </c>
      <c r="DA39" s="105">
        <f t="shared" si="17"/>
        <v>0</v>
      </c>
    </row>
    <row r="40" spans="1:105" ht="45">
      <c r="A40" s="40">
        <v>32</v>
      </c>
      <c r="B40" s="97" t="s">
        <v>56</v>
      </c>
      <c r="C40" s="35" t="s">
        <v>53</v>
      </c>
      <c r="D40" s="35" t="s">
        <v>54</v>
      </c>
      <c r="E40" s="98" t="s">
        <v>50</v>
      </c>
      <c r="F40" s="33">
        <v>3</v>
      </c>
      <c r="G40" s="99"/>
      <c r="H40" s="100"/>
      <c r="I40" s="100"/>
      <c r="J40" s="100"/>
      <c r="K40" s="100"/>
      <c r="L40" s="101"/>
      <c r="M40" s="101"/>
      <c r="N40" s="101"/>
      <c r="O40" s="101"/>
      <c r="P40" s="101"/>
      <c r="Q40" s="102"/>
      <c r="R40" s="102"/>
      <c r="S40" s="102"/>
      <c r="T40" s="102"/>
      <c r="U40" s="102"/>
      <c r="V40" s="103"/>
      <c r="W40" s="103"/>
      <c r="X40" s="103"/>
      <c r="Y40" s="103"/>
      <c r="Z40" s="103"/>
      <c r="AA40" s="101"/>
      <c r="AB40" s="101"/>
      <c r="AC40" s="101"/>
      <c r="AD40" s="101"/>
      <c r="AE40" s="101"/>
      <c r="AF40" s="104"/>
      <c r="AG40" s="104"/>
      <c r="AH40" s="104"/>
      <c r="AI40" s="104"/>
      <c r="AJ40" s="104"/>
      <c r="AK40" s="102"/>
      <c r="AL40" s="102"/>
      <c r="AM40" s="102"/>
      <c r="AN40" s="102"/>
      <c r="AO40" s="102"/>
      <c r="AP40" s="102"/>
      <c r="AQ40" s="104"/>
      <c r="AR40" s="104"/>
      <c r="AS40" s="104"/>
      <c r="AT40" s="104"/>
      <c r="AU40" s="104"/>
      <c r="AV40" s="105"/>
      <c r="AW40" s="105"/>
      <c r="AX40" s="105"/>
      <c r="AY40" s="105"/>
      <c r="AZ40" s="105"/>
      <c r="BA40" s="102"/>
      <c r="BB40" s="102"/>
      <c r="BC40" s="102"/>
      <c r="BD40" s="102"/>
      <c r="BE40" s="102"/>
      <c r="BF40" s="106"/>
      <c r="BG40" s="106"/>
      <c r="BH40" s="106"/>
      <c r="BI40" s="106"/>
      <c r="BJ40" s="106"/>
      <c r="BK40" s="101"/>
      <c r="BL40" s="101"/>
      <c r="BM40" s="101"/>
      <c r="BN40" s="101"/>
      <c r="BO40" s="101"/>
      <c r="BP40" s="107"/>
      <c r="BQ40" s="107"/>
      <c r="BR40" s="107"/>
      <c r="BS40" s="107"/>
      <c r="BT40" s="107"/>
      <c r="BU40" s="151"/>
      <c r="BV40" s="151">
        <f t="shared" si="7"/>
        <v>0</v>
      </c>
      <c r="BW40" s="151"/>
      <c r="BX40" s="151"/>
      <c r="BY40" s="151"/>
      <c r="BZ40" s="151">
        <f t="shared" si="11"/>
        <v>0</v>
      </c>
      <c r="CA40" s="105"/>
      <c r="CB40" s="105"/>
      <c r="CC40" s="105"/>
      <c r="CD40" s="105"/>
      <c r="CE40" s="105"/>
      <c r="CF40" s="100"/>
      <c r="CG40" s="100"/>
      <c r="CH40" s="100"/>
      <c r="CI40" s="100"/>
      <c r="CJ40" s="100"/>
      <c r="CK40" s="107"/>
      <c r="CL40" s="107"/>
      <c r="CM40" s="107"/>
      <c r="CN40" s="107"/>
      <c r="CO40" s="107"/>
      <c r="CP40" s="102"/>
      <c r="CQ40" s="102"/>
      <c r="CR40" s="102"/>
      <c r="CS40" s="102"/>
      <c r="CT40" s="102"/>
      <c r="CU40" s="102"/>
      <c r="CV40" s="105">
        <f t="shared" si="12"/>
        <v>0</v>
      </c>
      <c r="CW40" s="105">
        <f t="shared" si="13"/>
        <v>0</v>
      </c>
      <c r="CX40" s="105">
        <f t="shared" si="14"/>
        <v>0</v>
      </c>
      <c r="CY40" s="105">
        <f t="shared" si="15"/>
        <v>0</v>
      </c>
      <c r="CZ40" s="105">
        <f t="shared" si="16"/>
        <v>0</v>
      </c>
      <c r="DA40" s="105">
        <f t="shared" si="17"/>
        <v>0</v>
      </c>
    </row>
    <row r="41" spans="1:105" ht="45">
      <c r="A41" s="40">
        <v>33</v>
      </c>
      <c r="B41" s="97" t="s">
        <v>57</v>
      </c>
      <c r="C41" s="35" t="s">
        <v>55</v>
      </c>
      <c r="D41" s="35" t="s">
        <v>54</v>
      </c>
      <c r="E41" s="98" t="s">
        <v>50</v>
      </c>
      <c r="F41" s="33">
        <v>1</v>
      </c>
      <c r="G41" s="99"/>
      <c r="H41" s="100"/>
      <c r="I41" s="100"/>
      <c r="J41" s="100"/>
      <c r="K41" s="100"/>
      <c r="L41" s="101"/>
      <c r="M41" s="101"/>
      <c r="N41" s="101"/>
      <c r="O41" s="101"/>
      <c r="P41" s="101"/>
      <c r="Q41" s="102"/>
      <c r="R41" s="102"/>
      <c r="S41" s="102"/>
      <c r="T41" s="102"/>
      <c r="U41" s="102"/>
      <c r="V41" s="103"/>
      <c r="W41" s="103"/>
      <c r="X41" s="103"/>
      <c r="Y41" s="103"/>
      <c r="Z41" s="103"/>
      <c r="AA41" s="101"/>
      <c r="AB41" s="101"/>
      <c r="AC41" s="101"/>
      <c r="AD41" s="101"/>
      <c r="AE41" s="101"/>
      <c r="AF41" s="104"/>
      <c r="AG41" s="104"/>
      <c r="AH41" s="104"/>
      <c r="AI41" s="104"/>
      <c r="AJ41" s="104"/>
      <c r="AK41" s="102"/>
      <c r="AL41" s="102"/>
      <c r="AM41" s="102"/>
      <c r="AN41" s="102"/>
      <c r="AO41" s="102"/>
      <c r="AP41" s="102"/>
      <c r="AQ41" s="104"/>
      <c r="AR41" s="104"/>
      <c r="AS41" s="104"/>
      <c r="AT41" s="104"/>
      <c r="AU41" s="104"/>
      <c r="AV41" s="105"/>
      <c r="AW41" s="105"/>
      <c r="AX41" s="105"/>
      <c r="AY41" s="105"/>
      <c r="AZ41" s="105"/>
      <c r="BA41" s="102"/>
      <c r="BB41" s="102"/>
      <c r="BC41" s="102"/>
      <c r="BD41" s="102"/>
      <c r="BE41" s="102"/>
      <c r="BF41" s="106"/>
      <c r="BG41" s="106"/>
      <c r="BH41" s="106"/>
      <c r="BI41" s="106"/>
      <c r="BJ41" s="106"/>
      <c r="BK41" s="101"/>
      <c r="BL41" s="101"/>
      <c r="BM41" s="101"/>
      <c r="BN41" s="101"/>
      <c r="BO41" s="101"/>
      <c r="BP41" s="107"/>
      <c r="BQ41" s="107"/>
      <c r="BR41" s="107"/>
      <c r="BS41" s="107"/>
      <c r="BT41" s="107"/>
      <c r="BU41" s="151"/>
      <c r="BV41" s="151">
        <f t="shared" si="7"/>
        <v>0</v>
      </c>
      <c r="BW41" s="151"/>
      <c r="BX41" s="151"/>
      <c r="BY41" s="151"/>
      <c r="BZ41" s="151">
        <f t="shared" si="11"/>
        <v>0</v>
      </c>
      <c r="CA41" s="105"/>
      <c r="CB41" s="105"/>
      <c r="CC41" s="105"/>
      <c r="CD41" s="105"/>
      <c r="CE41" s="105"/>
      <c r="CF41" s="100"/>
      <c r="CG41" s="100"/>
      <c r="CH41" s="100"/>
      <c r="CI41" s="100"/>
      <c r="CJ41" s="100"/>
      <c r="CK41" s="107"/>
      <c r="CL41" s="107"/>
      <c r="CM41" s="107"/>
      <c r="CN41" s="107"/>
      <c r="CO41" s="107"/>
      <c r="CP41" s="102"/>
      <c r="CQ41" s="102"/>
      <c r="CR41" s="102"/>
      <c r="CS41" s="102"/>
      <c r="CT41" s="102"/>
      <c r="CU41" s="102"/>
      <c r="CV41" s="105">
        <f t="shared" si="12"/>
        <v>0</v>
      </c>
      <c r="CW41" s="105">
        <f t="shared" si="13"/>
        <v>0</v>
      </c>
      <c r="CX41" s="105">
        <f t="shared" si="14"/>
        <v>0</v>
      </c>
      <c r="CY41" s="105">
        <f t="shared" si="15"/>
        <v>0</v>
      </c>
      <c r="CZ41" s="105">
        <f t="shared" si="16"/>
        <v>0</v>
      </c>
      <c r="DA41" s="105">
        <f t="shared" si="17"/>
        <v>0</v>
      </c>
    </row>
    <row r="42" spans="1:105" ht="45">
      <c r="A42" s="40">
        <v>34</v>
      </c>
      <c r="B42" s="97" t="s">
        <v>58</v>
      </c>
      <c r="C42" s="35" t="s">
        <v>59</v>
      </c>
      <c r="D42" s="35" t="s">
        <v>54</v>
      </c>
      <c r="E42" s="98" t="s">
        <v>50</v>
      </c>
      <c r="F42" s="33">
        <v>2</v>
      </c>
      <c r="G42" s="99"/>
      <c r="H42" s="100"/>
      <c r="I42" s="100"/>
      <c r="J42" s="100"/>
      <c r="K42" s="100"/>
      <c r="L42" s="101"/>
      <c r="M42" s="101"/>
      <c r="N42" s="101"/>
      <c r="O42" s="101"/>
      <c r="P42" s="101"/>
      <c r="Q42" s="102"/>
      <c r="R42" s="102"/>
      <c r="S42" s="102"/>
      <c r="T42" s="102"/>
      <c r="U42" s="102"/>
      <c r="V42" s="103"/>
      <c r="W42" s="103"/>
      <c r="X42" s="103"/>
      <c r="Y42" s="103"/>
      <c r="Z42" s="103"/>
      <c r="AA42" s="101"/>
      <c r="AB42" s="101"/>
      <c r="AC42" s="101"/>
      <c r="AD42" s="101"/>
      <c r="AE42" s="101"/>
      <c r="AF42" s="104"/>
      <c r="AG42" s="104"/>
      <c r="AH42" s="104"/>
      <c r="AI42" s="104"/>
      <c r="AJ42" s="104"/>
      <c r="AK42" s="102"/>
      <c r="AL42" s="102"/>
      <c r="AM42" s="102"/>
      <c r="AN42" s="102"/>
      <c r="AO42" s="102"/>
      <c r="AP42" s="102"/>
      <c r="AQ42" s="104"/>
      <c r="AR42" s="104"/>
      <c r="AS42" s="104"/>
      <c r="AT42" s="104"/>
      <c r="AU42" s="104"/>
      <c r="AV42" s="105"/>
      <c r="AW42" s="105"/>
      <c r="AX42" s="105"/>
      <c r="AY42" s="105"/>
      <c r="AZ42" s="105"/>
      <c r="BA42" s="102"/>
      <c r="BB42" s="102"/>
      <c r="BC42" s="102"/>
      <c r="BD42" s="102"/>
      <c r="BE42" s="102"/>
      <c r="BF42" s="106"/>
      <c r="BG42" s="106"/>
      <c r="BH42" s="106"/>
      <c r="BI42" s="106"/>
      <c r="BJ42" s="106"/>
      <c r="BK42" s="101"/>
      <c r="BL42" s="101"/>
      <c r="BM42" s="101"/>
      <c r="BN42" s="101"/>
      <c r="BO42" s="101"/>
      <c r="BP42" s="107"/>
      <c r="BQ42" s="107"/>
      <c r="BR42" s="107"/>
      <c r="BS42" s="107"/>
      <c r="BT42" s="107"/>
      <c r="BU42" s="151"/>
      <c r="BV42" s="151">
        <f t="shared" si="7"/>
        <v>0</v>
      </c>
      <c r="BW42" s="151"/>
      <c r="BX42" s="151"/>
      <c r="BY42" s="151"/>
      <c r="BZ42" s="151">
        <f t="shared" si="11"/>
        <v>0</v>
      </c>
      <c r="CA42" s="105"/>
      <c r="CB42" s="105"/>
      <c r="CC42" s="105"/>
      <c r="CD42" s="105"/>
      <c r="CE42" s="105"/>
      <c r="CF42" s="100"/>
      <c r="CG42" s="100"/>
      <c r="CH42" s="100"/>
      <c r="CI42" s="100"/>
      <c r="CJ42" s="100"/>
      <c r="CK42" s="107"/>
      <c r="CL42" s="107"/>
      <c r="CM42" s="107"/>
      <c r="CN42" s="107"/>
      <c r="CO42" s="107"/>
      <c r="CP42" s="102"/>
      <c r="CQ42" s="102"/>
      <c r="CR42" s="102"/>
      <c r="CS42" s="102"/>
      <c r="CT42" s="102"/>
      <c r="CU42" s="102"/>
      <c r="CV42" s="105">
        <f t="shared" si="12"/>
        <v>0</v>
      </c>
      <c r="CW42" s="105">
        <f t="shared" si="13"/>
        <v>0</v>
      </c>
      <c r="CX42" s="105">
        <f t="shared" si="14"/>
        <v>0</v>
      </c>
      <c r="CY42" s="105">
        <f t="shared" si="15"/>
        <v>0</v>
      </c>
      <c r="CZ42" s="105">
        <f t="shared" si="16"/>
        <v>0</v>
      </c>
      <c r="DA42" s="105">
        <f t="shared" si="17"/>
        <v>0</v>
      </c>
    </row>
    <row r="43" spans="1:105" ht="60">
      <c r="A43" s="40">
        <v>35</v>
      </c>
      <c r="B43" s="97" t="s">
        <v>60</v>
      </c>
      <c r="C43" s="35" t="s">
        <v>61</v>
      </c>
      <c r="D43" s="35" t="s">
        <v>54</v>
      </c>
      <c r="E43" s="98" t="s">
        <v>50</v>
      </c>
      <c r="F43" s="33">
        <v>2</v>
      </c>
      <c r="G43" s="99"/>
      <c r="H43" s="100"/>
      <c r="I43" s="100"/>
      <c r="J43" s="100"/>
      <c r="K43" s="100"/>
      <c r="L43" s="101"/>
      <c r="M43" s="101"/>
      <c r="N43" s="101"/>
      <c r="O43" s="101"/>
      <c r="P43" s="101"/>
      <c r="Q43" s="102"/>
      <c r="R43" s="102"/>
      <c r="S43" s="102"/>
      <c r="T43" s="102"/>
      <c r="U43" s="102"/>
      <c r="V43" s="103"/>
      <c r="W43" s="103"/>
      <c r="X43" s="103"/>
      <c r="Y43" s="103"/>
      <c r="Z43" s="103"/>
      <c r="AA43" s="101"/>
      <c r="AB43" s="101"/>
      <c r="AC43" s="101"/>
      <c r="AD43" s="101"/>
      <c r="AE43" s="101"/>
      <c r="AF43" s="104"/>
      <c r="AG43" s="104"/>
      <c r="AH43" s="104"/>
      <c r="AI43" s="104"/>
      <c r="AJ43" s="104"/>
      <c r="AK43" s="102"/>
      <c r="AL43" s="102"/>
      <c r="AM43" s="102"/>
      <c r="AN43" s="102"/>
      <c r="AO43" s="102"/>
      <c r="AP43" s="102"/>
      <c r="AQ43" s="104"/>
      <c r="AR43" s="104"/>
      <c r="AS43" s="104"/>
      <c r="AT43" s="104"/>
      <c r="AU43" s="104"/>
      <c r="AV43" s="105"/>
      <c r="AW43" s="105"/>
      <c r="AX43" s="105"/>
      <c r="AY43" s="105"/>
      <c r="AZ43" s="105"/>
      <c r="BA43" s="102"/>
      <c r="BB43" s="102"/>
      <c r="BC43" s="102"/>
      <c r="BD43" s="102"/>
      <c r="BE43" s="102"/>
      <c r="BF43" s="106"/>
      <c r="BG43" s="106"/>
      <c r="BH43" s="106"/>
      <c r="BI43" s="106"/>
      <c r="BJ43" s="106"/>
      <c r="BK43" s="101"/>
      <c r="BL43" s="101"/>
      <c r="BM43" s="101"/>
      <c r="BN43" s="101"/>
      <c r="BO43" s="101"/>
      <c r="BP43" s="107"/>
      <c r="BQ43" s="107"/>
      <c r="BR43" s="107"/>
      <c r="BS43" s="107"/>
      <c r="BT43" s="107"/>
      <c r="BU43" s="151"/>
      <c r="BV43" s="151">
        <f t="shared" si="7"/>
        <v>0</v>
      </c>
      <c r="BW43" s="151"/>
      <c r="BX43" s="151"/>
      <c r="BY43" s="151"/>
      <c r="BZ43" s="151">
        <f t="shared" si="11"/>
        <v>0</v>
      </c>
      <c r="CA43" s="105"/>
      <c r="CB43" s="105"/>
      <c r="CC43" s="105"/>
      <c r="CD43" s="105"/>
      <c r="CE43" s="105"/>
      <c r="CF43" s="100"/>
      <c r="CG43" s="100"/>
      <c r="CH43" s="100"/>
      <c r="CI43" s="100"/>
      <c r="CJ43" s="100"/>
      <c r="CK43" s="107"/>
      <c r="CL43" s="107"/>
      <c r="CM43" s="107"/>
      <c r="CN43" s="107"/>
      <c r="CO43" s="107"/>
      <c r="CP43" s="102"/>
      <c r="CQ43" s="102"/>
      <c r="CR43" s="102"/>
      <c r="CS43" s="102"/>
      <c r="CT43" s="102"/>
      <c r="CU43" s="102"/>
      <c r="CV43" s="105">
        <f t="shared" si="12"/>
        <v>0</v>
      </c>
      <c r="CW43" s="105">
        <f t="shared" si="13"/>
        <v>0</v>
      </c>
      <c r="CX43" s="105">
        <f t="shared" si="14"/>
        <v>0</v>
      </c>
      <c r="CY43" s="105">
        <f t="shared" si="15"/>
        <v>0</v>
      </c>
      <c r="CZ43" s="105">
        <f t="shared" si="16"/>
        <v>0</v>
      </c>
      <c r="DA43" s="105">
        <f t="shared" si="17"/>
        <v>0</v>
      </c>
    </row>
    <row r="44" spans="1:105" ht="45">
      <c r="A44" s="40">
        <v>36</v>
      </c>
      <c r="B44" s="97" t="s">
        <v>62</v>
      </c>
      <c r="C44" s="35" t="s">
        <v>61</v>
      </c>
      <c r="D44" s="35" t="s">
        <v>54</v>
      </c>
      <c r="E44" s="98" t="s">
        <v>63</v>
      </c>
      <c r="F44" s="33">
        <v>2</v>
      </c>
      <c r="G44" s="99"/>
      <c r="H44" s="100"/>
      <c r="I44" s="100"/>
      <c r="J44" s="100"/>
      <c r="K44" s="100"/>
      <c r="L44" s="101"/>
      <c r="M44" s="101"/>
      <c r="N44" s="101"/>
      <c r="O44" s="101"/>
      <c r="P44" s="101"/>
      <c r="Q44" s="102"/>
      <c r="R44" s="102"/>
      <c r="S44" s="102"/>
      <c r="T44" s="102"/>
      <c r="U44" s="102"/>
      <c r="V44" s="103"/>
      <c r="W44" s="103"/>
      <c r="X44" s="103"/>
      <c r="Y44" s="103"/>
      <c r="Z44" s="103"/>
      <c r="AA44" s="101"/>
      <c r="AB44" s="101"/>
      <c r="AC44" s="101"/>
      <c r="AD44" s="101"/>
      <c r="AE44" s="101"/>
      <c r="AF44" s="104"/>
      <c r="AG44" s="104"/>
      <c r="AH44" s="104"/>
      <c r="AI44" s="104"/>
      <c r="AJ44" s="104"/>
      <c r="AK44" s="102"/>
      <c r="AL44" s="102"/>
      <c r="AM44" s="102"/>
      <c r="AN44" s="102"/>
      <c r="AO44" s="102"/>
      <c r="AP44" s="102"/>
      <c r="AQ44" s="104"/>
      <c r="AR44" s="104"/>
      <c r="AS44" s="104"/>
      <c r="AT44" s="104"/>
      <c r="AU44" s="104"/>
      <c r="AV44" s="105"/>
      <c r="AW44" s="105"/>
      <c r="AX44" s="105"/>
      <c r="AY44" s="105"/>
      <c r="AZ44" s="105"/>
      <c r="BA44" s="102"/>
      <c r="BB44" s="102"/>
      <c r="BC44" s="102"/>
      <c r="BD44" s="102"/>
      <c r="BE44" s="102"/>
      <c r="BF44" s="106"/>
      <c r="BG44" s="106"/>
      <c r="BH44" s="106"/>
      <c r="BI44" s="106"/>
      <c r="BJ44" s="106"/>
      <c r="BK44" s="101"/>
      <c r="BL44" s="101"/>
      <c r="BM44" s="101"/>
      <c r="BN44" s="101"/>
      <c r="BO44" s="101"/>
      <c r="BP44" s="107"/>
      <c r="BQ44" s="107"/>
      <c r="BR44" s="107"/>
      <c r="BS44" s="107"/>
      <c r="BT44" s="107"/>
      <c r="BU44" s="151"/>
      <c r="BV44" s="151">
        <f t="shared" si="7"/>
        <v>0</v>
      </c>
      <c r="BW44" s="151"/>
      <c r="BX44" s="151"/>
      <c r="BY44" s="151"/>
      <c r="BZ44" s="151">
        <f t="shared" si="11"/>
        <v>0</v>
      </c>
      <c r="CA44" s="105"/>
      <c r="CB44" s="105"/>
      <c r="CC44" s="105"/>
      <c r="CD44" s="105"/>
      <c r="CE44" s="105"/>
      <c r="CF44" s="100"/>
      <c r="CG44" s="100"/>
      <c r="CH44" s="100"/>
      <c r="CI44" s="100"/>
      <c r="CJ44" s="100"/>
      <c r="CK44" s="107"/>
      <c r="CL44" s="107"/>
      <c r="CM44" s="107"/>
      <c r="CN44" s="107"/>
      <c r="CO44" s="107"/>
      <c r="CP44" s="102"/>
      <c r="CQ44" s="102"/>
      <c r="CR44" s="102"/>
      <c r="CS44" s="102"/>
      <c r="CT44" s="102"/>
      <c r="CU44" s="102"/>
      <c r="CV44" s="105">
        <f t="shared" si="12"/>
        <v>0</v>
      </c>
      <c r="CW44" s="105">
        <f t="shared" si="13"/>
        <v>0</v>
      </c>
      <c r="CX44" s="105">
        <f t="shared" si="14"/>
        <v>0</v>
      </c>
      <c r="CY44" s="105">
        <f t="shared" si="15"/>
        <v>0</v>
      </c>
      <c r="CZ44" s="105">
        <f t="shared" si="16"/>
        <v>0</v>
      </c>
      <c r="DA44" s="105">
        <f t="shared" si="17"/>
        <v>0</v>
      </c>
    </row>
    <row r="45" spans="1:105" ht="255">
      <c r="A45" s="40">
        <v>37</v>
      </c>
      <c r="B45" s="97" t="s">
        <v>65</v>
      </c>
      <c r="C45" s="35" t="s">
        <v>64</v>
      </c>
      <c r="D45" s="35" t="s">
        <v>54</v>
      </c>
      <c r="E45" s="98" t="s">
        <v>50</v>
      </c>
      <c r="F45" s="33">
        <v>1</v>
      </c>
      <c r="G45" s="99"/>
      <c r="H45" s="100"/>
      <c r="I45" s="100"/>
      <c r="J45" s="100"/>
      <c r="K45" s="100"/>
      <c r="L45" s="101"/>
      <c r="M45" s="101"/>
      <c r="N45" s="101"/>
      <c r="O45" s="101"/>
      <c r="P45" s="101"/>
      <c r="Q45" s="102"/>
      <c r="R45" s="102"/>
      <c r="S45" s="102"/>
      <c r="T45" s="102"/>
      <c r="U45" s="102"/>
      <c r="V45" s="103"/>
      <c r="W45" s="103"/>
      <c r="X45" s="103"/>
      <c r="Y45" s="103"/>
      <c r="Z45" s="103"/>
      <c r="AA45" s="101"/>
      <c r="AB45" s="101"/>
      <c r="AC45" s="101"/>
      <c r="AD45" s="101"/>
      <c r="AE45" s="101"/>
      <c r="AF45" s="104"/>
      <c r="AG45" s="104"/>
      <c r="AH45" s="104"/>
      <c r="AI45" s="104"/>
      <c r="AJ45" s="104"/>
      <c r="AK45" s="102"/>
      <c r="AL45" s="102"/>
      <c r="AM45" s="102"/>
      <c r="AN45" s="102"/>
      <c r="AO45" s="102"/>
      <c r="AP45" s="102"/>
      <c r="AQ45" s="104"/>
      <c r="AR45" s="104"/>
      <c r="AS45" s="104"/>
      <c r="AT45" s="104"/>
      <c r="AU45" s="104"/>
      <c r="AV45" s="105"/>
      <c r="AW45" s="105"/>
      <c r="AX45" s="105"/>
      <c r="AY45" s="105"/>
      <c r="AZ45" s="105"/>
      <c r="BA45" s="102"/>
      <c r="BB45" s="102"/>
      <c r="BC45" s="102"/>
      <c r="BD45" s="102"/>
      <c r="BE45" s="102"/>
      <c r="BF45" s="106"/>
      <c r="BG45" s="106"/>
      <c r="BH45" s="106"/>
      <c r="BI45" s="106"/>
      <c r="BJ45" s="106"/>
      <c r="BK45" s="101"/>
      <c r="BL45" s="101"/>
      <c r="BM45" s="101"/>
      <c r="BN45" s="101"/>
      <c r="BO45" s="101"/>
      <c r="BP45" s="107"/>
      <c r="BQ45" s="107"/>
      <c r="BR45" s="107"/>
      <c r="BS45" s="107"/>
      <c r="BT45" s="107"/>
      <c r="BU45" s="151"/>
      <c r="BV45" s="151">
        <f t="shared" si="7"/>
        <v>0</v>
      </c>
      <c r="BW45" s="151"/>
      <c r="BX45" s="151"/>
      <c r="BY45" s="151"/>
      <c r="BZ45" s="151">
        <f t="shared" si="11"/>
        <v>0</v>
      </c>
      <c r="CA45" s="105"/>
      <c r="CB45" s="105"/>
      <c r="CC45" s="105"/>
      <c r="CD45" s="105"/>
      <c r="CE45" s="105"/>
      <c r="CF45" s="100"/>
      <c r="CG45" s="100"/>
      <c r="CH45" s="100"/>
      <c r="CI45" s="100"/>
      <c r="CJ45" s="100"/>
      <c r="CK45" s="107"/>
      <c r="CL45" s="107"/>
      <c r="CM45" s="107"/>
      <c r="CN45" s="107"/>
      <c r="CO45" s="107"/>
      <c r="CP45" s="102"/>
      <c r="CQ45" s="102"/>
      <c r="CR45" s="102"/>
      <c r="CS45" s="102"/>
      <c r="CT45" s="102"/>
      <c r="CU45" s="102"/>
      <c r="CV45" s="105">
        <f t="shared" si="12"/>
        <v>0</v>
      </c>
      <c r="CW45" s="105">
        <f t="shared" si="13"/>
        <v>0</v>
      </c>
      <c r="CX45" s="105">
        <f t="shared" si="14"/>
        <v>0</v>
      </c>
      <c r="CY45" s="105">
        <f t="shared" si="15"/>
        <v>0</v>
      </c>
      <c r="CZ45" s="105">
        <f t="shared" si="16"/>
        <v>0</v>
      </c>
      <c r="DA45" s="105">
        <f t="shared" si="17"/>
        <v>0</v>
      </c>
    </row>
    <row r="46" spans="1:105" ht="75">
      <c r="A46" s="40">
        <v>38</v>
      </c>
      <c r="B46" s="97" t="s">
        <v>66</v>
      </c>
      <c r="C46" s="35" t="s">
        <v>59</v>
      </c>
      <c r="D46" s="35" t="s">
        <v>54</v>
      </c>
      <c r="E46" s="98" t="s">
        <v>50</v>
      </c>
      <c r="F46" s="33">
        <v>1</v>
      </c>
      <c r="G46" s="99"/>
      <c r="H46" s="100"/>
      <c r="I46" s="100"/>
      <c r="J46" s="100"/>
      <c r="K46" s="100"/>
      <c r="L46" s="101"/>
      <c r="M46" s="101"/>
      <c r="N46" s="101"/>
      <c r="O46" s="101"/>
      <c r="P46" s="101"/>
      <c r="Q46" s="102"/>
      <c r="R46" s="102"/>
      <c r="S46" s="102"/>
      <c r="T46" s="102"/>
      <c r="U46" s="102"/>
      <c r="V46" s="103"/>
      <c r="W46" s="103"/>
      <c r="X46" s="103"/>
      <c r="Y46" s="103"/>
      <c r="Z46" s="103"/>
      <c r="AA46" s="101"/>
      <c r="AB46" s="101"/>
      <c r="AC46" s="101"/>
      <c r="AD46" s="101"/>
      <c r="AE46" s="101"/>
      <c r="AF46" s="104"/>
      <c r="AG46" s="104"/>
      <c r="AH46" s="104"/>
      <c r="AI46" s="104"/>
      <c r="AJ46" s="104"/>
      <c r="AK46" s="102"/>
      <c r="AL46" s="102"/>
      <c r="AM46" s="102"/>
      <c r="AN46" s="102"/>
      <c r="AO46" s="102"/>
      <c r="AP46" s="102"/>
      <c r="AQ46" s="104"/>
      <c r="AR46" s="104"/>
      <c r="AS46" s="104"/>
      <c r="AT46" s="104"/>
      <c r="AU46" s="104"/>
      <c r="AV46" s="105"/>
      <c r="AW46" s="105"/>
      <c r="AX46" s="105"/>
      <c r="AY46" s="105"/>
      <c r="AZ46" s="105"/>
      <c r="BA46" s="102"/>
      <c r="BB46" s="102"/>
      <c r="BC46" s="102"/>
      <c r="BD46" s="102"/>
      <c r="BE46" s="102"/>
      <c r="BF46" s="106"/>
      <c r="BG46" s="106"/>
      <c r="BH46" s="106"/>
      <c r="BI46" s="106"/>
      <c r="BJ46" s="106"/>
      <c r="BK46" s="101"/>
      <c r="BL46" s="101"/>
      <c r="BM46" s="101"/>
      <c r="BN46" s="101"/>
      <c r="BO46" s="101"/>
      <c r="BP46" s="107"/>
      <c r="BQ46" s="107"/>
      <c r="BR46" s="107"/>
      <c r="BS46" s="107"/>
      <c r="BT46" s="107"/>
      <c r="BU46" s="151"/>
      <c r="BV46" s="151">
        <f t="shared" si="7"/>
        <v>0</v>
      </c>
      <c r="BW46" s="151"/>
      <c r="BX46" s="151"/>
      <c r="BY46" s="151"/>
      <c r="BZ46" s="151">
        <f t="shared" si="11"/>
        <v>0</v>
      </c>
      <c r="CA46" s="105"/>
      <c r="CB46" s="105"/>
      <c r="CC46" s="105"/>
      <c r="CD46" s="105"/>
      <c r="CE46" s="105"/>
      <c r="CF46" s="100"/>
      <c r="CG46" s="100"/>
      <c r="CH46" s="100"/>
      <c r="CI46" s="100"/>
      <c r="CJ46" s="100"/>
      <c r="CK46" s="107"/>
      <c r="CL46" s="107"/>
      <c r="CM46" s="107"/>
      <c r="CN46" s="107"/>
      <c r="CO46" s="107"/>
      <c r="CP46" s="102"/>
      <c r="CQ46" s="102"/>
      <c r="CR46" s="102"/>
      <c r="CS46" s="102"/>
      <c r="CT46" s="102"/>
      <c r="CU46" s="102"/>
      <c r="CV46" s="105">
        <f t="shared" si="12"/>
        <v>0</v>
      </c>
      <c r="CW46" s="105">
        <f t="shared" si="13"/>
        <v>0</v>
      </c>
      <c r="CX46" s="105">
        <f t="shared" si="14"/>
        <v>0</v>
      </c>
      <c r="CY46" s="105">
        <f t="shared" si="15"/>
        <v>0</v>
      </c>
      <c r="CZ46" s="105">
        <f t="shared" si="16"/>
        <v>0</v>
      </c>
      <c r="DA46" s="105">
        <f t="shared" si="17"/>
        <v>0</v>
      </c>
    </row>
    <row r="47" spans="1:105" ht="45">
      <c r="A47" s="40">
        <v>39</v>
      </c>
      <c r="B47" s="97" t="s">
        <v>67</v>
      </c>
      <c r="C47" s="35" t="s">
        <v>59</v>
      </c>
      <c r="D47" s="35" t="s">
        <v>54</v>
      </c>
      <c r="E47" s="98" t="s">
        <v>50</v>
      </c>
      <c r="F47" s="33">
        <v>1</v>
      </c>
      <c r="G47" s="99"/>
      <c r="H47" s="100"/>
      <c r="I47" s="100"/>
      <c r="J47" s="100"/>
      <c r="K47" s="100"/>
      <c r="L47" s="101"/>
      <c r="M47" s="101"/>
      <c r="N47" s="101"/>
      <c r="O47" s="101"/>
      <c r="P47" s="101"/>
      <c r="Q47" s="102"/>
      <c r="R47" s="102"/>
      <c r="S47" s="102"/>
      <c r="T47" s="102"/>
      <c r="U47" s="102"/>
      <c r="V47" s="103"/>
      <c r="W47" s="103"/>
      <c r="X47" s="103"/>
      <c r="Y47" s="103"/>
      <c r="Z47" s="103"/>
      <c r="AA47" s="101"/>
      <c r="AB47" s="101"/>
      <c r="AC47" s="101"/>
      <c r="AD47" s="101"/>
      <c r="AE47" s="101"/>
      <c r="AF47" s="104"/>
      <c r="AG47" s="104"/>
      <c r="AH47" s="104"/>
      <c r="AI47" s="104"/>
      <c r="AJ47" s="104"/>
      <c r="AK47" s="102"/>
      <c r="AL47" s="102"/>
      <c r="AM47" s="102"/>
      <c r="AN47" s="102"/>
      <c r="AO47" s="102"/>
      <c r="AP47" s="102"/>
      <c r="AQ47" s="104"/>
      <c r="AR47" s="104"/>
      <c r="AS47" s="104"/>
      <c r="AT47" s="104"/>
      <c r="AU47" s="104"/>
      <c r="AV47" s="105"/>
      <c r="AW47" s="105"/>
      <c r="AX47" s="105"/>
      <c r="AY47" s="105"/>
      <c r="AZ47" s="105"/>
      <c r="BA47" s="102"/>
      <c r="BB47" s="102"/>
      <c r="BC47" s="102"/>
      <c r="BD47" s="102"/>
      <c r="BE47" s="102"/>
      <c r="BF47" s="106"/>
      <c r="BG47" s="106"/>
      <c r="BH47" s="106"/>
      <c r="BI47" s="106"/>
      <c r="BJ47" s="106"/>
      <c r="BK47" s="101"/>
      <c r="BL47" s="101"/>
      <c r="BM47" s="101"/>
      <c r="BN47" s="101"/>
      <c r="BO47" s="101"/>
      <c r="BP47" s="107"/>
      <c r="BQ47" s="107"/>
      <c r="BR47" s="107"/>
      <c r="BS47" s="107"/>
      <c r="BT47" s="107"/>
      <c r="BU47" s="151"/>
      <c r="BV47" s="151">
        <f t="shared" si="7"/>
        <v>0</v>
      </c>
      <c r="BW47" s="151"/>
      <c r="BX47" s="151"/>
      <c r="BY47" s="151"/>
      <c r="BZ47" s="151">
        <f t="shared" si="11"/>
        <v>0</v>
      </c>
      <c r="CA47" s="105"/>
      <c r="CB47" s="105"/>
      <c r="CC47" s="105"/>
      <c r="CD47" s="105"/>
      <c r="CE47" s="105"/>
      <c r="CF47" s="100"/>
      <c r="CG47" s="100"/>
      <c r="CH47" s="100"/>
      <c r="CI47" s="100"/>
      <c r="CJ47" s="100"/>
      <c r="CK47" s="107"/>
      <c r="CL47" s="107"/>
      <c r="CM47" s="107"/>
      <c r="CN47" s="107"/>
      <c r="CO47" s="107"/>
      <c r="CP47" s="102"/>
      <c r="CQ47" s="102"/>
      <c r="CR47" s="102"/>
      <c r="CS47" s="102"/>
      <c r="CT47" s="102"/>
      <c r="CU47" s="102"/>
      <c r="CV47" s="105">
        <f t="shared" si="12"/>
        <v>0</v>
      </c>
      <c r="CW47" s="105">
        <f t="shared" si="13"/>
        <v>0</v>
      </c>
      <c r="CX47" s="105">
        <f t="shared" si="14"/>
        <v>0</v>
      </c>
      <c r="CY47" s="105">
        <f t="shared" si="15"/>
        <v>0</v>
      </c>
      <c r="CZ47" s="105">
        <f t="shared" si="16"/>
        <v>0</v>
      </c>
      <c r="DA47" s="105">
        <f t="shared" si="17"/>
        <v>0</v>
      </c>
    </row>
    <row r="48" spans="1:105" ht="30">
      <c r="A48" s="40">
        <v>40</v>
      </c>
      <c r="B48" s="97" t="s">
        <v>207</v>
      </c>
      <c r="C48" s="35" t="s">
        <v>21</v>
      </c>
      <c r="D48" s="35" t="s">
        <v>16</v>
      </c>
      <c r="E48" s="98" t="s">
        <v>9</v>
      </c>
      <c r="F48" s="33">
        <v>2</v>
      </c>
      <c r="G48" s="99" t="s">
        <v>134</v>
      </c>
      <c r="H48" s="100">
        <v>118000</v>
      </c>
      <c r="I48" s="100">
        <v>18880</v>
      </c>
      <c r="J48" s="100">
        <v>273760</v>
      </c>
      <c r="K48" s="100" t="s">
        <v>1274</v>
      </c>
      <c r="L48" s="101"/>
      <c r="M48" s="101"/>
      <c r="N48" s="101"/>
      <c r="O48" s="101"/>
      <c r="P48" s="101"/>
      <c r="Q48" s="102"/>
      <c r="R48" s="102"/>
      <c r="S48" s="102"/>
      <c r="T48" s="102"/>
      <c r="U48" s="102"/>
      <c r="V48" s="103"/>
      <c r="W48" s="103"/>
      <c r="X48" s="103"/>
      <c r="Y48" s="103"/>
      <c r="Z48" s="103"/>
      <c r="AA48" s="101"/>
      <c r="AB48" s="101"/>
      <c r="AC48" s="101"/>
      <c r="AD48" s="101"/>
      <c r="AE48" s="101"/>
      <c r="AF48" s="104"/>
      <c r="AG48" s="104"/>
      <c r="AH48" s="104"/>
      <c r="AI48" s="104"/>
      <c r="AJ48" s="104"/>
      <c r="AK48" s="102" t="str">
        <f t="shared" si="0"/>
        <v>ADEQUIM S.A.S</v>
      </c>
      <c r="AL48" s="102" t="str">
        <f t="shared" si="1"/>
        <v>MERCK</v>
      </c>
      <c r="AM48" s="102">
        <f t="shared" si="2"/>
        <v>118000</v>
      </c>
      <c r="AN48" s="102">
        <f t="shared" si="3"/>
        <v>18880</v>
      </c>
      <c r="AO48" s="102">
        <f t="shared" si="4"/>
        <v>273760</v>
      </c>
      <c r="AP48" s="102" t="str">
        <f t="shared" si="5"/>
        <v>90 DIAS</v>
      </c>
      <c r="AQ48" s="104"/>
      <c r="AR48" s="104"/>
      <c r="AS48" s="104"/>
      <c r="AT48" s="104"/>
      <c r="AU48" s="104"/>
      <c r="AV48" s="105"/>
      <c r="AW48" s="105"/>
      <c r="AX48" s="105"/>
      <c r="AY48" s="105"/>
      <c r="AZ48" s="105"/>
      <c r="BA48" s="102" t="s">
        <v>134</v>
      </c>
      <c r="BB48" s="102">
        <v>125491</v>
      </c>
      <c r="BC48" s="102">
        <v>20078.560000000001</v>
      </c>
      <c r="BD48" s="102">
        <v>291139.12</v>
      </c>
      <c r="BE48" s="102" t="s">
        <v>1283</v>
      </c>
      <c r="BF48" s="106" t="s">
        <v>134</v>
      </c>
      <c r="BG48" s="106">
        <v>92256</v>
      </c>
      <c r="BH48" s="106">
        <v>14760.960000000001</v>
      </c>
      <c r="BI48" s="106">
        <v>214033.92000000001</v>
      </c>
      <c r="BJ48" s="106" t="s">
        <v>1312</v>
      </c>
      <c r="BK48" s="101"/>
      <c r="BL48" s="101"/>
      <c r="BM48" s="101"/>
      <c r="BN48" s="101"/>
      <c r="BO48" s="101"/>
      <c r="BP48" s="107"/>
      <c r="BQ48" s="107"/>
      <c r="BR48" s="107"/>
      <c r="BS48" s="107"/>
      <c r="BT48" s="107"/>
      <c r="BU48" s="151" t="str">
        <f t="shared" si="6"/>
        <v>PROFINAS S.A.S</v>
      </c>
      <c r="BV48" s="151" t="str">
        <f t="shared" si="7"/>
        <v>MERCK</v>
      </c>
      <c r="BW48" s="151">
        <f t="shared" si="8"/>
        <v>92256</v>
      </c>
      <c r="BX48" s="151">
        <f t="shared" si="9"/>
        <v>14760.960000000001</v>
      </c>
      <c r="BY48" s="151">
        <f t="shared" si="10"/>
        <v>214033.92000000001</v>
      </c>
      <c r="BZ48" s="151" t="str">
        <f t="shared" si="11"/>
        <v>8-75 DIAS</v>
      </c>
      <c r="CA48" s="105"/>
      <c r="CB48" s="105"/>
      <c r="CC48" s="105"/>
      <c r="CD48" s="105"/>
      <c r="CE48" s="105"/>
      <c r="CF48" s="100"/>
      <c r="CG48" s="100"/>
      <c r="CH48" s="100"/>
      <c r="CI48" s="100"/>
      <c r="CJ48" s="100"/>
      <c r="CK48" s="107"/>
      <c r="CL48" s="107"/>
      <c r="CM48" s="107"/>
      <c r="CN48" s="107"/>
      <c r="CO48" s="107"/>
      <c r="CP48" s="102"/>
      <c r="CQ48" s="102"/>
      <c r="CR48" s="102"/>
      <c r="CS48" s="102"/>
      <c r="CT48" s="102"/>
      <c r="CU48" s="102"/>
      <c r="CV48" s="105" t="str">
        <f t="shared" si="12"/>
        <v>PROFINAS S.A.S</v>
      </c>
      <c r="CW48" s="105" t="str">
        <f t="shared" si="13"/>
        <v>MERCK</v>
      </c>
      <c r="CX48" s="105">
        <f t="shared" si="14"/>
        <v>92256</v>
      </c>
      <c r="CY48" s="105">
        <f t="shared" si="15"/>
        <v>14760.960000000001</v>
      </c>
      <c r="CZ48" s="105">
        <f t="shared" si="16"/>
        <v>214033.92000000001</v>
      </c>
      <c r="DA48" s="105" t="str">
        <f t="shared" si="17"/>
        <v>8-75 DIAS</v>
      </c>
    </row>
    <row r="49" spans="1:105" ht="30">
      <c r="A49" s="40">
        <v>41</v>
      </c>
      <c r="B49" s="97" t="s">
        <v>208</v>
      </c>
      <c r="C49" s="35" t="s">
        <v>21</v>
      </c>
      <c r="D49" s="35" t="s">
        <v>16</v>
      </c>
      <c r="E49" s="98" t="s">
        <v>9</v>
      </c>
      <c r="F49" s="33">
        <v>2</v>
      </c>
      <c r="G49" s="99" t="s">
        <v>134</v>
      </c>
      <c r="H49" s="100">
        <v>106000</v>
      </c>
      <c r="I49" s="100">
        <v>16960</v>
      </c>
      <c r="J49" s="100">
        <v>245919.99999999997</v>
      </c>
      <c r="K49" s="100" t="s">
        <v>1274</v>
      </c>
      <c r="L49" s="101"/>
      <c r="M49" s="101"/>
      <c r="N49" s="101"/>
      <c r="O49" s="101"/>
      <c r="P49" s="101"/>
      <c r="Q49" s="102"/>
      <c r="R49" s="102"/>
      <c r="S49" s="102"/>
      <c r="T49" s="102"/>
      <c r="U49" s="102"/>
      <c r="V49" s="103"/>
      <c r="W49" s="103"/>
      <c r="X49" s="103"/>
      <c r="Y49" s="103"/>
      <c r="Z49" s="103"/>
      <c r="AA49" s="101"/>
      <c r="AB49" s="101"/>
      <c r="AC49" s="101"/>
      <c r="AD49" s="101"/>
      <c r="AE49" s="101"/>
      <c r="AF49" s="104"/>
      <c r="AG49" s="104"/>
      <c r="AH49" s="104"/>
      <c r="AI49" s="104"/>
      <c r="AJ49" s="104"/>
      <c r="AK49" s="102" t="str">
        <f t="shared" si="0"/>
        <v>ADEQUIM S.A.S</v>
      </c>
      <c r="AL49" s="102" t="str">
        <f t="shared" si="1"/>
        <v>MERCK</v>
      </c>
      <c r="AM49" s="102">
        <f t="shared" si="2"/>
        <v>106000</v>
      </c>
      <c r="AN49" s="102">
        <f t="shared" si="3"/>
        <v>16960</v>
      </c>
      <c r="AO49" s="102">
        <f t="shared" si="4"/>
        <v>245919.99999999997</v>
      </c>
      <c r="AP49" s="102" t="str">
        <f t="shared" si="5"/>
        <v>90 DIAS</v>
      </c>
      <c r="AQ49" s="104"/>
      <c r="AR49" s="104"/>
      <c r="AS49" s="104"/>
      <c r="AT49" s="104"/>
      <c r="AU49" s="104"/>
      <c r="AV49" s="105"/>
      <c r="AW49" s="105"/>
      <c r="AX49" s="105"/>
      <c r="AY49" s="105"/>
      <c r="AZ49" s="105"/>
      <c r="BA49" s="102"/>
      <c r="BB49" s="102"/>
      <c r="BC49" s="102"/>
      <c r="BD49" s="102"/>
      <c r="BE49" s="102"/>
      <c r="BF49" s="106" t="s">
        <v>134</v>
      </c>
      <c r="BG49" s="106">
        <v>102528</v>
      </c>
      <c r="BH49" s="106">
        <v>16404.48</v>
      </c>
      <c r="BI49" s="106">
        <v>237864.95999999999</v>
      </c>
      <c r="BJ49" s="106" t="s">
        <v>1312</v>
      </c>
      <c r="BK49" s="101"/>
      <c r="BL49" s="101"/>
      <c r="BM49" s="101"/>
      <c r="BN49" s="101"/>
      <c r="BO49" s="101"/>
      <c r="BP49" s="107"/>
      <c r="BQ49" s="107"/>
      <c r="BR49" s="107"/>
      <c r="BS49" s="107"/>
      <c r="BT49" s="107"/>
      <c r="BU49" s="151" t="str">
        <f t="shared" si="6"/>
        <v>PROFINAS S.A.S</v>
      </c>
      <c r="BV49" s="151" t="str">
        <f t="shared" si="7"/>
        <v>MERCK</v>
      </c>
      <c r="BW49" s="151">
        <f t="shared" si="8"/>
        <v>102528</v>
      </c>
      <c r="BX49" s="151">
        <f t="shared" si="9"/>
        <v>16404.48</v>
      </c>
      <c r="BY49" s="151">
        <f t="shared" si="10"/>
        <v>237864.95999999999</v>
      </c>
      <c r="BZ49" s="151" t="str">
        <f t="shared" si="11"/>
        <v>8-75 DIAS</v>
      </c>
      <c r="CA49" s="105"/>
      <c r="CB49" s="105"/>
      <c r="CC49" s="105"/>
      <c r="CD49" s="105"/>
      <c r="CE49" s="105"/>
      <c r="CF49" s="100"/>
      <c r="CG49" s="100"/>
      <c r="CH49" s="100"/>
      <c r="CI49" s="100"/>
      <c r="CJ49" s="100"/>
      <c r="CK49" s="107"/>
      <c r="CL49" s="107"/>
      <c r="CM49" s="107"/>
      <c r="CN49" s="107"/>
      <c r="CO49" s="107"/>
      <c r="CP49" s="102"/>
      <c r="CQ49" s="102"/>
      <c r="CR49" s="102"/>
      <c r="CS49" s="102"/>
      <c r="CT49" s="102"/>
      <c r="CU49" s="102"/>
      <c r="CV49" s="105" t="str">
        <f t="shared" si="12"/>
        <v>PROFINAS S.A.S</v>
      </c>
      <c r="CW49" s="105" t="str">
        <f t="shared" si="13"/>
        <v>MERCK</v>
      </c>
      <c r="CX49" s="105">
        <f t="shared" si="14"/>
        <v>102528</v>
      </c>
      <c r="CY49" s="105">
        <f t="shared" si="15"/>
        <v>16404.48</v>
      </c>
      <c r="CZ49" s="105">
        <f t="shared" si="16"/>
        <v>237864.95999999999</v>
      </c>
      <c r="DA49" s="105" t="str">
        <f t="shared" si="17"/>
        <v>8-75 DIAS</v>
      </c>
    </row>
    <row r="50" spans="1:105" ht="30">
      <c r="A50" s="40">
        <v>42</v>
      </c>
      <c r="B50" s="97" t="s">
        <v>245</v>
      </c>
      <c r="C50" s="35" t="s">
        <v>19</v>
      </c>
      <c r="D50" s="35" t="s">
        <v>16</v>
      </c>
      <c r="E50" s="98" t="s">
        <v>9</v>
      </c>
      <c r="F50" s="33">
        <v>1</v>
      </c>
      <c r="G50" s="99" t="s">
        <v>134</v>
      </c>
      <c r="H50" s="100">
        <v>639000</v>
      </c>
      <c r="I50" s="100">
        <v>102240</v>
      </c>
      <c r="J50" s="100">
        <v>741240</v>
      </c>
      <c r="K50" s="100" t="s">
        <v>1274</v>
      </c>
      <c r="L50" s="101"/>
      <c r="M50" s="101"/>
      <c r="N50" s="101"/>
      <c r="O50" s="101"/>
      <c r="P50" s="101"/>
      <c r="Q50" s="102"/>
      <c r="R50" s="102"/>
      <c r="S50" s="102"/>
      <c r="T50" s="102"/>
      <c r="U50" s="102"/>
      <c r="V50" s="103"/>
      <c r="W50" s="103"/>
      <c r="X50" s="103"/>
      <c r="Y50" s="103"/>
      <c r="Z50" s="103"/>
      <c r="AA50" s="101"/>
      <c r="AB50" s="101"/>
      <c r="AC50" s="101"/>
      <c r="AD50" s="101"/>
      <c r="AE50" s="101"/>
      <c r="AF50" s="104"/>
      <c r="AG50" s="104"/>
      <c r="AH50" s="104"/>
      <c r="AI50" s="104"/>
      <c r="AJ50" s="104"/>
      <c r="AK50" s="102" t="str">
        <f t="shared" si="0"/>
        <v>ADEQUIM S.A.S</v>
      </c>
      <c r="AL50" s="102" t="str">
        <f t="shared" si="1"/>
        <v>MERCK</v>
      </c>
      <c r="AM50" s="102">
        <f t="shared" si="2"/>
        <v>639000</v>
      </c>
      <c r="AN50" s="102">
        <f t="shared" si="3"/>
        <v>102240</v>
      </c>
      <c r="AO50" s="102">
        <f t="shared" si="4"/>
        <v>741240</v>
      </c>
      <c r="AP50" s="102" t="str">
        <f t="shared" si="5"/>
        <v>90 DIAS</v>
      </c>
      <c r="AQ50" s="104"/>
      <c r="AR50" s="104"/>
      <c r="AS50" s="104"/>
      <c r="AT50" s="104"/>
      <c r="AU50" s="104"/>
      <c r="AV50" s="105"/>
      <c r="AW50" s="105"/>
      <c r="AX50" s="105"/>
      <c r="AY50" s="105"/>
      <c r="AZ50" s="105"/>
      <c r="BA50" s="102" t="s">
        <v>134</v>
      </c>
      <c r="BB50" s="102">
        <v>805685</v>
      </c>
      <c r="BC50" s="102">
        <v>128909.6</v>
      </c>
      <c r="BD50" s="102">
        <v>934594.6</v>
      </c>
      <c r="BE50" s="102" t="s">
        <v>1283</v>
      </c>
      <c r="BF50" s="106" t="s">
        <v>134</v>
      </c>
      <c r="BG50" s="106">
        <v>502944</v>
      </c>
      <c r="BH50" s="106">
        <v>80471.040000000008</v>
      </c>
      <c r="BI50" s="106">
        <v>583415.04000000004</v>
      </c>
      <c r="BJ50" s="106" t="s">
        <v>1312</v>
      </c>
      <c r="BK50" s="101"/>
      <c r="BL50" s="101"/>
      <c r="BM50" s="101"/>
      <c r="BN50" s="101"/>
      <c r="BO50" s="101"/>
      <c r="BP50" s="107"/>
      <c r="BQ50" s="107"/>
      <c r="BR50" s="107"/>
      <c r="BS50" s="107"/>
      <c r="BT50" s="107"/>
      <c r="BU50" s="151" t="str">
        <f t="shared" si="6"/>
        <v>PROFINAS S.A.S</v>
      </c>
      <c r="BV50" s="151" t="str">
        <f t="shared" si="7"/>
        <v>MERCK</v>
      </c>
      <c r="BW50" s="151">
        <f t="shared" si="8"/>
        <v>502944</v>
      </c>
      <c r="BX50" s="151">
        <f t="shared" si="9"/>
        <v>80471.040000000008</v>
      </c>
      <c r="BY50" s="151">
        <f t="shared" si="10"/>
        <v>583415.04000000004</v>
      </c>
      <c r="BZ50" s="151" t="str">
        <f t="shared" si="11"/>
        <v>8-75 DIAS</v>
      </c>
      <c r="CA50" s="105"/>
      <c r="CB50" s="105"/>
      <c r="CC50" s="105"/>
      <c r="CD50" s="105"/>
      <c r="CE50" s="105"/>
      <c r="CF50" s="100"/>
      <c r="CG50" s="100"/>
      <c r="CH50" s="100"/>
      <c r="CI50" s="100"/>
      <c r="CJ50" s="100"/>
      <c r="CK50" s="107"/>
      <c r="CL50" s="107"/>
      <c r="CM50" s="107"/>
      <c r="CN50" s="107"/>
      <c r="CO50" s="107"/>
      <c r="CP50" s="102"/>
      <c r="CQ50" s="102"/>
      <c r="CR50" s="102"/>
      <c r="CS50" s="102"/>
      <c r="CT50" s="102"/>
      <c r="CU50" s="102"/>
      <c r="CV50" s="105" t="str">
        <f t="shared" si="12"/>
        <v>PROFINAS S.A.S</v>
      </c>
      <c r="CW50" s="105" t="str">
        <f t="shared" si="13"/>
        <v>MERCK</v>
      </c>
      <c r="CX50" s="105">
        <f t="shared" si="14"/>
        <v>502944</v>
      </c>
      <c r="CY50" s="105">
        <f t="shared" si="15"/>
        <v>80471.040000000008</v>
      </c>
      <c r="CZ50" s="105">
        <f t="shared" si="16"/>
        <v>583415.04000000004</v>
      </c>
      <c r="DA50" s="105" t="str">
        <f t="shared" si="17"/>
        <v>8-75 DIAS</v>
      </c>
    </row>
    <row r="51" spans="1:105" ht="30">
      <c r="A51" s="40">
        <v>43</v>
      </c>
      <c r="B51" s="97" t="s">
        <v>209</v>
      </c>
      <c r="C51" s="35" t="s">
        <v>210</v>
      </c>
      <c r="D51" s="35" t="s">
        <v>15</v>
      </c>
      <c r="E51" s="98" t="s">
        <v>9</v>
      </c>
      <c r="F51" s="33">
        <v>1</v>
      </c>
      <c r="G51" s="99" t="s">
        <v>134</v>
      </c>
      <c r="H51" s="115">
        <v>118000</v>
      </c>
      <c r="I51" s="115">
        <v>18880</v>
      </c>
      <c r="J51" s="100">
        <v>136880</v>
      </c>
      <c r="K51" s="100" t="s">
        <v>1274</v>
      </c>
      <c r="L51" s="101"/>
      <c r="M51" s="101"/>
      <c r="N51" s="101"/>
      <c r="O51" s="101"/>
      <c r="P51" s="101"/>
      <c r="Q51" s="102"/>
      <c r="R51" s="102"/>
      <c r="S51" s="102"/>
      <c r="T51" s="102"/>
      <c r="U51" s="102"/>
      <c r="V51" s="103"/>
      <c r="W51" s="103"/>
      <c r="X51" s="103"/>
      <c r="Y51" s="103"/>
      <c r="Z51" s="103"/>
      <c r="AA51" s="101"/>
      <c r="AB51" s="101"/>
      <c r="AC51" s="101"/>
      <c r="AD51" s="101"/>
      <c r="AE51" s="101"/>
      <c r="AF51" s="104"/>
      <c r="AG51" s="104"/>
      <c r="AH51" s="104"/>
      <c r="AI51" s="104"/>
      <c r="AJ51" s="104"/>
      <c r="AK51" s="102" t="str">
        <f t="shared" si="0"/>
        <v>ADEQUIM S.A.S</v>
      </c>
      <c r="AL51" s="102" t="str">
        <f t="shared" si="1"/>
        <v>MERCK</v>
      </c>
      <c r="AM51" s="102">
        <f t="shared" si="2"/>
        <v>118000</v>
      </c>
      <c r="AN51" s="102">
        <f t="shared" si="3"/>
        <v>18880</v>
      </c>
      <c r="AO51" s="102">
        <f t="shared" si="4"/>
        <v>136880</v>
      </c>
      <c r="AP51" s="102" t="str">
        <f t="shared" si="5"/>
        <v>90 DIAS</v>
      </c>
      <c r="AQ51" s="104"/>
      <c r="AR51" s="104"/>
      <c r="AS51" s="104"/>
      <c r="AT51" s="104"/>
      <c r="AU51" s="104"/>
      <c r="AV51" s="105"/>
      <c r="AW51" s="105"/>
      <c r="AX51" s="105"/>
      <c r="AY51" s="105"/>
      <c r="AZ51" s="105"/>
      <c r="BA51" s="102" t="s">
        <v>134</v>
      </c>
      <c r="BB51" s="102">
        <v>131543</v>
      </c>
      <c r="BC51" s="102">
        <v>21046.880000000001</v>
      </c>
      <c r="BD51" s="102">
        <v>152589.88</v>
      </c>
      <c r="BE51" s="102" t="s">
        <v>1283</v>
      </c>
      <c r="BF51" s="106" t="s">
        <v>134</v>
      </c>
      <c r="BG51" s="106">
        <v>92256</v>
      </c>
      <c r="BH51" s="106">
        <v>14760.960000000001</v>
      </c>
      <c r="BI51" s="106">
        <v>107016.96000000001</v>
      </c>
      <c r="BJ51" s="106" t="s">
        <v>1312</v>
      </c>
      <c r="BK51" s="101"/>
      <c r="BL51" s="101"/>
      <c r="BM51" s="101"/>
      <c r="BN51" s="101"/>
      <c r="BO51" s="101"/>
      <c r="BP51" s="107"/>
      <c r="BQ51" s="107"/>
      <c r="BR51" s="107"/>
      <c r="BS51" s="107"/>
      <c r="BT51" s="107"/>
      <c r="BU51" s="151" t="str">
        <f t="shared" si="6"/>
        <v>PROFINAS S.A.S</v>
      </c>
      <c r="BV51" s="151" t="str">
        <f t="shared" si="7"/>
        <v>MERCK</v>
      </c>
      <c r="BW51" s="151">
        <f t="shared" si="8"/>
        <v>92256</v>
      </c>
      <c r="BX51" s="151">
        <f t="shared" si="9"/>
        <v>14760.960000000001</v>
      </c>
      <c r="BY51" s="151">
        <f t="shared" si="10"/>
        <v>107016.96000000001</v>
      </c>
      <c r="BZ51" s="151" t="str">
        <f t="shared" si="11"/>
        <v>8-75 DIAS</v>
      </c>
      <c r="CA51" s="105"/>
      <c r="CB51" s="105"/>
      <c r="CC51" s="105"/>
      <c r="CD51" s="105"/>
      <c r="CE51" s="105"/>
      <c r="CF51" s="100"/>
      <c r="CG51" s="100"/>
      <c r="CH51" s="100"/>
      <c r="CI51" s="100"/>
      <c r="CJ51" s="100"/>
      <c r="CK51" s="107"/>
      <c r="CL51" s="107"/>
      <c r="CM51" s="107"/>
      <c r="CN51" s="107"/>
      <c r="CO51" s="107"/>
      <c r="CP51" s="102"/>
      <c r="CQ51" s="102"/>
      <c r="CR51" s="102"/>
      <c r="CS51" s="102"/>
      <c r="CT51" s="102"/>
      <c r="CU51" s="102"/>
      <c r="CV51" s="105" t="str">
        <f t="shared" si="12"/>
        <v>PROFINAS S.A.S</v>
      </c>
      <c r="CW51" s="105" t="str">
        <f t="shared" si="13"/>
        <v>MERCK</v>
      </c>
      <c r="CX51" s="105">
        <f t="shared" si="14"/>
        <v>92256</v>
      </c>
      <c r="CY51" s="105">
        <f t="shared" si="15"/>
        <v>14760.960000000001</v>
      </c>
      <c r="CZ51" s="105">
        <f t="shared" si="16"/>
        <v>107016.96000000001</v>
      </c>
      <c r="DA51" s="105" t="str">
        <f t="shared" si="17"/>
        <v>8-75 DIAS</v>
      </c>
    </row>
    <row r="52" spans="1:105" ht="30">
      <c r="A52" s="40">
        <v>44</v>
      </c>
      <c r="B52" s="97" t="s">
        <v>211</v>
      </c>
      <c r="C52" s="35" t="s">
        <v>19</v>
      </c>
      <c r="D52" s="35" t="s">
        <v>16</v>
      </c>
      <c r="E52" s="98" t="s">
        <v>9</v>
      </c>
      <c r="F52" s="33">
        <v>1</v>
      </c>
      <c r="G52" s="99" t="s">
        <v>134</v>
      </c>
      <c r="H52" s="115">
        <v>389500</v>
      </c>
      <c r="I52" s="115">
        <v>62320</v>
      </c>
      <c r="J52" s="115">
        <v>451819.99999999994</v>
      </c>
      <c r="K52" s="100" t="s">
        <v>1274</v>
      </c>
      <c r="L52" s="101"/>
      <c r="M52" s="101"/>
      <c r="N52" s="101"/>
      <c r="O52" s="101"/>
      <c r="P52" s="101"/>
      <c r="Q52" s="102"/>
      <c r="R52" s="102"/>
      <c r="S52" s="102"/>
      <c r="T52" s="102"/>
      <c r="U52" s="102"/>
      <c r="V52" s="103"/>
      <c r="W52" s="103"/>
      <c r="X52" s="103"/>
      <c r="Y52" s="103"/>
      <c r="Z52" s="103"/>
      <c r="AA52" s="101"/>
      <c r="AB52" s="101"/>
      <c r="AC52" s="101"/>
      <c r="AD52" s="101"/>
      <c r="AE52" s="101"/>
      <c r="AF52" s="104"/>
      <c r="AG52" s="104"/>
      <c r="AH52" s="104"/>
      <c r="AI52" s="104"/>
      <c r="AJ52" s="104"/>
      <c r="AK52" s="102" t="str">
        <f t="shared" si="0"/>
        <v>ADEQUIM S.A.S</v>
      </c>
      <c r="AL52" s="102" t="str">
        <f t="shared" si="1"/>
        <v>MERCK</v>
      </c>
      <c r="AM52" s="102">
        <f t="shared" si="2"/>
        <v>389500</v>
      </c>
      <c r="AN52" s="102">
        <f t="shared" si="3"/>
        <v>62320</v>
      </c>
      <c r="AO52" s="102">
        <f t="shared" si="4"/>
        <v>451819.99999999994</v>
      </c>
      <c r="AP52" s="102" t="str">
        <f t="shared" si="5"/>
        <v>90 DIAS</v>
      </c>
      <c r="AQ52" s="104"/>
      <c r="AR52" s="104"/>
      <c r="AS52" s="104"/>
      <c r="AT52" s="104"/>
      <c r="AU52" s="104"/>
      <c r="AV52" s="105"/>
      <c r="AW52" s="105"/>
      <c r="AX52" s="105"/>
      <c r="AY52" s="105"/>
      <c r="AZ52" s="105"/>
      <c r="BA52" s="102" t="s">
        <v>134</v>
      </c>
      <c r="BB52" s="102">
        <v>532000</v>
      </c>
      <c r="BC52" s="102">
        <v>85120</v>
      </c>
      <c r="BD52" s="102">
        <v>617120</v>
      </c>
      <c r="BE52" s="102" t="s">
        <v>1283</v>
      </c>
      <c r="BF52" s="106" t="s">
        <v>134</v>
      </c>
      <c r="BG52" s="106">
        <v>1124928</v>
      </c>
      <c r="BH52" s="106">
        <v>179988.48000000001</v>
      </c>
      <c r="BI52" s="106">
        <v>1304916.48</v>
      </c>
      <c r="BJ52" s="106" t="s">
        <v>1312</v>
      </c>
      <c r="BK52" s="101"/>
      <c r="BL52" s="101"/>
      <c r="BM52" s="101"/>
      <c r="BN52" s="101"/>
      <c r="BO52" s="101"/>
      <c r="BP52" s="107"/>
      <c r="BQ52" s="107"/>
      <c r="BR52" s="107"/>
      <c r="BS52" s="107"/>
      <c r="BT52" s="107"/>
      <c r="BU52" s="151" t="str">
        <f t="shared" si="6"/>
        <v>PURIFIACIÓN Y ANÁLISIS DE FLUUIDOS LTDA.</v>
      </c>
      <c r="BV52" s="151" t="str">
        <f t="shared" si="7"/>
        <v>MERCK</v>
      </c>
      <c r="BW52" s="151">
        <f t="shared" si="8"/>
        <v>532000</v>
      </c>
      <c r="BX52" s="151">
        <f t="shared" si="9"/>
        <v>85120</v>
      </c>
      <c r="BY52" s="151">
        <f t="shared" si="10"/>
        <v>617120</v>
      </c>
      <c r="BZ52" s="151" t="str">
        <f t="shared" si="11"/>
        <v>60 DIAS</v>
      </c>
      <c r="CA52" s="105"/>
      <c r="CB52" s="105"/>
      <c r="CC52" s="105"/>
      <c r="CD52" s="105"/>
      <c r="CE52" s="105"/>
      <c r="CF52" s="100"/>
      <c r="CG52" s="100"/>
      <c r="CH52" s="100"/>
      <c r="CI52" s="100"/>
      <c r="CJ52" s="100"/>
      <c r="CK52" s="107"/>
      <c r="CL52" s="107"/>
      <c r="CM52" s="107"/>
      <c r="CN52" s="107"/>
      <c r="CO52" s="107"/>
      <c r="CP52" s="102"/>
      <c r="CQ52" s="102"/>
      <c r="CR52" s="102"/>
      <c r="CS52" s="102"/>
      <c r="CT52" s="102"/>
      <c r="CU52" s="102"/>
      <c r="CV52" s="105" t="str">
        <f t="shared" si="12"/>
        <v>ADEQUIM S.A.S</v>
      </c>
      <c r="CW52" s="105" t="str">
        <f t="shared" si="13"/>
        <v>MERCK</v>
      </c>
      <c r="CX52" s="105">
        <f t="shared" si="14"/>
        <v>389500</v>
      </c>
      <c r="CY52" s="105">
        <f t="shared" si="15"/>
        <v>62320</v>
      </c>
      <c r="CZ52" s="105">
        <f t="shared" si="16"/>
        <v>451819.99999999994</v>
      </c>
      <c r="DA52" s="105" t="str">
        <f t="shared" si="17"/>
        <v>90 DIAS</v>
      </c>
    </row>
    <row r="53" spans="1:105">
      <c r="A53" s="40">
        <v>45</v>
      </c>
      <c r="B53" s="97" t="s">
        <v>212</v>
      </c>
      <c r="C53" s="35" t="s">
        <v>213</v>
      </c>
      <c r="D53" s="35" t="s">
        <v>16</v>
      </c>
      <c r="E53" s="98" t="s">
        <v>9</v>
      </c>
      <c r="F53" s="33">
        <v>1</v>
      </c>
      <c r="G53" s="99" t="s">
        <v>134</v>
      </c>
      <c r="H53" s="115">
        <v>283500</v>
      </c>
      <c r="I53" s="115">
        <v>45360</v>
      </c>
      <c r="J53" s="115">
        <v>328860</v>
      </c>
      <c r="K53" s="100" t="s">
        <v>1274</v>
      </c>
      <c r="L53" s="101"/>
      <c r="M53" s="101"/>
      <c r="N53" s="101"/>
      <c r="O53" s="101"/>
      <c r="P53" s="101"/>
      <c r="Q53" s="102"/>
      <c r="R53" s="102"/>
      <c r="S53" s="102"/>
      <c r="T53" s="102"/>
      <c r="U53" s="102"/>
      <c r="V53" s="103"/>
      <c r="W53" s="103"/>
      <c r="X53" s="103"/>
      <c r="Y53" s="103"/>
      <c r="Z53" s="103"/>
      <c r="AA53" s="101"/>
      <c r="AB53" s="101"/>
      <c r="AC53" s="101"/>
      <c r="AD53" s="101"/>
      <c r="AE53" s="101"/>
      <c r="AF53" s="104"/>
      <c r="AG53" s="104"/>
      <c r="AH53" s="104"/>
      <c r="AI53" s="104"/>
      <c r="AJ53" s="104"/>
      <c r="AK53" s="102" t="str">
        <f t="shared" si="0"/>
        <v>ADEQUIM S.A.S</v>
      </c>
      <c r="AL53" s="102" t="str">
        <f t="shared" si="1"/>
        <v>MERCK</v>
      </c>
      <c r="AM53" s="102">
        <f t="shared" si="2"/>
        <v>283500</v>
      </c>
      <c r="AN53" s="102">
        <f t="shared" si="3"/>
        <v>45360</v>
      </c>
      <c r="AO53" s="102">
        <f t="shared" si="4"/>
        <v>328860</v>
      </c>
      <c r="AP53" s="102" t="str">
        <f t="shared" si="5"/>
        <v>90 DIAS</v>
      </c>
      <c r="AQ53" s="104"/>
      <c r="AR53" s="104"/>
      <c r="AS53" s="104"/>
      <c r="AT53" s="104"/>
      <c r="AU53" s="104"/>
      <c r="AV53" s="105"/>
      <c r="AW53" s="105"/>
      <c r="AX53" s="105"/>
      <c r="AY53" s="105"/>
      <c r="AZ53" s="105"/>
      <c r="BA53" s="102" t="s">
        <v>134</v>
      </c>
      <c r="BB53" s="102">
        <v>318415</v>
      </c>
      <c r="BC53" s="102">
        <v>50946.400000000001</v>
      </c>
      <c r="BD53" s="102">
        <v>369361.4</v>
      </c>
      <c r="BE53" s="102" t="s">
        <v>1283</v>
      </c>
      <c r="BF53" s="106" t="s">
        <v>134</v>
      </c>
      <c r="BG53" s="106">
        <v>223200</v>
      </c>
      <c r="BH53" s="106">
        <v>35712</v>
      </c>
      <c r="BI53" s="106">
        <v>258912</v>
      </c>
      <c r="BJ53" s="106" t="s">
        <v>1312</v>
      </c>
      <c r="BK53" s="101"/>
      <c r="BL53" s="101"/>
      <c r="BM53" s="101"/>
      <c r="BN53" s="101"/>
      <c r="BO53" s="101"/>
      <c r="BP53" s="107"/>
      <c r="BQ53" s="107"/>
      <c r="BR53" s="107"/>
      <c r="BS53" s="107"/>
      <c r="BT53" s="107"/>
      <c r="BU53" s="151" t="str">
        <f t="shared" si="6"/>
        <v>PROFINAS S.A.S</v>
      </c>
      <c r="BV53" s="151" t="str">
        <f t="shared" si="7"/>
        <v>MERCK</v>
      </c>
      <c r="BW53" s="151">
        <f t="shared" si="8"/>
        <v>223200</v>
      </c>
      <c r="BX53" s="151">
        <f t="shared" si="9"/>
        <v>35712</v>
      </c>
      <c r="BY53" s="151">
        <f t="shared" si="10"/>
        <v>258912</v>
      </c>
      <c r="BZ53" s="151" t="str">
        <f t="shared" si="11"/>
        <v>8-75 DIAS</v>
      </c>
      <c r="CA53" s="105"/>
      <c r="CB53" s="105"/>
      <c r="CC53" s="105"/>
      <c r="CD53" s="105"/>
      <c r="CE53" s="105"/>
      <c r="CF53" s="100"/>
      <c r="CG53" s="100"/>
      <c r="CH53" s="100"/>
      <c r="CI53" s="100"/>
      <c r="CJ53" s="100"/>
      <c r="CK53" s="107"/>
      <c r="CL53" s="107"/>
      <c r="CM53" s="107"/>
      <c r="CN53" s="107"/>
      <c r="CO53" s="107"/>
      <c r="CP53" s="102"/>
      <c r="CQ53" s="102"/>
      <c r="CR53" s="102"/>
      <c r="CS53" s="102"/>
      <c r="CT53" s="102"/>
      <c r="CU53" s="102"/>
      <c r="CV53" s="105" t="str">
        <f t="shared" si="12"/>
        <v>PROFINAS S.A.S</v>
      </c>
      <c r="CW53" s="105" t="str">
        <f t="shared" si="13"/>
        <v>MERCK</v>
      </c>
      <c r="CX53" s="105">
        <f t="shared" si="14"/>
        <v>223200</v>
      </c>
      <c r="CY53" s="105">
        <f t="shared" si="15"/>
        <v>35712</v>
      </c>
      <c r="CZ53" s="105">
        <f t="shared" si="16"/>
        <v>258912</v>
      </c>
      <c r="DA53" s="105" t="str">
        <f t="shared" si="17"/>
        <v>8-75 DIAS</v>
      </c>
    </row>
    <row r="54" spans="1:105" ht="30">
      <c r="A54" s="40">
        <v>46</v>
      </c>
      <c r="B54" s="97" t="s">
        <v>214</v>
      </c>
      <c r="C54" s="35" t="s">
        <v>10</v>
      </c>
      <c r="D54" s="35" t="s">
        <v>14</v>
      </c>
      <c r="E54" s="97" t="s">
        <v>1272</v>
      </c>
      <c r="F54" s="33">
        <v>2</v>
      </c>
      <c r="G54" s="99"/>
      <c r="H54" s="115"/>
      <c r="I54" s="115"/>
      <c r="J54" s="115"/>
      <c r="K54" s="100"/>
      <c r="L54" s="101"/>
      <c r="M54" s="101"/>
      <c r="N54" s="101"/>
      <c r="O54" s="101"/>
      <c r="P54" s="101"/>
      <c r="Q54" s="102"/>
      <c r="R54" s="102"/>
      <c r="S54" s="102"/>
      <c r="T54" s="102"/>
      <c r="U54" s="102"/>
      <c r="V54" s="103"/>
      <c r="W54" s="103"/>
      <c r="X54" s="103"/>
      <c r="Y54" s="103"/>
      <c r="Z54" s="103"/>
      <c r="AA54" s="101"/>
      <c r="AB54" s="101"/>
      <c r="AC54" s="101"/>
      <c r="AD54" s="101"/>
      <c r="AE54" s="101"/>
      <c r="AF54" s="104"/>
      <c r="AG54" s="104"/>
      <c r="AH54" s="104"/>
      <c r="AI54" s="104"/>
      <c r="AJ54" s="104"/>
      <c r="AK54" s="102"/>
      <c r="AL54" s="102"/>
      <c r="AM54" s="102"/>
      <c r="AN54" s="102"/>
      <c r="AO54" s="102"/>
      <c r="AP54" s="102"/>
      <c r="AQ54" s="104"/>
      <c r="AR54" s="104"/>
      <c r="AS54" s="104"/>
      <c r="AT54" s="104"/>
      <c r="AU54" s="104"/>
      <c r="AV54" s="105"/>
      <c r="AW54" s="105"/>
      <c r="AX54" s="105"/>
      <c r="AY54" s="105"/>
      <c r="AZ54" s="105"/>
      <c r="BA54" s="102"/>
      <c r="BB54" s="102"/>
      <c r="BC54" s="102"/>
      <c r="BD54" s="102"/>
      <c r="BE54" s="102"/>
      <c r="BF54" s="106"/>
      <c r="BG54" s="106"/>
      <c r="BH54" s="106"/>
      <c r="BI54" s="106"/>
      <c r="BJ54" s="106"/>
      <c r="BK54" s="101"/>
      <c r="BL54" s="101"/>
      <c r="BM54" s="101"/>
      <c r="BN54" s="101"/>
      <c r="BO54" s="101"/>
      <c r="BP54" s="107"/>
      <c r="BQ54" s="107"/>
      <c r="BR54" s="107"/>
      <c r="BS54" s="107"/>
      <c r="BT54" s="107"/>
      <c r="BU54" s="151"/>
      <c r="BV54" s="151">
        <f t="shared" si="7"/>
        <v>0</v>
      </c>
      <c r="BW54" s="151"/>
      <c r="BX54" s="151"/>
      <c r="BY54" s="151"/>
      <c r="BZ54" s="151">
        <f t="shared" si="11"/>
        <v>0</v>
      </c>
      <c r="CA54" s="105" t="s">
        <v>23</v>
      </c>
      <c r="CB54" s="105">
        <v>255700</v>
      </c>
      <c r="CC54" s="105">
        <v>40912</v>
      </c>
      <c r="CD54" s="105">
        <v>593224</v>
      </c>
      <c r="CE54" s="105" t="s">
        <v>160</v>
      </c>
      <c r="CF54" s="100"/>
      <c r="CG54" s="100"/>
      <c r="CH54" s="100"/>
      <c r="CI54" s="100"/>
      <c r="CJ54" s="100"/>
      <c r="CK54" s="107"/>
      <c r="CL54" s="107"/>
      <c r="CM54" s="107"/>
      <c r="CN54" s="107"/>
      <c r="CO54" s="107"/>
      <c r="CP54" s="102" t="str">
        <f t="shared" si="18"/>
        <v>SCIENTIFIC PRODUCTS LTDA.</v>
      </c>
      <c r="CQ54" s="102" t="str">
        <f t="shared" si="19"/>
        <v>SIGMA</v>
      </c>
      <c r="CR54" s="102">
        <f t="shared" si="20"/>
        <v>255700</v>
      </c>
      <c r="CS54" s="102">
        <f t="shared" si="21"/>
        <v>40912</v>
      </c>
      <c r="CT54" s="102">
        <f t="shared" si="22"/>
        <v>593224</v>
      </c>
      <c r="CU54" s="102" t="str">
        <f t="shared" si="23"/>
        <v>90 DÍAS</v>
      </c>
      <c r="CV54" s="105" t="str">
        <f t="shared" si="12"/>
        <v>SCIENTIFIC PRODUCTS LTDA.</v>
      </c>
      <c r="CW54" s="105" t="str">
        <f t="shared" si="13"/>
        <v>SIGMA</v>
      </c>
      <c r="CX54" s="105">
        <f t="shared" si="14"/>
        <v>255700</v>
      </c>
      <c r="CY54" s="105">
        <f t="shared" si="15"/>
        <v>40912</v>
      </c>
      <c r="CZ54" s="105">
        <f t="shared" si="16"/>
        <v>593224</v>
      </c>
      <c r="DA54" s="105" t="str">
        <f t="shared" si="17"/>
        <v>90 DÍAS</v>
      </c>
    </row>
    <row r="55" spans="1:105" ht="30">
      <c r="A55" s="40">
        <v>47</v>
      </c>
      <c r="B55" s="97" t="s">
        <v>216</v>
      </c>
      <c r="C55" s="35" t="s">
        <v>215</v>
      </c>
      <c r="D55" s="35" t="s">
        <v>15</v>
      </c>
      <c r="E55" s="98" t="s">
        <v>49</v>
      </c>
      <c r="F55" s="33">
        <v>2</v>
      </c>
      <c r="G55" s="99"/>
      <c r="H55" s="115"/>
      <c r="I55" s="115"/>
      <c r="J55" s="115"/>
      <c r="K55" s="100"/>
      <c r="L55" s="101"/>
      <c r="M55" s="101"/>
      <c r="N55" s="101"/>
      <c r="O55" s="101"/>
      <c r="P55" s="101"/>
      <c r="Q55" s="102"/>
      <c r="R55" s="102"/>
      <c r="S55" s="102"/>
      <c r="T55" s="102"/>
      <c r="U55" s="102"/>
      <c r="V55" s="103"/>
      <c r="W55" s="103"/>
      <c r="X55" s="103"/>
      <c r="Y55" s="103"/>
      <c r="Z55" s="103"/>
      <c r="AA55" s="101" t="s">
        <v>49</v>
      </c>
      <c r="AB55" s="101">
        <v>400000</v>
      </c>
      <c r="AC55" s="101">
        <v>64000</v>
      </c>
      <c r="AD55" s="101">
        <v>928000</v>
      </c>
      <c r="AE55" s="101" t="s">
        <v>1289</v>
      </c>
      <c r="AF55" s="104"/>
      <c r="AG55" s="104"/>
      <c r="AH55" s="104"/>
      <c r="AI55" s="104"/>
      <c r="AJ55" s="104"/>
      <c r="AK55" s="102" t="str">
        <f t="shared" si="0"/>
        <v>GENPRODUCTS COMPANY S.A.S</v>
      </c>
      <c r="AL55" s="102" t="str">
        <f t="shared" si="1"/>
        <v>Abcam</v>
      </c>
      <c r="AM55" s="102">
        <f t="shared" si="2"/>
        <v>400000</v>
      </c>
      <c r="AN55" s="102">
        <f t="shared" si="3"/>
        <v>64000</v>
      </c>
      <c r="AO55" s="102">
        <f t="shared" si="4"/>
        <v>928000</v>
      </c>
      <c r="AP55" s="102" t="str">
        <f t="shared" si="5"/>
        <v>30 Días</v>
      </c>
      <c r="AQ55" s="104"/>
      <c r="AR55" s="104"/>
      <c r="AS55" s="104"/>
      <c r="AT55" s="104"/>
      <c r="AU55" s="104"/>
      <c r="AV55" s="105"/>
      <c r="AW55" s="105"/>
      <c r="AX55" s="105"/>
      <c r="AY55" s="105"/>
      <c r="AZ55" s="105"/>
      <c r="BA55" s="102"/>
      <c r="BB55" s="102"/>
      <c r="BC55" s="102"/>
      <c r="BD55" s="102"/>
      <c r="BE55" s="102"/>
      <c r="BF55" s="106"/>
      <c r="BG55" s="106"/>
      <c r="BH55" s="106"/>
      <c r="BI55" s="106"/>
      <c r="BJ55" s="106"/>
      <c r="BK55" s="101" t="s">
        <v>172</v>
      </c>
      <c r="BL55" s="101">
        <v>390000</v>
      </c>
      <c r="BM55" s="101">
        <v>62400</v>
      </c>
      <c r="BN55" s="101">
        <v>904800</v>
      </c>
      <c r="BO55" s="101" t="s">
        <v>1283</v>
      </c>
      <c r="BP55" s="107"/>
      <c r="BQ55" s="107"/>
      <c r="BR55" s="107"/>
      <c r="BS55" s="107"/>
      <c r="BT55" s="107"/>
      <c r="BU55" s="151" t="str">
        <f t="shared" si="6"/>
        <v xml:space="preserve"> QUIMICA  M.G.  S.A.S.</v>
      </c>
      <c r="BV55" s="151" t="str">
        <f t="shared" si="7"/>
        <v>ABCAM</v>
      </c>
      <c r="BW55" s="151">
        <f t="shared" si="8"/>
        <v>390000</v>
      </c>
      <c r="BX55" s="151">
        <f t="shared" si="9"/>
        <v>62400</v>
      </c>
      <c r="BY55" s="151">
        <f t="shared" si="10"/>
        <v>904800</v>
      </c>
      <c r="BZ55" s="151" t="str">
        <f t="shared" si="11"/>
        <v>60 DIAS</v>
      </c>
      <c r="CA55" s="105"/>
      <c r="CB55" s="105"/>
      <c r="CC55" s="105"/>
      <c r="CD55" s="105"/>
      <c r="CE55" s="105"/>
      <c r="CF55" s="100"/>
      <c r="CG55" s="100"/>
      <c r="CH55" s="100"/>
      <c r="CI55" s="100"/>
      <c r="CJ55" s="100"/>
      <c r="CK55" s="107"/>
      <c r="CL55" s="107"/>
      <c r="CM55" s="107"/>
      <c r="CN55" s="107"/>
      <c r="CO55" s="107"/>
      <c r="CP55" s="102"/>
      <c r="CQ55" s="102"/>
      <c r="CR55" s="102"/>
      <c r="CS55" s="102"/>
      <c r="CT55" s="102"/>
      <c r="CU55" s="102"/>
      <c r="CV55" s="105" t="str">
        <f t="shared" si="12"/>
        <v xml:space="preserve"> QUIMICA  M.G.  S.A.S.</v>
      </c>
      <c r="CW55" s="105" t="str">
        <f t="shared" si="13"/>
        <v>ABCAM</v>
      </c>
      <c r="CX55" s="105">
        <f t="shared" si="14"/>
        <v>390000</v>
      </c>
      <c r="CY55" s="105">
        <f t="shared" si="15"/>
        <v>62400</v>
      </c>
      <c r="CZ55" s="105">
        <f t="shared" si="16"/>
        <v>904800</v>
      </c>
      <c r="DA55" s="105" t="str">
        <f t="shared" si="17"/>
        <v>60 DIAS</v>
      </c>
    </row>
    <row r="56" spans="1:105" ht="30">
      <c r="A56" s="40">
        <v>48</v>
      </c>
      <c r="B56" s="97" t="s">
        <v>217</v>
      </c>
      <c r="C56" s="35" t="s">
        <v>13</v>
      </c>
      <c r="D56" s="35" t="s">
        <v>16</v>
      </c>
      <c r="E56" s="97" t="s">
        <v>1272</v>
      </c>
      <c r="F56" s="33">
        <v>1</v>
      </c>
      <c r="G56" s="99"/>
      <c r="H56" s="115"/>
      <c r="I56" s="115"/>
      <c r="J56" s="115"/>
      <c r="K56" s="100"/>
      <c r="L56" s="101"/>
      <c r="M56" s="101"/>
      <c r="N56" s="101"/>
      <c r="O56" s="101"/>
      <c r="P56" s="101"/>
      <c r="Q56" s="102"/>
      <c r="R56" s="102"/>
      <c r="S56" s="102"/>
      <c r="T56" s="102"/>
      <c r="U56" s="102"/>
      <c r="V56" s="103"/>
      <c r="W56" s="103"/>
      <c r="X56" s="103"/>
      <c r="Y56" s="103"/>
      <c r="Z56" s="103"/>
      <c r="AA56" s="101"/>
      <c r="AB56" s="101"/>
      <c r="AC56" s="101"/>
      <c r="AD56" s="101"/>
      <c r="AE56" s="101"/>
      <c r="AF56" s="104"/>
      <c r="AG56" s="104"/>
      <c r="AH56" s="104"/>
      <c r="AI56" s="104"/>
      <c r="AJ56" s="104"/>
      <c r="AK56" s="102"/>
      <c r="AL56" s="102"/>
      <c r="AM56" s="102"/>
      <c r="AN56" s="102"/>
      <c r="AO56" s="102"/>
      <c r="AP56" s="102"/>
      <c r="AQ56" s="104"/>
      <c r="AR56" s="104"/>
      <c r="AS56" s="104"/>
      <c r="AT56" s="104"/>
      <c r="AU56" s="104"/>
      <c r="AV56" s="105"/>
      <c r="AW56" s="105"/>
      <c r="AX56" s="105"/>
      <c r="AY56" s="105"/>
      <c r="AZ56" s="105"/>
      <c r="BA56" s="102"/>
      <c r="BB56" s="102"/>
      <c r="BC56" s="102"/>
      <c r="BD56" s="102"/>
      <c r="BE56" s="102"/>
      <c r="BF56" s="106"/>
      <c r="BG56" s="106"/>
      <c r="BH56" s="106"/>
      <c r="BI56" s="106"/>
      <c r="BJ56" s="106"/>
      <c r="BK56" s="101"/>
      <c r="BL56" s="101"/>
      <c r="BM56" s="101"/>
      <c r="BN56" s="101"/>
      <c r="BO56" s="101"/>
      <c r="BP56" s="107"/>
      <c r="BQ56" s="107"/>
      <c r="BR56" s="107"/>
      <c r="BS56" s="107"/>
      <c r="BT56" s="107"/>
      <c r="BU56" s="151"/>
      <c r="BV56" s="151">
        <f t="shared" si="7"/>
        <v>0</v>
      </c>
      <c r="BW56" s="151"/>
      <c r="BX56" s="151"/>
      <c r="BY56" s="151"/>
      <c r="BZ56" s="151">
        <f t="shared" si="11"/>
        <v>0</v>
      </c>
      <c r="CA56" s="105" t="s">
        <v>23</v>
      </c>
      <c r="CB56" s="105">
        <v>151400</v>
      </c>
      <c r="CC56" s="105">
        <v>24224</v>
      </c>
      <c r="CD56" s="105">
        <v>175624</v>
      </c>
      <c r="CE56" s="105" t="s">
        <v>160</v>
      </c>
      <c r="CF56" s="100"/>
      <c r="CG56" s="100"/>
      <c r="CH56" s="100"/>
      <c r="CI56" s="100"/>
      <c r="CJ56" s="100"/>
      <c r="CK56" s="107"/>
      <c r="CL56" s="107"/>
      <c r="CM56" s="107"/>
      <c r="CN56" s="107"/>
      <c r="CO56" s="107"/>
      <c r="CP56" s="102" t="str">
        <f t="shared" si="18"/>
        <v>SCIENTIFIC PRODUCTS LTDA.</v>
      </c>
      <c r="CQ56" s="102" t="str">
        <f t="shared" si="19"/>
        <v>SIGMA</v>
      </c>
      <c r="CR56" s="102">
        <f t="shared" si="20"/>
        <v>151400</v>
      </c>
      <c r="CS56" s="102">
        <f t="shared" si="21"/>
        <v>24224</v>
      </c>
      <c r="CT56" s="102">
        <f t="shared" si="22"/>
        <v>175624</v>
      </c>
      <c r="CU56" s="102" t="str">
        <f t="shared" si="23"/>
        <v>90 DÍAS</v>
      </c>
      <c r="CV56" s="105" t="str">
        <f t="shared" si="12"/>
        <v>SCIENTIFIC PRODUCTS LTDA.</v>
      </c>
      <c r="CW56" s="105" t="str">
        <f t="shared" si="13"/>
        <v>SIGMA</v>
      </c>
      <c r="CX56" s="105">
        <f t="shared" si="14"/>
        <v>151400</v>
      </c>
      <c r="CY56" s="105">
        <f t="shared" si="15"/>
        <v>24224</v>
      </c>
      <c r="CZ56" s="105">
        <f t="shared" si="16"/>
        <v>175624</v>
      </c>
      <c r="DA56" s="105" t="str">
        <f t="shared" si="17"/>
        <v>90 DÍAS</v>
      </c>
    </row>
    <row r="57" spans="1:105" ht="75">
      <c r="A57" s="40">
        <v>49</v>
      </c>
      <c r="B57" s="97" t="s">
        <v>218</v>
      </c>
      <c r="C57" s="35" t="s">
        <v>45</v>
      </c>
      <c r="D57" s="35" t="s">
        <v>15</v>
      </c>
      <c r="E57" s="98" t="s">
        <v>50</v>
      </c>
      <c r="F57" s="33">
        <v>10</v>
      </c>
      <c r="G57" s="99"/>
      <c r="H57" s="115"/>
      <c r="I57" s="115"/>
      <c r="J57" s="115"/>
      <c r="K57" s="100"/>
      <c r="L57" s="101"/>
      <c r="M57" s="101"/>
      <c r="N57" s="101"/>
      <c r="O57" s="101"/>
      <c r="P57" s="101"/>
      <c r="Q57" s="102"/>
      <c r="R57" s="102"/>
      <c r="S57" s="102"/>
      <c r="T57" s="102"/>
      <c r="U57" s="102"/>
      <c r="V57" s="103"/>
      <c r="W57" s="103"/>
      <c r="X57" s="103"/>
      <c r="Y57" s="103"/>
      <c r="Z57" s="103"/>
      <c r="AA57" s="101"/>
      <c r="AB57" s="101"/>
      <c r="AC57" s="101"/>
      <c r="AD57" s="101"/>
      <c r="AE57" s="101"/>
      <c r="AF57" s="104"/>
      <c r="AG57" s="104"/>
      <c r="AH57" s="104"/>
      <c r="AI57" s="104"/>
      <c r="AJ57" s="104"/>
      <c r="AK57" s="102"/>
      <c r="AL57" s="102"/>
      <c r="AM57" s="102"/>
      <c r="AN57" s="102"/>
      <c r="AO57" s="102"/>
      <c r="AP57" s="102"/>
      <c r="AQ57" s="104"/>
      <c r="AR57" s="104"/>
      <c r="AS57" s="104"/>
      <c r="AT57" s="104"/>
      <c r="AU57" s="104"/>
      <c r="AV57" s="105"/>
      <c r="AW57" s="105"/>
      <c r="AX57" s="105"/>
      <c r="AY57" s="105"/>
      <c r="AZ57" s="105"/>
      <c r="BA57" s="102"/>
      <c r="BB57" s="102"/>
      <c r="BC57" s="102"/>
      <c r="BD57" s="102"/>
      <c r="BE57" s="102"/>
      <c r="BF57" s="106"/>
      <c r="BG57" s="106"/>
      <c r="BH57" s="106"/>
      <c r="BI57" s="106"/>
      <c r="BJ57" s="106"/>
      <c r="BK57" s="101"/>
      <c r="BL57" s="101"/>
      <c r="BM57" s="101"/>
      <c r="BN57" s="101"/>
      <c r="BO57" s="101"/>
      <c r="BP57" s="107"/>
      <c r="BQ57" s="107"/>
      <c r="BR57" s="107"/>
      <c r="BS57" s="107"/>
      <c r="BT57" s="107"/>
      <c r="BU57" s="151"/>
      <c r="BV57" s="151">
        <f t="shared" si="7"/>
        <v>0</v>
      </c>
      <c r="BW57" s="151"/>
      <c r="BX57" s="151"/>
      <c r="BY57" s="151"/>
      <c r="BZ57" s="151">
        <f t="shared" si="11"/>
        <v>0</v>
      </c>
      <c r="CA57" s="105"/>
      <c r="CB57" s="105"/>
      <c r="CC57" s="105"/>
      <c r="CD57" s="105"/>
      <c r="CE57" s="105"/>
      <c r="CF57" s="100"/>
      <c r="CG57" s="100"/>
      <c r="CH57" s="100"/>
      <c r="CI57" s="100"/>
      <c r="CJ57" s="100"/>
      <c r="CK57" s="107"/>
      <c r="CL57" s="107"/>
      <c r="CM57" s="107"/>
      <c r="CN57" s="107"/>
      <c r="CO57" s="107"/>
      <c r="CP57" s="102"/>
      <c r="CQ57" s="102"/>
      <c r="CR57" s="102"/>
      <c r="CS57" s="102"/>
      <c r="CT57" s="102"/>
      <c r="CU57" s="102"/>
      <c r="CV57" s="105">
        <f t="shared" si="12"/>
        <v>0</v>
      </c>
      <c r="CW57" s="105">
        <f t="shared" si="13"/>
        <v>0</v>
      </c>
      <c r="CX57" s="105">
        <f t="shared" si="14"/>
        <v>0</v>
      </c>
      <c r="CY57" s="105">
        <f t="shared" si="15"/>
        <v>0</v>
      </c>
      <c r="CZ57" s="105">
        <f t="shared" si="16"/>
        <v>0</v>
      </c>
      <c r="DA57" s="105">
        <f t="shared" si="17"/>
        <v>0</v>
      </c>
    </row>
    <row r="58" spans="1:105" ht="75">
      <c r="A58" s="40">
        <v>50</v>
      </c>
      <c r="B58" s="97" t="s">
        <v>219</v>
      </c>
      <c r="C58" s="35" t="s">
        <v>45</v>
      </c>
      <c r="D58" s="35" t="s">
        <v>15</v>
      </c>
      <c r="E58" s="97" t="s">
        <v>220</v>
      </c>
      <c r="F58" s="33">
        <v>1</v>
      </c>
      <c r="G58" s="99"/>
      <c r="H58" s="115"/>
      <c r="I58" s="115"/>
      <c r="J58" s="115"/>
      <c r="K58" s="100"/>
      <c r="L58" s="101"/>
      <c r="M58" s="101"/>
      <c r="N58" s="101"/>
      <c r="O58" s="101"/>
      <c r="P58" s="101"/>
      <c r="Q58" s="102"/>
      <c r="R58" s="102"/>
      <c r="S58" s="102"/>
      <c r="T58" s="102"/>
      <c r="U58" s="102"/>
      <c r="V58" s="103"/>
      <c r="W58" s="103"/>
      <c r="X58" s="103"/>
      <c r="Y58" s="103"/>
      <c r="Z58" s="103"/>
      <c r="AA58" s="101"/>
      <c r="AB58" s="101"/>
      <c r="AC58" s="101"/>
      <c r="AD58" s="101"/>
      <c r="AE58" s="101"/>
      <c r="AF58" s="104"/>
      <c r="AG58" s="104"/>
      <c r="AH58" s="104"/>
      <c r="AI58" s="104"/>
      <c r="AJ58" s="104"/>
      <c r="AK58" s="102"/>
      <c r="AL58" s="102"/>
      <c r="AM58" s="102"/>
      <c r="AN58" s="102"/>
      <c r="AO58" s="102"/>
      <c r="AP58" s="102"/>
      <c r="AQ58" s="104"/>
      <c r="AR58" s="104"/>
      <c r="AS58" s="104"/>
      <c r="AT58" s="104"/>
      <c r="AU58" s="104"/>
      <c r="AV58" s="105"/>
      <c r="AW58" s="105"/>
      <c r="AX58" s="105"/>
      <c r="AY58" s="105"/>
      <c r="AZ58" s="105"/>
      <c r="BA58" s="102"/>
      <c r="BB58" s="102"/>
      <c r="BC58" s="102"/>
      <c r="BD58" s="102"/>
      <c r="BE58" s="102"/>
      <c r="BF58" s="106"/>
      <c r="BG58" s="106"/>
      <c r="BH58" s="106"/>
      <c r="BI58" s="106"/>
      <c r="BJ58" s="106"/>
      <c r="BK58" s="101"/>
      <c r="BL58" s="101"/>
      <c r="BM58" s="101"/>
      <c r="BN58" s="101"/>
      <c r="BO58" s="101"/>
      <c r="BP58" s="107"/>
      <c r="BQ58" s="107"/>
      <c r="BR58" s="107"/>
      <c r="BS58" s="107"/>
      <c r="BT58" s="107"/>
      <c r="BU58" s="151"/>
      <c r="BV58" s="151">
        <f t="shared" si="7"/>
        <v>0</v>
      </c>
      <c r="BW58" s="151"/>
      <c r="BX58" s="151"/>
      <c r="BY58" s="151"/>
      <c r="BZ58" s="151">
        <f t="shared" si="11"/>
        <v>0</v>
      </c>
      <c r="CA58" s="105"/>
      <c r="CB58" s="105"/>
      <c r="CC58" s="105"/>
      <c r="CD58" s="105"/>
      <c r="CE58" s="105"/>
      <c r="CF58" s="100"/>
      <c r="CG58" s="100"/>
      <c r="CH58" s="100"/>
      <c r="CI58" s="100"/>
      <c r="CJ58" s="100"/>
      <c r="CK58" s="107"/>
      <c r="CL58" s="107"/>
      <c r="CM58" s="107"/>
      <c r="CN58" s="107"/>
      <c r="CO58" s="107"/>
      <c r="CP58" s="102"/>
      <c r="CQ58" s="102"/>
      <c r="CR58" s="102"/>
      <c r="CS58" s="102"/>
      <c r="CT58" s="102"/>
      <c r="CU58" s="102"/>
      <c r="CV58" s="105">
        <f t="shared" si="12"/>
        <v>0</v>
      </c>
      <c r="CW58" s="105">
        <f t="shared" si="13"/>
        <v>0</v>
      </c>
      <c r="CX58" s="105">
        <f t="shared" si="14"/>
        <v>0</v>
      </c>
      <c r="CY58" s="105">
        <f t="shared" si="15"/>
        <v>0</v>
      </c>
      <c r="CZ58" s="105">
        <f t="shared" si="16"/>
        <v>0</v>
      </c>
      <c r="DA58" s="105">
        <f t="shared" si="17"/>
        <v>0</v>
      </c>
    </row>
    <row r="59" spans="1:105" ht="58.5" customHeight="1">
      <c r="A59" s="40">
        <v>51</v>
      </c>
      <c r="B59" s="97" t="s">
        <v>222</v>
      </c>
      <c r="C59" s="35" t="s">
        <v>45</v>
      </c>
      <c r="D59" s="35" t="s">
        <v>15</v>
      </c>
      <c r="E59" s="97" t="s">
        <v>221</v>
      </c>
      <c r="F59" s="33">
        <v>1</v>
      </c>
      <c r="G59" s="99"/>
      <c r="H59" s="115"/>
      <c r="I59" s="115"/>
      <c r="J59" s="115"/>
      <c r="K59" s="100"/>
      <c r="L59" s="101"/>
      <c r="M59" s="101"/>
      <c r="N59" s="101"/>
      <c r="O59" s="101"/>
      <c r="P59" s="101"/>
      <c r="Q59" s="102"/>
      <c r="R59" s="102"/>
      <c r="S59" s="102"/>
      <c r="T59" s="102"/>
      <c r="U59" s="102"/>
      <c r="V59" s="103"/>
      <c r="W59" s="103"/>
      <c r="X59" s="103"/>
      <c r="Y59" s="103"/>
      <c r="Z59" s="103"/>
      <c r="AA59" s="101"/>
      <c r="AB59" s="101"/>
      <c r="AC59" s="101"/>
      <c r="AD59" s="101"/>
      <c r="AE59" s="101"/>
      <c r="AF59" s="104"/>
      <c r="AG59" s="104"/>
      <c r="AH59" s="104"/>
      <c r="AI59" s="104"/>
      <c r="AJ59" s="104"/>
      <c r="AK59" s="102"/>
      <c r="AL59" s="102"/>
      <c r="AM59" s="102"/>
      <c r="AN59" s="102"/>
      <c r="AO59" s="102"/>
      <c r="AP59" s="102"/>
      <c r="AQ59" s="104"/>
      <c r="AR59" s="104"/>
      <c r="AS59" s="104"/>
      <c r="AT59" s="104"/>
      <c r="AU59" s="104"/>
      <c r="AV59" s="105"/>
      <c r="AW59" s="105"/>
      <c r="AX59" s="105"/>
      <c r="AY59" s="105"/>
      <c r="AZ59" s="105"/>
      <c r="BA59" s="102"/>
      <c r="BB59" s="102"/>
      <c r="BC59" s="102"/>
      <c r="BD59" s="102"/>
      <c r="BE59" s="102"/>
      <c r="BF59" s="106"/>
      <c r="BG59" s="106"/>
      <c r="BH59" s="106"/>
      <c r="BI59" s="106"/>
      <c r="BJ59" s="106"/>
      <c r="BK59" s="101"/>
      <c r="BL59" s="101"/>
      <c r="BM59" s="101"/>
      <c r="BN59" s="101"/>
      <c r="BO59" s="101"/>
      <c r="BP59" s="107"/>
      <c r="BQ59" s="107"/>
      <c r="BR59" s="107"/>
      <c r="BS59" s="107"/>
      <c r="BT59" s="107"/>
      <c r="BU59" s="151"/>
      <c r="BV59" s="151">
        <f t="shared" si="7"/>
        <v>0</v>
      </c>
      <c r="BW59" s="151"/>
      <c r="BX59" s="151"/>
      <c r="BY59" s="151"/>
      <c r="BZ59" s="151">
        <f t="shared" si="11"/>
        <v>0</v>
      </c>
      <c r="CA59" s="105"/>
      <c r="CB59" s="105"/>
      <c r="CC59" s="105"/>
      <c r="CD59" s="105"/>
      <c r="CE59" s="105"/>
      <c r="CF59" s="100"/>
      <c r="CG59" s="100"/>
      <c r="CH59" s="100"/>
      <c r="CI59" s="100"/>
      <c r="CJ59" s="100"/>
      <c r="CK59" s="107"/>
      <c r="CL59" s="107"/>
      <c r="CM59" s="107"/>
      <c r="CN59" s="107"/>
      <c r="CO59" s="107"/>
      <c r="CP59" s="102"/>
      <c r="CQ59" s="102"/>
      <c r="CR59" s="102"/>
      <c r="CS59" s="102"/>
      <c r="CT59" s="102"/>
      <c r="CU59" s="102"/>
      <c r="CV59" s="105">
        <f t="shared" si="12"/>
        <v>0</v>
      </c>
      <c r="CW59" s="105">
        <f t="shared" si="13"/>
        <v>0</v>
      </c>
      <c r="CX59" s="105">
        <f t="shared" si="14"/>
        <v>0</v>
      </c>
      <c r="CY59" s="105">
        <f t="shared" si="15"/>
        <v>0</v>
      </c>
      <c r="CZ59" s="105">
        <f t="shared" si="16"/>
        <v>0</v>
      </c>
      <c r="DA59" s="105">
        <f t="shared" si="17"/>
        <v>0</v>
      </c>
    </row>
    <row r="60" spans="1:105" ht="30">
      <c r="A60" s="40">
        <v>52</v>
      </c>
      <c r="B60" s="116" t="s">
        <v>223</v>
      </c>
      <c r="C60" s="35"/>
      <c r="D60" s="35"/>
      <c r="E60" s="98" t="s">
        <v>224</v>
      </c>
      <c r="F60" s="33">
        <v>2</v>
      </c>
      <c r="G60" s="99"/>
      <c r="H60" s="115"/>
      <c r="I60" s="115"/>
      <c r="J60" s="115"/>
      <c r="K60" s="100"/>
      <c r="L60" s="101"/>
      <c r="M60" s="101"/>
      <c r="N60" s="101"/>
      <c r="O60" s="101"/>
      <c r="P60" s="101"/>
      <c r="Q60" s="102"/>
      <c r="R60" s="102"/>
      <c r="S60" s="102"/>
      <c r="T60" s="102"/>
      <c r="U60" s="102"/>
      <c r="V60" s="103"/>
      <c r="W60" s="103"/>
      <c r="X60" s="103"/>
      <c r="Y60" s="103"/>
      <c r="Z60" s="103"/>
      <c r="AA60" s="101"/>
      <c r="AB60" s="101"/>
      <c r="AC60" s="101"/>
      <c r="AD60" s="101"/>
      <c r="AE60" s="101"/>
      <c r="AF60" s="104"/>
      <c r="AG60" s="104"/>
      <c r="AH60" s="104"/>
      <c r="AI60" s="104"/>
      <c r="AJ60" s="104"/>
      <c r="AK60" s="102"/>
      <c r="AL60" s="102"/>
      <c r="AM60" s="102"/>
      <c r="AN60" s="102"/>
      <c r="AO60" s="102"/>
      <c r="AP60" s="102"/>
      <c r="AQ60" s="104"/>
      <c r="AR60" s="104"/>
      <c r="AS60" s="104"/>
      <c r="AT60" s="104"/>
      <c r="AU60" s="104"/>
      <c r="AV60" s="105"/>
      <c r="AW60" s="105"/>
      <c r="AX60" s="105"/>
      <c r="AY60" s="105"/>
      <c r="AZ60" s="105"/>
      <c r="BA60" s="102"/>
      <c r="BB60" s="102"/>
      <c r="BC60" s="102"/>
      <c r="BD60" s="102"/>
      <c r="BE60" s="102"/>
      <c r="BF60" s="106"/>
      <c r="BG60" s="106"/>
      <c r="BH60" s="106"/>
      <c r="BI60" s="106"/>
      <c r="BJ60" s="106"/>
      <c r="BK60" s="101"/>
      <c r="BL60" s="101"/>
      <c r="BM60" s="101"/>
      <c r="BN60" s="101"/>
      <c r="BO60" s="101"/>
      <c r="BP60" s="107"/>
      <c r="BQ60" s="107"/>
      <c r="BR60" s="107"/>
      <c r="BS60" s="107"/>
      <c r="BT60" s="107"/>
      <c r="BU60" s="151"/>
      <c r="BV60" s="151">
        <f t="shared" si="7"/>
        <v>0</v>
      </c>
      <c r="BW60" s="151"/>
      <c r="BX60" s="151"/>
      <c r="BY60" s="151"/>
      <c r="BZ60" s="151">
        <f t="shared" si="11"/>
        <v>0</v>
      </c>
      <c r="CA60" s="105"/>
      <c r="CB60" s="105"/>
      <c r="CC60" s="105"/>
      <c r="CD60" s="105"/>
      <c r="CE60" s="105"/>
      <c r="CF60" s="100"/>
      <c r="CG60" s="100"/>
      <c r="CH60" s="100"/>
      <c r="CI60" s="100"/>
      <c r="CJ60" s="100"/>
      <c r="CK60" s="107"/>
      <c r="CL60" s="107"/>
      <c r="CM60" s="107"/>
      <c r="CN60" s="107"/>
      <c r="CO60" s="107"/>
      <c r="CP60" s="102"/>
      <c r="CQ60" s="102"/>
      <c r="CR60" s="102"/>
      <c r="CS60" s="102"/>
      <c r="CT60" s="102"/>
      <c r="CU60" s="102"/>
      <c r="CV60" s="105">
        <f t="shared" si="12"/>
        <v>0</v>
      </c>
      <c r="CW60" s="105">
        <f t="shared" si="13"/>
        <v>0</v>
      </c>
      <c r="CX60" s="105">
        <f t="shared" si="14"/>
        <v>0</v>
      </c>
      <c r="CY60" s="105">
        <f t="shared" si="15"/>
        <v>0</v>
      </c>
      <c r="CZ60" s="105">
        <f t="shared" si="16"/>
        <v>0</v>
      </c>
      <c r="DA60" s="105">
        <f t="shared" si="17"/>
        <v>0</v>
      </c>
    </row>
    <row r="61" spans="1:105" ht="105">
      <c r="A61" s="40">
        <v>53</v>
      </c>
      <c r="B61" s="97" t="s">
        <v>226</v>
      </c>
      <c r="C61" s="35"/>
      <c r="D61" s="35"/>
      <c r="E61" s="98" t="s">
        <v>225</v>
      </c>
      <c r="F61" s="33">
        <v>1</v>
      </c>
      <c r="G61" s="99"/>
      <c r="H61" s="115"/>
      <c r="I61" s="115"/>
      <c r="J61" s="115"/>
      <c r="K61" s="100"/>
      <c r="L61" s="101" t="s">
        <v>225</v>
      </c>
      <c r="M61" s="101">
        <v>271000</v>
      </c>
      <c r="N61" s="101">
        <v>43369</v>
      </c>
      <c r="O61" s="101">
        <v>314369</v>
      </c>
      <c r="P61" s="101" t="s">
        <v>151</v>
      </c>
      <c r="Q61" s="102"/>
      <c r="R61" s="102"/>
      <c r="S61" s="102"/>
      <c r="T61" s="102"/>
      <c r="U61" s="102"/>
      <c r="V61" s="103"/>
      <c r="W61" s="103"/>
      <c r="X61" s="103"/>
      <c r="Y61" s="103"/>
      <c r="Z61" s="103"/>
      <c r="AA61" s="101"/>
      <c r="AB61" s="101"/>
      <c r="AC61" s="101"/>
      <c r="AD61" s="101"/>
      <c r="AE61" s="101"/>
      <c r="AF61" s="104"/>
      <c r="AG61" s="104"/>
      <c r="AH61" s="104"/>
      <c r="AI61" s="104"/>
      <c r="AJ61" s="104"/>
      <c r="AK61" s="102" t="str">
        <f t="shared" si="0"/>
        <v xml:space="preserve"> ANNAR DIAGNOSTICA IMPORT S.A.S</v>
      </c>
      <c r="AL61" s="102" t="str">
        <f t="shared" si="1"/>
        <v>PROMEGA</v>
      </c>
      <c r="AM61" s="102">
        <f t="shared" si="2"/>
        <v>271000</v>
      </c>
      <c r="AN61" s="102">
        <f t="shared" si="3"/>
        <v>43369</v>
      </c>
      <c r="AO61" s="102">
        <f t="shared" si="4"/>
        <v>314369</v>
      </c>
      <c r="AP61" s="102" t="str">
        <f t="shared" si="5"/>
        <v>30 DÍAS</v>
      </c>
      <c r="AQ61" s="104"/>
      <c r="AR61" s="104"/>
      <c r="AS61" s="104"/>
      <c r="AT61" s="104"/>
      <c r="AU61" s="104"/>
      <c r="AV61" s="105"/>
      <c r="AW61" s="105"/>
      <c r="AX61" s="105"/>
      <c r="AY61" s="105"/>
      <c r="AZ61" s="105"/>
      <c r="BA61" s="102"/>
      <c r="BB61" s="102"/>
      <c r="BC61" s="102"/>
      <c r="BD61" s="102"/>
      <c r="BE61" s="102"/>
      <c r="BF61" s="106"/>
      <c r="BG61" s="106"/>
      <c r="BH61" s="106"/>
      <c r="BI61" s="106"/>
      <c r="BJ61" s="106"/>
      <c r="BK61" s="101"/>
      <c r="BL61" s="101"/>
      <c r="BM61" s="101"/>
      <c r="BN61" s="101"/>
      <c r="BO61" s="101"/>
      <c r="BP61" s="107"/>
      <c r="BQ61" s="107"/>
      <c r="BR61" s="107"/>
      <c r="BS61" s="107"/>
      <c r="BT61" s="107"/>
      <c r="BU61" s="151"/>
      <c r="BV61" s="151">
        <f t="shared" si="7"/>
        <v>0</v>
      </c>
      <c r="BW61" s="151"/>
      <c r="BX61" s="151"/>
      <c r="BY61" s="151"/>
      <c r="BZ61" s="151">
        <f t="shared" si="11"/>
        <v>0</v>
      </c>
      <c r="CA61" s="105"/>
      <c r="CB61" s="105"/>
      <c r="CC61" s="105"/>
      <c r="CD61" s="105"/>
      <c r="CE61" s="105"/>
      <c r="CF61" s="100"/>
      <c r="CG61" s="100"/>
      <c r="CH61" s="100"/>
      <c r="CI61" s="100"/>
      <c r="CJ61" s="100"/>
      <c r="CK61" s="107"/>
      <c r="CL61" s="107"/>
      <c r="CM61" s="107"/>
      <c r="CN61" s="107"/>
      <c r="CO61" s="107"/>
      <c r="CP61" s="102"/>
      <c r="CQ61" s="102"/>
      <c r="CR61" s="102"/>
      <c r="CS61" s="102"/>
      <c r="CT61" s="102"/>
      <c r="CU61" s="102"/>
      <c r="CV61" s="105" t="str">
        <f t="shared" si="12"/>
        <v xml:space="preserve"> ANNAR DIAGNOSTICA IMPORT S.A.S</v>
      </c>
      <c r="CW61" s="105" t="str">
        <f t="shared" si="13"/>
        <v>PROMEGA</v>
      </c>
      <c r="CX61" s="105">
        <f t="shared" si="14"/>
        <v>271000</v>
      </c>
      <c r="CY61" s="105">
        <f t="shared" si="15"/>
        <v>43369</v>
      </c>
      <c r="CZ61" s="105">
        <f t="shared" si="16"/>
        <v>314369</v>
      </c>
      <c r="DA61" s="105" t="str">
        <f t="shared" si="17"/>
        <v>30 DÍAS</v>
      </c>
    </row>
    <row r="62" spans="1:105" ht="90">
      <c r="A62" s="40">
        <v>54</v>
      </c>
      <c r="B62" s="97" t="s">
        <v>227</v>
      </c>
      <c r="C62" s="35"/>
      <c r="D62" s="35"/>
      <c r="E62" s="98" t="s">
        <v>225</v>
      </c>
      <c r="F62" s="33">
        <v>1</v>
      </c>
      <c r="G62" s="99"/>
      <c r="H62" s="115"/>
      <c r="I62" s="115"/>
      <c r="J62" s="115"/>
      <c r="K62" s="100"/>
      <c r="L62" s="101" t="s">
        <v>225</v>
      </c>
      <c r="M62" s="101">
        <v>268000</v>
      </c>
      <c r="N62" s="101">
        <v>42880</v>
      </c>
      <c r="O62" s="101">
        <v>310880</v>
      </c>
      <c r="P62" s="101" t="s">
        <v>151</v>
      </c>
      <c r="Q62" s="102"/>
      <c r="R62" s="102"/>
      <c r="S62" s="102"/>
      <c r="T62" s="102"/>
      <c r="U62" s="102"/>
      <c r="V62" s="103"/>
      <c r="W62" s="103"/>
      <c r="X62" s="103"/>
      <c r="Y62" s="103"/>
      <c r="Z62" s="103"/>
      <c r="AA62" s="101"/>
      <c r="AB62" s="101"/>
      <c r="AC62" s="101"/>
      <c r="AD62" s="101"/>
      <c r="AE62" s="101"/>
      <c r="AF62" s="104"/>
      <c r="AG62" s="104"/>
      <c r="AH62" s="104"/>
      <c r="AI62" s="104"/>
      <c r="AJ62" s="104"/>
      <c r="AK62" s="102" t="str">
        <f t="shared" si="0"/>
        <v xml:space="preserve"> ANNAR DIAGNOSTICA IMPORT S.A.S</v>
      </c>
      <c r="AL62" s="102" t="str">
        <f t="shared" si="1"/>
        <v>PROMEGA</v>
      </c>
      <c r="AM62" s="102">
        <f t="shared" si="2"/>
        <v>268000</v>
      </c>
      <c r="AN62" s="102">
        <f t="shared" si="3"/>
        <v>42880</v>
      </c>
      <c r="AO62" s="102">
        <f t="shared" si="4"/>
        <v>310880</v>
      </c>
      <c r="AP62" s="102" t="str">
        <f t="shared" si="5"/>
        <v>30 DÍAS</v>
      </c>
      <c r="AQ62" s="104"/>
      <c r="AR62" s="104"/>
      <c r="AS62" s="104"/>
      <c r="AT62" s="104"/>
      <c r="AU62" s="104"/>
      <c r="AV62" s="105"/>
      <c r="AW62" s="105"/>
      <c r="AX62" s="105"/>
      <c r="AY62" s="105"/>
      <c r="AZ62" s="105"/>
      <c r="BA62" s="102"/>
      <c r="BB62" s="102"/>
      <c r="BC62" s="102"/>
      <c r="BD62" s="102"/>
      <c r="BE62" s="102"/>
      <c r="BF62" s="106"/>
      <c r="BG62" s="106"/>
      <c r="BH62" s="106"/>
      <c r="BI62" s="106"/>
      <c r="BJ62" s="106"/>
      <c r="BK62" s="101"/>
      <c r="BL62" s="101"/>
      <c r="BM62" s="101"/>
      <c r="BN62" s="101"/>
      <c r="BO62" s="101"/>
      <c r="BP62" s="107"/>
      <c r="BQ62" s="107"/>
      <c r="BR62" s="107"/>
      <c r="BS62" s="107"/>
      <c r="BT62" s="107"/>
      <c r="BU62" s="151"/>
      <c r="BV62" s="151">
        <f t="shared" si="7"/>
        <v>0</v>
      </c>
      <c r="BW62" s="151"/>
      <c r="BX62" s="151"/>
      <c r="BY62" s="151"/>
      <c r="BZ62" s="151">
        <f t="shared" si="11"/>
        <v>0</v>
      </c>
      <c r="CA62" s="105"/>
      <c r="CB62" s="105"/>
      <c r="CC62" s="105"/>
      <c r="CD62" s="105"/>
      <c r="CE62" s="105"/>
      <c r="CF62" s="100"/>
      <c r="CG62" s="100"/>
      <c r="CH62" s="100"/>
      <c r="CI62" s="100"/>
      <c r="CJ62" s="100"/>
      <c r="CK62" s="107"/>
      <c r="CL62" s="107"/>
      <c r="CM62" s="107"/>
      <c r="CN62" s="107"/>
      <c r="CO62" s="107"/>
      <c r="CP62" s="102"/>
      <c r="CQ62" s="102"/>
      <c r="CR62" s="102"/>
      <c r="CS62" s="102"/>
      <c r="CT62" s="102"/>
      <c r="CU62" s="102"/>
      <c r="CV62" s="105" t="str">
        <f t="shared" si="12"/>
        <v xml:space="preserve"> ANNAR DIAGNOSTICA IMPORT S.A.S</v>
      </c>
      <c r="CW62" s="105" t="str">
        <f t="shared" si="13"/>
        <v>PROMEGA</v>
      </c>
      <c r="CX62" s="105">
        <f t="shared" si="14"/>
        <v>268000</v>
      </c>
      <c r="CY62" s="105">
        <f t="shared" si="15"/>
        <v>42880</v>
      </c>
      <c r="CZ62" s="105">
        <f t="shared" si="16"/>
        <v>310880</v>
      </c>
      <c r="DA62" s="105" t="str">
        <f t="shared" si="17"/>
        <v>30 DÍAS</v>
      </c>
    </row>
    <row r="63" spans="1:105" ht="105">
      <c r="A63" s="40">
        <v>55</v>
      </c>
      <c r="B63" s="97" t="s">
        <v>228</v>
      </c>
      <c r="C63" s="35"/>
      <c r="D63" s="35"/>
      <c r="E63" s="98" t="s">
        <v>225</v>
      </c>
      <c r="F63" s="33">
        <v>1</v>
      </c>
      <c r="G63" s="99"/>
      <c r="H63" s="115"/>
      <c r="I63" s="115"/>
      <c r="J63" s="115"/>
      <c r="K63" s="100"/>
      <c r="L63" s="101" t="s">
        <v>225</v>
      </c>
      <c r="M63" s="101">
        <v>218000</v>
      </c>
      <c r="N63" s="101">
        <v>34880</v>
      </c>
      <c r="O63" s="101">
        <v>252880</v>
      </c>
      <c r="P63" s="101" t="s">
        <v>151</v>
      </c>
      <c r="Q63" s="102"/>
      <c r="R63" s="102"/>
      <c r="S63" s="102"/>
      <c r="T63" s="102"/>
      <c r="U63" s="102"/>
      <c r="V63" s="103"/>
      <c r="W63" s="103"/>
      <c r="X63" s="103"/>
      <c r="Y63" s="103"/>
      <c r="Z63" s="103"/>
      <c r="AA63" s="101"/>
      <c r="AB63" s="101"/>
      <c r="AC63" s="101"/>
      <c r="AD63" s="101"/>
      <c r="AE63" s="101"/>
      <c r="AF63" s="104"/>
      <c r="AG63" s="104"/>
      <c r="AH63" s="104"/>
      <c r="AI63" s="104"/>
      <c r="AJ63" s="104"/>
      <c r="AK63" s="102" t="str">
        <f t="shared" si="0"/>
        <v xml:space="preserve"> ANNAR DIAGNOSTICA IMPORT S.A.S</v>
      </c>
      <c r="AL63" s="102" t="str">
        <f t="shared" si="1"/>
        <v>PROMEGA</v>
      </c>
      <c r="AM63" s="102">
        <f t="shared" si="2"/>
        <v>218000</v>
      </c>
      <c r="AN63" s="102">
        <f t="shared" si="3"/>
        <v>34880</v>
      </c>
      <c r="AO63" s="102">
        <f t="shared" si="4"/>
        <v>252880</v>
      </c>
      <c r="AP63" s="102" t="str">
        <f t="shared" si="5"/>
        <v>30 DÍAS</v>
      </c>
      <c r="AQ63" s="104"/>
      <c r="AR63" s="104"/>
      <c r="AS63" s="104"/>
      <c r="AT63" s="104"/>
      <c r="AU63" s="104"/>
      <c r="AV63" s="105"/>
      <c r="AW63" s="105"/>
      <c r="AX63" s="105"/>
      <c r="AY63" s="105"/>
      <c r="AZ63" s="105"/>
      <c r="BA63" s="102"/>
      <c r="BB63" s="102"/>
      <c r="BC63" s="102"/>
      <c r="BD63" s="102"/>
      <c r="BE63" s="102"/>
      <c r="BF63" s="106"/>
      <c r="BG63" s="106"/>
      <c r="BH63" s="106"/>
      <c r="BI63" s="106"/>
      <c r="BJ63" s="106"/>
      <c r="BK63" s="101"/>
      <c r="BL63" s="101"/>
      <c r="BM63" s="101"/>
      <c r="BN63" s="101"/>
      <c r="BO63" s="101"/>
      <c r="BP63" s="107"/>
      <c r="BQ63" s="107"/>
      <c r="BR63" s="107"/>
      <c r="BS63" s="107"/>
      <c r="BT63" s="107"/>
      <c r="BU63" s="151"/>
      <c r="BV63" s="151">
        <f t="shared" si="7"/>
        <v>0</v>
      </c>
      <c r="BW63" s="151"/>
      <c r="BX63" s="151"/>
      <c r="BY63" s="151"/>
      <c r="BZ63" s="151">
        <f t="shared" si="11"/>
        <v>0</v>
      </c>
      <c r="CA63" s="105"/>
      <c r="CB63" s="105"/>
      <c r="CC63" s="105"/>
      <c r="CD63" s="105"/>
      <c r="CE63" s="105"/>
      <c r="CF63" s="100"/>
      <c r="CG63" s="100"/>
      <c r="CH63" s="100"/>
      <c r="CI63" s="100"/>
      <c r="CJ63" s="100"/>
      <c r="CK63" s="107"/>
      <c r="CL63" s="107"/>
      <c r="CM63" s="107"/>
      <c r="CN63" s="107"/>
      <c r="CO63" s="107"/>
      <c r="CP63" s="102"/>
      <c r="CQ63" s="102"/>
      <c r="CR63" s="102"/>
      <c r="CS63" s="102"/>
      <c r="CT63" s="102"/>
      <c r="CU63" s="102"/>
      <c r="CV63" s="105" t="str">
        <f t="shared" si="12"/>
        <v xml:space="preserve"> ANNAR DIAGNOSTICA IMPORT S.A.S</v>
      </c>
      <c r="CW63" s="105" t="str">
        <f t="shared" si="13"/>
        <v>PROMEGA</v>
      </c>
      <c r="CX63" s="105">
        <f t="shared" si="14"/>
        <v>218000</v>
      </c>
      <c r="CY63" s="105">
        <f t="shared" si="15"/>
        <v>34880</v>
      </c>
      <c r="CZ63" s="105">
        <f t="shared" si="16"/>
        <v>252880</v>
      </c>
      <c r="DA63" s="105" t="str">
        <f t="shared" si="17"/>
        <v>30 DÍAS</v>
      </c>
    </row>
    <row r="64" spans="1:105" ht="30">
      <c r="A64" s="40">
        <v>56</v>
      </c>
      <c r="B64" s="97" t="s">
        <v>229</v>
      </c>
      <c r="C64" s="35"/>
      <c r="D64" s="35"/>
      <c r="E64" s="98" t="s">
        <v>230</v>
      </c>
      <c r="F64" s="33">
        <v>1</v>
      </c>
      <c r="G64" s="99"/>
      <c r="H64" s="115"/>
      <c r="I64" s="115"/>
      <c r="J64" s="115"/>
      <c r="K64" s="100"/>
      <c r="L64" s="101"/>
      <c r="M64" s="101"/>
      <c r="N64" s="101"/>
      <c r="O64" s="101"/>
      <c r="P64" s="101"/>
      <c r="Q64" s="102"/>
      <c r="R64" s="102"/>
      <c r="S64" s="102"/>
      <c r="T64" s="102"/>
      <c r="U64" s="102"/>
      <c r="V64" s="103"/>
      <c r="W64" s="103"/>
      <c r="X64" s="103"/>
      <c r="Y64" s="103"/>
      <c r="Z64" s="103"/>
      <c r="AA64" s="101"/>
      <c r="AB64" s="101"/>
      <c r="AC64" s="101"/>
      <c r="AD64" s="101"/>
      <c r="AE64" s="101"/>
      <c r="AF64" s="104"/>
      <c r="AG64" s="104"/>
      <c r="AH64" s="104"/>
      <c r="AI64" s="104"/>
      <c r="AJ64" s="104"/>
      <c r="AK64" s="102"/>
      <c r="AL64" s="102"/>
      <c r="AM64" s="102"/>
      <c r="AN64" s="102"/>
      <c r="AO64" s="102"/>
      <c r="AP64" s="102"/>
      <c r="AQ64" s="104"/>
      <c r="AR64" s="104"/>
      <c r="AS64" s="104"/>
      <c r="AT64" s="104"/>
      <c r="AU64" s="104"/>
      <c r="AV64" s="105"/>
      <c r="AW64" s="105"/>
      <c r="AX64" s="105"/>
      <c r="AY64" s="105"/>
      <c r="AZ64" s="105"/>
      <c r="BA64" s="102"/>
      <c r="BB64" s="102"/>
      <c r="BC64" s="102"/>
      <c r="BD64" s="102"/>
      <c r="BE64" s="102"/>
      <c r="BF64" s="106"/>
      <c r="BG64" s="106"/>
      <c r="BH64" s="106"/>
      <c r="BI64" s="106"/>
      <c r="BJ64" s="106"/>
      <c r="BK64" s="101" t="s">
        <v>1316</v>
      </c>
      <c r="BL64" s="101">
        <v>1000000</v>
      </c>
      <c r="BM64" s="101"/>
      <c r="BN64" s="101">
        <v>1000000</v>
      </c>
      <c r="BO64" s="101" t="s">
        <v>1283</v>
      </c>
      <c r="BP64" s="107"/>
      <c r="BQ64" s="107"/>
      <c r="BR64" s="107"/>
      <c r="BS64" s="107"/>
      <c r="BT64" s="107"/>
      <c r="BU64" s="151" t="str">
        <f t="shared" si="6"/>
        <v xml:space="preserve"> QUIMICA  M.G.  S.A.S.</v>
      </c>
      <c r="BV64" s="151" t="str">
        <f t="shared" si="7"/>
        <v>SANTA  CRUZ</v>
      </c>
      <c r="BW64" s="151">
        <f t="shared" si="8"/>
        <v>1000000</v>
      </c>
      <c r="BX64" s="151"/>
      <c r="BY64" s="151">
        <f t="shared" si="10"/>
        <v>1000000</v>
      </c>
      <c r="BZ64" s="151" t="str">
        <f t="shared" si="11"/>
        <v>60 DIAS</v>
      </c>
      <c r="CA64" s="105"/>
      <c r="CB64" s="105"/>
      <c r="CC64" s="105"/>
      <c r="CD64" s="105"/>
      <c r="CE64" s="105"/>
      <c r="CF64" s="100" t="s">
        <v>1330</v>
      </c>
      <c r="CG64" s="100">
        <v>1255500</v>
      </c>
      <c r="CH64" s="100">
        <v>0</v>
      </c>
      <c r="CI64" s="100">
        <v>1255500</v>
      </c>
      <c r="CJ64" s="100" t="s">
        <v>1331</v>
      </c>
      <c r="CK64" s="107"/>
      <c r="CL64" s="107"/>
      <c r="CM64" s="107"/>
      <c r="CN64" s="107"/>
      <c r="CO64" s="107"/>
      <c r="CP64" s="102" t="str">
        <f t="shared" si="18"/>
        <v xml:space="preserve"> SUMINISTROS CLINICOS ISLA SAS</v>
      </c>
      <c r="CQ64" s="102" t="str">
        <f t="shared" si="19"/>
        <v>SANTA CRUZ sc-5290</v>
      </c>
      <c r="CR64" s="102">
        <f t="shared" si="20"/>
        <v>1255500</v>
      </c>
      <c r="CS64" s="102">
        <f t="shared" si="21"/>
        <v>0</v>
      </c>
      <c r="CT64" s="102">
        <f t="shared" si="22"/>
        <v>1255500</v>
      </c>
      <c r="CU64" s="102" t="str">
        <f t="shared" si="23"/>
        <v>45 DIAS HABILES</v>
      </c>
      <c r="CV64" s="105" t="str">
        <f t="shared" si="12"/>
        <v xml:space="preserve"> QUIMICA  M.G.  S.A.S.</v>
      </c>
      <c r="CW64" s="105" t="str">
        <f t="shared" si="13"/>
        <v>SANTA  CRUZ</v>
      </c>
      <c r="CX64" s="105">
        <f t="shared" si="14"/>
        <v>1000000</v>
      </c>
      <c r="CY64" s="105">
        <f t="shared" si="15"/>
        <v>0</v>
      </c>
      <c r="CZ64" s="105">
        <f t="shared" si="16"/>
        <v>1000000</v>
      </c>
      <c r="DA64" s="105" t="str">
        <f t="shared" si="17"/>
        <v>60 DIAS</v>
      </c>
    </row>
    <row r="65" spans="1:105" ht="45">
      <c r="A65" s="40">
        <v>57</v>
      </c>
      <c r="B65" s="97" t="s">
        <v>231</v>
      </c>
      <c r="C65" s="35"/>
      <c r="D65" s="35"/>
      <c r="E65" s="98" t="s">
        <v>116</v>
      </c>
      <c r="F65" s="33">
        <v>1</v>
      </c>
      <c r="G65" s="99"/>
      <c r="H65" s="115"/>
      <c r="I65" s="115"/>
      <c r="J65" s="115"/>
      <c r="K65" s="100"/>
      <c r="L65" s="101"/>
      <c r="M65" s="101"/>
      <c r="N65" s="101"/>
      <c r="O65" s="101"/>
      <c r="P65" s="101"/>
      <c r="Q65" s="102"/>
      <c r="R65" s="102"/>
      <c r="S65" s="102"/>
      <c r="T65" s="102"/>
      <c r="U65" s="102"/>
      <c r="V65" s="103"/>
      <c r="W65" s="103"/>
      <c r="X65" s="103"/>
      <c r="Y65" s="103"/>
      <c r="Z65" s="103"/>
      <c r="AA65" s="101"/>
      <c r="AB65" s="101"/>
      <c r="AC65" s="101"/>
      <c r="AD65" s="101"/>
      <c r="AE65" s="101"/>
      <c r="AF65" s="104"/>
      <c r="AG65" s="104"/>
      <c r="AH65" s="104"/>
      <c r="AI65" s="104"/>
      <c r="AJ65" s="104"/>
      <c r="AK65" s="102"/>
      <c r="AL65" s="102"/>
      <c r="AM65" s="102"/>
      <c r="AN65" s="102"/>
      <c r="AO65" s="102"/>
      <c r="AP65" s="102"/>
      <c r="AQ65" s="104"/>
      <c r="AR65" s="104"/>
      <c r="AS65" s="104"/>
      <c r="AT65" s="104"/>
      <c r="AU65" s="104"/>
      <c r="AV65" s="105"/>
      <c r="AW65" s="105"/>
      <c r="AX65" s="105"/>
      <c r="AY65" s="105"/>
      <c r="AZ65" s="105"/>
      <c r="BA65" s="102"/>
      <c r="BB65" s="102"/>
      <c r="BC65" s="102"/>
      <c r="BD65" s="102"/>
      <c r="BE65" s="102"/>
      <c r="BF65" s="106"/>
      <c r="BG65" s="106"/>
      <c r="BH65" s="106"/>
      <c r="BI65" s="106"/>
      <c r="BJ65" s="106"/>
      <c r="BK65" s="101"/>
      <c r="BL65" s="101"/>
      <c r="BM65" s="101"/>
      <c r="BN65" s="101"/>
      <c r="BO65" s="101"/>
      <c r="BP65" s="107"/>
      <c r="BQ65" s="107"/>
      <c r="BR65" s="107"/>
      <c r="BS65" s="107"/>
      <c r="BT65" s="107"/>
      <c r="BU65" s="151"/>
      <c r="BV65" s="151">
        <f t="shared" si="7"/>
        <v>0</v>
      </c>
      <c r="BW65" s="151"/>
      <c r="BX65" s="151"/>
      <c r="BY65" s="151"/>
      <c r="BZ65" s="151">
        <f t="shared" si="11"/>
        <v>0</v>
      </c>
      <c r="CA65" s="105"/>
      <c r="CB65" s="105"/>
      <c r="CC65" s="105"/>
      <c r="CD65" s="105"/>
      <c r="CE65" s="105"/>
      <c r="CF65" s="100"/>
      <c r="CG65" s="100"/>
      <c r="CH65" s="100"/>
      <c r="CI65" s="100"/>
      <c r="CJ65" s="100"/>
      <c r="CK65" s="107"/>
      <c r="CL65" s="107"/>
      <c r="CM65" s="107"/>
      <c r="CN65" s="107"/>
      <c r="CO65" s="107"/>
      <c r="CP65" s="102"/>
      <c r="CQ65" s="102"/>
      <c r="CR65" s="102"/>
      <c r="CS65" s="102"/>
      <c r="CT65" s="102"/>
      <c r="CU65" s="102"/>
      <c r="CV65" s="105">
        <f t="shared" si="12"/>
        <v>0</v>
      </c>
      <c r="CW65" s="105">
        <f t="shared" si="13"/>
        <v>0</v>
      </c>
      <c r="CX65" s="105">
        <f t="shared" si="14"/>
        <v>0</v>
      </c>
      <c r="CY65" s="105">
        <f t="shared" si="15"/>
        <v>0</v>
      </c>
      <c r="CZ65" s="105">
        <f t="shared" si="16"/>
        <v>0</v>
      </c>
      <c r="DA65" s="105">
        <f t="shared" si="17"/>
        <v>0</v>
      </c>
    </row>
    <row r="66" spans="1:105" ht="30">
      <c r="A66" s="40">
        <v>58</v>
      </c>
      <c r="B66" s="97" t="s">
        <v>233</v>
      </c>
      <c r="C66" s="35" t="s">
        <v>232</v>
      </c>
      <c r="D66" s="98" t="s">
        <v>15</v>
      </c>
      <c r="E66" s="98" t="s">
        <v>116</v>
      </c>
      <c r="F66" s="33">
        <v>2</v>
      </c>
      <c r="G66" s="99"/>
      <c r="H66" s="115"/>
      <c r="I66" s="115"/>
      <c r="J66" s="115"/>
      <c r="K66" s="100"/>
      <c r="L66" s="101"/>
      <c r="M66" s="101"/>
      <c r="N66" s="101"/>
      <c r="O66" s="101"/>
      <c r="P66" s="101"/>
      <c r="Q66" s="102"/>
      <c r="R66" s="102"/>
      <c r="S66" s="102"/>
      <c r="T66" s="102"/>
      <c r="U66" s="102"/>
      <c r="V66" s="103"/>
      <c r="W66" s="103"/>
      <c r="X66" s="103"/>
      <c r="Y66" s="103"/>
      <c r="Z66" s="103"/>
      <c r="AA66" s="101"/>
      <c r="AB66" s="101"/>
      <c r="AC66" s="101"/>
      <c r="AD66" s="101"/>
      <c r="AE66" s="101"/>
      <c r="AF66" s="104"/>
      <c r="AG66" s="104"/>
      <c r="AH66" s="104"/>
      <c r="AI66" s="104"/>
      <c r="AJ66" s="104"/>
      <c r="AK66" s="102"/>
      <c r="AL66" s="102"/>
      <c r="AM66" s="102"/>
      <c r="AN66" s="102"/>
      <c r="AO66" s="102"/>
      <c r="AP66" s="102"/>
      <c r="AQ66" s="104"/>
      <c r="AR66" s="104"/>
      <c r="AS66" s="104"/>
      <c r="AT66" s="104"/>
      <c r="AU66" s="104"/>
      <c r="AV66" s="105"/>
      <c r="AW66" s="105"/>
      <c r="AX66" s="105"/>
      <c r="AY66" s="105"/>
      <c r="AZ66" s="105"/>
      <c r="BA66" s="102"/>
      <c r="BB66" s="102"/>
      <c r="BC66" s="102"/>
      <c r="BD66" s="102"/>
      <c r="BE66" s="102"/>
      <c r="BF66" s="106"/>
      <c r="BG66" s="106"/>
      <c r="BH66" s="106"/>
      <c r="BI66" s="106"/>
      <c r="BJ66" s="106"/>
      <c r="BK66" s="101"/>
      <c r="BL66" s="101"/>
      <c r="BM66" s="101"/>
      <c r="BN66" s="101"/>
      <c r="BO66" s="101"/>
      <c r="BP66" s="107"/>
      <c r="BQ66" s="107"/>
      <c r="BR66" s="107"/>
      <c r="BS66" s="107"/>
      <c r="BT66" s="107"/>
      <c r="BU66" s="151"/>
      <c r="BV66" s="151">
        <f t="shared" si="7"/>
        <v>0</v>
      </c>
      <c r="BW66" s="151"/>
      <c r="BX66" s="151"/>
      <c r="BY66" s="151"/>
      <c r="BZ66" s="151">
        <f t="shared" si="11"/>
        <v>0</v>
      </c>
      <c r="CA66" s="105"/>
      <c r="CB66" s="105"/>
      <c r="CC66" s="105"/>
      <c r="CD66" s="105"/>
      <c r="CE66" s="105"/>
      <c r="CF66" s="100"/>
      <c r="CG66" s="100"/>
      <c r="CH66" s="100"/>
      <c r="CI66" s="100"/>
      <c r="CJ66" s="100"/>
      <c r="CK66" s="107"/>
      <c r="CL66" s="107"/>
      <c r="CM66" s="107"/>
      <c r="CN66" s="107"/>
      <c r="CO66" s="107"/>
      <c r="CP66" s="102"/>
      <c r="CQ66" s="102"/>
      <c r="CR66" s="102"/>
      <c r="CS66" s="102"/>
      <c r="CT66" s="102"/>
      <c r="CU66" s="102"/>
      <c r="CV66" s="105">
        <f t="shared" si="12"/>
        <v>0</v>
      </c>
      <c r="CW66" s="105">
        <f t="shared" si="13"/>
        <v>0</v>
      </c>
      <c r="CX66" s="105">
        <f t="shared" si="14"/>
        <v>0</v>
      </c>
      <c r="CY66" s="105">
        <f t="shared" si="15"/>
        <v>0</v>
      </c>
      <c r="CZ66" s="105">
        <f t="shared" si="16"/>
        <v>0</v>
      </c>
      <c r="DA66" s="105">
        <f t="shared" si="17"/>
        <v>0</v>
      </c>
    </row>
    <row r="67" spans="1:105" ht="30">
      <c r="A67" s="40">
        <v>59</v>
      </c>
      <c r="B67" s="97" t="s">
        <v>234</v>
      </c>
      <c r="C67" s="35" t="s">
        <v>45</v>
      </c>
      <c r="D67" s="35" t="s">
        <v>15</v>
      </c>
      <c r="E67" s="98" t="s">
        <v>116</v>
      </c>
      <c r="F67" s="33">
        <v>1</v>
      </c>
      <c r="G67" s="99"/>
      <c r="H67" s="115"/>
      <c r="I67" s="115"/>
      <c r="J67" s="115"/>
      <c r="K67" s="100"/>
      <c r="L67" s="101"/>
      <c r="M67" s="101"/>
      <c r="N67" s="101"/>
      <c r="O67" s="101"/>
      <c r="P67" s="101"/>
      <c r="Q67" s="102"/>
      <c r="R67" s="102"/>
      <c r="S67" s="102"/>
      <c r="T67" s="102"/>
      <c r="U67" s="102"/>
      <c r="V67" s="103"/>
      <c r="W67" s="103"/>
      <c r="X67" s="103"/>
      <c r="Y67" s="103"/>
      <c r="Z67" s="103"/>
      <c r="AA67" s="101"/>
      <c r="AB67" s="101"/>
      <c r="AC67" s="101"/>
      <c r="AD67" s="101"/>
      <c r="AE67" s="101"/>
      <c r="AF67" s="104"/>
      <c r="AG67" s="104"/>
      <c r="AH67" s="104"/>
      <c r="AI67" s="104"/>
      <c r="AJ67" s="104"/>
      <c r="AK67" s="102"/>
      <c r="AL67" s="102"/>
      <c r="AM67" s="102"/>
      <c r="AN67" s="102"/>
      <c r="AO67" s="102"/>
      <c r="AP67" s="102"/>
      <c r="AQ67" s="104"/>
      <c r="AR67" s="104"/>
      <c r="AS67" s="104"/>
      <c r="AT67" s="104"/>
      <c r="AU67" s="104"/>
      <c r="AV67" s="105"/>
      <c r="AW67" s="105"/>
      <c r="AX67" s="105"/>
      <c r="AY67" s="105"/>
      <c r="AZ67" s="105"/>
      <c r="BA67" s="102"/>
      <c r="BB67" s="102"/>
      <c r="BC67" s="102"/>
      <c r="BD67" s="102"/>
      <c r="BE67" s="102"/>
      <c r="BF67" s="106"/>
      <c r="BG67" s="106"/>
      <c r="BH67" s="106"/>
      <c r="BI67" s="106"/>
      <c r="BJ67" s="106"/>
      <c r="BK67" s="101"/>
      <c r="BL67" s="101"/>
      <c r="BM67" s="101"/>
      <c r="BN67" s="101"/>
      <c r="BO67" s="101"/>
      <c r="BP67" s="107"/>
      <c r="BQ67" s="107"/>
      <c r="BR67" s="107"/>
      <c r="BS67" s="107"/>
      <c r="BT67" s="107"/>
      <c r="BU67" s="151"/>
      <c r="BV67" s="151">
        <f t="shared" si="7"/>
        <v>0</v>
      </c>
      <c r="BW67" s="151"/>
      <c r="BX67" s="151"/>
      <c r="BY67" s="151"/>
      <c r="BZ67" s="151">
        <f t="shared" si="11"/>
        <v>0</v>
      </c>
      <c r="CA67" s="105"/>
      <c r="CB67" s="105"/>
      <c r="CC67" s="105"/>
      <c r="CD67" s="105"/>
      <c r="CE67" s="105"/>
      <c r="CF67" s="100"/>
      <c r="CG67" s="100"/>
      <c r="CH67" s="100"/>
      <c r="CI67" s="100"/>
      <c r="CJ67" s="100"/>
      <c r="CK67" s="107"/>
      <c r="CL67" s="107"/>
      <c r="CM67" s="107"/>
      <c r="CN67" s="107"/>
      <c r="CO67" s="107"/>
      <c r="CP67" s="102"/>
      <c r="CQ67" s="102"/>
      <c r="CR67" s="102"/>
      <c r="CS67" s="102"/>
      <c r="CT67" s="102"/>
      <c r="CU67" s="102"/>
      <c r="CV67" s="105">
        <f t="shared" si="12"/>
        <v>0</v>
      </c>
      <c r="CW67" s="105">
        <f t="shared" si="13"/>
        <v>0</v>
      </c>
      <c r="CX67" s="105">
        <f t="shared" si="14"/>
        <v>0</v>
      </c>
      <c r="CY67" s="105">
        <f t="shared" si="15"/>
        <v>0</v>
      </c>
      <c r="CZ67" s="105">
        <f t="shared" si="16"/>
        <v>0</v>
      </c>
      <c r="DA67" s="105">
        <f t="shared" si="17"/>
        <v>0</v>
      </c>
    </row>
    <row r="68" spans="1:105" ht="30">
      <c r="A68" s="40">
        <v>60</v>
      </c>
      <c r="B68" s="97" t="s">
        <v>235</v>
      </c>
      <c r="C68" s="35"/>
      <c r="D68" s="35"/>
      <c r="E68" s="98" t="s">
        <v>116</v>
      </c>
      <c r="F68" s="33">
        <v>2</v>
      </c>
      <c r="G68" s="99"/>
      <c r="H68" s="115"/>
      <c r="I68" s="115"/>
      <c r="J68" s="115"/>
      <c r="K68" s="100"/>
      <c r="L68" s="101"/>
      <c r="M68" s="101"/>
      <c r="N68" s="101"/>
      <c r="O68" s="101"/>
      <c r="P68" s="101"/>
      <c r="Q68" s="102"/>
      <c r="R68" s="102"/>
      <c r="S68" s="102"/>
      <c r="T68" s="102"/>
      <c r="U68" s="102"/>
      <c r="V68" s="103"/>
      <c r="W68" s="103"/>
      <c r="X68" s="103"/>
      <c r="Y68" s="103"/>
      <c r="Z68" s="103"/>
      <c r="AA68" s="101"/>
      <c r="AB68" s="101"/>
      <c r="AC68" s="101"/>
      <c r="AD68" s="101"/>
      <c r="AE68" s="101"/>
      <c r="AF68" s="104"/>
      <c r="AG68" s="104"/>
      <c r="AH68" s="104"/>
      <c r="AI68" s="104"/>
      <c r="AJ68" s="104"/>
      <c r="AK68" s="102"/>
      <c r="AL68" s="102"/>
      <c r="AM68" s="102"/>
      <c r="AN68" s="102"/>
      <c r="AO68" s="102"/>
      <c r="AP68" s="102"/>
      <c r="AQ68" s="104"/>
      <c r="AR68" s="104"/>
      <c r="AS68" s="104"/>
      <c r="AT68" s="104"/>
      <c r="AU68" s="104"/>
      <c r="AV68" s="105"/>
      <c r="AW68" s="105"/>
      <c r="AX68" s="105"/>
      <c r="AY68" s="105"/>
      <c r="AZ68" s="105"/>
      <c r="BA68" s="102"/>
      <c r="BB68" s="102"/>
      <c r="BC68" s="102"/>
      <c r="BD68" s="102"/>
      <c r="BE68" s="102"/>
      <c r="BF68" s="106"/>
      <c r="BG68" s="106"/>
      <c r="BH68" s="106"/>
      <c r="BI68" s="106"/>
      <c r="BJ68" s="106"/>
      <c r="BK68" s="101"/>
      <c r="BL68" s="101"/>
      <c r="BM68" s="101"/>
      <c r="BN68" s="101"/>
      <c r="BO68" s="101"/>
      <c r="BP68" s="107"/>
      <c r="BQ68" s="107"/>
      <c r="BR68" s="107"/>
      <c r="BS68" s="107"/>
      <c r="BT68" s="107"/>
      <c r="BU68" s="151"/>
      <c r="BV68" s="151">
        <f t="shared" si="7"/>
        <v>0</v>
      </c>
      <c r="BW68" s="151"/>
      <c r="BX68" s="151"/>
      <c r="BY68" s="151"/>
      <c r="BZ68" s="151">
        <f t="shared" si="11"/>
        <v>0</v>
      </c>
      <c r="CA68" s="105"/>
      <c r="CB68" s="105"/>
      <c r="CC68" s="105"/>
      <c r="CD68" s="105"/>
      <c r="CE68" s="105"/>
      <c r="CF68" s="100"/>
      <c r="CG68" s="100"/>
      <c r="CH68" s="100"/>
      <c r="CI68" s="100"/>
      <c r="CJ68" s="100"/>
      <c r="CK68" s="107"/>
      <c r="CL68" s="107"/>
      <c r="CM68" s="107"/>
      <c r="CN68" s="107"/>
      <c r="CO68" s="107"/>
      <c r="CP68" s="102"/>
      <c r="CQ68" s="102"/>
      <c r="CR68" s="102"/>
      <c r="CS68" s="102"/>
      <c r="CT68" s="102"/>
      <c r="CU68" s="102"/>
      <c r="CV68" s="105">
        <f t="shared" si="12"/>
        <v>0</v>
      </c>
      <c r="CW68" s="105">
        <f t="shared" si="13"/>
        <v>0</v>
      </c>
      <c r="CX68" s="105">
        <f t="shared" si="14"/>
        <v>0</v>
      </c>
      <c r="CY68" s="105">
        <f t="shared" si="15"/>
        <v>0</v>
      </c>
      <c r="CZ68" s="105">
        <f t="shared" si="16"/>
        <v>0</v>
      </c>
      <c r="DA68" s="105">
        <f t="shared" si="17"/>
        <v>0</v>
      </c>
    </row>
    <row r="69" spans="1:105" ht="30">
      <c r="A69" s="40">
        <v>61</v>
      </c>
      <c r="B69" s="97" t="s">
        <v>236</v>
      </c>
      <c r="C69" s="35" t="s">
        <v>237</v>
      </c>
      <c r="D69" s="35" t="s">
        <v>54</v>
      </c>
      <c r="E69" s="98" t="s">
        <v>116</v>
      </c>
      <c r="F69" s="33">
        <v>2</v>
      </c>
      <c r="G69" s="99"/>
      <c r="H69" s="115"/>
      <c r="I69" s="115"/>
      <c r="J69" s="115"/>
      <c r="K69" s="100"/>
      <c r="L69" s="101"/>
      <c r="M69" s="101"/>
      <c r="N69" s="101"/>
      <c r="O69" s="101"/>
      <c r="P69" s="101"/>
      <c r="Q69" s="102"/>
      <c r="R69" s="102"/>
      <c r="S69" s="102"/>
      <c r="T69" s="102"/>
      <c r="U69" s="102"/>
      <c r="V69" s="103"/>
      <c r="W69" s="103"/>
      <c r="X69" s="103"/>
      <c r="Y69" s="103"/>
      <c r="Z69" s="103"/>
      <c r="AA69" s="101"/>
      <c r="AB69" s="101"/>
      <c r="AC69" s="101"/>
      <c r="AD69" s="101"/>
      <c r="AE69" s="101"/>
      <c r="AF69" s="104"/>
      <c r="AG69" s="104"/>
      <c r="AH69" s="104"/>
      <c r="AI69" s="104"/>
      <c r="AJ69" s="104"/>
      <c r="AK69" s="102"/>
      <c r="AL69" s="102"/>
      <c r="AM69" s="102"/>
      <c r="AN69" s="102"/>
      <c r="AO69" s="102"/>
      <c r="AP69" s="102"/>
      <c r="AQ69" s="104"/>
      <c r="AR69" s="104"/>
      <c r="AS69" s="104"/>
      <c r="AT69" s="104"/>
      <c r="AU69" s="104"/>
      <c r="AV69" s="105"/>
      <c r="AW69" s="105"/>
      <c r="AX69" s="105"/>
      <c r="AY69" s="105"/>
      <c r="AZ69" s="105"/>
      <c r="BA69" s="102"/>
      <c r="BB69" s="102"/>
      <c r="BC69" s="102"/>
      <c r="BD69" s="102"/>
      <c r="BE69" s="102"/>
      <c r="BF69" s="106"/>
      <c r="BG69" s="106"/>
      <c r="BH69" s="106"/>
      <c r="BI69" s="106"/>
      <c r="BJ69" s="106"/>
      <c r="BK69" s="101"/>
      <c r="BL69" s="101"/>
      <c r="BM69" s="101"/>
      <c r="BN69" s="101"/>
      <c r="BO69" s="101"/>
      <c r="BP69" s="107"/>
      <c r="BQ69" s="107"/>
      <c r="BR69" s="107"/>
      <c r="BS69" s="107"/>
      <c r="BT69" s="107"/>
      <c r="BU69" s="151"/>
      <c r="BV69" s="151">
        <f t="shared" si="7"/>
        <v>0</v>
      </c>
      <c r="BW69" s="151"/>
      <c r="BX69" s="151"/>
      <c r="BY69" s="151"/>
      <c r="BZ69" s="151">
        <f t="shared" si="11"/>
        <v>0</v>
      </c>
      <c r="CA69" s="105"/>
      <c r="CB69" s="105"/>
      <c r="CC69" s="105"/>
      <c r="CD69" s="105"/>
      <c r="CE69" s="105"/>
      <c r="CF69" s="100"/>
      <c r="CG69" s="100"/>
      <c r="CH69" s="100"/>
      <c r="CI69" s="100"/>
      <c r="CJ69" s="100"/>
      <c r="CK69" s="107"/>
      <c r="CL69" s="107"/>
      <c r="CM69" s="107"/>
      <c r="CN69" s="107"/>
      <c r="CO69" s="107"/>
      <c r="CP69" s="102"/>
      <c r="CQ69" s="102"/>
      <c r="CR69" s="102"/>
      <c r="CS69" s="102"/>
      <c r="CT69" s="102"/>
      <c r="CU69" s="102"/>
      <c r="CV69" s="105">
        <f t="shared" si="12"/>
        <v>0</v>
      </c>
      <c r="CW69" s="105">
        <f t="shared" si="13"/>
        <v>0</v>
      </c>
      <c r="CX69" s="105">
        <f t="shared" si="14"/>
        <v>0</v>
      </c>
      <c r="CY69" s="105">
        <f t="shared" si="15"/>
        <v>0</v>
      </c>
      <c r="CZ69" s="105">
        <f t="shared" si="16"/>
        <v>0</v>
      </c>
      <c r="DA69" s="105">
        <f t="shared" si="17"/>
        <v>0</v>
      </c>
    </row>
    <row r="70" spans="1:105" ht="45">
      <c r="A70" s="40">
        <v>62</v>
      </c>
      <c r="B70" s="97" t="s">
        <v>239</v>
      </c>
      <c r="C70" s="35" t="s">
        <v>240</v>
      </c>
      <c r="D70" s="35" t="s">
        <v>43</v>
      </c>
      <c r="E70" s="116" t="s">
        <v>38</v>
      </c>
      <c r="F70" s="33">
        <v>2</v>
      </c>
      <c r="G70" s="99"/>
      <c r="H70" s="115"/>
      <c r="I70" s="115"/>
      <c r="J70" s="115"/>
      <c r="K70" s="100"/>
      <c r="L70" s="101"/>
      <c r="M70" s="101"/>
      <c r="N70" s="101"/>
      <c r="O70" s="101"/>
      <c r="P70" s="101"/>
      <c r="Q70" s="102"/>
      <c r="R70" s="102"/>
      <c r="S70" s="102"/>
      <c r="T70" s="102"/>
      <c r="U70" s="102"/>
      <c r="V70" s="103"/>
      <c r="W70" s="103"/>
      <c r="X70" s="103"/>
      <c r="Y70" s="103"/>
      <c r="Z70" s="103"/>
      <c r="AA70" s="101"/>
      <c r="AB70" s="101"/>
      <c r="AC70" s="101"/>
      <c r="AD70" s="101"/>
      <c r="AE70" s="101"/>
      <c r="AF70" s="104" t="s">
        <v>38</v>
      </c>
      <c r="AG70" s="104">
        <v>267000</v>
      </c>
      <c r="AH70" s="104">
        <v>42720</v>
      </c>
      <c r="AI70" s="104">
        <v>619440</v>
      </c>
      <c r="AJ70" s="104" t="s">
        <v>1292</v>
      </c>
      <c r="AK70" s="102" t="str">
        <f t="shared" si="0"/>
        <v>GENTECH S.A.S</v>
      </c>
      <c r="AL70" s="102" t="str">
        <f t="shared" si="1"/>
        <v>THERMO SCIENTIFIC</v>
      </c>
      <c r="AM70" s="102">
        <f t="shared" si="2"/>
        <v>267000</v>
      </c>
      <c r="AN70" s="102">
        <f t="shared" si="3"/>
        <v>42720</v>
      </c>
      <c r="AO70" s="102">
        <f t="shared" si="4"/>
        <v>619440</v>
      </c>
      <c r="AP70" s="102" t="str">
        <f t="shared" si="5"/>
        <v xml:space="preserve">60 dias </v>
      </c>
      <c r="AQ70" s="104" t="s">
        <v>38</v>
      </c>
      <c r="AR70" s="104">
        <v>520000</v>
      </c>
      <c r="AS70" s="104">
        <v>83200</v>
      </c>
      <c r="AT70" s="104">
        <v>1206400</v>
      </c>
      <c r="AU70" s="104" t="s">
        <v>1295</v>
      </c>
      <c r="AV70" s="105"/>
      <c r="AW70" s="105"/>
      <c r="AX70" s="105"/>
      <c r="AY70" s="105"/>
      <c r="AZ70" s="105"/>
      <c r="BA70" s="102"/>
      <c r="BB70" s="102"/>
      <c r="BC70" s="102"/>
      <c r="BD70" s="102"/>
      <c r="BE70" s="102"/>
      <c r="BF70" s="106"/>
      <c r="BG70" s="106"/>
      <c r="BH70" s="106"/>
      <c r="BI70" s="106"/>
      <c r="BJ70" s="106"/>
      <c r="BK70" s="101" t="s">
        <v>38</v>
      </c>
      <c r="BL70" s="101">
        <v>537000</v>
      </c>
      <c r="BM70" s="101">
        <v>85920</v>
      </c>
      <c r="BN70" s="101">
        <v>1245840</v>
      </c>
      <c r="BO70" s="101" t="s">
        <v>1283</v>
      </c>
      <c r="BP70" s="107"/>
      <c r="BQ70" s="107"/>
      <c r="BR70" s="107"/>
      <c r="BS70" s="107"/>
      <c r="BT70" s="107"/>
      <c r="BU70" s="151" t="str">
        <f t="shared" si="6"/>
        <v xml:space="preserve"> INVERSIONES  JIMSA  LTDA</v>
      </c>
      <c r="BV70" s="151" t="str">
        <f t="shared" si="7"/>
        <v>THERMO SCIENTIFIC</v>
      </c>
      <c r="BW70" s="151">
        <f t="shared" si="8"/>
        <v>520000</v>
      </c>
      <c r="BX70" s="151">
        <f t="shared" si="9"/>
        <v>83200</v>
      </c>
      <c r="BY70" s="151">
        <f t="shared" si="10"/>
        <v>1206400</v>
      </c>
      <c r="BZ70" s="151" t="str">
        <f t="shared" si="11"/>
        <v xml:space="preserve">90 DIAS </v>
      </c>
      <c r="CA70" s="105"/>
      <c r="CB70" s="105"/>
      <c r="CC70" s="105"/>
      <c r="CD70" s="105"/>
      <c r="CE70" s="105"/>
      <c r="CF70" s="100"/>
      <c r="CG70" s="100"/>
      <c r="CH70" s="100"/>
      <c r="CI70" s="100"/>
      <c r="CJ70" s="100"/>
      <c r="CK70" s="107"/>
      <c r="CL70" s="107"/>
      <c r="CM70" s="107"/>
      <c r="CN70" s="107"/>
      <c r="CO70" s="107"/>
      <c r="CP70" s="102"/>
      <c r="CQ70" s="102"/>
      <c r="CR70" s="102"/>
      <c r="CS70" s="102"/>
      <c r="CT70" s="102"/>
      <c r="CU70" s="102"/>
      <c r="CV70" s="105" t="str">
        <f t="shared" si="12"/>
        <v>GENTECH S.A.S</v>
      </c>
      <c r="CW70" s="105" t="str">
        <f t="shared" si="13"/>
        <v>THERMO SCIENTIFIC</v>
      </c>
      <c r="CX70" s="105">
        <f t="shared" si="14"/>
        <v>267000</v>
      </c>
      <c r="CY70" s="105">
        <f t="shared" si="15"/>
        <v>42720</v>
      </c>
      <c r="CZ70" s="105">
        <f t="shared" si="16"/>
        <v>619440</v>
      </c>
      <c r="DA70" s="105" t="str">
        <f t="shared" si="17"/>
        <v xml:space="preserve">60 dias </v>
      </c>
    </row>
    <row r="71" spans="1:105">
      <c r="A71" s="40">
        <v>63</v>
      </c>
      <c r="B71" s="97" t="s">
        <v>241</v>
      </c>
      <c r="C71" s="35" t="s">
        <v>30</v>
      </c>
      <c r="D71" s="35" t="s">
        <v>15</v>
      </c>
      <c r="E71" s="98" t="s">
        <v>242</v>
      </c>
      <c r="F71" s="33">
        <v>2</v>
      </c>
      <c r="G71" s="99"/>
      <c r="H71" s="115"/>
      <c r="I71" s="115"/>
      <c r="J71" s="115"/>
      <c r="K71" s="100"/>
      <c r="L71" s="101"/>
      <c r="M71" s="101"/>
      <c r="N71" s="101"/>
      <c r="O71" s="101"/>
      <c r="P71" s="101"/>
      <c r="Q71" s="102"/>
      <c r="R71" s="102"/>
      <c r="S71" s="102"/>
      <c r="T71" s="102"/>
      <c r="U71" s="102"/>
      <c r="V71" s="103"/>
      <c r="W71" s="103"/>
      <c r="X71" s="103"/>
      <c r="Y71" s="103"/>
      <c r="Z71" s="103"/>
      <c r="AA71" s="101"/>
      <c r="AB71" s="101"/>
      <c r="AC71" s="101"/>
      <c r="AD71" s="101"/>
      <c r="AE71" s="101"/>
      <c r="AF71" s="104" t="s">
        <v>242</v>
      </c>
      <c r="AG71" s="104">
        <v>199000</v>
      </c>
      <c r="AH71" s="104">
        <v>31840</v>
      </c>
      <c r="AI71" s="104">
        <v>461680</v>
      </c>
      <c r="AJ71" s="104" t="s">
        <v>1292</v>
      </c>
      <c r="AK71" s="102" t="str">
        <f t="shared" si="0"/>
        <v>GENTECH S.A.S</v>
      </c>
      <c r="AL71" s="102" t="str">
        <f t="shared" si="1"/>
        <v>AMRESCO</v>
      </c>
      <c r="AM71" s="102">
        <f t="shared" si="2"/>
        <v>199000</v>
      </c>
      <c r="AN71" s="102">
        <f t="shared" si="3"/>
        <v>31840</v>
      </c>
      <c r="AO71" s="102">
        <f t="shared" si="4"/>
        <v>461680</v>
      </c>
      <c r="AP71" s="102" t="str">
        <f t="shared" si="5"/>
        <v xml:space="preserve">60 dias </v>
      </c>
      <c r="AQ71" s="104"/>
      <c r="AR71" s="104"/>
      <c r="AS71" s="104"/>
      <c r="AT71" s="104"/>
      <c r="AU71" s="104"/>
      <c r="AV71" s="105"/>
      <c r="AW71" s="105"/>
      <c r="AX71" s="105"/>
      <c r="AY71" s="105"/>
      <c r="AZ71" s="105"/>
      <c r="BA71" s="102"/>
      <c r="BB71" s="102"/>
      <c r="BC71" s="102"/>
      <c r="BD71" s="102"/>
      <c r="BE71" s="102"/>
      <c r="BF71" s="106"/>
      <c r="BG71" s="106"/>
      <c r="BH71" s="106"/>
      <c r="BI71" s="106"/>
      <c r="BJ71" s="106"/>
      <c r="BK71" s="101"/>
      <c r="BL71" s="101"/>
      <c r="BM71" s="101"/>
      <c r="BN71" s="101"/>
      <c r="BO71" s="101"/>
      <c r="BP71" s="107"/>
      <c r="BQ71" s="107"/>
      <c r="BR71" s="107"/>
      <c r="BS71" s="107"/>
      <c r="BT71" s="107"/>
      <c r="BU71" s="151"/>
      <c r="BV71" s="151">
        <f t="shared" si="7"/>
        <v>0</v>
      </c>
      <c r="BW71" s="151"/>
      <c r="BX71" s="151"/>
      <c r="BY71" s="151"/>
      <c r="BZ71" s="151">
        <f t="shared" si="11"/>
        <v>0</v>
      </c>
      <c r="CA71" s="105"/>
      <c r="CB71" s="105"/>
      <c r="CC71" s="105"/>
      <c r="CD71" s="105"/>
      <c r="CE71" s="105"/>
      <c r="CF71" s="100"/>
      <c r="CG71" s="100"/>
      <c r="CH71" s="100"/>
      <c r="CI71" s="100"/>
      <c r="CJ71" s="100"/>
      <c r="CK71" s="107"/>
      <c r="CL71" s="107"/>
      <c r="CM71" s="107"/>
      <c r="CN71" s="107"/>
      <c r="CO71" s="107"/>
      <c r="CP71" s="102"/>
      <c r="CQ71" s="102"/>
      <c r="CR71" s="102"/>
      <c r="CS71" s="102"/>
      <c r="CT71" s="102"/>
      <c r="CU71" s="102"/>
      <c r="CV71" s="105" t="str">
        <f t="shared" si="12"/>
        <v>GENTECH S.A.S</v>
      </c>
      <c r="CW71" s="105" t="str">
        <f t="shared" si="13"/>
        <v>AMRESCO</v>
      </c>
      <c r="CX71" s="105">
        <f t="shared" si="14"/>
        <v>199000</v>
      </c>
      <c r="CY71" s="105">
        <f t="shared" si="15"/>
        <v>31840</v>
      </c>
      <c r="CZ71" s="105">
        <f t="shared" si="16"/>
        <v>461680</v>
      </c>
      <c r="DA71" s="105" t="str">
        <f t="shared" si="17"/>
        <v xml:space="preserve">60 dias </v>
      </c>
    </row>
    <row r="72" spans="1:105">
      <c r="A72" s="40">
        <v>64</v>
      </c>
      <c r="B72" s="97" t="s">
        <v>243</v>
      </c>
      <c r="C72" s="35" t="s">
        <v>10</v>
      </c>
      <c r="D72" s="35" t="s">
        <v>14</v>
      </c>
      <c r="E72" s="98" t="s">
        <v>242</v>
      </c>
      <c r="F72" s="33">
        <v>1</v>
      </c>
      <c r="G72" s="99"/>
      <c r="H72" s="115"/>
      <c r="I72" s="115"/>
      <c r="J72" s="115"/>
      <c r="K72" s="100"/>
      <c r="L72" s="101"/>
      <c r="M72" s="101"/>
      <c r="N72" s="101"/>
      <c r="O72" s="101"/>
      <c r="P72" s="101"/>
      <c r="Q72" s="102"/>
      <c r="R72" s="102"/>
      <c r="S72" s="102"/>
      <c r="T72" s="102"/>
      <c r="U72" s="102"/>
      <c r="V72" s="103"/>
      <c r="W72" s="103"/>
      <c r="X72" s="103"/>
      <c r="Y72" s="103"/>
      <c r="Z72" s="103"/>
      <c r="AA72" s="101"/>
      <c r="AB72" s="101"/>
      <c r="AC72" s="101"/>
      <c r="AD72" s="101"/>
      <c r="AE72" s="101"/>
      <c r="AF72" s="104" t="s">
        <v>242</v>
      </c>
      <c r="AG72" s="104">
        <v>136000</v>
      </c>
      <c r="AH72" s="104">
        <v>21760</v>
      </c>
      <c r="AI72" s="104">
        <v>157760</v>
      </c>
      <c r="AJ72" s="104" t="s">
        <v>1292</v>
      </c>
      <c r="AK72" s="102" t="str">
        <f t="shared" si="0"/>
        <v>GENTECH S.A.S</v>
      </c>
      <c r="AL72" s="102" t="str">
        <f t="shared" si="1"/>
        <v>AMRESCO</v>
      </c>
      <c r="AM72" s="102">
        <f t="shared" si="2"/>
        <v>136000</v>
      </c>
      <c r="AN72" s="102">
        <f t="shared" si="3"/>
        <v>21760</v>
      </c>
      <c r="AO72" s="102">
        <f t="shared" si="4"/>
        <v>157760</v>
      </c>
      <c r="AP72" s="102" t="str">
        <f t="shared" si="5"/>
        <v xml:space="preserve">60 dias </v>
      </c>
      <c r="AQ72" s="104"/>
      <c r="AR72" s="104"/>
      <c r="AS72" s="104"/>
      <c r="AT72" s="104"/>
      <c r="AU72" s="104"/>
      <c r="AV72" s="105"/>
      <c r="AW72" s="105"/>
      <c r="AX72" s="105"/>
      <c r="AY72" s="105"/>
      <c r="AZ72" s="105"/>
      <c r="BA72" s="102"/>
      <c r="BB72" s="102"/>
      <c r="BC72" s="102"/>
      <c r="BD72" s="102"/>
      <c r="BE72" s="102"/>
      <c r="BF72" s="106"/>
      <c r="BG72" s="106"/>
      <c r="BH72" s="106"/>
      <c r="BI72" s="106"/>
      <c r="BJ72" s="106"/>
      <c r="BK72" s="101"/>
      <c r="BL72" s="101"/>
      <c r="BM72" s="101"/>
      <c r="BN72" s="101"/>
      <c r="BO72" s="101"/>
      <c r="BP72" s="107"/>
      <c r="BQ72" s="107"/>
      <c r="BR72" s="107"/>
      <c r="BS72" s="107"/>
      <c r="BT72" s="107"/>
      <c r="BU72" s="151"/>
      <c r="BV72" s="151">
        <f t="shared" si="7"/>
        <v>0</v>
      </c>
      <c r="BW72" s="151"/>
      <c r="BX72" s="151"/>
      <c r="BY72" s="151"/>
      <c r="BZ72" s="151">
        <f t="shared" si="11"/>
        <v>0</v>
      </c>
      <c r="CA72" s="105"/>
      <c r="CB72" s="105"/>
      <c r="CC72" s="105"/>
      <c r="CD72" s="105"/>
      <c r="CE72" s="105"/>
      <c r="CF72" s="100"/>
      <c r="CG72" s="100"/>
      <c r="CH72" s="100"/>
      <c r="CI72" s="100"/>
      <c r="CJ72" s="100"/>
      <c r="CK72" s="107"/>
      <c r="CL72" s="107"/>
      <c r="CM72" s="107"/>
      <c r="CN72" s="107"/>
      <c r="CO72" s="107"/>
      <c r="CP72" s="102"/>
      <c r="CQ72" s="102"/>
      <c r="CR72" s="102"/>
      <c r="CS72" s="102"/>
      <c r="CT72" s="102"/>
      <c r="CU72" s="102"/>
      <c r="CV72" s="105" t="str">
        <f t="shared" si="12"/>
        <v>GENTECH S.A.S</v>
      </c>
      <c r="CW72" s="105" t="str">
        <f t="shared" si="13"/>
        <v>AMRESCO</v>
      </c>
      <c r="CX72" s="105">
        <f t="shared" si="14"/>
        <v>136000</v>
      </c>
      <c r="CY72" s="105">
        <f t="shared" si="15"/>
        <v>21760</v>
      </c>
      <c r="CZ72" s="105">
        <f t="shared" si="16"/>
        <v>157760</v>
      </c>
      <c r="DA72" s="105" t="str">
        <f t="shared" si="17"/>
        <v xml:space="preserve">60 dias </v>
      </c>
    </row>
    <row r="73" spans="1:105" ht="30">
      <c r="A73" s="40">
        <v>65</v>
      </c>
      <c r="B73" s="97" t="s">
        <v>244</v>
      </c>
      <c r="C73" s="35"/>
      <c r="D73" s="35"/>
      <c r="E73" s="98" t="s">
        <v>242</v>
      </c>
      <c r="F73" s="33">
        <v>1</v>
      </c>
      <c r="G73" s="99"/>
      <c r="H73" s="115"/>
      <c r="I73" s="115"/>
      <c r="J73" s="115"/>
      <c r="K73" s="100"/>
      <c r="L73" s="101"/>
      <c r="M73" s="101"/>
      <c r="N73" s="101"/>
      <c r="O73" s="101"/>
      <c r="P73" s="101"/>
      <c r="Q73" s="102"/>
      <c r="R73" s="102"/>
      <c r="S73" s="102"/>
      <c r="T73" s="102"/>
      <c r="U73" s="102"/>
      <c r="V73" s="103"/>
      <c r="W73" s="103"/>
      <c r="X73" s="103"/>
      <c r="Y73" s="103"/>
      <c r="Z73" s="103"/>
      <c r="AA73" s="101"/>
      <c r="AB73" s="101"/>
      <c r="AC73" s="101"/>
      <c r="AD73" s="101"/>
      <c r="AE73" s="101"/>
      <c r="AF73" s="104" t="s">
        <v>242</v>
      </c>
      <c r="AG73" s="104">
        <v>2059000</v>
      </c>
      <c r="AH73" s="104">
        <v>329440</v>
      </c>
      <c r="AI73" s="104">
        <v>2388440</v>
      </c>
      <c r="AJ73" s="104" t="s">
        <v>1292</v>
      </c>
      <c r="AK73" s="102" t="str">
        <f t="shared" si="0"/>
        <v>GENTECH S.A.S</v>
      </c>
      <c r="AL73" s="102" t="str">
        <f t="shared" si="1"/>
        <v>AMRESCO</v>
      </c>
      <c r="AM73" s="102">
        <f t="shared" si="2"/>
        <v>2059000</v>
      </c>
      <c r="AN73" s="102">
        <f t="shared" si="3"/>
        <v>329440</v>
      </c>
      <c r="AO73" s="102">
        <f t="shared" si="4"/>
        <v>2388440</v>
      </c>
      <c r="AP73" s="102" t="str">
        <f t="shared" si="5"/>
        <v xml:space="preserve">60 dias </v>
      </c>
      <c r="AQ73" s="104"/>
      <c r="AR73" s="104"/>
      <c r="AS73" s="104"/>
      <c r="AT73" s="104"/>
      <c r="AU73" s="104"/>
      <c r="AV73" s="105"/>
      <c r="AW73" s="105"/>
      <c r="AX73" s="105"/>
      <c r="AY73" s="105"/>
      <c r="AZ73" s="105"/>
      <c r="BA73" s="102"/>
      <c r="BB73" s="102"/>
      <c r="BC73" s="102"/>
      <c r="BD73" s="102"/>
      <c r="BE73" s="102"/>
      <c r="BF73" s="106"/>
      <c r="BG73" s="106"/>
      <c r="BH73" s="106"/>
      <c r="BI73" s="106"/>
      <c r="BJ73" s="106"/>
      <c r="BK73" s="101"/>
      <c r="BL73" s="101"/>
      <c r="BM73" s="101"/>
      <c r="BN73" s="101"/>
      <c r="BO73" s="101"/>
      <c r="BP73" s="107"/>
      <c r="BQ73" s="107"/>
      <c r="BR73" s="107"/>
      <c r="BS73" s="107"/>
      <c r="BT73" s="107"/>
      <c r="BU73" s="151"/>
      <c r="BV73" s="151">
        <f t="shared" si="7"/>
        <v>0</v>
      </c>
      <c r="BW73" s="151"/>
      <c r="BX73" s="151"/>
      <c r="BY73" s="151"/>
      <c r="BZ73" s="151">
        <f t="shared" si="11"/>
        <v>0</v>
      </c>
      <c r="CA73" s="105"/>
      <c r="CB73" s="105"/>
      <c r="CC73" s="105"/>
      <c r="CD73" s="105"/>
      <c r="CE73" s="105"/>
      <c r="CF73" s="100"/>
      <c r="CG73" s="100"/>
      <c r="CH73" s="100"/>
      <c r="CI73" s="100"/>
      <c r="CJ73" s="100"/>
      <c r="CK73" s="107"/>
      <c r="CL73" s="107"/>
      <c r="CM73" s="107"/>
      <c r="CN73" s="107"/>
      <c r="CO73" s="107"/>
      <c r="CP73" s="102"/>
      <c r="CQ73" s="102"/>
      <c r="CR73" s="102"/>
      <c r="CS73" s="102"/>
      <c r="CT73" s="102"/>
      <c r="CU73" s="102"/>
      <c r="CV73" s="105" t="str">
        <f t="shared" si="12"/>
        <v>GENTECH S.A.S</v>
      </c>
      <c r="CW73" s="105" t="str">
        <f t="shared" si="13"/>
        <v>AMRESCO</v>
      </c>
      <c r="CX73" s="105">
        <f t="shared" si="14"/>
        <v>2059000</v>
      </c>
      <c r="CY73" s="105">
        <f t="shared" si="15"/>
        <v>329440</v>
      </c>
      <c r="CZ73" s="105">
        <f t="shared" si="16"/>
        <v>2388440</v>
      </c>
      <c r="DA73" s="105" t="str">
        <f t="shared" si="17"/>
        <v xml:space="preserve">60 dias </v>
      </c>
    </row>
    <row r="74" spans="1:105" ht="30">
      <c r="A74" s="40">
        <v>66</v>
      </c>
      <c r="B74" s="97" t="s">
        <v>524</v>
      </c>
      <c r="C74" s="35" t="s">
        <v>10</v>
      </c>
      <c r="D74" s="35" t="s">
        <v>238</v>
      </c>
      <c r="E74" s="98" t="s">
        <v>154</v>
      </c>
      <c r="F74" s="33">
        <v>2</v>
      </c>
      <c r="G74" s="99"/>
      <c r="H74" s="115"/>
      <c r="I74" s="115"/>
      <c r="J74" s="115"/>
      <c r="K74" s="100"/>
      <c r="L74" s="101"/>
      <c r="M74" s="101"/>
      <c r="N74" s="101"/>
      <c r="O74" s="101"/>
      <c r="P74" s="101"/>
      <c r="Q74" s="102"/>
      <c r="R74" s="102"/>
      <c r="S74" s="102"/>
      <c r="T74" s="102"/>
      <c r="U74" s="102"/>
      <c r="V74" s="103"/>
      <c r="W74" s="103"/>
      <c r="X74" s="103"/>
      <c r="Y74" s="103"/>
      <c r="Z74" s="103"/>
      <c r="AA74" s="101" t="s">
        <v>154</v>
      </c>
      <c r="AB74" s="101">
        <v>123700</v>
      </c>
      <c r="AC74" s="101">
        <v>20657.900000000001</v>
      </c>
      <c r="AD74" s="101">
        <v>288715.8</v>
      </c>
      <c r="AE74" s="101" t="s">
        <v>1290</v>
      </c>
      <c r="AF74" s="104"/>
      <c r="AG74" s="104"/>
      <c r="AH74" s="104"/>
      <c r="AI74" s="104"/>
      <c r="AJ74" s="104"/>
      <c r="AK74" s="102" t="str">
        <f t="shared" ref="AK74:AK137" si="24">IF(AM74=AG74,$AF$7,IF(AM74=AB74,$AA$7,IF(AM74=W74,$V$7,IF(AM74=R74,$Q$7,IF(AM74=M74,$L$7,IF(AM74=H74,$G$7," "))))))</f>
        <v>GENPRODUCTS COMPANY S.A.S</v>
      </c>
      <c r="AL74" s="102" t="str">
        <f t="shared" ref="AL74:AL137" si="25">IF(AM74=AG74,AF74,IF(AM74=AB74,AA74,IF(AM74=W74,V74,IF(AM74=R74,Q74,IF(AM74=M74,L74,IF(AM74=H74,G74," "))))))</f>
        <v>LONZA</v>
      </c>
      <c r="AM74" s="102">
        <f t="shared" ref="AM74:AM137" si="26">MIN(AG74,AB74,W74,R74,M74,H74)</f>
        <v>123700</v>
      </c>
      <c r="AN74" s="102">
        <f t="shared" ref="AN74:AN137" si="27">IF(AM74=AG74,AH74,IF(AM74=AB74,AC74,IF(AM74=W74,X74,IF(AM74=R74,S74,IF(AM74=M74,N74,IF(AM74=H74,I74," "))))))</f>
        <v>20657.900000000001</v>
      </c>
      <c r="AO74" s="102">
        <f t="shared" ref="AO74:AO137" si="28">MIN(AI74,AD74,Y74,T74,O74,J74)</f>
        <v>288715.8</v>
      </c>
      <c r="AP74" s="102" t="str">
        <f t="shared" ref="AP74:AP137" si="29">IF(AM74=AG74,AJ74,IF(AM74=AB74,AE74,IF(AM74=W74,Z74,IF(AM74=R74,U74,IF(AM74=M74,P74,IF(AM74=H74,K74," "))))))</f>
        <v>40 - 60 Días</v>
      </c>
      <c r="AQ74" s="104"/>
      <c r="AR74" s="104"/>
      <c r="AS74" s="104"/>
      <c r="AT74" s="104"/>
      <c r="AU74" s="104"/>
      <c r="AV74" s="105"/>
      <c r="AW74" s="105"/>
      <c r="AX74" s="105"/>
      <c r="AY74" s="105"/>
      <c r="AZ74" s="105"/>
      <c r="BA74" s="102"/>
      <c r="BB74" s="102"/>
      <c r="BC74" s="102"/>
      <c r="BD74" s="102"/>
      <c r="BE74" s="102"/>
      <c r="BF74" s="106"/>
      <c r="BG74" s="106"/>
      <c r="BH74" s="106"/>
      <c r="BI74" s="106"/>
      <c r="BJ74" s="106"/>
      <c r="BK74" s="101"/>
      <c r="BL74" s="101"/>
      <c r="BM74" s="101"/>
      <c r="BN74" s="101"/>
      <c r="BO74" s="101"/>
      <c r="BP74" s="107"/>
      <c r="BQ74" s="107"/>
      <c r="BR74" s="107"/>
      <c r="BS74" s="107"/>
      <c r="BT74" s="107"/>
      <c r="BU74" s="151"/>
      <c r="BV74" s="151">
        <f t="shared" ref="BV74:BV137" si="30">IF(BW74=BQ74,BP74,IF(BW74=BL74,BK74,IF(BW74=BG74,BF74,IF(BW74=BB74,BA74,IF(BW74=AW74,AV74,IF(BW74=AR74,AQ74," "))))))</f>
        <v>0</v>
      </c>
      <c r="BW74" s="151"/>
      <c r="BX74" s="151"/>
      <c r="BY74" s="151"/>
      <c r="BZ74" s="151">
        <f t="shared" ref="BZ74:BZ137" si="31">IF(BW74=BQ74,BT74,IF(BW74=BL74,BO74,IF(BW74=BG74,BJ74,IF(BW74=BB74,BE74,IF(BW74=AW74,AZ74,IF(BW74=AR74,AU74," "))))))</f>
        <v>0</v>
      </c>
      <c r="CA74" s="105"/>
      <c r="CB74" s="105"/>
      <c r="CC74" s="105"/>
      <c r="CD74" s="105"/>
      <c r="CE74" s="105"/>
      <c r="CF74" s="100"/>
      <c r="CG74" s="100"/>
      <c r="CH74" s="100"/>
      <c r="CI74" s="100"/>
      <c r="CJ74" s="100"/>
      <c r="CK74" s="107"/>
      <c r="CL74" s="107"/>
      <c r="CM74" s="107"/>
      <c r="CN74" s="107"/>
      <c r="CO74" s="107"/>
      <c r="CP74" s="102"/>
      <c r="CQ74" s="102"/>
      <c r="CR74" s="102"/>
      <c r="CS74" s="102"/>
      <c r="CT74" s="102"/>
      <c r="CU74" s="102"/>
      <c r="CV74" s="105" t="str">
        <f t="shared" ref="CV74:CV137" si="32">IF(CX74=CR74,CP74,IF(CX74=BW74,BU74,IF(CX74=AM74,AK74,"")))</f>
        <v>GENPRODUCTS COMPANY S.A.S</v>
      </c>
      <c r="CW74" s="105" t="str">
        <f t="shared" ref="CW74:CW137" si="33">IF(CX74=CR74,CQ74,IF(CX74=BW74,BV74,IF(CX74=AM74,AL74,"")))</f>
        <v>LONZA</v>
      </c>
      <c r="CX74" s="105">
        <f t="shared" ref="CX74:CX137" si="34">MIN(CR74,BW74,AM74)</f>
        <v>123700</v>
      </c>
      <c r="CY74" s="105">
        <f t="shared" ref="CY74:CY137" si="35">IF(CX74=CR74,CS74,IF(CX74=BW74,BX74,IF(CX74=AM74,AN74,"")))</f>
        <v>20657.900000000001</v>
      </c>
      <c r="CZ74" s="105">
        <f t="shared" ref="CZ74:CZ137" si="36">IF(CX74=CR74,CT74,IF(CX74=BW74,BY74,IF(CX74=AM74,AO74,"")))</f>
        <v>288715.8</v>
      </c>
      <c r="DA74" s="105" t="str">
        <f t="shared" ref="DA74:DA137" si="37">IF(CX74=CR74,CU74,IF(CX74=BW74,BZ74,IF(CX74=AM74,AP74,"")))</f>
        <v>40 - 60 Días</v>
      </c>
    </row>
    <row r="75" spans="1:105" ht="30">
      <c r="A75" s="40">
        <v>67</v>
      </c>
      <c r="B75" s="97" t="s">
        <v>246</v>
      </c>
      <c r="C75" s="35" t="s">
        <v>247</v>
      </c>
      <c r="D75" s="35" t="s">
        <v>20</v>
      </c>
      <c r="E75" s="98" t="s">
        <v>550</v>
      </c>
      <c r="F75" s="33">
        <v>2</v>
      </c>
      <c r="G75" s="99" t="s">
        <v>1275</v>
      </c>
      <c r="H75" s="115">
        <v>98000</v>
      </c>
      <c r="I75" s="115">
        <v>15680</v>
      </c>
      <c r="J75" s="115">
        <v>227359.99999999997</v>
      </c>
      <c r="K75" s="100" t="s">
        <v>1276</v>
      </c>
      <c r="L75" s="101"/>
      <c r="M75" s="101"/>
      <c r="N75" s="101"/>
      <c r="O75" s="101"/>
      <c r="P75" s="101"/>
      <c r="Q75" s="102" t="s">
        <v>550</v>
      </c>
      <c r="R75" s="102">
        <v>117600</v>
      </c>
      <c r="S75" s="102">
        <v>18816</v>
      </c>
      <c r="T75" s="102">
        <v>272832</v>
      </c>
      <c r="U75" s="102" t="s">
        <v>1284</v>
      </c>
      <c r="V75" s="103"/>
      <c r="W75" s="103"/>
      <c r="X75" s="103"/>
      <c r="Y75" s="103"/>
      <c r="Z75" s="103"/>
      <c r="AA75" s="101"/>
      <c r="AB75" s="101"/>
      <c r="AC75" s="101"/>
      <c r="AD75" s="101"/>
      <c r="AE75" s="101"/>
      <c r="AF75" s="104"/>
      <c r="AG75" s="104"/>
      <c r="AH75" s="104"/>
      <c r="AI75" s="104"/>
      <c r="AJ75" s="104"/>
      <c r="AK75" s="102" t="str">
        <f t="shared" si="24"/>
        <v>ADEQUIM S.A.S</v>
      </c>
      <c r="AL75" s="102" t="str">
        <f t="shared" si="25"/>
        <v>LABSCIENT</v>
      </c>
      <c r="AM75" s="102">
        <f t="shared" si="26"/>
        <v>98000</v>
      </c>
      <c r="AN75" s="102">
        <f t="shared" si="27"/>
        <v>15680</v>
      </c>
      <c r="AO75" s="102">
        <f t="shared" si="28"/>
        <v>227359.99999999997</v>
      </c>
      <c r="AP75" s="102" t="str">
        <f t="shared" si="29"/>
        <v>30 DIAS</v>
      </c>
      <c r="AQ75" s="104"/>
      <c r="AR75" s="104"/>
      <c r="AS75" s="104"/>
      <c r="AT75" s="104"/>
      <c r="AU75" s="104"/>
      <c r="AV75" s="105"/>
      <c r="AW75" s="105"/>
      <c r="AX75" s="105"/>
      <c r="AY75" s="105"/>
      <c r="AZ75" s="105"/>
      <c r="BA75" s="102"/>
      <c r="BB75" s="102"/>
      <c r="BC75" s="102"/>
      <c r="BD75" s="102"/>
      <c r="BE75" s="102"/>
      <c r="BF75" s="106" t="s">
        <v>1275</v>
      </c>
      <c r="BG75" s="106">
        <v>95648</v>
      </c>
      <c r="BH75" s="106">
        <v>15303.68</v>
      </c>
      <c r="BI75" s="106">
        <v>221903.35999999999</v>
      </c>
      <c r="BJ75" s="106" t="s">
        <v>1312</v>
      </c>
      <c r="BK75" s="101"/>
      <c r="BL75" s="101"/>
      <c r="BM75" s="101"/>
      <c r="BN75" s="101"/>
      <c r="BO75" s="101"/>
      <c r="BP75" s="107"/>
      <c r="BQ75" s="107"/>
      <c r="BR75" s="107"/>
      <c r="BS75" s="107"/>
      <c r="BT75" s="107"/>
      <c r="BU75" s="151" t="str">
        <f t="shared" ref="BU75:BU137" si="38">IF(BW75=BQ75,$BP$7,IF(BW75=BL75,$BK$7,IF(BW75=BG75,$BF$7,IF(BW75=BB75,$BA$7,IF(BW75=AW75,$AV$7,IF(BW75=AR75,$AQ$7," "))))))</f>
        <v>PROFINAS S.A.S</v>
      </c>
      <c r="BV75" s="151" t="str">
        <f t="shared" si="30"/>
        <v>LABSCIENT</v>
      </c>
      <c r="BW75" s="151">
        <f t="shared" ref="BW75:BW137" si="39">MIN(BQ75,BL75,BG75,BB75,AW75,AR75)</f>
        <v>95648</v>
      </c>
      <c r="BX75" s="151">
        <f t="shared" ref="BX75:BX137" si="40">IF(BW75=BQ75,BR75,IF(BW75=BL75,BM75,IF(BW75=BG75,BH75,IF(BW75=BB75,BC75,IF(BW75=AW75,AX75,IF(BW75=AR75,AS75," "))))))</f>
        <v>15303.68</v>
      </c>
      <c r="BY75" s="151">
        <f t="shared" ref="BY75:BY137" si="41">MIN(BS75,BN75,BI75,BD75,AY75,AT75)</f>
        <v>221903.35999999999</v>
      </c>
      <c r="BZ75" s="151" t="str">
        <f t="shared" si="31"/>
        <v>8-75 DIAS</v>
      </c>
      <c r="CA75" s="105" t="s">
        <v>550</v>
      </c>
      <c r="CB75" s="105">
        <v>108900</v>
      </c>
      <c r="CC75" s="105">
        <v>17424</v>
      </c>
      <c r="CD75" s="105">
        <v>252648</v>
      </c>
      <c r="CE75" s="105" t="s">
        <v>137</v>
      </c>
      <c r="CF75" s="100"/>
      <c r="CG75" s="100"/>
      <c r="CH75" s="100"/>
      <c r="CI75" s="100"/>
      <c r="CJ75" s="100"/>
      <c r="CK75" s="107"/>
      <c r="CL75" s="107"/>
      <c r="CM75" s="107"/>
      <c r="CN75" s="107"/>
      <c r="CO75" s="107"/>
      <c r="CP75" s="102" t="str">
        <f t="shared" ref="CP75:CP137" si="42">IF(CR75=CL75,$CK$7,IF(CR75=CG75,$CF$7,IF(CR75=CB75,$CA$7," ")))</f>
        <v>SCIENTIFIC PRODUCTS LTDA.</v>
      </c>
      <c r="CQ75" s="102" t="str">
        <f t="shared" ref="CQ75:CQ137" si="43">IF(CR75=CL75,CK75,IF(CR75=CG75,CF75,IF(CR75=CB75,CA75," ")))</f>
        <v>LAB SCIENT</v>
      </c>
      <c r="CR75" s="102">
        <f t="shared" ref="CR75:CR137" si="44">MIN(CL75,CG75,CB75)</f>
        <v>108900</v>
      </c>
      <c r="CS75" s="102">
        <f t="shared" ref="CS75:CS137" si="45">IF(CR75=CL75,CM75,IF(CR75=CG75,CH75,IF(CR75=CB75,CC75," ")))</f>
        <v>17424</v>
      </c>
      <c r="CT75" s="102">
        <f t="shared" ref="CT75:CT137" si="46">MIN(CN75,CI75,CD75)</f>
        <v>252648</v>
      </c>
      <c r="CU75" s="102" t="str">
        <f t="shared" ref="CU75:CU137" si="47">IF(CR75=CL75,CO75,IF(CR75=CG75,CJ75,IF(CR75=CB75,CE75," ")))</f>
        <v>60 DÍAS</v>
      </c>
      <c r="CV75" s="105" t="str">
        <f t="shared" si="32"/>
        <v>PROFINAS S.A.S</v>
      </c>
      <c r="CW75" s="105" t="str">
        <f t="shared" si="33"/>
        <v>LABSCIENT</v>
      </c>
      <c r="CX75" s="105">
        <f t="shared" si="34"/>
        <v>95648</v>
      </c>
      <c r="CY75" s="105">
        <f t="shared" si="35"/>
        <v>15303.68</v>
      </c>
      <c r="CZ75" s="105">
        <f t="shared" si="36"/>
        <v>221903.35999999999</v>
      </c>
      <c r="DA75" s="105" t="str">
        <f t="shared" si="37"/>
        <v>8-75 DIAS</v>
      </c>
    </row>
    <row r="76" spans="1:105" ht="60">
      <c r="A76" s="40">
        <v>68</v>
      </c>
      <c r="B76" s="97" t="s">
        <v>250</v>
      </c>
      <c r="C76" s="35" t="s">
        <v>249</v>
      </c>
      <c r="D76" s="35" t="s">
        <v>14</v>
      </c>
      <c r="E76" s="98" t="s">
        <v>88</v>
      </c>
      <c r="F76" s="33">
        <v>1</v>
      </c>
      <c r="G76" s="99"/>
      <c r="H76" s="115"/>
      <c r="I76" s="115"/>
      <c r="J76" s="115"/>
      <c r="K76" s="100"/>
      <c r="L76" s="101"/>
      <c r="M76" s="101"/>
      <c r="N76" s="101"/>
      <c r="O76" s="101"/>
      <c r="P76" s="101"/>
      <c r="Q76" s="102"/>
      <c r="R76" s="102"/>
      <c r="S76" s="102"/>
      <c r="T76" s="102"/>
      <c r="U76" s="102"/>
      <c r="V76" s="103"/>
      <c r="W76" s="103"/>
      <c r="X76" s="103"/>
      <c r="Y76" s="103"/>
      <c r="Z76" s="103"/>
      <c r="AA76" s="101"/>
      <c r="AB76" s="101"/>
      <c r="AC76" s="101"/>
      <c r="AD76" s="101"/>
      <c r="AE76" s="101"/>
      <c r="AF76" s="104"/>
      <c r="AG76" s="104"/>
      <c r="AH76" s="104"/>
      <c r="AI76" s="104"/>
      <c r="AJ76" s="104"/>
      <c r="AK76" s="102"/>
      <c r="AL76" s="102"/>
      <c r="AM76" s="102"/>
      <c r="AN76" s="102"/>
      <c r="AO76" s="102"/>
      <c r="AP76" s="102"/>
      <c r="AQ76" s="104"/>
      <c r="AR76" s="104"/>
      <c r="AS76" s="104"/>
      <c r="AT76" s="104"/>
      <c r="AU76" s="104"/>
      <c r="AV76" s="105"/>
      <c r="AW76" s="105"/>
      <c r="AX76" s="105"/>
      <c r="AY76" s="105"/>
      <c r="AZ76" s="105"/>
      <c r="BA76" s="102"/>
      <c r="BB76" s="102"/>
      <c r="BC76" s="102"/>
      <c r="BD76" s="102"/>
      <c r="BE76" s="102"/>
      <c r="BF76" s="106"/>
      <c r="BG76" s="106"/>
      <c r="BH76" s="106"/>
      <c r="BI76" s="106"/>
      <c r="BJ76" s="106"/>
      <c r="BK76" s="101"/>
      <c r="BL76" s="101"/>
      <c r="BM76" s="101"/>
      <c r="BN76" s="101"/>
      <c r="BO76" s="101"/>
      <c r="BP76" s="107"/>
      <c r="BQ76" s="107"/>
      <c r="BR76" s="107"/>
      <c r="BS76" s="107"/>
      <c r="BT76" s="107"/>
      <c r="BU76" s="151"/>
      <c r="BV76" s="151">
        <f t="shared" si="30"/>
        <v>0</v>
      </c>
      <c r="BW76" s="151"/>
      <c r="BX76" s="151"/>
      <c r="BY76" s="151"/>
      <c r="BZ76" s="151">
        <f t="shared" si="31"/>
        <v>0</v>
      </c>
      <c r="CA76" s="105" t="s">
        <v>88</v>
      </c>
      <c r="CB76" s="105">
        <v>127600</v>
      </c>
      <c r="CC76" s="105">
        <v>20416</v>
      </c>
      <c r="CD76" s="105">
        <v>148016</v>
      </c>
      <c r="CE76" s="105" t="s">
        <v>160</v>
      </c>
      <c r="CF76" s="100"/>
      <c r="CG76" s="100"/>
      <c r="CH76" s="100"/>
      <c r="CI76" s="100"/>
      <c r="CJ76" s="100"/>
      <c r="CK76" s="107"/>
      <c r="CL76" s="107"/>
      <c r="CM76" s="107"/>
      <c r="CN76" s="107"/>
      <c r="CO76" s="107"/>
      <c r="CP76" s="102" t="str">
        <f t="shared" si="42"/>
        <v>SCIENTIFIC PRODUCTS LTDA.</v>
      </c>
      <c r="CQ76" s="102" t="str">
        <f t="shared" si="43"/>
        <v>FISHER</v>
      </c>
      <c r="CR76" s="102">
        <f t="shared" si="44"/>
        <v>127600</v>
      </c>
      <c r="CS76" s="102">
        <f t="shared" si="45"/>
        <v>20416</v>
      </c>
      <c r="CT76" s="102">
        <f t="shared" si="46"/>
        <v>148016</v>
      </c>
      <c r="CU76" s="102" t="str">
        <f t="shared" si="47"/>
        <v>90 DÍAS</v>
      </c>
      <c r="CV76" s="105" t="str">
        <f t="shared" si="32"/>
        <v>SCIENTIFIC PRODUCTS LTDA.</v>
      </c>
      <c r="CW76" s="105" t="str">
        <f t="shared" si="33"/>
        <v>FISHER</v>
      </c>
      <c r="CX76" s="105">
        <f t="shared" si="34"/>
        <v>127600</v>
      </c>
      <c r="CY76" s="105">
        <f t="shared" si="35"/>
        <v>20416</v>
      </c>
      <c r="CZ76" s="105">
        <f t="shared" si="36"/>
        <v>148016</v>
      </c>
      <c r="DA76" s="105" t="str">
        <f t="shared" si="37"/>
        <v>90 DÍAS</v>
      </c>
    </row>
    <row r="77" spans="1:105" ht="45">
      <c r="A77" s="40">
        <v>69</v>
      </c>
      <c r="B77" s="113" t="s">
        <v>251</v>
      </c>
      <c r="C77" s="35"/>
      <c r="D77" s="35"/>
      <c r="E77" s="98" t="s">
        <v>258</v>
      </c>
      <c r="F77" s="33">
        <v>1</v>
      </c>
      <c r="G77" s="99"/>
      <c r="H77" s="115"/>
      <c r="I77" s="115"/>
      <c r="J77" s="115"/>
      <c r="K77" s="100"/>
      <c r="L77" s="101"/>
      <c r="M77" s="101"/>
      <c r="N77" s="101"/>
      <c r="O77" s="101"/>
      <c r="P77" s="101"/>
      <c r="Q77" s="102"/>
      <c r="R77" s="102"/>
      <c r="S77" s="102"/>
      <c r="T77" s="102"/>
      <c r="U77" s="102"/>
      <c r="V77" s="103"/>
      <c r="W77" s="103"/>
      <c r="X77" s="103"/>
      <c r="Y77" s="103"/>
      <c r="Z77" s="103"/>
      <c r="AA77" s="101"/>
      <c r="AB77" s="101"/>
      <c r="AC77" s="101"/>
      <c r="AD77" s="101"/>
      <c r="AE77" s="101"/>
      <c r="AF77" s="104"/>
      <c r="AG77" s="104"/>
      <c r="AH77" s="104"/>
      <c r="AI77" s="104"/>
      <c r="AJ77" s="104"/>
      <c r="AK77" s="102"/>
      <c r="AL77" s="102"/>
      <c r="AM77" s="102"/>
      <c r="AN77" s="102"/>
      <c r="AO77" s="102"/>
      <c r="AP77" s="102"/>
      <c r="AQ77" s="104"/>
      <c r="AR77" s="104"/>
      <c r="AS77" s="104"/>
      <c r="AT77" s="104"/>
      <c r="AU77" s="104"/>
      <c r="AV77" s="105"/>
      <c r="AW77" s="105"/>
      <c r="AX77" s="105"/>
      <c r="AY77" s="105"/>
      <c r="AZ77" s="105"/>
      <c r="BA77" s="102"/>
      <c r="BB77" s="102"/>
      <c r="BC77" s="102"/>
      <c r="BD77" s="102"/>
      <c r="BE77" s="102"/>
      <c r="BF77" s="106"/>
      <c r="BG77" s="106"/>
      <c r="BH77" s="106"/>
      <c r="BI77" s="106"/>
      <c r="BJ77" s="106"/>
      <c r="BK77" s="101"/>
      <c r="BL77" s="101"/>
      <c r="BM77" s="101"/>
      <c r="BN77" s="101"/>
      <c r="BO77" s="101"/>
      <c r="BP77" s="107"/>
      <c r="BQ77" s="107"/>
      <c r="BR77" s="107"/>
      <c r="BS77" s="107"/>
      <c r="BT77" s="107"/>
      <c r="BU77" s="151"/>
      <c r="BV77" s="151">
        <f t="shared" si="30"/>
        <v>0</v>
      </c>
      <c r="BW77" s="151"/>
      <c r="BX77" s="151"/>
      <c r="BY77" s="151"/>
      <c r="BZ77" s="151">
        <f t="shared" si="31"/>
        <v>0</v>
      </c>
      <c r="CA77" s="105"/>
      <c r="CB77" s="105"/>
      <c r="CC77" s="105"/>
      <c r="CD77" s="105"/>
      <c r="CE77" s="105"/>
      <c r="CF77" s="100"/>
      <c r="CG77" s="100"/>
      <c r="CH77" s="100"/>
      <c r="CI77" s="100"/>
      <c r="CJ77" s="100"/>
      <c r="CK77" s="107"/>
      <c r="CL77" s="107"/>
      <c r="CM77" s="107"/>
      <c r="CN77" s="107"/>
      <c r="CO77" s="107"/>
      <c r="CP77" s="102"/>
      <c r="CQ77" s="102"/>
      <c r="CR77" s="102"/>
      <c r="CS77" s="102"/>
      <c r="CT77" s="102"/>
      <c r="CU77" s="102"/>
      <c r="CV77" s="105">
        <f t="shared" si="32"/>
        <v>0</v>
      </c>
      <c r="CW77" s="105">
        <f t="shared" si="33"/>
        <v>0</v>
      </c>
      <c r="CX77" s="105">
        <f t="shared" si="34"/>
        <v>0</v>
      </c>
      <c r="CY77" s="105">
        <f t="shared" si="35"/>
        <v>0</v>
      </c>
      <c r="CZ77" s="105">
        <f t="shared" si="36"/>
        <v>0</v>
      </c>
      <c r="DA77" s="105">
        <f t="shared" si="37"/>
        <v>0</v>
      </c>
    </row>
    <row r="78" spans="1:105" ht="45">
      <c r="A78" s="40">
        <v>70</v>
      </c>
      <c r="B78" s="113" t="s">
        <v>567</v>
      </c>
      <c r="C78" s="35"/>
      <c r="D78" s="35"/>
      <c r="E78" s="98" t="s">
        <v>50</v>
      </c>
      <c r="F78" s="33">
        <v>1</v>
      </c>
      <c r="G78" s="99"/>
      <c r="H78" s="115"/>
      <c r="I78" s="115"/>
      <c r="J78" s="115"/>
      <c r="K78" s="100"/>
      <c r="L78" s="101"/>
      <c r="M78" s="101"/>
      <c r="N78" s="101"/>
      <c r="O78" s="101"/>
      <c r="P78" s="101"/>
      <c r="Q78" s="102"/>
      <c r="R78" s="102"/>
      <c r="S78" s="102"/>
      <c r="T78" s="102"/>
      <c r="U78" s="102"/>
      <c r="V78" s="103"/>
      <c r="W78" s="103"/>
      <c r="X78" s="103"/>
      <c r="Y78" s="103"/>
      <c r="Z78" s="103"/>
      <c r="AA78" s="101"/>
      <c r="AB78" s="101"/>
      <c r="AC78" s="101"/>
      <c r="AD78" s="101"/>
      <c r="AE78" s="101"/>
      <c r="AF78" s="104"/>
      <c r="AG78" s="104"/>
      <c r="AH78" s="104"/>
      <c r="AI78" s="104"/>
      <c r="AJ78" s="104"/>
      <c r="AK78" s="102"/>
      <c r="AL78" s="102"/>
      <c r="AM78" s="102"/>
      <c r="AN78" s="102"/>
      <c r="AO78" s="102"/>
      <c r="AP78" s="102"/>
      <c r="AQ78" s="104"/>
      <c r="AR78" s="104"/>
      <c r="AS78" s="104"/>
      <c r="AT78" s="104"/>
      <c r="AU78" s="104"/>
      <c r="AV78" s="105"/>
      <c r="AW78" s="105"/>
      <c r="AX78" s="105"/>
      <c r="AY78" s="105"/>
      <c r="AZ78" s="105"/>
      <c r="BA78" s="102"/>
      <c r="BB78" s="102"/>
      <c r="BC78" s="102"/>
      <c r="BD78" s="102"/>
      <c r="BE78" s="102"/>
      <c r="BF78" s="106"/>
      <c r="BG78" s="106"/>
      <c r="BH78" s="106"/>
      <c r="BI78" s="106"/>
      <c r="BJ78" s="106"/>
      <c r="BK78" s="101"/>
      <c r="BL78" s="101"/>
      <c r="BM78" s="101"/>
      <c r="BN78" s="101"/>
      <c r="BO78" s="101"/>
      <c r="BP78" s="107"/>
      <c r="BQ78" s="107"/>
      <c r="BR78" s="107"/>
      <c r="BS78" s="107"/>
      <c r="BT78" s="107"/>
      <c r="BU78" s="151"/>
      <c r="BV78" s="151">
        <f t="shared" si="30"/>
        <v>0</v>
      </c>
      <c r="BW78" s="151"/>
      <c r="BX78" s="151"/>
      <c r="BY78" s="151"/>
      <c r="BZ78" s="151">
        <f t="shared" si="31"/>
        <v>0</v>
      </c>
      <c r="CA78" s="105"/>
      <c r="CB78" s="105"/>
      <c r="CC78" s="105"/>
      <c r="CD78" s="105"/>
      <c r="CE78" s="105"/>
      <c r="CF78" s="100"/>
      <c r="CG78" s="100"/>
      <c r="CH78" s="100"/>
      <c r="CI78" s="100"/>
      <c r="CJ78" s="100"/>
      <c r="CK78" s="107"/>
      <c r="CL78" s="107"/>
      <c r="CM78" s="107"/>
      <c r="CN78" s="107"/>
      <c r="CO78" s="107"/>
      <c r="CP78" s="102"/>
      <c r="CQ78" s="102"/>
      <c r="CR78" s="102"/>
      <c r="CS78" s="102"/>
      <c r="CT78" s="102"/>
      <c r="CU78" s="102"/>
      <c r="CV78" s="105">
        <f t="shared" si="32"/>
        <v>0</v>
      </c>
      <c r="CW78" s="105">
        <f t="shared" si="33"/>
        <v>0</v>
      </c>
      <c r="CX78" s="105">
        <f t="shared" si="34"/>
        <v>0</v>
      </c>
      <c r="CY78" s="105">
        <f t="shared" si="35"/>
        <v>0</v>
      </c>
      <c r="CZ78" s="105">
        <f t="shared" si="36"/>
        <v>0</v>
      </c>
      <c r="DA78" s="105">
        <f t="shared" si="37"/>
        <v>0</v>
      </c>
    </row>
    <row r="79" spans="1:105" ht="45">
      <c r="A79" s="40">
        <v>71</v>
      </c>
      <c r="B79" s="113" t="s">
        <v>252</v>
      </c>
      <c r="C79" s="35"/>
      <c r="D79" s="35"/>
      <c r="E79" s="98" t="s">
        <v>258</v>
      </c>
      <c r="F79" s="33">
        <v>1</v>
      </c>
      <c r="G79" s="99"/>
      <c r="H79" s="115"/>
      <c r="I79" s="115"/>
      <c r="J79" s="115"/>
      <c r="K79" s="100"/>
      <c r="L79" s="101"/>
      <c r="M79" s="101"/>
      <c r="N79" s="101"/>
      <c r="O79" s="101"/>
      <c r="P79" s="101"/>
      <c r="Q79" s="102"/>
      <c r="R79" s="102"/>
      <c r="S79" s="102"/>
      <c r="T79" s="102"/>
      <c r="U79" s="102"/>
      <c r="V79" s="103"/>
      <c r="W79" s="103"/>
      <c r="X79" s="103"/>
      <c r="Y79" s="103"/>
      <c r="Z79" s="103"/>
      <c r="AA79" s="101"/>
      <c r="AB79" s="101"/>
      <c r="AC79" s="101"/>
      <c r="AD79" s="101"/>
      <c r="AE79" s="101"/>
      <c r="AF79" s="104"/>
      <c r="AG79" s="104"/>
      <c r="AH79" s="104"/>
      <c r="AI79" s="104"/>
      <c r="AJ79" s="104"/>
      <c r="AK79" s="102"/>
      <c r="AL79" s="102"/>
      <c r="AM79" s="102"/>
      <c r="AN79" s="102"/>
      <c r="AO79" s="102"/>
      <c r="AP79" s="102"/>
      <c r="AQ79" s="104"/>
      <c r="AR79" s="104"/>
      <c r="AS79" s="104"/>
      <c r="AT79" s="104"/>
      <c r="AU79" s="104"/>
      <c r="AV79" s="105"/>
      <c r="AW79" s="105"/>
      <c r="AX79" s="105"/>
      <c r="AY79" s="105"/>
      <c r="AZ79" s="105"/>
      <c r="BA79" s="102"/>
      <c r="BB79" s="102"/>
      <c r="BC79" s="102"/>
      <c r="BD79" s="102"/>
      <c r="BE79" s="102"/>
      <c r="BF79" s="106"/>
      <c r="BG79" s="106"/>
      <c r="BH79" s="106"/>
      <c r="BI79" s="106"/>
      <c r="BJ79" s="106"/>
      <c r="BK79" s="101"/>
      <c r="BL79" s="101"/>
      <c r="BM79" s="101"/>
      <c r="BN79" s="101"/>
      <c r="BO79" s="101"/>
      <c r="BP79" s="107"/>
      <c r="BQ79" s="107"/>
      <c r="BR79" s="107"/>
      <c r="BS79" s="107"/>
      <c r="BT79" s="107"/>
      <c r="BU79" s="151"/>
      <c r="BV79" s="151">
        <f t="shared" si="30"/>
        <v>0</v>
      </c>
      <c r="BW79" s="151"/>
      <c r="BX79" s="151"/>
      <c r="BY79" s="151"/>
      <c r="BZ79" s="151">
        <f t="shared" si="31"/>
        <v>0</v>
      </c>
      <c r="CA79" s="105"/>
      <c r="CB79" s="105"/>
      <c r="CC79" s="105"/>
      <c r="CD79" s="105"/>
      <c r="CE79" s="105"/>
      <c r="CF79" s="100"/>
      <c r="CG79" s="100"/>
      <c r="CH79" s="100"/>
      <c r="CI79" s="100"/>
      <c r="CJ79" s="100"/>
      <c r="CK79" s="107"/>
      <c r="CL79" s="107"/>
      <c r="CM79" s="107"/>
      <c r="CN79" s="107"/>
      <c r="CO79" s="107"/>
      <c r="CP79" s="102"/>
      <c r="CQ79" s="102"/>
      <c r="CR79" s="102"/>
      <c r="CS79" s="102"/>
      <c r="CT79" s="102"/>
      <c r="CU79" s="102"/>
      <c r="CV79" s="105">
        <f t="shared" si="32"/>
        <v>0</v>
      </c>
      <c r="CW79" s="105">
        <f t="shared" si="33"/>
        <v>0</v>
      </c>
      <c r="CX79" s="105">
        <f t="shared" si="34"/>
        <v>0</v>
      </c>
      <c r="CY79" s="105">
        <f t="shared" si="35"/>
        <v>0</v>
      </c>
      <c r="CZ79" s="105">
        <f t="shared" si="36"/>
        <v>0</v>
      </c>
      <c r="DA79" s="105">
        <f t="shared" si="37"/>
        <v>0</v>
      </c>
    </row>
    <row r="80" spans="1:105" ht="45">
      <c r="A80" s="40">
        <v>72</v>
      </c>
      <c r="B80" s="113" t="s">
        <v>253</v>
      </c>
      <c r="C80" s="35"/>
      <c r="D80" s="35"/>
      <c r="E80" s="98" t="s">
        <v>258</v>
      </c>
      <c r="F80" s="33">
        <v>1</v>
      </c>
      <c r="G80" s="99"/>
      <c r="H80" s="115"/>
      <c r="I80" s="115"/>
      <c r="J80" s="115"/>
      <c r="K80" s="100"/>
      <c r="L80" s="101"/>
      <c r="M80" s="101"/>
      <c r="N80" s="101"/>
      <c r="O80" s="101"/>
      <c r="P80" s="101"/>
      <c r="Q80" s="102"/>
      <c r="R80" s="102"/>
      <c r="S80" s="102"/>
      <c r="T80" s="102"/>
      <c r="U80" s="102"/>
      <c r="V80" s="103"/>
      <c r="W80" s="103"/>
      <c r="X80" s="103"/>
      <c r="Y80" s="103"/>
      <c r="Z80" s="103"/>
      <c r="AA80" s="101"/>
      <c r="AB80" s="101"/>
      <c r="AC80" s="101"/>
      <c r="AD80" s="101"/>
      <c r="AE80" s="101"/>
      <c r="AF80" s="104"/>
      <c r="AG80" s="104"/>
      <c r="AH80" s="104"/>
      <c r="AI80" s="104"/>
      <c r="AJ80" s="104"/>
      <c r="AK80" s="102"/>
      <c r="AL80" s="102"/>
      <c r="AM80" s="102"/>
      <c r="AN80" s="102"/>
      <c r="AO80" s="102"/>
      <c r="AP80" s="102"/>
      <c r="AQ80" s="104"/>
      <c r="AR80" s="104"/>
      <c r="AS80" s="104"/>
      <c r="AT80" s="104"/>
      <c r="AU80" s="104"/>
      <c r="AV80" s="105"/>
      <c r="AW80" s="105"/>
      <c r="AX80" s="105"/>
      <c r="AY80" s="105"/>
      <c r="AZ80" s="105"/>
      <c r="BA80" s="102"/>
      <c r="BB80" s="102"/>
      <c r="BC80" s="102"/>
      <c r="BD80" s="102"/>
      <c r="BE80" s="102"/>
      <c r="BF80" s="106"/>
      <c r="BG80" s="106"/>
      <c r="BH80" s="106"/>
      <c r="BI80" s="106"/>
      <c r="BJ80" s="106"/>
      <c r="BK80" s="101"/>
      <c r="BL80" s="101"/>
      <c r="BM80" s="101"/>
      <c r="BN80" s="101"/>
      <c r="BO80" s="101"/>
      <c r="BP80" s="107"/>
      <c r="BQ80" s="107"/>
      <c r="BR80" s="107"/>
      <c r="BS80" s="107"/>
      <c r="BT80" s="107"/>
      <c r="BU80" s="151"/>
      <c r="BV80" s="151">
        <f t="shared" si="30"/>
        <v>0</v>
      </c>
      <c r="BW80" s="151"/>
      <c r="BX80" s="151"/>
      <c r="BY80" s="151"/>
      <c r="BZ80" s="151">
        <f t="shared" si="31"/>
        <v>0</v>
      </c>
      <c r="CA80" s="105"/>
      <c r="CB80" s="105"/>
      <c r="CC80" s="105"/>
      <c r="CD80" s="105"/>
      <c r="CE80" s="105"/>
      <c r="CF80" s="100"/>
      <c r="CG80" s="100"/>
      <c r="CH80" s="100"/>
      <c r="CI80" s="100"/>
      <c r="CJ80" s="100"/>
      <c r="CK80" s="107"/>
      <c r="CL80" s="107"/>
      <c r="CM80" s="107"/>
      <c r="CN80" s="107"/>
      <c r="CO80" s="107"/>
      <c r="CP80" s="102"/>
      <c r="CQ80" s="102"/>
      <c r="CR80" s="102"/>
      <c r="CS80" s="102"/>
      <c r="CT80" s="102"/>
      <c r="CU80" s="102"/>
      <c r="CV80" s="105">
        <f t="shared" si="32"/>
        <v>0</v>
      </c>
      <c r="CW80" s="105">
        <f t="shared" si="33"/>
        <v>0</v>
      </c>
      <c r="CX80" s="105">
        <f t="shared" si="34"/>
        <v>0</v>
      </c>
      <c r="CY80" s="105">
        <f t="shared" si="35"/>
        <v>0</v>
      </c>
      <c r="CZ80" s="105">
        <f t="shared" si="36"/>
        <v>0</v>
      </c>
      <c r="DA80" s="105">
        <f t="shared" si="37"/>
        <v>0</v>
      </c>
    </row>
    <row r="81" spans="1:105" ht="30">
      <c r="A81" s="40">
        <v>73</v>
      </c>
      <c r="B81" s="113" t="s">
        <v>254</v>
      </c>
      <c r="C81" s="35" t="s">
        <v>213</v>
      </c>
      <c r="D81" s="35" t="s">
        <v>16</v>
      </c>
      <c r="E81" s="98" t="s">
        <v>258</v>
      </c>
      <c r="F81" s="33">
        <v>2</v>
      </c>
      <c r="G81" s="99"/>
      <c r="H81" s="115"/>
      <c r="I81" s="115"/>
      <c r="J81" s="115"/>
      <c r="K81" s="100"/>
      <c r="L81" s="101"/>
      <c r="M81" s="101"/>
      <c r="N81" s="101"/>
      <c r="O81" s="101"/>
      <c r="P81" s="101"/>
      <c r="Q81" s="102"/>
      <c r="R81" s="102"/>
      <c r="S81" s="102"/>
      <c r="T81" s="102"/>
      <c r="U81" s="102"/>
      <c r="V81" s="103"/>
      <c r="W81" s="103"/>
      <c r="X81" s="103"/>
      <c r="Y81" s="103"/>
      <c r="Z81" s="103"/>
      <c r="AA81" s="101"/>
      <c r="AB81" s="101"/>
      <c r="AC81" s="101"/>
      <c r="AD81" s="101"/>
      <c r="AE81" s="101"/>
      <c r="AF81" s="104"/>
      <c r="AG81" s="104"/>
      <c r="AH81" s="104"/>
      <c r="AI81" s="104"/>
      <c r="AJ81" s="104"/>
      <c r="AK81" s="102"/>
      <c r="AL81" s="102"/>
      <c r="AM81" s="102"/>
      <c r="AN81" s="102"/>
      <c r="AO81" s="102"/>
      <c r="AP81" s="102"/>
      <c r="AQ81" s="104"/>
      <c r="AR81" s="104"/>
      <c r="AS81" s="104"/>
      <c r="AT81" s="104"/>
      <c r="AU81" s="104"/>
      <c r="AV81" s="105"/>
      <c r="AW81" s="105"/>
      <c r="AX81" s="105"/>
      <c r="AY81" s="105"/>
      <c r="AZ81" s="105"/>
      <c r="BA81" s="102"/>
      <c r="BB81" s="102"/>
      <c r="BC81" s="102"/>
      <c r="BD81" s="102"/>
      <c r="BE81" s="102"/>
      <c r="BF81" s="106"/>
      <c r="BG81" s="106"/>
      <c r="BH81" s="106"/>
      <c r="BI81" s="106"/>
      <c r="BJ81" s="106"/>
      <c r="BK81" s="101"/>
      <c r="BL81" s="101"/>
      <c r="BM81" s="101"/>
      <c r="BN81" s="101"/>
      <c r="BO81" s="101"/>
      <c r="BP81" s="107"/>
      <c r="BQ81" s="107"/>
      <c r="BR81" s="107"/>
      <c r="BS81" s="107"/>
      <c r="BT81" s="107"/>
      <c r="BU81" s="151"/>
      <c r="BV81" s="151">
        <f t="shared" si="30"/>
        <v>0</v>
      </c>
      <c r="BW81" s="151"/>
      <c r="BX81" s="151"/>
      <c r="BY81" s="151"/>
      <c r="BZ81" s="151">
        <f t="shared" si="31"/>
        <v>0</v>
      </c>
      <c r="CA81" s="105"/>
      <c r="CB81" s="105"/>
      <c r="CC81" s="105"/>
      <c r="CD81" s="105"/>
      <c r="CE81" s="105"/>
      <c r="CF81" s="100"/>
      <c r="CG81" s="100"/>
      <c r="CH81" s="100"/>
      <c r="CI81" s="100"/>
      <c r="CJ81" s="100"/>
      <c r="CK81" s="107"/>
      <c r="CL81" s="107"/>
      <c r="CM81" s="107"/>
      <c r="CN81" s="107"/>
      <c r="CO81" s="107"/>
      <c r="CP81" s="102"/>
      <c r="CQ81" s="102"/>
      <c r="CR81" s="102"/>
      <c r="CS81" s="102"/>
      <c r="CT81" s="102"/>
      <c r="CU81" s="102"/>
      <c r="CV81" s="105">
        <f t="shared" si="32"/>
        <v>0</v>
      </c>
      <c r="CW81" s="105">
        <f t="shared" si="33"/>
        <v>0</v>
      </c>
      <c r="CX81" s="105">
        <f t="shared" si="34"/>
        <v>0</v>
      </c>
      <c r="CY81" s="105">
        <f t="shared" si="35"/>
        <v>0</v>
      </c>
      <c r="CZ81" s="105">
        <f t="shared" si="36"/>
        <v>0</v>
      </c>
      <c r="DA81" s="105">
        <f t="shared" si="37"/>
        <v>0</v>
      </c>
    </row>
    <row r="82" spans="1:105" ht="45">
      <c r="A82" s="40">
        <v>74</v>
      </c>
      <c r="B82" s="113" t="s">
        <v>255</v>
      </c>
      <c r="C82" s="35" t="s">
        <v>53</v>
      </c>
      <c r="D82" s="35" t="s">
        <v>54</v>
      </c>
      <c r="E82" s="98" t="s">
        <v>49</v>
      </c>
      <c r="F82" s="33">
        <v>1</v>
      </c>
      <c r="G82" s="99"/>
      <c r="H82" s="115"/>
      <c r="I82" s="115"/>
      <c r="J82" s="115"/>
      <c r="K82" s="100"/>
      <c r="L82" s="101"/>
      <c r="M82" s="101"/>
      <c r="N82" s="101"/>
      <c r="O82" s="101"/>
      <c r="P82" s="101"/>
      <c r="Q82" s="102"/>
      <c r="R82" s="102"/>
      <c r="S82" s="102"/>
      <c r="T82" s="102"/>
      <c r="U82" s="102"/>
      <c r="V82" s="103"/>
      <c r="W82" s="103"/>
      <c r="X82" s="103"/>
      <c r="Y82" s="103"/>
      <c r="Z82" s="103"/>
      <c r="AA82" s="101" t="s">
        <v>49</v>
      </c>
      <c r="AB82" s="101">
        <v>802700</v>
      </c>
      <c r="AC82" s="101"/>
      <c r="AD82" s="101">
        <v>802700</v>
      </c>
      <c r="AE82" s="101" t="s">
        <v>1289</v>
      </c>
      <c r="AF82" s="104"/>
      <c r="AG82" s="104"/>
      <c r="AH82" s="104"/>
      <c r="AI82" s="104"/>
      <c r="AJ82" s="104"/>
      <c r="AK82" s="102" t="str">
        <f t="shared" si="24"/>
        <v>GENPRODUCTS COMPANY S.A.S</v>
      </c>
      <c r="AL82" s="102" t="str">
        <f t="shared" si="25"/>
        <v>Abcam</v>
      </c>
      <c r="AM82" s="102">
        <f t="shared" si="26"/>
        <v>802700</v>
      </c>
      <c r="AN82" s="102"/>
      <c r="AO82" s="102">
        <f t="shared" si="28"/>
        <v>802700</v>
      </c>
      <c r="AP82" s="102" t="str">
        <f t="shared" si="29"/>
        <v>30 Días</v>
      </c>
      <c r="AQ82" s="104"/>
      <c r="AR82" s="104"/>
      <c r="AS82" s="104"/>
      <c r="AT82" s="104"/>
      <c r="AU82" s="104"/>
      <c r="AV82" s="105"/>
      <c r="AW82" s="105"/>
      <c r="AX82" s="105"/>
      <c r="AY82" s="105"/>
      <c r="AZ82" s="105"/>
      <c r="BA82" s="102"/>
      <c r="BB82" s="102"/>
      <c r="BC82" s="102"/>
      <c r="BD82" s="102"/>
      <c r="BE82" s="102"/>
      <c r="BF82" s="106"/>
      <c r="BG82" s="106"/>
      <c r="BH82" s="106"/>
      <c r="BI82" s="106"/>
      <c r="BJ82" s="106"/>
      <c r="BK82" s="101" t="s">
        <v>172</v>
      </c>
      <c r="BL82" s="101">
        <v>862000</v>
      </c>
      <c r="BM82" s="101">
        <v>137920</v>
      </c>
      <c r="BN82" s="101">
        <v>999920</v>
      </c>
      <c r="BO82" s="101" t="s">
        <v>1283</v>
      </c>
      <c r="BP82" s="107"/>
      <c r="BQ82" s="107"/>
      <c r="BR82" s="107"/>
      <c r="BS82" s="107"/>
      <c r="BT82" s="107"/>
      <c r="BU82" s="151" t="str">
        <f t="shared" si="38"/>
        <v xml:space="preserve"> QUIMICA  M.G.  S.A.S.</v>
      </c>
      <c r="BV82" s="151" t="str">
        <f t="shared" si="30"/>
        <v>ABCAM</v>
      </c>
      <c r="BW82" s="151">
        <f t="shared" si="39"/>
        <v>862000</v>
      </c>
      <c r="BX82" s="151">
        <f t="shared" si="40"/>
        <v>137920</v>
      </c>
      <c r="BY82" s="151">
        <f t="shared" si="41"/>
        <v>999920</v>
      </c>
      <c r="BZ82" s="151" t="str">
        <f t="shared" si="31"/>
        <v>60 DIAS</v>
      </c>
      <c r="CA82" s="105"/>
      <c r="CB82" s="105"/>
      <c r="CC82" s="105"/>
      <c r="CD82" s="105"/>
      <c r="CE82" s="105"/>
      <c r="CF82" s="100"/>
      <c r="CG82" s="100"/>
      <c r="CH82" s="100"/>
      <c r="CI82" s="100"/>
      <c r="CJ82" s="100"/>
      <c r="CK82" s="107"/>
      <c r="CL82" s="107"/>
      <c r="CM82" s="107"/>
      <c r="CN82" s="107"/>
      <c r="CO82" s="107"/>
      <c r="CP82" s="102"/>
      <c r="CQ82" s="102"/>
      <c r="CR82" s="102"/>
      <c r="CS82" s="102"/>
      <c r="CT82" s="102"/>
      <c r="CU82" s="102"/>
      <c r="CV82" s="105" t="str">
        <f t="shared" si="32"/>
        <v>GENPRODUCTS COMPANY S.A.S</v>
      </c>
      <c r="CW82" s="105" t="str">
        <f t="shared" si="33"/>
        <v>Abcam</v>
      </c>
      <c r="CX82" s="105">
        <f t="shared" si="34"/>
        <v>802700</v>
      </c>
      <c r="CY82" s="105">
        <f t="shared" si="35"/>
        <v>0</v>
      </c>
      <c r="CZ82" s="105">
        <f t="shared" si="36"/>
        <v>802700</v>
      </c>
      <c r="DA82" s="105" t="str">
        <f t="shared" si="37"/>
        <v>30 Días</v>
      </c>
    </row>
    <row r="83" spans="1:105" ht="30">
      <c r="A83" s="40">
        <v>75</v>
      </c>
      <c r="B83" s="113" t="s">
        <v>256</v>
      </c>
      <c r="C83" s="35" t="s">
        <v>261</v>
      </c>
      <c r="D83" s="35" t="s">
        <v>262</v>
      </c>
      <c r="E83" s="98" t="s">
        <v>257</v>
      </c>
      <c r="F83" s="33">
        <v>1</v>
      </c>
      <c r="G83" s="117"/>
      <c r="H83" s="118"/>
      <c r="I83" s="118"/>
      <c r="J83" s="115"/>
      <c r="K83" s="100"/>
      <c r="L83" s="101"/>
      <c r="M83" s="101"/>
      <c r="N83" s="101"/>
      <c r="O83" s="101"/>
      <c r="P83" s="101"/>
      <c r="Q83" s="102"/>
      <c r="R83" s="102"/>
      <c r="S83" s="102"/>
      <c r="T83" s="102"/>
      <c r="U83" s="102"/>
      <c r="V83" s="103"/>
      <c r="W83" s="103"/>
      <c r="X83" s="103"/>
      <c r="Y83" s="103"/>
      <c r="Z83" s="103"/>
      <c r="AA83" s="101"/>
      <c r="AB83" s="101"/>
      <c r="AC83" s="101"/>
      <c r="AD83" s="101"/>
      <c r="AE83" s="101"/>
      <c r="AF83" s="104"/>
      <c r="AG83" s="104"/>
      <c r="AH83" s="104"/>
      <c r="AI83" s="104"/>
      <c r="AJ83" s="104"/>
      <c r="AK83" s="102"/>
      <c r="AL83" s="102"/>
      <c r="AM83" s="102"/>
      <c r="AN83" s="102"/>
      <c r="AO83" s="102"/>
      <c r="AP83" s="102"/>
      <c r="AQ83" s="104"/>
      <c r="AR83" s="104"/>
      <c r="AS83" s="104"/>
      <c r="AT83" s="104"/>
      <c r="AU83" s="104"/>
      <c r="AV83" s="105"/>
      <c r="AW83" s="105"/>
      <c r="AX83" s="105"/>
      <c r="AY83" s="105"/>
      <c r="AZ83" s="105"/>
      <c r="BA83" s="102"/>
      <c r="BB83" s="102"/>
      <c r="BC83" s="102"/>
      <c r="BD83" s="102"/>
      <c r="BE83" s="102"/>
      <c r="BF83" s="106"/>
      <c r="BG83" s="106"/>
      <c r="BH83" s="106"/>
      <c r="BI83" s="106"/>
      <c r="BJ83" s="106"/>
      <c r="BK83" s="101" t="s">
        <v>1317</v>
      </c>
      <c r="BL83" s="101">
        <v>394000</v>
      </c>
      <c r="BM83" s="101">
        <v>63040</v>
      </c>
      <c r="BN83" s="101">
        <v>457040</v>
      </c>
      <c r="BO83" s="101" t="s">
        <v>1283</v>
      </c>
      <c r="BP83" s="107"/>
      <c r="BQ83" s="107"/>
      <c r="BR83" s="107"/>
      <c r="BS83" s="107"/>
      <c r="BT83" s="107"/>
      <c r="BU83" s="151" t="str">
        <f t="shared" si="38"/>
        <v xml:space="preserve"> QUIMICA  M.G.  S.A.S.</v>
      </c>
      <c r="BV83" s="151" t="str">
        <f t="shared" si="30"/>
        <v>BIOLINE</v>
      </c>
      <c r="BW83" s="151">
        <f t="shared" si="39"/>
        <v>394000</v>
      </c>
      <c r="BX83" s="151">
        <f t="shared" si="40"/>
        <v>63040</v>
      </c>
      <c r="BY83" s="151">
        <f t="shared" si="41"/>
        <v>457040</v>
      </c>
      <c r="BZ83" s="151" t="str">
        <f t="shared" si="31"/>
        <v>60 DIAS</v>
      </c>
      <c r="CA83" s="105"/>
      <c r="CB83" s="105"/>
      <c r="CC83" s="105"/>
      <c r="CD83" s="105"/>
      <c r="CE83" s="105"/>
      <c r="CF83" s="100"/>
      <c r="CG83" s="100"/>
      <c r="CH83" s="100"/>
      <c r="CI83" s="100"/>
      <c r="CJ83" s="100"/>
      <c r="CK83" s="107"/>
      <c r="CL83" s="107"/>
      <c r="CM83" s="107"/>
      <c r="CN83" s="107"/>
      <c r="CO83" s="107"/>
      <c r="CP83" s="102"/>
      <c r="CQ83" s="102"/>
      <c r="CR83" s="102"/>
      <c r="CS83" s="102"/>
      <c r="CT83" s="102"/>
      <c r="CU83" s="102"/>
      <c r="CV83" s="105" t="str">
        <f t="shared" si="32"/>
        <v xml:space="preserve"> QUIMICA  M.G.  S.A.S.</v>
      </c>
      <c r="CW83" s="105" t="str">
        <f t="shared" si="33"/>
        <v>BIOLINE</v>
      </c>
      <c r="CX83" s="105">
        <f t="shared" si="34"/>
        <v>394000</v>
      </c>
      <c r="CY83" s="105">
        <f t="shared" si="35"/>
        <v>63040</v>
      </c>
      <c r="CZ83" s="105">
        <f t="shared" si="36"/>
        <v>457040</v>
      </c>
      <c r="DA83" s="105" t="str">
        <f t="shared" si="37"/>
        <v>60 DIAS</v>
      </c>
    </row>
    <row r="84" spans="1:105" ht="30">
      <c r="A84" s="40">
        <v>76</v>
      </c>
      <c r="B84" s="113" t="s">
        <v>509</v>
      </c>
      <c r="C84" s="35" t="s">
        <v>237</v>
      </c>
      <c r="D84" s="35" t="s">
        <v>54</v>
      </c>
      <c r="E84" s="98" t="s">
        <v>259</v>
      </c>
      <c r="F84" s="33">
        <v>1</v>
      </c>
      <c r="G84" s="99"/>
      <c r="H84" s="115"/>
      <c r="I84" s="115"/>
      <c r="J84" s="115"/>
      <c r="K84" s="100"/>
      <c r="L84" s="101"/>
      <c r="M84" s="101"/>
      <c r="N84" s="101"/>
      <c r="O84" s="101"/>
      <c r="P84" s="101"/>
      <c r="Q84" s="102"/>
      <c r="R84" s="102"/>
      <c r="S84" s="102"/>
      <c r="T84" s="102"/>
      <c r="U84" s="102"/>
      <c r="V84" s="103"/>
      <c r="W84" s="103"/>
      <c r="X84" s="103"/>
      <c r="Y84" s="103"/>
      <c r="Z84" s="103"/>
      <c r="AA84" s="101"/>
      <c r="AB84" s="101"/>
      <c r="AC84" s="101"/>
      <c r="AD84" s="101"/>
      <c r="AE84" s="101"/>
      <c r="AF84" s="104"/>
      <c r="AG84" s="104"/>
      <c r="AH84" s="104"/>
      <c r="AI84" s="104"/>
      <c r="AJ84" s="104"/>
      <c r="AK84" s="102"/>
      <c r="AL84" s="102"/>
      <c r="AM84" s="102"/>
      <c r="AN84" s="102"/>
      <c r="AO84" s="102"/>
      <c r="AP84" s="102"/>
      <c r="AQ84" s="104" t="s">
        <v>1296</v>
      </c>
      <c r="AR84" s="104">
        <v>1020000</v>
      </c>
      <c r="AS84" s="104">
        <v>163200</v>
      </c>
      <c r="AT84" s="104">
        <v>1183200</v>
      </c>
      <c r="AU84" s="104" t="s">
        <v>1295</v>
      </c>
      <c r="AV84" s="105"/>
      <c r="AW84" s="105"/>
      <c r="AX84" s="105"/>
      <c r="AY84" s="105"/>
      <c r="AZ84" s="105"/>
      <c r="BA84" s="102"/>
      <c r="BB84" s="102"/>
      <c r="BC84" s="102"/>
      <c r="BD84" s="102"/>
      <c r="BE84" s="102"/>
      <c r="BF84" s="106"/>
      <c r="BG84" s="106"/>
      <c r="BH84" s="106"/>
      <c r="BI84" s="106"/>
      <c r="BJ84" s="106"/>
      <c r="BK84" s="101" t="s">
        <v>1318</v>
      </c>
      <c r="BL84" s="101">
        <v>927000</v>
      </c>
      <c r="BM84" s="101">
        <v>148320</v>
      </c>
      <c r="BN84" s="101">
        <v>1075320</v>
      </c>
      <c r="BO84" s="101" t="s">
        <v>1283</v>
      </c>
      <c r="BP84" s="107"/>
      <c r="BQ84" s="107"/>
      <c r="BR84" s="107"/>
      <c r="BS84" s="107"/>
      <c r="BT84" s="107"/>
      <c r="BU84" s="151" t="str">
        <f t="shared" si="38"/>
        <v xml:space="preserve"> QUIMICA  M.G.  S.A.S.</v>
      </c>
      <c r="BV84" s="151" t="str">
        <f t="shared" si="30"/>
        <v>USASCIENTIFIC</v>
      </c>
      <c r="BW84" s="151">
        <f t="shared" si="39"/>
        <v>927000</v>
      </c>
      <c r="BX84" s="151">
        <f t="shared" si="40"/>
        <v>148320</v>
      </c>
      <c r="BY84" s="151">
        <f t="shared" si="41"/>
        <v>1075320</v>
      </c>
      <c r="BZ84" s="151" t="str">
        <f t="shared" si="31"/>
        <v>60 DIAS</v>
      </c>
      <c r="CA84" s="105"/>
      <c r="CB84" s="105"/>
      <c r="CC84" s="105"/>
      <c r="CD84" s="105"/>
      <c r="CE84" s="105"/>
      <c r="CF84" s="100"/>
      <c r="CG84" s="100"/>
      <c r="CH84" s="100"/>
      <c r="CI84" s="100"/>
      <c r="CJ84" s="100"/>
      <c r="CK84" s="107"/>
      <c r="CL84" s="107"/>
      <c r="CM84" s="107"/>
      <c r="CN84" s="107"/>
      <c r="CO84" s="107"/>
      <c r="CP84" s="102"/>
      <c r="CQ84" s="102"/>
      <c r="CR84" s="102"/>
      <c r="CS84" s="102"/>
      <c r="CT84" s="102"/>
      <c r="CU84" s="102"/>
      <c r="CV84" s="105" t="str">
        <f t="shared" si="32"/>
        <v xml:space="preserve"> QUIMICA  M.G.  S.A.S.</v>
      </c>
      <c r="CW84" s="105" t="str">
        <f t="shared" si="33"/>
        <v>USASCIENTIFIC</v>
      </c>
      <c r="CX84" s="105">
        <f t="shared" si="34"/>
        <v>927000</v>
      </c>
      <c r="CY84" s="105">
        <f t="shared" si="35"/>
        <v>148320</v>
      </c>
      <c r="CZ84" s="105">
        <f t="shared" si="36"/>
        <v>1075320</v>
      </c>
      <c r="DA84" s="105" t="str">
        <f t="shared" si="37"/>
        <v>60 DIAS</v>
      </c>
    </row>
    <row r="85" spans="1:105" ht="45">
      <c r="A85" s="40">
        <v>77</v>
      </c>
      <c r="B85" s="97" t="s">
        <v>123</v>
      </c>
      <c r="C85" s="35" t="s">
        <v>118</v>
      </c>
      <c r="D85" s="35" t="s">
        <v>119</v>
      </c>
      <c r="E85" s="98" t="s">
        <v>124</v>
      </c>
      <c r="F85" s="33">
        <v>3</v>
      </c>
      <c r="G85" s="99" t="s">
        <v>124</v>
      </c>
      <c r="H85" s="115">
        <v>28000</v>
      </c>
      <c r="I85" s="115">
        <v>4480</v>
      </c>
      <c r="J85" s="115">
        <v>97440</v>
      </c>
      <c r="K85" s="100" t="s">
        <v>1276</v>
      </c>
      <c r="L85" s="101"/>
      <c r="M85" s="101"/>
      <c r="N85" s="101"/>
      <c r="O85" s="101"/>
      <c r="P85" s="101"/>
      <c r="Q85" s="102" t="s">
        <v>124</v>
      </c>
      <c r="R85" s="102">
        <v>19000</v>
      </c>
      <c r="S85" s="102">
        <v>3040</v>
      </c>
      <c r="T85" s="102">
        <v>66120</v>
      </c>
      <c r="U85" s="102" t="s">
        <v>1284</v>
      </c>
      <c r="V85" s="103"/>
      <c r="W85" s="103"/>
      <c r="X85" s="103"/>
      <c r="Y85" s="103"/>
      <c r="Z85" s="103"/>
      <c r="AA85" s="101"/>
      <c r="AB85" s="101"/>
      <c r="AC85" s="101"/>
      <c r="AD85" s="101"/>
      <c r="AE85" s="101"/>
      <c r="AF85" s="104"/>
      <c r="AG85" s="104"/>
      <c r="AH85" s="104"/>
      <c r="AI85" s="104"/>
      <c r="AJ85" s="104"/>
      <c r="AK85" s="102" t="str">
        <f t="shared" si="24"/>
        <v xml:space="preserve">BLAMIS DOTACIONES </v>
      </c>
      <c r="AL85" s="102" t="str">
        <f t="shared" si="25"/>
        <v>DERMAGRIP</v>
      </c>
      <c r="AM85" s="102">
        <f t="shared" si="26"/>
        <v>19000</v>
      </c>
      <c r="AN85" s="102">
        <f t="shared" si="27"/>
        <v>3040</v>
      </c>
      <c r="AO85" s="102">
        <f t="shared" si="28"/>
        <v>66120</v>
      </c>
      <c r="AP85" s="102" t="str">
        <f t="shared" si="29"/>
        <v>5 DIAS</v>
      </c>
      <c r="AQ85" s="104" t="s">
        <v>1297</v>
      </c>
      <c r="AR85" s="104">
        <v>24500</v>
      </c>
      <c r="AS85" s="104">
        <v>3920</v>
      </c>
      <c r="AT85" s="104">
        <v>85260</v>
      </c>
      <c r="AU85" s="104" t="s">
        <v>1298</v>
      </c>
      <c r="AV85" s="105" t="s">
        <v>124</v>
      </c>
      <c r="AW85" s="105">
        <v>19900</v>
      </c>
      <c r="AX85" s="105">
        <v>3184</v>
      </c>
      <c r="AY85" s="105">
        <v>69252</v>
      </c>
      <c r="AZ85" s="105" t="s">
        <v>1308</v>
      </c>
      <c r="BA85" s="102"/>
      <c r="BB85" s="102"/>
      <c r="BC85" s="102"/>
      <c r="BD85" s="102"/>
      <c r="BE85" s="102"/>
      <c r="BF85" s="106" t="s">
        <v>124</v>
      </c>
      <c r="BG85" s="106">
        <v>22692</v>
      </c>
      <c r="BH85" s="106">
        <v>3630.7200000000003</v>
      </c>
      <c r="BI85" s="106">
        <v>78968.160000000003</v>
      </c>
      <c r="BJ85" s="106" t="s">
        <v>1312</v>
      </c>
      <c r="BK85" s="101"/>
      <c r="BL85" s="101"/>
      <c r="BM85" s="101"/>
      <c r="BN85" s="101"/>
      <c r="BO85" s="101"/>
      <c r="BP85" s="107"/>
      <c r="BQ85" s="107"/>
      <c r="BR85" s="107"/>
      <c r="BS85" s="107"/>
      <c r="BT85" s="107"/>
      <c r="BU85" s="151" t="str">
        <f t="shared" si="38"/>
        <v>MEDIMALCO S.A.S</v>
      </c>
      <c r="BV85" s="151" t="str">
        <f t="shared" si="30"/>
        <v>DERMAGRIP</v>
      </c>
      <c r="BW85" s="151">
        <f t="shared" si="39"/>
        <v>19900</v>
      </c>
      <c r="BX85" s="151">
        <f t="shared" si="40"/>
        <v>3184</v>
      </c>
      <c r="BY85" s="151">
        <f t="shared" si="41"/>
        <v>69252</v>
      </c>
      <c r="BZ85" s="151" t="str">
        <f t="shared" si="31"/>
        <v>3 DIAS</v>
      </c>
      <c r="CA85" s="105" t="s">
        <v>124</v>
      </c>
      <c r="CB85" s="105">
        <v>21000</v>
      </c>
      <c r="CC85" s="105">
        <v>3360</v>
      </c>
      <c r="CD85" s="105">
        <v>73080</v>
      </c>
      <c r="CE85" s="105" t="s">
        <v>137</v>
      </c>
      <c r="CF85" s="100"/>
      <c r="CG85" s="100"/>
      <c r="CH85" s="100"/>
      <c r="CI85" s="100"/>
      <c r="CJ85" s="100"/>
      <c r="CK85" s="107"/>
      <c r="CL85" s="107"/>
      <c r="CM85" s="107"/>
      <c r="CN85" s="107"/>
      <c r="CO85" s="107"/>
      <c r="CP85" s="102" t="str">
        <f t="shared" si="42"/>
        <v>SCIENTIFIC PRODUCTS LTDA.</v>
      </c>
      <c r="CQ85" s="102" t="str">
        <f t="shared" si="43"/>
        <v>DERMAGRIP</v>
      </c>
      <c r="CR85" s="102">
        <f t="shared" si="44"/>
        <v>21000</v>
      </c>
      <c r="CS85" s="102">
        <f t="shared" si="45"/>
        <v>3360</v>
      </c>
      <c r="CT85" s="102">
        <f t="shared" si="46"/>
        <v>73080</v>
      </c>
      <c r="CU85" s="102" t="str">
        <f t="shared" si="47"/>
        <v>60 DÍAS</v>
      </c>
      <c r="CV85" s="105" t="str">
        <f t="shared" si="32"/>
        <v xml:space="preserve">BLAMIS DOTACIONES </v>
      </c>
      <c r="CW85" s="105" t="str">
        <f t="shared" si="33"/>
        <v>DERMAGRIP</v>
      </c>
      <c r="CX85" s="105">
        <f t="shared" si="34"/>
        <v>19000</v>
      </c>
      <c r="CY85" s="105">
        <f t="shared" si="35"/>
        <v>3040</v>
      </c>
      <c r="CZ85" s="105">
        <f t="shared" si="36"/>
        <v>66120</v>
      </c>
      <c r="DA85" s="105" t="str">
        <f t="shared" si="37"/>
        <v>5 DIAS</v>
      </c>
    </row>
    <row r="86" spans="1:105" ht="45">
      <c r="A86" s="40">
        <v>78</v>
      </c>
      <c r="B86" s="97" t="s">
        <v>510</v>
      </c>
      <c r="C86" s="35" t="s">
        <v>118</v>
      </c>
      <c r="D86" s="35" t="s">
        <v>119</v>
      </c>
      <c r="E86" s="98" t="s">
        <v>124</v>
      </c>
      <c r="F86" s="33">
        <v>3</v>
      </c>
      <c r="G86" s="99" t="s">
        <v>124</v>
      </c>
      <c r="H86" s="115">
        <v>28000</v>
      </c>
      <c r="I86" s="115">
        <v>4480</v>
      </c>
      <c r="J86" s="115">
        <v>97440</v>
      </c>
      <c r="K86" s="100" t="s">
        <v>1276</v>
      </c>
      <c r="L86" s="101"/>
      <c r="M86" s="101"/>
      <c r="N86" s="101"/>
      <c r="O86" s="101"/>
      <c r="P86" s="101"/>
      <c r="Q86" s="102" t="s">
        <v>124</v>
      </c>
      <c r="R86" s="102">
        <v>19000</v>
      </c>
      <c r="S86" s="102">
        <v>3040</v>
      </c>
      <c r="T86" s="102">
        <v>66120</v>
      </c>
      <c r="U86" s="102" t="s">
        <v>1284</v>
      </c>
      <c r="V86" s="103"/>
      <c r="W86" s="103"/>
      <c r="X86" s="103"/>
      <c r="Y86" s="103"/>
      <c r="Z86" s="103"/>
      <c r="AA86" s="101"/>
      <c r="AB86" s="101"/>
      <c r="AC86" s="101"/>
      <c r="AD86" s="101"/>
      <c r="AE86" s="101"/>
      <c r="AF86" s="104"/>
      <c r="AG86" s="104"/>
      <c r="AH86" s="104"/>
      <c r="AI86" s="104"/>
      <c r="AJ86" s="104"/>
      <c r="AK86" s="102" t="str">
        <f t="shared" si="24"/>
        <v xml:space="preserve">BLAMIS DOTACIONES </v>
      </c>
      <c r="AL86" s="102" t="str">
        <f t="shared" si="25"/>
        <v>DERMAGRIP</v>
      </c>
      <c r="AM86" s="102">
        <f t="shared" si="26"/>
        <v>19000</v>
      </c>
      <c r="AN86" s="102">
        <f t="shared" si="27"/>
        <v>3040</v>
      </c>
      <c r="AO86" s="102">
        <f t="shared" si="28"/>
        <v>66120</v>
      </c>
      <c r="AP86" s="102" t="str">
        <f t="shared" si="29"/>
        <v>5 DIAS</v>
      </c>
      <c r="AQ86" s="104" t="s">
        <v>1297</v>
      </c>
      <c r="AR86" s="104">
        <v>24500</v>
      </c>
      <c r="AS86" s="104">
        <v>3920</v>
      </c>
      <c r="AT86" s="104">
        <v>85260</v>
      </c>
      <c r="AU86" s="104" t="s">
        <v>1298</v>
      </c>
      <c r="AV86" s="105" t="s">
        <v>124</v>
      </c>
      <c r="AW86" s="105">
        <v>19900</v>
      </c>
      <c r="AX86" s="105">
        <v>3184</v>
      </c>
      <c r="AY86" s="105">
        <v>69252</v>
      </c>
      <c r="AZ86" s="105" t="s">
        <v>1308</v>
      </c>
      <c r="BA86" s="102"/>
      <c r="BB86" s="102"/>
      <c r="BC86" s="102"/>
      <c r="BD86" s="102"/>
      <c r="BE86" s="102"/>
      <c r="BF86" s="106" t="s">
        <v>124</v>
      </c>
      <c r="BG86" s="106">
        <v>22692</v>
      </c>
      <c r="BH86" s="106">
        <v>3630.7200000000003</v>
      </c>
      <c r="BI86" s="106">
        <v>78968.160000000003</v>
      </c>
      <c r="BJ86" s="106" t="s">
        <v>1312</v>
      </c>
      <c r="BK86" s="101"/>
      <c r="BL86" s="101"/>
      <c r="BM86" s="101"/>
      <c r="BN86" s="101"/>
      <c r="BO86" s="101"/>
      <c r="BP86" s="107"/>
      <c r="BQ86" s="107"/>
      <c r="BR86" s="107"/>
      <c r="BS86" s="107"/>
      <c r="BT86" s="107"/>
      <c r="BU86" s="151" t="str">
        <f t="shared" si="38"/>
        <v>MEDIMALCO S.A.S</v>
      </c>
      <c r="BV86" s="151" t="str">
        <f t="shared" si="30"/>
        <v>DERMAGRIP</v>
      </c>
      <c r="BW86" s="151">
        <f t="shared" si="39"/>
        <v>19900</v>
      </c>
      <c r="BX86" s="151">
        <f t="shared" si="40"/>
        <v>3184</v>
      </c>
      <c r="BY86" s="151">
        <f t="shared" si="41"/>
        <v>69252</v>
      </c>
      <c r="BZ86" s="151" t="str">
        <f t="shared" si="31"/>
        <v>3 DIAS</v>
      </c>
      <c r="CA86" s="105" t="s">
        <v>124</v>
      </c>
      <c r="CB86" s="105">
        <v>21000</v>
      </c>
      <c r="CC86" s="105">
        <v>3360</v>
      </c>
      <c r="CD86" s="105">
        <v>73080</v>
      </c>
      <c r="CE86" s="105" t="s">
        <v>137</v>
      </c>
      <c r="CF86" s="100"/>
      <c r="CG86" s="100"/>
      <c r="CH86" s="100"/>
      <c r="CI86" s="100"/>
      <c r="CJ86" s="100"/>
      <c r="CK86" s="107"/>
      <c r="CL86" s="107"/>
      <c r="CM86" s="107"/>
      <c r="CN86" s="107"/>
      <c r="CO86" s="107"/>
      <c r="CP86" s="102" t="str">
        <f t="shared" si="42"/>
        <v>SCIENTIFIC PRODUCTS LTDA.</v>
      </c>
      <c r="CQ86" s="102" t="str">
        <f t="shared" si="43"/>
        <v>DERMAGRIP</v>
      </c>
      <c r="CR86" s="102">
        <f t="shared" si="44"/>
        <v>21000</v>
      </c>
      <c r="CS86" s="102">
        <f t="shared" si="45"/>
        <v>3360</v>
      </c>
      <c r="CT86" s="102">
        <f t="shared" si="46"/>
        <v>73080</v>
      </c>
      <c r="CU86" s="102" t="str">
        <f t="shared" si="47"/>
        <v>60 DÍAS</v>
      </c>
      <c r="CV86" s="105" t="str">
        <f t="shared" si="32"/>
        <v xml:space="preserve">BLAMIS DOTACIONES </v>
      </c>
      <c r="CW86" s="105" t="str">
        <f t="shared" si="33"/>
        <v>DERMAGRIP</v>
      </c>
      <c r="CX86" s="105">
        <f t="shared" si="34"/>
        <v>19000</v>
      </c>
      <c r="CY86" s="105">
        <f t="shared" si="35"/>
        <v>3040</v>
      </c>
      <c r="CZ86" s="105">
        <f t="shared" si="36"/>
        <v>66120</v>
      </c>
      <c r="DA86" s="105" t="str">
        <f t="shared" si="37"/>
        <v>5 DIAS</v>
      </c>
    </row>
    <row r="87" spans="1:105" ht="60">
      <c r="A87" s="40">
        <v>79</v>
      </c>
      <c r="B87" s="97" t="s">
        <v>266</v>
      </c>
      <c r="C87" s="35" t="s">
        <v>263</v>
      </c>
      <c r="D87" s="35" t="s">
        <v>54</v>
      </c>
      <c r="E87" s="98" t="s">
        <v>127</v>
      </c>
      <c r="F87" s="33">
        <v>4</v>
      </c>
      <c r="G87" s="99" t="s">
        <v>127</v>
      </c>
      <c r="H87" s="115">
        <v>140000</v>
      </c>
      <c r="I87" s="115">
        <v>22400</v>
      </c>
      <c r="J87" s="115">
        <v>649600</v>
      </c>
      <c r="K87" s="100" t="s">
        <v>1274</v>
      </c>
      <c r="L87" s="101"/>
      <c r="M87" s="101"/>
      <c r="N87" s="101"/>
      <c r="O87" s="101"/>
      <c r="P87" s="101"/>
      <c r="Q87" s="102"/>
      <c r="R87" s="102"/>
      <c r="S87" s="102"/>
      <c r="T87" s="102"/>
      <c r="U87" s="102"/>
      <c r="V87" s="103"/>
      <c r="W87" s="103"/>
      <c r="X87" s="103"/>
      <c r="Y87" s="103"/>
      <c r="Z87" s="103"/>
      <c r="AA87" s="101"/>
      <c r="AB87" s="101"/>
      <c r="AC87" s="101"/>
      <c r="AD87" s="101"/>
      <c r="AE87" s="101"/>
      <c r="AF87" s="104"/>
      <c r="AG87" s="104"/>
      <c r="AH87" s="104"/>
      <c r="AI87" s="104"/>
      <c r="AJ87" s="104"/>
      <c r="AK87" s="102" t="str">
        <f t="shared" si="24"/>
        <v>ADEQUIM S.A.S</v>
      </c>
      <c r="AL87" s="102" t="str">
        <f t="shared" si="25"/>
        <v>AXYGEN</v>
      </c>
      <c r="AM87" s="102">
        <f t="shared" si="26"/>
        <v>140000</v>
      </c>
      <c r="AN87" s="102">
        <f t="shared" si="27"/>
        <v>22400</v>
      </c>
      <c r="AO87" s="102">
        <f t="shared" si="28"/>
        <v>649600</v>
      </c>
      <c r="AP87" s="102" t="str">
        <f t="shared" si="29"/>
        <v>90 DIAS</v>
      </c>
      <c r="AQ87" s="104" t="s">
        <v>1299</v>
      </c>
      <c r="AR87" s="104">
        <v>285000</v>
      </c>
      <c r="AS87" s="104">
        <v>45600</v>
      </c>
      <c r="AT87" s="104">
        <v>1322400</v>
      </c>
      <c r="AU87" s="104" t="s">
        <v>1295</v>
      </c>
      <c r="AV87" s="105"/>
      <c r="AW87" s="105"/>
      <c r="AX87" s="105"/>
      <c r="AY87" s="105"/>
      <c r="AZ87" s="105"/>
      <c r="BA87" s="102"/>
      <c r="BB87" s="102"/>
      <c r="BC87" s="102"/>
      <c r="BD87" s="102"/>
      <c r="BE87" s="102"/>
      <c r="BF87" s="106" t="s">
        <v>127</v>
      </c>
      <c r="BG87" s="106">
        <v>69595.022000000012</v>
      </c>
      <c r="BH87" s="106">
        <v>11135.203520000003</v>
      </c>
      <c r="BI87" s="106">
        <v>322920.90208000003</v>
      </c>
      <c r="BJ87" s="106" t="s">
        <v>1312</v>
      </c>
      <c r="BK87" s="101" t="s">
        <v>127</v>
      </c>
      <c r="BL87" s="101">
        <v>68000</v>
      </c>
      <c r="BM87" s="101">
        <v>10880</v>
      </c>
      <c r="BN87" s="101">
        <v>315520</v>
      </c>
      <c r="BO87" s="101" t="s">
        <v>1283</v>
      </c>
      <c r="BP87" s="107"/>
      <c r="BQ87" s="107"/>
      <c r="BR87" s="107"/>
      <c r="BS87" s="107"/>
      <c r="BT87" s="107"/>
      <c r="BU87" s="151" t="str">
        <f t="shared" si="38"/>
        <v xml:space="preserve"> QUIMICA  M.G.  S.A.S.</v>
      </c>
      <c r="BV87" s="151" t="str">
        <f t="shared" si="30"/>
        <v>AXYGEN</v>
      </c>
      <c r="BW87" s="151">
        <f t="shared" si="39"/>
        <v>68000</v>
      </c>
      <c r="BX87" s="151">
        <f t="shared" si="40"/>
        <v>10880</v>
      </c>
      <c r="BY87" s="151">
        <f t="shared" si="41"/>
        <v>315520</v>
      </c>
      <c r="BZ87" s="151" t="str">
        <f t="shared" si="31"/>
        <v>60 DIAS</v>
      </c>
      <c r="CA87" s="105" t="s">
        <v>127</v>
      </c>
      <c r="CB87" s="105">
        <v>183000</v>
      </c>
      <c r="CC87" s="105">
        <v>29280</v>
      </c>
      <c r="CD87" s="105">
        <v>849120</v>
      </c>
      <c r="CE87" s="105" t="s">
        <v>137</v>
      </c>
      <c r="CF87" s="100"/>
      <c r="CG87" s="100"/>
      <c r="CH87" s="100"/>
      <c r="CI87" s="100"/>
      <c r="CJ87" s="100"/>
      <c r="CK87" s="107" t="s">
        <v>127</v>
      </c>
      <c r="CL87" s="107">
        <v>29467</v>
      </c>
      <c r="CM87" s="107">
        <v>4714.72</v>
      </c>
      <c r="CN87" s="107">
        <v>136726.88</v>
      </c>
      <c r="CO87" s="107" t="s">
        <v>1336</v>
      </c>
      <c r="CP87" s="102" t="str">
        <f t="shared" si="42"/>
        <v xml:space="preserve">LABORATORIOS WACOL S.A. </v>
      </c>
      <c r="CQ87" s="102" t="str">
        <f t="shared" si="43"/>
        <v>AXYGEN</v>
      </c>
      <c r="CR87" s="102">
        <f t="shared" si="44"/>
        <v>29467</v>
      </c>
      <c r="CS87" s="102">
        <f t="shared" si="45"/>
        <v>4714.72</v>
      </c>
      <c r="CT87" s="102">
        <f t="shared" si="46"/>
        <v>136726.88</v>
      </c>
      <c r="CU87" s="102" t="str">
        <f t="shared" si="47"/>
        <v>05 DIAS</v>
      </c>
      <c r="CV87" s="105" t="str">
        <f t="shared" si="32"/>
        <v xml:space="preserve">LABORATORIOS WACOL S.A. </v>
      </c>
      <c r="CW87" s="105" t="str">
        <f t="shared" si="33"/>
        <v>AXYGEN</v>
      </c>
      <c r="CX87" s="105">
        <f t="shared" si="34"/>
        <v>29467</v>
      </c>
      <c r="CY87" s="105">
        <f t="shared" si="35"/>
        <v>4714.72</v>
      </c>
      <c r="CZ87" s="105">
        <f t="shared" si="36"/>
        <v>136726.88</v>
      </c>
      <c r="DA87" s="105" t="str">
        <f t="shared" si="37"/>
        <v>05 DIAS</v>
      </c>
    </row>
    <row r="88" spans="1:105" ht="45">
      <c r="A88" s="40">
        <v>80</v>
      </c>
      <c r="B88" s="97" t="s">
        <v>132</v>
      </c>
      <c r="C88" s="35" t="s">
        <v>264</v>
      </c>
      <c r="D88" s="35" t="s">
        <v>54</v>
      </c>
      <c r="E88" s="98" t="s">
        <v>127</v>
      </c>
      <c r="F88" s="33">
        <v>2</v>
      </c>
      <c r="G88" s="99" t="s">
        <v>127</v>
      </c>
      <c r="H88" s="115">
        <v>95000</v>
      </c>
      <c r="I88" s="115">
        <v>15200</v>
      </c>
      <c r="J88" s="115">
        <v>220399.99999999997</v>
      </c>
      <c r="K88" s="100" t="s">
        <v>1274</v>
      </c>
      <c r="L88" s="101"/>
      <c r="M88" s="101"/>
      <c r="N88" s="101"/>
      <c r="O88" s="101"/>
      <c r="P88" s="101"/>
      <c r="Q88" s="102"/>
      <c r="R88" s="102"/>
      <c r="S88" s="102"/>
      <c r="T88" s="102"/>
      <c r="U88" s="102"/>
      <c r="V88" s="103"/>
      <c r="W88" s="103"/>
      <c r="X88" s="103"/>
      <c r="Y88" s="103"/>
      <c r="Z88" s="103"/>
      <c r="AA88" s="101"/>
      <c r="AB88" s="101"/>
      <c r="AC88" s="101"/>
      <c r="AD88" s="101"/>
      <c r="AE88" s="101"/>
      <c r="AF88" s="104"/>
      <c r="AG88" s="104"/>
      <c r="AH88" s="104"/>
      <c r="AI88" s="104"/>
      <c r="AJ88" s="104"/>
      <c r="AK88" s="102" t="str">
        <f t="shared" si="24"/>
        <v>ADEQUIM S.A.S</v>
      </c>
      <c r="AL88" s="102" t="str">
        <f t="shared" si="25"/>
        <v>AXYGEN</v>
      </c>
      <c r="AM88" s="102">
        <f t="shared" si="26"/>
        <v>95000</v>
      </c>
      <c r="AN88" s="102">
        <f t="shared" si="27"/>
        <v>15200</v>
      </c>
      <c r="AO88" s="102">
        <f t="shared" si="28"/>
        <v>220399.99999999997</v>
      </c>
      <c r="AP88" s="102" t="str">
        <f t="shared" si="29"/>
        <v>90 DIAS</v>
      </c>
      <c r="AQ88" s="104"/>
      <c r="AR88" s="104"/>
      <c r="AS88" s="104"/>
      <c r="AT88" s="104"/>
      <c r="AU88" s="104"/>
      <c r="AV88" s="105"/>
      <c r="AW88" s="105"/>
      <c r="AX88" s="105"/>
      <c r="AY88" s="105"/>
      <c r="AZ88" s="105"/>
      <c r="BA88" s="102"/>
      <c r="BB88" s="102"/>
      <c r="BC88" s="102"/>
      <c r="BD88" s="102"/>
      <c r="BE88" s="102"/>
      <c r="BF88" s="106" t="s">
        <v>127</v>
      </c>
      <c r="BG88" s="106">
        <v>93159.443999999989</v>
      </c>
      <c r="BH88" s="106">
        <v>14905.511039999998</v>
      </c>
      <c r="BI88" s="106">
        <v>216129.91007999997</v>
      </c>
      <c r="BJ88" s="106" t="s">
        <v>1312</v>
      </c>
      <c r="BK88" s="101" t="s">
        <v>127</v>
      </c>
      <c r="BL88" s="101">
        <v>95000</v>
      </c>
      <c r="BM88" s="101">
        <v>15200</v>
      </c>
      <c r="BN88" s="101">
        <v>220400</v>
      </c>
      <c r="BO88" s="101" t="s">
        <v>1283</v>
      </c>
      <c r="BP88" s="107"/>
      <c r="BQ88" s="107"/>
      <c r="BR88" s="107"/>
      <c r="BS88" s="107"/>
      <c r="BT88" s="107"/>
      <c r="BU88" s="151" t="str">
        <f t="shared" si="38"/>
        <v>PROFINAS S.A.S</v>
      </c>
      <c r="BV88" s="151" t="str">
        <f t="shared" si="30"/>
        <v>AXYGEN</v>
      </c>
      <c r="BW88" s="151">
        <f t="shared" si="39"/>
        <v>93159.443999999989</v>
      </c>
      <c r="BX88" s="151">
        <f t="shared" si="40"/>
        <v>14905.511039999998</v>
      </c>
      <c r="BY88" s="151">
        <f t="shared" si="41"/>
        <v>216129.91007999997</v>
      </c>
      <c r="BZ88" s="151" t="str">
        <f t="shared" si="31"/>
        <v>8-75 DIAS</v>
      </c>
      <c r="CA88" s="105" t="s">
        <v>127</v>
      </c>
      <c r="CB88" s="105">
        <v>116000</v>
      </c>
      <c r="CC88" s="105">
        <v>18560</v>
      </c>
      <c r="CD88" s="105">
        <v>269120</v>
      </c>
      <c r="CE88" s="105" t="s">
        <v>137</v>
      </c>
      <c r="CF88" s="100"/>
      <c r="CG88" s="100"/>
      <c r="CH88" s="100"/>
      <c r="CI88" s="100"/>
      <c r="CJ88" s="100"/>
      <c r="CK88" s="107" t="s">
        <v>127</v>
      </c>
      <c r="CL88" s="107">
        <v>36315</v>
      </c>
      <c r="CM88" s="107">
        <v>5810.4000000000005</v>
      </c>
      <c r="CN88" s="107">
        <v>84250.8</v>
      </c>
      <c r="CO88" s="107" t="s">
        <v>1336</v>
      </c>
      <c r="CP88" s="102" t="str">
        <f t="shared" si="42"/>
        <v xml:space="preserve">LABORATORIOS WACOL S.A. </v>
      </c>
      <c r="CQ88" s="102" t="str">
        <f t="shared" si="43"/>
        <v>AXYGEN</v>
      </c>
      <c r="CR88" s="102">
        <f t="shared" si="44"/>
        <v>36315</v>
      </c>
      <c r="CS88" s="102">
        <f t="shared" si="45"/>
        <v>5810.4000000000005</v>
      </c>
      <c r="CT88" s="102">
        <f t="shared" si="46"/>
        <v>84250.8</v>
      </c>
      <c r="CU88" s="102" t="str">
        <f t="shared" si="47"/>
        <v>05 DIAS</v>
      </c>
      <c r="CV88" s="105" t="str">
        <f t="shared" si="32"/>
        <v xml:space="preserve">LABORATORIOS WACOL S.A. </v>
      </c>
      <c r="CW88" s="105" t="str">
        <f t="shared" si="33"/>
        <v>AXYGEN</v>
      </c>
      <c r="CX88" s="105">
        <f t="shared" si="34"/>
        <v>36315</v>
      </c>
      <c r="CY88" s="105">
        <f t="shared" si="35"/>
        <v>5810.4000000000005</v>
      </c>
      <c r="CZ88" s="105">
        <f t="shared" si="36"/>
        <v>84250.8</v>
      </c>
      <c r="DA88" s="105" t="str">
        <f t="shared" si="37"/>
        <v>05 DIAS</v>
      </c>
    </row>
    <row r="89" spans="1:105" ht="45">
      <c r="A89" s="40">
        <v>81</v>
      </c>
      <c r="B89" s="97" t="s">
        <v>265</v>
      </c>
      <c r="C89" s="35" t="s">
        <v>264</v>
      </c>
      <c r="D89" s="35" t="s">
        <v>54</v>
      </c>
      <c r="E89" s="98" t="s">
        <v>127</v>
      </c>
      <c r="F89" s="33">
        <v>2</v>
      </c>
      <c r="G89" s="99" t="s">
        <v>127</v>
      </c>
      <c r="H89" s="115">
        <v>238000</v>
      </c>
      <c r="I89" s="115">
        <v>38080</v>
      </c>
      <c r="J89" s="115">
        <v>552160</v>
      </c>
      <c r="K89" s="100" t="s">
        <v>1274</v>
      </c>
      <c r="L89" s="101"/>
      <c r="M89" s="101"/>
      <c r="N89" s="101"/>
      <c r="O89" s="101"/>
      <c r="P89" s="101"/>
      <c r="Q89" s="102"/>
      <c r="R89" s="102"/>
      <c r="S89" s="102"/>
      <c r="T89" s="102"/>
      <c r="U89" s="102"/>
      <c r="V89" s="103"/>
      <c r="W89" s="103"/>
      <c r="X89" s="103"/>
      <c r="Y89" s="103"/>
      <c r="Z89" s="103"/>
      <c r="AA89" s="101"/>
      <c r="AB89" s="101"/>
      <c r="AC89" s="101"/>
      <c r="AD89" s="101"/>
      <c r="AE89" s="101"/>
      <c r="AF89" s="104"/>
      <c r="AG89" s="104"/>
      <c r="AH89" s="104"/>
      <c r="AI89" s="104"/>
      <c r="AJ89" s="104"/>
      <c r="AK89" s="102" t="str">
        <f t="shared" si="24"/>
        <v>ADEQUIM S.A.S</v>
      </c>
      <c r="AL89" s="102" t="str">
        <f t="shared" si="25"/>
        <v>AXYGEN</v>
      </c>
      <c r="AM89" s="102">
        <f t="shared" si="26"/>
        <v>238000</v>
      </c>
      <c r="AN89" s="102">
        <f t="shared" si="27"/>
        <v>38080</v>
      </c>
      <c r="AO89" s="102">
        <f t="shared" si="28"/>
        <v>552160</v>
      </c>
      <c r="AP89" s="102" t="str">
        <f t="shared" si="29"/>
        <v>90 DIAS</v>
      </c>
      <c r="AQ89" s="104"/>
      <c r="AR89" s="104"/>
      <c r="AS89" s="104"/>
      <c r="AT89" s="104"/>
      <c r="AU89" s="104"/>
      <c r="AV89" s="105"/>
      <c r="AW89" s="105"/>
      <c r="AX89" s="105"/>
      <c r="AY89" s="105"/>
      <c r="AZ89" s="105"/>
      <c r="BA89" s="102"/>
      <c r="BB89" s="102"/>
      <c r="BC89" s="102"/>
      <c r="BD89" s="102"/>
      <c r="BE89" s="102"/>
      <c r="BF89" s="106" t="s">
        <v>127</v>
      </c>
      <c r="BG89" s="106">
        <v>232893.48599999998</v>
      </c>
      <c r="BH89" s="106">
        <v>37262.957759999998</v>
      </c>
      <c r="BI89" s="106">
        <v>540312.88751999999</v>
      </c>
      <c r="BJ89" s="106" t="s">
        <v>1312</v>
      </c>
      <c r="BK89" s="101" t="s">
        <v>127</v>
      </c>
      <c r="BL89" s="101">
        <v>210000</v>
      </c>
      <c r="BM89" s="101">
        <v>33600</v>
      </c>
      <c r="BN89" s="101">
        <v>487200</v>
      </c>
      <c r="BO89" s="101" t="s">
        <v>1283</v>
      </c>
      <c r="BP89" s="107"/>
      <c r="BQ89" s="107"/>
      <c r="BR89" s="107"/>
      <c r="BS89" s="107"/>
      <c r="BT89" s="107"/>
      <c r="BU89" s="151" t="str">
        <f t="shared" si="38"/>
        <v xml:space="preserve"> QUIMICA  M.G.  S.A.S.</v>
      </c>
      <c r="BV89" s="151" t="str">
        <f t="shared" si="30"/>
        <v>AXYGEN</v>
      </c>
      <c r="BW89" s="151">
        <f t="shared" si="39"/>
        <v>210000</v>
      </c>
      <c r="BX89" s="151">
        <f t="shared" si="40"/>
        <v>33600</v>
      </c>
      <c r="BY89" s="151">
        <f t="shared" si="41"/>
        <v>487200</v>
      </c>
      <c r="BZ89" s="151" t="str">
        <f t="shared" si="31"/>
        <v>60 DIAS</v>
      </c>
      <c r="CA89" s="105" t="s">
        <v>127</v>
      </c>
      <c r="CB89" s="105">
        <v>319000</v>
      </c>
      <c r="CC89" s="105">
        <v>51040</v>
      </c>
      <c r="CD89" s="105">
        <v>740080</v>
      </c>
      <c r="CE89" s="105" t="s">
        <v>137</v>
      </c>
      <c r="CF89" s="100"/>
      <c r="CG89" s="100"/>
      <c r="CH89" s="100"/>
      <c r="CI89" s="100"/>
      <c r="CJ89" s="100"/>
      <c r="CK89" s="107" t="s">
        <v>127</v>
      </c>
      <c r="CL89" s="107">
        <v>117600</v>
      </c>
      <c r="CM89" s="107">
        <v>18816</v>
      </c>
      <c r="CN89" s="107">
        <v>272832</v>
      </c>
      <c r="CO89" s="107" t="s">
        <v>1336</v>
      </c>
      <c r="CP89" s="102" t="str">
        <f t="shared" si="42"/>
        <v xml:space="preserve">LABORATORIOS WACOL S.A. </v>
      </c>
      <c r="CQ89" s="102" t="str">
        <f t="shared" si="43"/>
        <v>AXYGEN</v>
      </c>
      <c r="CR89" s="102">
        <f t="shared" si="44"/>
        <v>117600</v>
      </c>
      <c r="CS89" s="102">
        <f t="shared" si="45"/>
        <v>18816</v>
      </c>
      <c r="CT89" s="102">
        <f t="shared" si="46"/>
        <v>272832</v>
      </c>
      <c r="CU89" s="102" t="str">
        <f t="shared" si="47"/>
        <v>05 DIAS</v>
      </c>
      <c r="CV89" s="105" t="str">
        <f t="shared" si="32"/>
        <v xml:space="preserve">LABORATORIOS WACOL S.A. </v>
      </c>
      <c r="CW89" s="105" t="str">
        <f t="shared" si="33"/>
        <v>AXYGEN</v>
      </c>
      <c r="CX89" s="105">
        <f t="shared" si="34"/>
        <v>117600</v>
      </c>
      <c r="CY89" s="105">
        <f t="shared" si="35"/>
        <v>18816</v>
      </c>
      <c r="CZ89" s="105">
        <f t="shared" si="36"/>
        <v>272832</v>
      </c>
      <c r="DA89" s="105" t="str">
        <f t="shared" si="37"/>
        <v>05 DIAS</v>
      </c>
    </row>
    <row r="90" spans="1:105" ht="45.75">
      <c r="A90" s="40">
        <v>82</v>
      </c>
      <c r="B90" s="97" t="s">
        <v>267</v>
      </c>
      <c r="C90" s="35" t="s">
        <v>269</v>
      </c>
      <c r="D90" s="35" t="s">
        <v>54</v>
      </c>
      <c r="E90" s="98" t="s">
        <v>271</v>
      </c>
      <c r="F90" s="33">
        <v>1</v>
      </c>
      <c r="G90" s="99" t="s">
        <v>271</v>
      </c>
      <c r="H90" s="115">
        <v>2067000</v>
      </c>
      <c r="I90" s="115">
        <v>330720</v>
      </c>
      <c r="J90" s="115">
        <v>2397720</v>
      </c>
      <c r="K90" s="100" t="s">
        <v>1274</v>
      </c>
      <c r="L90" s="101"/>
      <c r="M90" s="101"/>
      <c r="N90" s="101"/>
      <c r="O90" s="101"/>
      <c r="P90" s="101"/>
      <c r="Q90" s="102"/>
      <c r="R90" s="102"/>
      <c r="S90" s="102"/>
      <c r="T90" s="102"/>
      <c r="U90" s="102"/>
      <c r="V90" s="103"/>
      <c r="W90" s="103"/>
      <c r="X90" s="103"/>
      <c r="Y90" s="103"/>
      <c r="Z90" s="103"/>
      <c r="AA90" s="101"/>
      <c r="AB90" s="101"/>
      <c r="AC90" s="101"/>
      <c r="AD90" s="101"/>
      <c r="AE90" s="101"/>
      <c r="AF90" s="104"/>
      <c r="AG90" s="104"/>
      <c r="AH90" s="104"/>
      <c r="AI90" s="104"/>
      <c r="AJ90" s="104"/>
      <c r="AK90" s="102" t="str">
        <f t="shared" si="24"/>
        <v>ADEQUIM S.A.S</v>
      </c>
      <c r="AL90" s="102" t="str">
        <f t="shared" si="25"/>
        <v>CORNING</v>
      </c>
      <c r="AM90" s="102">
        <f t="shared" si="26"/>
        <v>2067000</v>
      </c>
      <c r="AN90" s="102">
        <f t="shared" si="27"/>
        <v>330720</v>
      </c>
      <c r="AO90" s="102">
        <f t="shared" si="28"/>
        <v>2397720</v>
      </c>
      <c r="AP90" s="102" t="str">
        <f t="shared" si="29"/>
        <v>90 DIAS</v>
      </c>
      <c r="AQ90" s="104" t="s">
        <v>1300</v>
      </c>
      <c r="AR90" s="104">
        <v>4650000</v>
      </c>
      <c r="AS90" s="104">
        <v>744000</v>
      </c>
      <c r="AT90" s="104">
        <v>5394000</v>
      </c>
      <c r="AU90" s="104" t="s">
        <v>1295</v>
      </c>
      <c r="AV90" s="105"/>
      <c r="AW90" s="105"/>
      <c r="AX90" s="105"/>
      <c r="AY90" s="105"/>
      <c r="AZ90" s="105"/>
      <c r="BA90" s="102"/>
      <c r="BB90" s="102"/>
      <c r="BC90" s="102"/>
      <c r="BD90" s="102"/>
      <c r="BE90" s="102"/>
      <c r="BF90" s="106" t="s">
        <v>271</v>
      </c>
      <c r="BG90" s="106">
        <v>2016592.9</v>
      </c>
      <c r="BH90" s="106">
        <v>322654.864</v>
      </c>
      <c r="BI90" s="106">
        <v>2339247.764</v>
      </c>
      <c r="BJ90" s="106" t="s">
        <v>1312</v>
      </c>
      <c r="BK90" s="101" t="s">
        <v>271</v>
      </c>
      <c r="BL90" s="101">
        <v>3267000</v>
      </c>
      <c r="BM90" s="101">
        <v>522720</v>
      </c>
      <c r="BN90" s="101">
        <v>3789720</v>
      </c>
      <c r="BO90" s="101" t="s">
        <v>1283</v>
      </c>
      <c r="BP90" s="107"/>
      <c r="BQ90" s="107"/>
      <c r="BR90" s="107"/>
      <c r="BS90" s="107"/>
      <c r="BT90" s="107"/>
      <c r="BU90" s="151" t="str">
        <f t="shared" si="38"/>
        <v>PROFINAS S.A.S</v>
      </c>
      <c r="BV90" s="151" t="str">
        <f t="shared" si="30"/>
        <v>CORNING</v>
      </c>
      <c r="BW90" s="151">
        <f t="shared" si="39"/>
        <v>2016592.9</v>
      </c>
      <c r="BX90" s="151">
        <f t="shared" si="40"/>
        <v>322654.864</v>
      </c>
      <c r="BY90" s="151">
        <f t="shared" si="41"/>
        <v>2339247.764</v>
      </c>
      <c r="BZ90" s="151" t="str">
        <f t="shared" si="31"/>
        <v>8-75 DIAS</v>
      </c>
      <c r="CA90" s="105" t="s">
        <v>271</v>
      </c>
      <c r="CB90" s="105">
        <v>4576900</v>
      </c>
      <c r="CC90" s="105">
        <v>732304</v>
      </c>
      <c r="CD90" s="105">
        <v>5309204</v>
      </c>
      <c r="CE90" s="105" t="s">
        <v>160</v>
      </c>
      <c r="CF90" s="100"/>
      <c r="CG90" s="100"/>
      <c r="CH90" s="100"/>
      <c r="CI90" s="100"/>
      <c r="CJ90" s="100"/>
      <c r="CK90" s="107" t="s">
        <v>271</v>
      </c>
      <c r="CL90" s="107">
        <v>1064000</v>
      </c>
      <c r="CM90" s="107">
        <v>170240</v>
      </c>
      <c r="CN90" s="107">
        <v>1234240</v>
      </c>
      <c r="CO90" s="107" t="s">
        <v>1336</v>
      </c>
      <c r="CP90" s="102" t="str">
        <f t="shared" si="42"/>
        <v xml:space="preserve">LABORATORIOS WACOL S.A. </v>
      </c>
      <c r="CQ90" s="102" t="str">
        <f t="shared" si="43"/>
        <v>CORNING</v>
      </c>
      <c r="CR90" s="102">
        <f t="shared" si="44"/>
        <v>1064000</v>
      </c>
      <c r="CS90" s="102">
        <f t="shared" si="45"/>
        <v>170240</v>
      </c>
      <c r="CT90" s="102">
        <f t="shared" si="46"/>
        <v>1234240</v>
      </c>
      <c r="CU90" s="102" t="str">
        <f t="shared" si="47"/>
        <v>05 DIAS</v>
      </c>
      <c r="CV90" s="105" t="str">
        <f t="shared" si="32"/>
        <v xml:space="preserve">LABORATORIOS WACOL S.A. </v>
      </c>
      <c r="CW90" s="105" t="str">
        <f t="shared" si="33"/>
        <v>CORNING</v>
      </c>
      <c r="CX90" s="105">
        <f t="shared" si="34"/>
        <v>1064000</v>
      </c>
      <c r="CY90" s="105">
        <f t="shared" si="35"/>
        <v>170240</v>
      </c>
      <c r="CZ90" s="105">
        <f t="shared" si="36"/>
        <v>1234240</v>
      </c>
      <c r="DA90" s="105" t="str">
        <f t="shared" si="37"/>
        <v>05 DIAS</v>
      </c>
    </row>
    <row r="91" spans="1:105" ht="45.75">
      <c r="A91" s="40">
        <v>83</v>
      </c>
      <c r="B91" s="97" t="s">
        <v>268</v>
      </c>
      <c r="C91" s="35" t="s">
        <v>270</v>
      </c>
      <c r="D91" s="35" t="s">
        <v>54</v>
      </c>
      <c r="E91" s="98" t="s">
        <v>271</v>
      </c>
      <c r="F91" s="33">
        <v>1</v>
      </c>
      <c r="G91" s="99" t="s">
        <v>271</v>
      </c>
      <c r="H91" s="115">
        <v>904000</v>
      </c>
      <c r="I91" s="115">
        <v>144640</v>
      </c>
      <c r="J91" s="115">
        <v>1048640</v>
      </c>
      <c r="K91" s="100" t="s">
        <v>1274</v>
      </c>
      <c r="L91" s="101"/>
      <c r="M91" s="101"/>
      <c r="N91" s="101"/>
      <c r="O91" s="101"/>
      <c r="P91" s="101"/>
      <c r="Q91" s="102"/>
      <c r="R91" s="102"/>
      <c r="S91" s="102"/>
      <c r="T91" s="102"/>
      <c r="U91" s="102"/>
      <c r="V91" s="103"/>
      <c r="W91" s="103"/>
      <c r="X91" s="103"/>
      <c r="Y91" s="103"/>
      <c r="Z91" s="103"/>
      <c r="AA91" s="101"/>
      <c r="AB91" s="101"/>
      <c r="AC91" s="101"/>
      <c r="AD91" s="101"/>
      <c r="AE91" s="101"/>
      <c r="AF91" s="104"/>
      <c r="AG91" s="104"/>
      <c r="AH91" s="104"/>
      <c r="AI91" s="104"/>
      <c r="AJ91" s="104"/>
      <c r="AK91" s="102" t="str">
        <f t="shared" si="24"/>
        <v>ADEQUIM S.A.S</v>
      </c>
      <c r="AL91" s="102" t="str">
        <f t="shared" si="25"/>
        <v>CORNING</v>
      </c>
      <c r="AM91" s="102">
        <f t="shared" si="26"/>
        <v>904000</v>
      </c>
      <c r="AN91" s="102">
        <f t="shared" si="27"/>
        <v>144640</v>
      </c>
      <c r="AO91" s="102">
        <f t="shared" si="28"/>
        <v>1048640</v>
      </c>
      <c r="AP91" s="102" t="str">
        <f t="shared" si="29"/>
        <v>90 DIAS</v>
      </c>
      <c r="AQ91" s="104" t="s">
        <v>1300</v>
      </c>
      <c r="AR91" s="104">
        <v>2960000</v>
      </c>
      <c r="AS91" s="104">
        <v>473600</v>
      </c>
      <c r="AT91" s="104">
        <v>3433600</v>
      </c>
      <c r="AU91" s="104" t="s">
        <v>1295</v>
      </c>
      <c r="AV91" s="105"/>
      <c r="AW91" s="105"/>
      <c r="AX91" s="105"/>
      <c r="AY91" s="105"/>
      <c r="AZ91" s="105"/>
      <c r="BA91" s="102"/>
      <c r="BB91" s="102"/>
      <c r="BC91" s="102"/>
      <c r="BD91" s="102"/>
      <c r="BE91" s="102"/>
      <c r="BF91" s="106" t="s">
        <v>271</v>
      </c>
      <c r="BG91" s="106">
        <v>882258.86</v>
      </c>
      <c r="BH91" s="106">
        <v>141161.41760000002</v>
      </c>
      <c r="BI91" s="106">
        <v>1023420.2776</v>
      </c>
      <c r="BJ91" s="106" t="s">
        <v>1312</v>
      </c>
      <c r="BK91" s="101" t="s">
        <v>271</v>
      </c>
      <c r="BL91" s="101">
        <v>872000</v>
      </c>
      <c r="BM91" s="101">
        <v>139520</v>
      </c>
      <c r="BN91" s="101">
        <v>1011520</v>
      </c>
      <c r="BO91" s="101" t="s">
        <v>1283</v>
      </c>
      <c r="BP91" s="107"/>
      <c r="BQ91" s="107"/>
      <c r="BR91" s="107"/>
      <c r="BS91" s="107"/>
      <c r="BT91" s="107"/>
      <c r="BU91" s="151" t="str">
        <f t="shared" si="38"/>
        <v xml:space="preserve"> QUIMICA  M.G.  S.A.S.</v>
      </c>
      <c r="BV91" s="151" t="str">
        <f t="shared" si="30"/>
        <v>CORNING</v>
      </c>
      <c r="BW91" s="151">
        <f t="shared" si="39"/>
        <v>872000</v>
      </c>
      <c r="BX91" s="151">
        <f t="shared" si="40"/>
        <v>139520</v>
      </c>
      <c r="BY91" s="151">
        <f t="shared" si="41"/>
        <v>1011520</v>
      </c>
      <c r="BZ91" s="151" t="str">
        <f t="shared" si="31"/>
        <v>60 DIAS</v>
      </c>
      <c r="CA91" s="105" t="s">
        <v>271</v>
      </c>
      <c r="CB91" s="105">
        <v>1568300</v>
      </c>
      <c r="CC91" s="105">
        <v>250928</v>
      </c>
      <c r="CD91" s="105">
        <v>1819228</v>
      </c>
      <c r="CE91" s="105" t="s">
        <v>160</v>
      </c>
      <c r="CF91" s="100"/>
      <c r="CG91" s="100"/>
      <c r="CH91" s="100"/>
      <c r="CI91" s="100"/>
      <c r="CJ91" s="100"/>
      <c r="CK91" s="107" t="s">
        <v>271</v>
      </c>
      <c r="CL91" s="107">
        <v>572000</v>
      </c>
      <c r="CM91" s="107">
        <v>91520</v>
      </c>
      <c r="CN91" s="107">
        <v>663520</v>
      </c>
      <c r="CO91" s="107" t="s">
        <v>1336</v>
      </c>
      <c r="CP91" s="102" t="str">
        <f t="shared" si="42"/>
        <v xml:space="preserve">LABORATORIOS WACOL S.A. </v>
      </c>
      <c r="CQ91" s="102" t="str">
        <f t="shared" si="43"/>
        <v>CORNING</v>
      </c>
      <c r="CR91" s="102">
        <f t="shared" si="44"/>
        <v>572000</v>
      </c>
      <c r="CS91" s="102">
        <f t="shared" si="45"/>
        <v>91520</v>
      </c>
      <c r="CT91" s="102">
        <f t="shared" si="46"/>
        <v>663520</v>
      </c>
      <c r="CU91" s="102" t="str">
        <f t="shared" si="47"/>
        <v>05 DIAS</v>
      </c>
      <c r="CV91" s="105" t="str">
        <f t="shared" si="32"/>
        <v xml:space="preserve">LABORATORIOS WACOL S.A. </v>
      </c>
      <c r="CW91" s="105" t="str">
        <f t="shared" si="33"/>
        <v>CORNING</v>
      </c>
      <c r="CX91" s="105">
        <f t="shared" si="34"/>
        <v>572000</v>
      </c>
      <c r="CY91" s="105">
        <f t="shared" si="35"/>
        <v>91520</v>
      </c>
      <c r="CZ91" s="105">
        <f t="shared" si="36"/>
        <v>663520</v>
      </c>
      <c r="DA91" s="105" t="str">
        <f t="shared" si="37"/>
        <v>05 DIAS</v>
      </c>
    </row>
    <row r="92" spans="1:105" ht="30">
      <c r="A92" s="40">
        <v>84</v>
      </c>
      <c r="B92" s="97" t="s">
        <v>273</v>
      </c>
      <c r="C92" s="35" t="s">
        <v>272</v>
      </c>
      <c r="D92" s="35" t="s">
        <v>54</v>
      </c>
      <c r="E92" s="98" t="s">
        <v>271</v>
      </c>
      <c r="F92" s="33">
        <v>1</v>
      </c>
      <c r="G92" s="99" t="s">
        <v>914</v>
      </c>
      <c r="H92" s="115"/>
      <c r="I92" s="115" t="s">
        <v>914</v>
      </c>
      <c r="J92" s="115" t="s">
        <v>914</v>
      </c>
      <c r="K92" s="100" t="s">
        <v>914</v>
      </c>
      <c r="L92" s="101"/>
      <c r="M92" s="101"/>
      <c r="N92" s="101"/>
      <c r="O92" s="101"/>
      <c r="P92" s="101"/>
      <c r="Q92" s="102"/>
      <c r="R92" s="102"/>
      <c r="S92" s="102"/>
      <c r="T92" s="102"/>
      <c r="U92" s="102"/>
      <c r="V92" s="103"/>
      <c r="W92" s="103"/>
      <c r="X92" s="103"/>
      <c r="Y92" s="103"/>
      <c r="Z92" s="103"/>
      <c r="AA92" s="101"/>
      <c r="AB92" s="101"/>
      <c r="AC92" s="101"/>
      <c r="AD92" s="101"/>
      <c r="AE92" s="101"/>
      <c r="AF92" s="104"/>
      <c r="AG92" s="104"/>
      <c r="AH92" s="104"/>
      <c r="AI92" s="104"/>
      <c r="AJ92" s="104"/>
      <c r="AK92" s="102"/>
      <c r="AL92" s="102"/>
      <c r="AM92" s="102"/>
      <c r="AN92" s="102"/>
      <c r="AO92" s="102"/>
      <c r="AP92" s="102"/>
      <c r="AQ92" s="104" t="s">
        <v>1300</v>
      </c>
      <c r="AR92" s="104">
        <v>1415000</v>
      </c>
      <c r="AS92" s="104">
        <v>226400</v>
      </c>
      <c r="AT92" s="104">
        <v>1641400</v>
      </c>
      <c r="AU92" s="104" t="s">
        <v>1295</v>
      </c>
      <c r="AV92" s="105"/>
      <c r="AW92" s="105"/>
      <c r="AX92" s="105"/>
      <c r="AY92" s="105"/>
      <c r="AZ92" s="105"/>
      <c r="BA92" s="102"/>
      <c r="BB92" s="102"/>
      <c r="BC92" s="102"/>
      <c r="BD92" s="102"/>
      <c r="BE92" s="102"/>
      <c r="BF92" s="106"/>
      <c r="BG92" s="106"/>
      <c r="BH92" s="106"/>
      <c r="BI92" s="106"/>
      <c r="BJ92" s="106"/>
      <c r="BK92" s="101" t="s">
        <v>271</v>
      </c>
      <c r="BL92" s="101">
        <v>957000</v>
      </c>
      <c r="BM92" s="101">
        <v>153120</v>
      </c>
      <c r="BN92" s="101">
        <v>1110120</v>
      </c>
      <c r="BO92" s="101" t="s">
        <v>1283</v>
      </c>
      <c r="BP92" s="107"/>
      <c r="BQ92" s="107"/>
      <c r="BR92" s="107"/>
      <c r="BS92" s="107"/>
      <c r="BT92" s="107"/>
      <c r="BU92" s="151" t="str">
        <f t="shared" si="38"/>
        <v xml:space="preserve"> QUIMICA  M.G.  S.A.S.</v>
      </c>
      <c r="BV92" s="151" t="str">
        <f t="shared" si="30"/>
        <v>CORNING</v>
      </c>
      <c r="BW92" s="151">
        <f t="shared" si="39"/>
        <v>957000</v>
      </c>
      <c r="BX92" s="151">
        <f t="shared" si="40"/>
        <v>153120</v>
      </c>
      <c r="BY92" s="151">
        <f t="shared" si="41"/>
        <v>1110120</v>
      </c>
      <c r="BZ92" s="151" t="str">
        <f t="shared" si="31"/>
        <v>60 DIAS</v>
      </c>
      <c r="CA92" s="105" t="s">
        <v>271</v>
      </c>
      <c r="CB92" s="105">
        <v>1173900</v>
      </c>
      <c r="CC92" s="105">
        <v>187824</v>
      </c>
      <c r="CD92" s="105">
        <v>1361724</v>
      </c>
      <c r="CE92" s="105" t="s">
        <v>160</v>
      </c>
      <c r="CF92" s="100"/>
      <c r="CG92" s="100"/>
      <c r="CH92" s="100"/>
      <c r="CI92" s="100"/>
      <c r="CJ92" s="100"/>
      <c r="CK92" s="107" t="s">
        <v>271</v>
      </c>
      <c r="CL92" s="107">
        <v>330000</v>
      </c>
      <c r="CM92" s="107">
        <v>52800</v>
      </c>
      <c r="CN92" s="107">
        <v>382800</v>
      </c>
      <c r="CO92" s="107" t="s">
        <v>1337</v>
      </c>
      <c r="CP92" s="102" t="str">
        <f t="shared" si="42"/>
        <v xml:space="preserve">LABORATORIOS WACOL S.A. </v>
      </c>
      <c r="CQ92" s="102" t="str">
        <f t="shared" si="43"/>
        <v>CORNING</v>
      </c>
      <c r="CR92" s="102">
        <f t="shared" si="44"/>
        <v>330000</v>
      </c>
      <c r="CS92" s="102">
        <f t="shared" si="45"/>
        <v>52800</v>
      </c>
      <c r="CT92" s="102">
        <f t="shared" si="46"/>
        <v>382800</v>
      </c>
      <c r="CU92" s="102" t="str">
        <f t="shared" si="47"/>
        <v>70 DIAS</v>
      </c>
      <c r="CV92" s="105" t="str">
        <f t="shared" si="32"/>
        <v xml:space="preserve">LABORATORIOS WACOL S.A. </v>
      </c>
      <c r="CW92" s="105" t="str">
        <f t="shared" si="33"/>
        <v>CORNING</v>
      </c>
      <c r="CX92" s="105">
        <f t="shared" si="34"/>
        <v>330000</v>
      </c>
      <c r="CY92" s="105">
        <f t="shared" si="35"/>
        <v>52800</v>
      </c>
      <c r="CZ92" s="105">
        <f t="shared" si="36"/>
        <v>382800</v>
      </c>
      <c r="DA92" s="105" t="str">
        <f t="shared" si="37"/>
        <v>70 DIAS</v>
      </c>
    </row>
    <row r="93" spans="1:105" ht="30">
      <c r="A93" s="40">
        <v>85</v>
      </c>
      <c r="B93" s="97" t="s">
        <v>130</v>
      </c>
      <c r="C93" s="35" t="s">
        <v>131</v>
      </c>
      <c r="D93" s="35" t="s">
        <v>54</v>
      </c>
      <c r="E93" s="98" t="s">
        <v>127</v>
      </c>
      <c r="F93" s="33">
        <v>2</v>
      </c>
      <c r="G93" s="99" t="s">
        <v>127</v>
      </c>
      <c r="H93" s="115">
        <v>59000</v>
      </c>
      <c r="I93" s="115">
        <v>9440</v>
      </c>
      <c r="J93" s="115">
        <v>136880</v>
      </c>
      <c r="K93" s="100" t="s">
        <v>1274</v>
      </c>
      <c r="L93" s="101"/>
      <c r="M93" s="101"/>
      <c r="N93" s="101"/>
      <c r="O93" s="101"/>
      <c r="P93" s="101"/>
      <c r="Q93" s="102"/>
      <c r="R93" s="102"/>
      <c r="S93" s="102"/>
      <c r="T93" s="102"/>
      <c r="U93" s="102"/>
      <c r="V93" s="103"/>
      <c r="W93" s="103"/>
      <c r="X93" s="103"/>
      <c r="Y93" s="103"/>
      <c r="Z93" s="103"/>
      <c r="AA93" s="101"/>
      <c r="AB93" s="101"/>
      <c r="AC93" s="101"/>
      <c r="AD93" s="101"/>
      <c r="AE93" s="101"/>
      <c r="AF93" s="104"/>
      <c r="AG93" s="104"/>
      <c r="AH93" s="104"/>
      <c r="AI93" s="104"/>
      <c r="AJ93" s="104"/>
      <c r="AK93" s="102" t="str">
        <f t="shared" si="24"/>
        <v>ADEQUIM S.A.S</v>
      </c>
      <c r="AL93" s="102" t="str">
        <f t="shared" si="25"/>
        <v>AXYGEN</v>
      </c>
      <c r="AM93" s="102">
        <f t="shared" si="26"/>
        <v>59000</v>
      </c>
      <c r="AN93" s="102">
        <f t="shared" si="27"/>
        <v>9440</v>
      </c>
      <c r="AO93" s="102">
        <f t="shared" si="28"/>
        <v>136880</v>
      </c>
      <c r="AP93" s="102" t="str">
        <f t="shared" si="29"/>
        <v>90 DIAS</v>
      </c>
      <c r="AQ93" s="104" t="s">
        <v>1299</v>
      </c>
      <c r="AR93" s="104">
        <v>163000</v>
      </c>
      <c r="AS93" s="104">
        <v>26080</v>
      </c>
      <c r="AT93" s="104">
        <v>378160</v>
      </c>
      <c r="AU93" s="104" t="s">
        <v>1295</v>
      </c>
      <c r="AV93" s="105"/>
      <c r="AW93" s="105"/>
      <c r="AX93" s="105"/>
      <c r="AY93" s="105"/>
      <c r="AZ93" s="105"/>
      <c r="BA93" s="102"/>
      <c r="BB93" s="102"/>
      <c r="BC93" s="102"/>
      <c r="BD93" s="102"/>
      <c r="BE93" s="102"/>
      <c r="BF93" s="106" t="s">
        <v>127</v>
      </c>
      <c r="BG93" s="106">
        <v>57538.25</v>
      </c>
      <c r="BH93" s="106">
        <v>9206.1200000000008</v>
      </c>
      <c r="BI93" s="106">
        <v>133488.74</v>
      </c>
      <c r="BJ93" s="106" t="s">
        <v>1312</v>
      </c>
      <c r="BK93" s="101" t="s">
        <v>127</v>
      </c>
      <c r="BL93" s="101">
        <v>95000</v>
      </c>
      <c r="BM93" s="101">
        <v>15200</v>
      </c>
      <c r="BN93" s="101">
        <v>220400</v>
      </c>
      <c r="BO93" s="101" t="s">
        <v>1283</v>
      </c>
      <c r="BP93" s="107"/>
      <c r="BQ93" s="107"/>
      <c r="BR93" s="107"/>
      <c r="BS93" s="107"/>
      <c r="BT93" s="107"/>
      <c r="BU93" s="151" t="str">
        <f t="shared" si="38"/>
        <v>PROFINAS S.A.S</v>
      </c>
      <c r="BV93" s="151" t="str">
        <f t="shared" si="30"/>
        <v>AXYGEN</v>
      </c>
      <c r="BW93" s="151">
        <f t="shared" si="39"/>
        <v>57538.25</v>
      </c>
      <c r="BX93" s="151">
        <f t="shared" si="40"/>
        <v>9206.1200000000008</v>
      </c>
      <c r="BY93" s="151">
        <f t="shared" si="41"/>
        <v>133488.74</v>
      </c>
      <c r="BZ93" s="151" t="str">
        <f t="shared" si="31"/>
        <v>8-75 DIAS</v>
      </c>
      <c r="CA93" s="105" t="s">
        <v>127</v>
      </c>
      <c r="CB93" s="105">
        <v>114000</v>
      </c>
      <c r="CC93" s="105">
        <v>18240</v>
      </c>
      <c r="CD93" s="105">
        <v>264480</v>
      </c>
      <c r="CE93" s="105" t="s">
        <v>137</v>
      </c>
      <c r="CF93" s="100"/>
      <c r="CG93" s="100"/>
      <c r="CH93" s="100"/>
      <c r="CI93" s="100"/>
      <c r="CJ93" s="100"/>
      <c r="CK93" s="107" t="s">
        <v>127</v>
      </c>
      <c r="CL93" s="107">
        <v>37733</v>
      </c>
      <c r="CM93" s="107">
        <v>6037.28</v>
      </c>
      <c r="CN93" s="107">
        <v>87540.56</v>
      </c>
      <c r="CO93" s="107" t="s">
        <v>1336</v>
      </c>
      <c r="CP93" s="102" t="str">
        <f t="shared" si="42"/>
        <v xml:space="preserve">LABORATORIOS WACOL S.A. </v>
      </c>
      <c r="CQ93" s="102" t="str">
        <f t="shared" si="43"/>
        <v>AXYGEN</v>
      </c>
      <c r="CR93" s="102">
        <f t="shared" si="44"/>
        <v>37733</v>
      </c>
      <c r="CS93" s="102">
        <f t="shared" si="45"/>
        <v>6037.28</v>
      </c>
      <c r="CT93" s="102">
        <f t="shared" si="46"/>
        <v>87540.56</v>
      </c>
      <c r="CU93" s="102" t="str">
        <f t="shared" si="47"/>
        <v>05 DIAS</v>
      </c>
      <c r="CV93" s="105" t="str">
        <f t="shared" si="32"/>
        <v xml:space="preserve">LABORATORIOS WACOL S.A. </v>
      </c>
      <c r="CW93" s="105" t="str">
        <f t="shared" si="33"/>
        <v>AXYGEN</v>
      </c>
      <c r="CX93" s="105">
        <f t="shared" si="34"/>
        <v>37733</v>
      </c>
      <c r="CY93" s="105">
        <f t="shared" si="35"/>
        <v>6037.28</v>
      </c>
      <c r="CZ93" s="105">
        <f t="shared" si="36"/>
        <v>87540.56</v>
      </c>
      <c r="DA93" s="105" t="str">
        <f t="shared" si="37"/>
        <v>05 DIAS</v>
      </c>
    </row>
    <row r="94" spans="1:105" ht="105">
      <c r="A94" s="40">
        <v>86</v>
      </c>
      <c r="B94" s="97" t="s">
        <v>565</v>
      </c>
      <c r="C94" s="35" t="s">
        <v>272</v>
      </c>
      <c r="D94" s="35" t="s">
        <v>54</v>
      </c>
      <c r="E94" s="98" t="s">
        <v>564</v>
      </c>
      <c r="F94" s="33">
        <v>1</v>
      </c>
      <c r="G94" s="99"/>
      <c r="H94" s="115"/>
      <c r="I94" s="115"/>
      <c r="J94" s="115"/>
      <c r="K94" s="100"/>
      <c r="L94" s="101"/>
      <c r="M94" s="101"/>
      <c r="N94" s="101"/>
      <c r="O94" s="101"/>
      <c r="P94" s="101"/>
      <c r="Q94" s="102" t="s">
        <v>564</v>
      </c>
      <c r="R94" s="102">
        <v>108000</v>
      </c>
      <c r="S94" s="102">
        <v>17280</v>
      </c>
      <c r="T94" s="102">
        <v>125280</v>
      </c>
      <c r="U94" s="102" t="s">
        <v>1283</v>
      </c>
      <c r="V94" s="103"/>
      <c r="W94" s="103"/>
      <c r="X94" s="103"/>
      <c r="Y94" s="103"/>
      <c r="Z94" s="103"/>
      <c r="AA94" s="101"/>
      <c r="AB94" s="101"/>
      <c r="AC94" s="101"/>
      <c r="AD94" s="101"/>
      <c r="AE94" s="101"/>
      <c r="AF94" s="104"/>
      <c r="AG94" s="104"/>
      <c r="AH94" s="104"/>
      <c r="AI94" s="104"/>
      <c r="AJ94" s="104"/>
      <c r="AK94" s="102" t="str">
        <f t="shared" si="24"/>
        <v xml:space="preserve">BLAMIS DOTACIONES </v>
      </c>
      <c r="AL94" s="102" t="str">
        <f t="shared" si="25"/>
        <v>FISHER BRAND</v>
      </c>
      <c r="AM94" s="102">
        <f t="shared" si="26"/>
        <v>108000</v>
      </c>
      <c r="AN94" s="102">
        <f t="shared" si="27"/>
        <v>17280</v>
      </c>
      <c r="AO94" s="102">
        <f t="shared" si="28"/>
        <v>125280</v>
      </c>
      <c r="AP94" s="102" t="str">
        <f t="shared" si="29"/>
        <v>60 DIAS</v>
      </c>
      <c r="AQ94" s="104" t="s">
        <v>564</v>
      </c>
      <c r="AR94" s="104">
        <v>631000</v>
      </c>
      <c r="AS94" s="104">
        <v>100960</v>
      </c>
      <c r="AT94" s="104">
        <v>731960</v>
      </c>
      <c r="AU94" s="104" t="s">
        <v>1295</v>
      </c>
      <c r="AV94" s="105"/>
      <c r="AW94" s="105"/>
      <c r="AX94" s="105"/>
      <c r="AY94" s="105"/>
      <c r="AZ94" s="105"/>
      <c r="BA94" s="102"/>
      <c r="BB94" s="102"/>
      <c r="BC94" s="102"/>
      <c r="BD94" s="102"/>
      <c r="BE94" s="102"/>
      <c r="BF94" s="106"/>
      <c r="BG94" s="106"/>
      <c r="BH94" s="106"/>
      <c r="BI94" s="106"/>
      <c r="BJ94" s="106"/>
      <c r="BK94" s="101" t="s">
        <v>88</v>
      </c>
      <c r="BL94" s="101">
        <v>250000</v>
      </c>
      <c r="BM94" s="101">
        <v>40000</v>
      </c>
      <c r="BN94" s="101">
        <v>290000</v>
      </c>
      <c r="BO94" s="101" t="s">
        <v>1283</v>
      </c>
      <c r="BP94" s="107"/>
      <c r="BQ94" s="107"/>
      <c r="BR94" s="107"/>
      <c r="BS94" s="107"/>
      <c r="BT94" s="107"/>
      <c r="BU94" s="151" t="str">
        <f t="shared" si="38"/>
        <v xml:space="preserve"> QUIMICA  M.G.  S.A.S.</v>
      </c>
      <c r="BV94" s="151" t="str">
        <f t="shared" si="30"/>
        <v>FISHER</v>
      </c>
      <c r="BW94" s="151">
        <f t="shared" si="39"/>
        <v>250000</v>
      </c>
      <c r="BX94" s="151">
        <f t="shared" si="40"/>
        <v>40000</v>
      </c>
      <c r="BY94" s="151">
        <f t="shared" si="41"/>
        <v>290000</v>
      </c>
      <c r="BZ94" s="151" t="str">
        <f t="shared" si="31"/>
        <v>60 DIAS</v>
      </c>
      <c r="CA94" s="105" t="s">
        <v>564</v>
      </c>
      <c r="CB94" s="105">
        <v>163600</v>
      </c>
      <c r="CC94" s="105">
        <v>26176</v>
      </c>
      <c r="CD94" s="105">
        <v>189776</v>
      </c>
      <c r="CE94" s="105" t="s">
        <v>137</v>
      </c>
      <c r="CF94" s="100"/>
      <c r="CG94" s="100"/>
      <c r="CH94" s="100"/>
      <c r="CI94" s="100"/>
      <c r="CJ94" s="100"/>
      <c r="CK94" s="107"/>
      <c r="CL94" s="107"/>
      <c r="CM94" s="107"/>
      <c r="CN94" s="107"/>
      <c r="CO94" s="107"/>
      <c r="CP94" s="102" t="str">
        <f t="shared" si="42"/>
        <v>SCIENTIFIC PRODUCTS LTDA.</v>
      </c>
      <c r="CQ94" s="102" t="str">
        <f t="shared" si="43"/>
        <v>FISHER BRAND</v>
      </c>
      <c r="CR94" s="102">
        <f t="shared" si="44"/>
        <v>163600</v>
      </c>
      <c r="CS94" s="102">
        <f t="shared" si="45"/>
        <v>26176</v>
      </c>
      <c r="CT94" s="102">
        <f t="shared" si="46"/>
        <v>189776</v>
      </c>
      <c r="CU94" s="102" t="str">
        <f t="shared" si="47"/>
        <v>60 DÍAS</v>
      </c>
      <c r="CV94" s="105" t="str">
        <f t="shared" si="32"/>
        <v xml:space="preserve">BLAMIS DOTACIONES </v>
      </c>
      <c r="CW94" s="105" t="str">
        <f t="shared" si="33"/>
        <v>FISHER BRAND</v>
      </c>
      <c r="CX94" s="105">
        <f t="shared" si="34"/>
        <v>108000</v>
      </c>
      <c r="CY94" s="105">
        <f t="shared" si="35"/>
        <v>17280</v>
      </c>
      <c r="CZ94" s="105">
        <f t="shared" si="36"/>
        <v>125280</v>
      </c>
      <c r="DA94" s="105" t="str">
        <f t="shared" si="37"/>
        <v>60 DIAS</v>
      </c>
    </row>
    <row r="95" spans="1:105" ht="30">
      <c r="A95" s="40">
        <v>87</v>
      </c>
      <c r="B95" s="97" t="s">
        <v>552</v>
      </c>
      <c r="C95" s="35" t="s">
        <v>10</v>
      </c>
      <c r="D95" s="35" t="s">
        <v>14</v>
      </c>
      <c r="E95" s="98" t="s">
        <v>134</v>
      </c>
      <c r="F95" s="33">
        <v>1</v>
      </c>
      <c r="G95" s="99" t="s">
        <v>134</v>
      </c>
      <c r="H95" s="115">
        <v>272500</v>
      </c>
      <c r="I95" s="115">
        <v>43600</v>
      </c>
      <c r="J95" s="115">
        <v>316100</v>
      </c>
      <c r="K95" s="100" t="s">
        <v>1274</v>
      </c>
      <c r="L95" s="101"/>
      <c r="M95" s="101"/>
      <c r="N95" s="101"/>
      <c r="O95" s="101"/>
      <c r="P95" s="101"/>
      <c r="Q95" s="102"/>
      <c r="R95" s="102"/>
      <c r="S95" s="102"/>
      <c r="T95" s="102"/>
      <c r="U95" s="102"/>
      <c r="V95" s="103"/>
      <c r="W95" s="103"/>
      <c r="X95" s="103"/>
      <c r="Y95" s="103"/>
      <c r="Z95" s="103"/>
      <c r="AA95" s="101"/>
      <c r="AB95" s="101"/>
      <c r="AC95" s="101"/>
      <c r="AD95" s="101"/>
      <c r="AE95" s="101"/>
      <c r="AF95" s="104"/>
      <c r="AG95" s="104"/>
      <c r="AH95" s="104"/>
      <c r="AI95" s="104"/>
      <c r="AJ95" s="104"/>
      <c r="AK95" s="102" t="str">
        <f t="shared" si="24"/>
        <v>ADEQUIM S.A.S</v>
      </c>
      <c r="AL95" s="102" t="str">
        <f t="shared" si="25"/>
        <v>MERCK</v>
      </c>
      <c r="AM95" s="102">
        <f t="shared" si="26"/>
        <v>272500</v>
      </c>
      <c r="AN95" s="102">
        <f t="shared" si="27"/>
        <v>43600</v>
      </c>
      <c r="AO95" s="102">
        <f t="shared" si="28"/>
        <v>316100</v>
      </c>
      <c r="AP95" s="102" t="str">
        <f t="shared" si="29"/>
        <v>90 DIAS</v>
      </c>
      <c r="AQ95" s="104"/>
      <c r="AR95" s="104"/>
      <c r="AS95" s="104"/>
      <c r="AT95" s="104"/>
      <c r="AU95" s="104"/>
      <c r="AV95" s="105"/>
      <c r="AW95" s="105"/>
      <c r="AX95" s="105"/>
      <c r="AY95" s="105"/>
      <c r="AZ95" s="105"/>
      <c r="BA95" s="102"/>
      <c r="BB95" s="102"/>
      <c r="BC95" s="102"/>
      <c r="BD95" s="102"/>
      <c r="BE95" s="102"/>
      <c r="BF95" s="106" t="s">
        <v>134</v>
      </c>
      <c r="BG95" s="106">
        <v>272448</v>
      </c>
      <c r="BH95" s="106">
        <v>43591.68</v>
      </c>
      <c r="BI95" s="106">
        <v>316039.67999999999</v>
      </c>
      <c r="BJ95" s="106" t="s">
        <v>1312</v>
      </c>
      <c r="BK95" s="101"/>
      <c r="BL95" s="101"/>
      <c r="BM95" s="101"/>
      <c r="BN95" s="101"/>
      <c r="BO95" s="101"/>
      <c r="BP95" s="107"/>
      <c r="BQ95" s="107"/>
      <c r="BR95" s="107"/>
      <c r="BS95" s="107"/>
      <c r="BT95" s="107"/>
      <c r="BU95" s="151" t="str">
        <f t="shared" si="38"/>
        <v>PROFINAS S.A.S</v>
      </c>
      <c r="BV95" s="151" t="str">
        <f t="shared" si="30"/>
        <v>MERCK</v>
      </c>
      <c r="BW95" s="151">
        <f t="shared" si="39"/>
        <v>272448</v>
      </c>
      <c r="BX95" s="151">
        <f t="shared" si="40"/>
        <v>43591.68</v>
      </c>
      <c r="BY95" s="151">
        <f t="shared" si="41"/>
        <v>316039.67999999999</v>
      </c>
      <c r="BZ95" s="151" t="str">
        <f t="shared" si="31"/>
        <v>8-75 DIAS</v>
      </c>
      <c r="CA95" s="105"/>
      <c r="CB95" s="105"/>
      <c r="CC95" s="105"/>
      <c r="CD95" s="105"/>
      <c r="CE95" s="105"/>
      <c r="CF95" s="100"/>
      <c r="CG95" s="100"/>
      <c r="CH95" s="100"/>
      <c r="CI95" s="100"/>
      <c r="CJ95" s="100"/>
      <c r="CK95" s="107"/>
      <c r="CL95" s="107"/>
      <c r="CM95" s="107"/>
      <c r="CN95" s="107"/>
      <c r="CO95" s="107"/>
      <c r="CP95" s="102"/>
      <c r="CQ95" s="102"/>
      <c r="CR95" s="102"/>
      <c r="CS95" s="102"/>
      <c r="CT95" s="102"/>
      <c r="CU95" s="102"/>
      <c r="CV95" s="105" t="str">
        <f t="shared" si="32"/>
        <v>PROFINAS S.A.S</v>
      </c>
      <c r="CW95" s="105" t="str">
        <f t="shared" si="33"/>
        <v>MERCK</v>
      </c>
      <c r="CX95" s="105">
        <f t="shared" si="34"/>
        <v>272448</v>
      </c>
      <c r="CY95" s="105">
        <f t="shared" si="35"/>
        <v>43591.68</v>
      </c>
      <c r="CZ95" s="105">
        <f t="shared" si="36"/>
        <v>316039.67999999999</v>
      </c>
      <c r="DA95" s="105" t="str">
        <f t="shared" si="37"/>
        <v>8-75 DIAS</v>
      </c>
    </row>
    <row r="96" spans="1:105" ht="60">
      <c r="A96" s="40">
        <v>88</v>
      </c>
      <c r="B96" s="97" t="s">
        <v>392</v>
      </c>
      <c r="C96" s="35">
        <v>1000</v>
      </c>
      <c r="D96" s="35" t="s">
        <v>54</v>
      </c>
      <c r="E96" s="98" t="s">
        <v>387</v>
      </c>
      <c r="F96" s="33">
        <v>1</v>
      </c>
      <c r="G96" s="99"/>
      <c r="H96" s="115"/>
      <c r="I96" s="115"/>
      <c r="J96" s="115"/>
      <c r="K96" s="100"/>
      <c r="L96" s="101"/>
      <c r="M96" s="101"/>
      <c r="N96" s="101"/>
      <c r="O96" s="101"/>
      <c r="P96" s="101"/>
      <c r="Q96" s="102"/>
      <c r="R96" s="102"/>
      <c r="S96" s="102"/>
      <c r="T96" s="102"/>
      <c r="U96" s="102"/>
      <c r="V96" s="103"/>
      <c r="W96" s="103"/>
      <c r="X96" s="103"/>
      <c r="Y96" s="103"/>
      <c r="Z96" s="103"/>
      <c r="AA96" s="101"/>
      <c r="AB96" s="101"/>
      <c r="AC96" s="101"/>
      <c r="AD96" s="101"/>
      <c r="AE96" s="101"/>
      <c r="AF96" s="104"/>
      <c r="AG96" s="104"/>
      <c r="AH96" s="104"/>
      <c r="AI96" s="104"/>
      <c r="AJ96" s="104"/>
      <c r="AK96" s="102"/>
      <c r="AL96" s="102"/>
      <c r="AM96" s="102"/>
      <c r="AN96" s="102"/>
      <c r="AO96" s="102"/>
      <c r="AP96" s="102"/>
      <c r="AQ96" s="104" t="s">
        <v>1296</v>
      </c>
      <c r="AR96" s="104">
        <v>229000</v>
      </c>
      <c r="AS96" s="104">
        <v>36640</v>
      </c>
      <c r="AT96" s="104">
        <v>265640</v>
      </c>
      <c r="AU96" s="104" t="s">
        <v>1295</v>
      </c>
      <c r="AV96" s="105"/>
      <c r="AW96" s="105"/>
      <c r="AX96" s="105"/>
      <c r="AY96" s="105"/>
      <c r="AZ96" s="105"/>
      <c r="BA96" s="102"/>
      <c r="BB96" s="102"/>
      <c r="BC96" s="102"/>
      <c r="BD96" s="102"/>
      <c r="BE96" s="102"/>
      <c r="BF96" s="106"/>
      <c r="BG96" s="106"/>
      <c r="BH96" s="106"/>
      <c r="BI96" s="106"/>
      <c r="BJ96" s="106"/>
      <c r="BK96" s="101"/>
      <c r="BL96" s="101"/>
      <c r="BM96" s="101"/>
      <c r="BN96" s="101"/>
      <c r="BO96" s="101"/>
      <c r="BP96" s="107"/>
      <c r="BQ96" s="107"/>
      <c r="BR96" s="107"/>
      <c r="BS96" s="107"/>
      <c r="BT96" s="107"/>
      <c r="BU96" s="151" t="str">
        <f t="shared" si="38"/>
        <v xml:space="preserve"> INVERSIONES  JIMSA  LTDA</v>
      </c>
      <c r="BV96" s="151" t="str">
        <f t="shared" si="30"/>
        <v xml:space="preserve">USA  SCIENTIFIC  </v>
      </c>
      <c r="BW96" s="151">
        <f t="shared" si="39"/>
        <v>229000</v>
      </c>
      <c r="BX96" s="151">
        <f t="shared" si="40"/>
        <v>36640</v>
      </c>
      <c r="BY96" s="151">
        <f t="shared" si="41"/>
        <v>265640</v>
      </c>
      <c r="BZ96" s="151" t="str">
        <f t="shared" si="31"/>
        <v xml:space="preserve">90 DIAS </v>
      </c>
      <c r="CA96" s="105"/>
      <c r="CB96" s="105"/>
      <c r="CC96" s="105"/>
      <c r="CD96" s="105"/>
      <c r="CE96" s="105"/>
      <c r="CF96" s="100"/>
      <c r="CG96" s="100"/>
      <c r="CH96" s="100"/>
      <c r="CI96" s="100"/>
      <c r="CJ96" s="100"/>
      <c r="CK96" s="107"/>
      <c r="CL96" s="107"/>
      <c r="CM96" s="107"/>
      <c r="CN96" s="107"/>
      <c r="CO96" s="107"/>
      <c r="CP96" s="102"/>
      <c r="CQ96" s="102"/>
      <c r="CR96" s="102"/>
      <c r="CS96" s="102"/>
      <c r="CT96" s="102"/>
      <c r="CU96" s="102"/>
      <c r="CV96" s="105" t="str">
        <f t="shared" si="32"/>
        <v xml:space="preserve"> INVERSIONES  JIMSA  LTDA</v>
      </c>
      <c r="CW96" s="105" t="str">
        <f t="shared" si="33"/>
        <v xml:space="preserve">USA  SCIENTIFIC  </v>
      </c>
      <c r="CX96" s="105">
        <f t="shared" si="34"/>
        <v>229000</v>
      </c>
      <c r="CY96" s="105">
        <f t="shared" si="35"/>
        <v>36640</v>
      </c>
      <c r="CZ96" s="105">
        <f t="shared" si="36"/>
        <v>265640</v>
      </c>
      <c r="DA96" s="105" t="str">
        <f t="shared" si="37"/>
        <v xml:space="preserve">90 DIAS </v>
      </c>
    </row>
    <row r="97" spans="1:105" ht="45">
      <c r="A97" s="40">
        <v>89</v>
      </c>
      <c r="B97" s="97" t="s">
        <v>393</v>
      </c>
      <c r="C97" s="35">
        <v>5</v>
      </c>
      <c r="D97" s="35" t="s">
        <v>54</v>
      </c>
      <c r="E97" s="98" t="s">
        <v>387</v>
      </c>
      <c r="F97" s="33">
        <v>3</v>
      </c>
      <c r="G97" s="99"/>
      <c r="H97" s="115"/>
      <c r="I97" s="115"/>
      <c r="J97" s="115"/>
      <c r="K97" s="100"/>
      <c r="L97" s="101"/>
      <c r="M97" s="101"/>
      <c r="N97" s="101"/>
      <c r="O97" s="101"/>
      <c r="P97" s="101"/>
      <c r="Q97" s="102"/>
      <c r="R97" s="102"/>
      <c r="S97" s="102"/>
      <c r="T97" s="102"/>
      <c r="U97" s="102"/>
      <c r="V97" s="103"/>
      <c r="W97" s="103"/>
      <c r="X97" s="103"/>
      <c r="Y97" s="103"/>
      <c r="Z97" s="103"/>
      <c r="AA97" s="101"/>
      <c r="AB97" s="101"/>
      <c r="AC97" s="101"/>
      <c r="AD97" s="101"/>
      <c r="AE97" s="101"/>
      <c r="AF97" s="104"/>
      <c r="AG97" s="104"/>
      <c r="AH97" s="104"/>
      <c r="AI97" s="104"/>
      <c r="AJ97" s="104"/>
      <c r="AK97" s="102"/>
      <c r="AL97" s="102"/>
      <c r="AM97" s="102"/>
      <c r="AN97" s="102"/>
      <c r="AO97" s="102"/>
      <c r="AP97" s="102"/>
      <c r="AQ97" s="104" t="s">
        <v>1296</v>
      </c>
      <c r="AR97" s="104">
        <v>248000</v>
      </c>
      <c r="AS97" s="104">
        <v>39680</v>
      </c>
      <c r="AT97" s="104">
        <v>863040</v>
      </c>
      <c r="AU97" s="104" t="s">
        <v>1295</v>
      </c>
      <c r="AV97" s="105"/>
      <c r="AW97" s="105"/>
      <c r="AX97" s="105"/>
      <c r="AY97" s="105"/>
      <c r="AZ97" s="105"/>
      <c r="BA97" s="102"/>
      <c r="BB97" s="102"/>
      <c r="BC97" s="102"/>
      <c r="BD97" s="102"/>
      <c r="BE97" s="102"/>
      <c r="BF97" s="106"/>
      <c r="BG97" s="106"/>
      <c r="BH97" s="106"/>
      <c r="BI97" s="106"/>
      <c r="BJ97" s="106"/>
      <c r="BK97" s="101"/>
      <c r="BL97" s="101"/>
      <c r="BM97" s="101"/>
      <c r="BN97" s="101"/>
      <c r="BO97" s="101"/>
      <c r="BP97" s="107"/>
      <c r="BQ97" s="107"/>
      <c r="BR97" s="107"/>
      <c r="BS97" s="107"/>
      <c r="BT97" s="107"/>
      <c r="BU97" s="151" t="str">
        <f t="shared" si="38"/>
        <v xml:space="preserve"> INVERSIONES  JIMSA  LTDA</v>
      </c>
      <c r="BV97" s="151" t="str">
        <f t="shared" si="30"/>
        <v xml:space="preserve">USA  SCIENTIFIC  </v>
      </c>
      <c r="BW97" s="151">
        <f t="shared" si="39"/>
        <v>248000</v>
      </c>
      <c r="BX97" s="151">
        <f t="shared" si="40"/>
        <v>39680</v>
      </c>
      <c r="BY97" s="151">
        <f t="shared" si="41"/>
        <v>863040</v>
      </c>
      <c r="BZ97" s="151" t="str">
        <f t="shared" si="31"/>
        <v xml:space="preserve">90 DIAS </v>
      </c>
      <c r="CA97" s="105"/>
      <c r="CB97" s="105"/>
      <c r="CC97" s="105"/>
      <c r="CD97" s="105"/>
      <c r="CE97" s="105"/>
      <c r="CF97" s="100"/>
      <c r="CG97" s="100"/>
      <c r="CH97" s="100"/>
      <c r="CI97" s="100"/>
      <c r="CJ97" s="100"/>
      <c r="CK97" s="107"/>
      <c r="CL97" s="107"/>
      <c r="CM97" s="107"/>
      <c r="CN97" s="107"/>
      <c r="CO97" s="107"/>
      <c r="CP97" s="102"/>
      <c r="CQ97" s="102"/>
      <c r="CR97" s="102"/>
      <c r="CS97" s="102"/>
      <c r="CT97" s="102"/>
      <c r="CU97" s="102"/>
      <c r="CV97" s="105" t="str">
        <f t="shared" si="32"/>
        <v xml:space="preserve"> INVERSIONES  JIMSA  LTDA</v>
      </c>
      <c r="CW97" s="105" t="str">
        <f t="shared" si="33"/>
        <v xml:space="preserve">USA  SCIENTIFIC  </v>
      </c>
      <c r="CX97" s="105">
        <f t="shared" si="34"/>
        <v>248000</v>
      </c>
      <c r="CY97" s="105">
        <f t="shared" si="35"/>
        <v>39680</v>
      </c>
      <c r="CZ97" s="105">
        <f t="shared" si="36"/>
        <v>863040</v>
      </c>
      <c r="DA97" s="105" t="str">
        <f t="shared" si="37"/>
        <v xml:space="preserve">90 DIAS </v>
      </c>
    </row>
    <row r="98" spans="1:105" ht="45">
      <c r="A98" s="40">
        <v>90</v>
      </c>
      <c r="B98" s="97" t="s">
        <v>394</v>
      </c>
      <c r="C98" s="35">
        <v>5</v>
      </c>
      <c r="D98" s="35" t="s">
        <v>54</v>
      </c>
      <c r="E98" s="98" t="s">
        <v>387</v>
      </c>
      <c r="F98" s="33">
        <v>3</v>
      </c>
      <c r="G98" s="99"/>
      <c r="H98" s="115"/>
      <c r="I98" s="115"/>
      <c r="J98" s="115"/>
      <c r="K98" s="100"/>
      <c r="L98" s="101"/>
      <c r="M98" s="101"/>
      <c r="N98" s="101"/>
      <c r="O98" s="101"/>
      <c r="P98" s="101"/>
      <c r="Q98" s="102"/>
      <c r="R98" s="102"/>
      <c r="S98" s="102"/>
      <c r="T98" s="102"/>
      <c r="U98" s="102"/>
      <c r="V98" s="103"/>
      <c r="W98" s="103"/>
      <c r="X98" s="103"/>
      <c r="Y98" s="103"/>
      <c r="Z98" s="103"/>
      <c r="AA98" s="101"/>
      <c r="AB98" s="101"/>
      <c r="AC98" s="101"/>
      <c r="AD98" s="101"/>
      <c r="AE98" s="101"/>
      <c r="AF98" s="104"/>
      <c r="AG98" s="104"/>
      <c r="AH98" s="104"/>
      <c r="AI98" s="104"/>
      <c r="AJ98" s="104"/>
      <c r="AK98" s="102"/>
      <c r="AL98" s="102"/>
      <c r="AM98" s="102"/>
      <c r="AN98" s="102"/>
      <c r="AO98" s="102"/>
      <c r="AP98" s="102"/>
      <c r="AQ98" s="104" t="s">
        <v>1296</v>
      </c>
      <c r="AR98" s="104">
        <v>265000</v>
      </c>
      <c r="AS98" s="104">
        <v>42400</v>
      </c>
      <c r="AT98" s="104">
        <v>922200</v>
      </c>
      <c r="AU98" s="104" t="s">
        <v>1295</v>
      </c>
      <c r="AV98" s="105"/>
      <c r="AW98" s="105"/>
      <c r="AX98" s="105"/>
      <c r="AY98" s="105"/>
      <c r="AZ98" s="105"/>
      <c r="BA98" s="102"/>
      <c r="BB98" s="102"/>
      <c r="BC98" s="102"/>
      <c r="BD98" s="102"/>
      <c r="BE98" s="102"/>
      <c r="BF98" s="106"/>
      <c r="BG98" s="106"/>
      <c r="BH98" s="106"/>
      <c r="BI98" s="106"/>
      <c r="BJ98" s="106"/>
      <c r="BK98" s="101"/>
      <c r="BL98" s="101"/>
      <c r="BM98" s="101"/>
      <c r="BN98" s="101"/>
      <c r="BO98" s="101"/>
      <c r="BP98" s="107"/>
      <c r="BQ98" s="107"/>
      <c r="BR98" s="107"/>
      <c r="BS98" s="107"/>
      <c r="BT98" s="107"/>
      <c r="BU98" s="151" t="str">
        <f t="shared" si="38"/>
        <v xml:space="preserve"> INVERSIONES  JIMSA  LTDA</v>
      </c>
      <c r="BV98" s="151" t="str">
        <f t="shared" si="30"/>
        <v xml:space="preserve">USA  SCIENTIFIC  </v>
      </c>
      <c r="BW98" s="151">
        <f t="shared" si="39"/>
        <v>265000</v>
      </c>
      <c r="BX98" s="151">
        <f t="shared" si="40"/>
        <v>42400</v>
      </c>
      <c r="BY98" s="151">
        <f t="shared" si="41"/>
        <v>922200</v>
      </c>
      <c r="BZ98" s="151" t="str">
        <f t="shared" si="31"/>
        <v xml:space="preserve">90 DIAS </v>
      </c>
      <c r="CA98" s="105"/>
      <c r="CB98" s="105"/>
      <c r="CC98" s="105"/>
      <c r="CD98" s="105"/>
      <c r="CE98" s="105"/>
      <c r="CF98" s="100"/>
      <c r="CG98" s="100"/>
      <c r="CH98" s="100"/>
      <c r="CI98" s="100"/>
      <c r="CJ98" s="100"/>
      <c r="CK98" s="107"/>
      <c r="CL98" s="107"/>
      <c r="CM98" s="107"/>
      <c r="CN98" s="107"/>
      <c r="CO98" s="107"/>
      <c r="CP98" s="102"/>
      <c r="CQ98" s="102"/>
      <c r="CR98" s="102"/>
      <c r="CS98" s="102"/>
      <c r="CT98" s="102"/>
      <c r="CU98" s="102"/>
      <c r="CV98" s="105" t="str">
        <f t="shared" si="32"/>
        <v xml:space="preserve"> INVERSIONES  JIMSA  LTDA</v>
      </c>
      <c r="CW98" s="105" t="str">
        <f t="shared" si="33"/>
        <v xml:space="preserve">USA  SCIENTIFIC  </v>
      </c>
      <c r="CX98" s="105">
        <f t="shared" si="34"/>
        <v>265000</v>
      </c>
      <c r="CY98" s="105">
        <f t="shared" si="35"/>
        <v>42400</v>
      </c>
      <c r="CZ98" s="105">
        <f t="shared" si="36"/>
        <v>922200</v>
      </c>
      <c r="DA98" s="105" t="str">
        <f t="shared" si="37"/>
        <v xml:space="preserve">90 DIAS </v>
      </c>
    </row>
    <row r="99" spans="1:105">
      <c r="A99" s="40">
        <v>91</v>
      </c>
      <c r="B99" s="97" t="s">
        <v>450</v>
      </c>
      <c r="C99" s="35" t="s">
        <v>272</v>
      </c>
      <c r="D99" s="35"/>
      <c r="E99" s="98" t="s">
        <v>271</v>
      </c>
      <c r="F99" s="33">
        <v>1</v>
      </c>
      <c r="G99" s="99" t="s">
        <v>271</v>
      </c>
      <c r="H99" s="115">
        <v>842000</v>
      </c>
      <c r="I99" s="115">
        <v>134720</v>
      </c>
      <c r="J99" s="115">
        <v>976719.99999999988</v>
      </c>
      <c r="K99" s="100" t="s">
        <v>1274</v>
      </c>
      <c r="L99" s="101"/>
      <c r="M99" s="101"/>
      <c r="N99" s="101"/>
      <c r="O99" s="101"/>
      <c r="P99" s="101"/>
      <c r="Q99" s="102"/>
      <c r="R99" s="102"/>
      <c r="S99" s="102"/>
      <c r="T99" s="102"/>
      <c r="U99" s="102"/>
      <c r="V99" s="103"/>
      <c r="W99" s="103"/>
      <c r="X99" s="103"/>
      <c r="Y99" s="103"/>
      <c r="Z99" s="103"/>
      <c r="AA99" s="101"/>
      <c r="AB99" s="101"/>
      <c r="AC99" s="101"/>
      <c r="AD99" s="101"/>
      <c r="AE99" s="101"/>
      <c r="AF99" s="104"/>
      <c r="AG99" s="104"/>
      <c r="AH99" s="104"/>
      <c r="AI99" s="104"/>
      <c r="AJ99" s="104"/>
      <c r="AK99" s="102" t="str">
        <f t="shared" si="24"/>
        <v>ADEQUIM S.A.S</v>
      </c>
      <c r="AL99" s="102" t="str">
        <f t="shared" si="25"/>
        <v>CORNING</v>
      </c>
      <c r="AM99" s="102">
        <f t="shared" si="26"/>
        <v>842000</v>
      </c>
      <c r="AN99" s="102">
        <f t="shared" si="27"/>
        <v>134720</v>
      </c>
      <c r="AO99" s="102">
        <f t="shared" si="28"/>
        <v>976719.99999999988</v>
      </c>
      <c r="AP99" s="102" t="str">
        <f t="shared" si="29"/>
        <v>90 DIAS</v>
      </c>
      <c r="AQ99" s="104" t="s">
        <v>1300</v>
      </c>
      <c r="AR99" s="104">
        <v>2030000</v>
      </c>
      <c r="AS99" s="104">
        <v>324800</v>
      </c>
      <c r="AT99" s="104">
        <v>2354800</v>
      </c>
      <c r="AU99" s="104" t="s">
        <v>1295</v>
      </c>
      <c r="AV99" s="105"/>
      <c r="AW99" s="105"/>
      <c r="AX99" s="105"/>
      <c r="AY99" s="105"/>
      <c r="AZ99" s="105"/>
      <c r="BA99" s="102"/>
      <c r="BB99" s="102"/>
      <c r="BC99" s="102"/>
      <c r="BD99" s="102"/>
      <c r="BE99" s="102"/>
      <c r="BF99" s="106" t="s">
        <v>271</v>
      </c>
      <c r="BG99" s="106">
        <v>821975</v>
      </c>
      <c r="BH99" s="106">
        <v>131516</v>
      </c>
      <c r="BI99" s="106">
        <v>953491</v>
      </c>
      <c r="BJ99" s="106" t="s">
        <v>1312</v>
      </c>
      <c r="BK99" s="101"/>
      <c r="BL99" s="101"/>
      <c r="BM99" s="101"/>
      <c r="BN99" s="101"/>
      <c r="BO99" s="101"/>
      <c r="BP99" s="107"/>
      <c r="BQ99" s="107"/>
      <c r="BR99" s="107"/>
      <c r="BS99" s="107"/>
      <c r="BT99" s="107"/>
      <c r="BU99" s="151" t="str">
        <f t="shared" si="38"/>
        <v>PROFINAS S.A.S</v>
      </c>
      <c r="BV99" s="151" t="str">
        <f t="shared" si="30"/>
        <v>CORNING</v>
      </c>
      <c r="BW99" s="151">
        <f t="shared" si="39"/>
        <v>821975</v>
      </c>
      <c r="BX99" s="151">
        <f t="shared" si="40"/>
        <v>131516</v>
      </c>
      <c r="BY99" s="151">
        <f t="shared" si="41"/>
        <v>953491</v>
      </c>
      <c r="BZ99" s="151" t="str">
        <f t="shared" si="31"/>
        <v>8-75 DIAS</v>
      </c>
      <c r="CA99" s="105" t="s">
        <v>271</v>
      </c>
      <c r="CB99" s="105">
        <v>1751000</v>
      </c>
      <c r="CC99" s="105">
        <v>280160</v>
      </c>
      <c r="CD99" s="105">
        <v>2031160</v>
      </c>
      <c r="CE99" s="105" t="s">
        <v>160</v>
      </c>
      <c r="CF99" s="100"/>
      <c r="CG99" s="100"/>
      <c r="CH99" s="100"/>
      <c r="CI99" s="100"/>
      <c r="CJ99" s="100"/>
      <c r="CK99" s="107" t="s">
        <v>271</v>
      </c>
      <c r="CL99" s="107">
        <v>566429</v>
      </c>
      <c r="CM99" s="107">
        <v>90628.64</v>
      </c>
      <c r="CN99" s="107">
        <v>657057.64</v>
      </c>
      <c r="CO99" s="107" t="s">
        <v>1337</v>
      </c>
      <c r="CP99" s="102" t="str">
        <f t="shared" si="42"/>
        <v xml:space="preserve">LABORATORIOS WACOL S.A. </v>
      </c>
      <c r="CQ99" s="102" t="str">
        <f t="shared" si="43"/>
        <v>CORNING</v>
      </c>
      <c r="CR99" s="102">
        <f t="shared" si="44"/>
        <v>566429</v>
      </c>
      <c r="CS99" s="102">
        <f t="shared" si="45"/>
        <v>90628.64</v>
      </c>
      <c r="CT99" s="102">
        <f t="shared" si="46"/>
        <v>657057.64</v>
      </c>
      <c r="CU99" s="102" t="str">
        <f t="shared" si="47"/>
        <v>70 DIAS</v>
      </c>
      <c r="CV99" s="105" t="str">
        <f t="shared" si="32"/>
        <v xml:space="preserve">LABORATORIOS WACOL S.A. </v>
      </c>
      <c r="CW99" s="105" t="str">
        <f t="shared" si="33"/>
        <v>CORNING</v>
      </c>
      <c r="CX99" s="105">
        <f t="shared" si="34"/>
        <v>566429</v>
      </c>
      <c r="CY99" s="105">
        <f t="shared" si="35"/>
        <v>90628.64</v>
      </c>
      <c r="CZ99" s="105">
        <f t="shared" si="36"/>
        <v>657057.64</v>
      </c>
      <c r="DA99" s="105" t="str">
        <f t="shared" si="37"/>
        <v>70 DIAS</v>
      </c>
    </row>
    <row r="100" spans="1:105" ht="45">
      <c r="A100" s="40">
        <v>92</v>
      </c>
      <c r="B100" s="97" t="s">
        <v>463</v>
      </c>
      <c r="C100" s="35" t="s">
        <v>155</v>
      </c>
      <c r="D100" s="35" t="s">
        <v>54</v>
      </c>
      <c r="E100" s="98" t="s">
        <v>225</v>
      </c>
      <c r="F100" s="33">
        <v>1</v>
      </c>
      <c r="G100" s="99"/>
      <c r="H100" s="115"/>
      <c r="I100" s="115"/>
      <c r="J100" s="115"/>
      <c r="K100" s="100"/>
      <c r="L100" s="101" t="s">
        <v>225</v>
      </c>
      <c r="M100" s="101">
        <v>728000</v>
      </c>
      <c r="N100" s="101">
        <v>116480</v>
      </c>
      <c r="O100" s="101">
        <v>844480</v>
      </c>
      <c r="P100" s="101" t="s">
        <v>151</v>
      </c>
      <c r="Q100" s="102"/>
      <c r="R100" s="102"/>
      <c r="S100" s="102"/>
      <c r="T100" s="102"/>
      <c r="U100" s="102"/>
      <c r="V100" s="103"/>
      <c r="W100" s="103"/>
      <c r="X100" s="103"/>
      <c r="Y100" s="103"/>
      <c r="Z100" s="103"/>
      <c r="AA100" s="101"/>
      <c r="AB100" s="101"/>
      <c r="AC100" s="101"/>
      <c r="AD100" s="101"/>
      <c r="AE100" s="101"/>
      <c r="AF100" s="104"/>
      <c r="AG100" s="104"/>
      <c r="AH100" s="104"/>
      <c r="AI100" s="104"/>
      <c r="AJ100" s="104"/>
      <c r="AK100" s="102" t="str">
        <f t="shared" si="24"/>
        <v xml:space="preserve"> ANNAR DIAGNOSTICA IMPORT S.A.S</v>
      </c>
      <c r="AL100" s="102" t="str">
        <f t="shared" si="25"/>
        <v>PROMEGA</v>
      </c>
      <c r="AM100" s="102">
        <f t="shared" si="26"/>
        <v>728000</v>
      </c>
      <c r="AN100" s="102">
        <f t="shared" si="27"/>
        <v>116480</v>
      </c>
      <c r="AO100" s="102">
        <f t="shared" si="28"/>
        <v>844480</v>
      </c>
      <c r="AP100" s="102" t="str">
        <f t="shared" si="29"/>
        <v>30 DÍAS</v>
      </c>
      <c r="AQ100" s="104"/>
      <c r="AR100" s="104"/>
      <c r="AS100" s="104"/>
      <c r="AT100" s="104"/>
      <c r="AU100" s="104"/>
      <c r="AV100" s="105"/>
      <c r="AW100" s="105"/>
      <c r="AX100" s="105"/>
      <c r="AY100" s="105"/>
      <c r="AZ100" s="105"/>
      <c r="BA100" s="102"/>
      <c r="BB100" s="102"/>
      <c r="BC100" s="102"/>
      <c r="BD100" s="102"/>
      <c r="BE100" s="102"/>
      <c r="BF100" s="106"/>
      <c r="BG100" s="106"/>
      <c r="BH100" s="106"/>
      <c r="BI100" s="106"/>
      <c r="BJ100" s="106"/>
      <c r="BK100" s="101"/>
      <c r="BL100" s="101"/>
      <c r="BM100" s="101"/>
      <c r="BN100" s="101"/>
      <c r="BO100" s="101"/>
      <c r="BP100" s="107"/>
      <c r="BQ100" s="107"/>
      <c r="BR100" s="107"/>
      <c r="BS100" s="107"/>
      <c r="BT100" s="107"/>
      <c r="BU100" s="151"/>
      <c r="BV100" s="151">
        <f t="shared" si="30"/>
        <v>0</v>
      </c>
      <c r="BW100" s="151"/>
      <c r="BX100" s="151"/>
      <c r="BY100" s="151"/>
      <c r="BZ100" s="151">
        <f t="shared" si="31"/>
        <v>0</v>
      </c>
      <c r="CA100" s="105"/>
      <c r="CB100" s="105"/>
      <c r="CC100" s="105"/>
      <c r="CD100" s="105"/>
      <c r="CE100" s="105"/>
      <c r="CF100" s="100"/>
      <c r="CG100" s="100"/>
      <c r="CH100" s="100"/>
      <c r="CI100" s="100"/>
      <c r="CJ100" s="100"/>
      <c r="CK100" s="107"/>
      <c r="CL100" s="107"/>
      <c r="CM100" s="107"/>
      <c r="CN100" s="107"/>
      <c r="CO100" s="107"/>
      <c r="CP100" s="102"/>
      <c r="CQ100" s="102"/>
      <c r="CR100" s="102"/>
      <c r="CS100" s="102"/>
      <c r="CT100" s="102"/>
      <c r="CU100" s="102"/>
      <c r="CV100" s="105" t="str">
        <f t="shared" si="32"/>
        <v xml:space="preserve"> ANNAR DIAGNOSTICA IMPORT S.A.S</v>
      </c>
      <c r="CW100" s="105" t="str">
        <f t="shared" si="33"/>
        <v>PROMEGA</v>
      </c>
      <c r="CX100" s="105">
        <f t="shared" si="34"/>
        <v>728000</v>
      </c>
      <c r="CY100" s="105">
        <f t="shared" si="35"/>
        <v>116480</v>
      </c>
      <c r="CZ100" s="105">
        <f t="shared" si="36"/>
        <v>844480</v>
      </c>
      <c r="DA100" s="105" t="str">
        <f t="shared" si="37"/>
        <v>30 DÍAS</v>
      </c>
    </row>
    <row r="101" spans="1:105" ht="45">
      <c r="A101" s="40">
        <v>93</v>
      </c>
      <c r="B101" s="97" t="s">
        <v>464</v>
      </c>
      <c r="C101" s="35"/>
      <c r="D101" s="35"/>
      <c r="E101" s="98" t="s">
        <v>230</v>
      </c>
      <c r="F101" s="33">
        <v>1</v>
      </c>
      <c r="G101" s="99"/>
      <c r="H101" s="115"/>
      <c r="I101" s="115"/>
      <c r="J101" s="115"/>
      <c r="K101" s="100"/>
      <c r="L101" s="101"/>
      <c r="M101" s="101"/>
      <c r="N101" s="101"/>
      <c r="O101" s="101"/>
      <c r="P101" s="101"/>
      <c r="Q101" s="102"/>
      <c r="R101" s="102"/>
      <c r="S101" s="102"/>
      <c r="T101" s="102"/>
      <c r="U101" s="102"/>
      <c r="V101" s="103"/>
      <c r="W101" s="103"/>
      <c r="X101" s="103"/>
      <c r="Y101" s="103"/>
      <c r="Z101" s="103"/>
      <c r="AA101" s="101"/>
      <c r="AB101" s="101"/>
      <c r="AC101" s="101"/>
      <c r="AD101" s="101"/>
      <c r="AE101" s="101"/>
      <c r="AF101" s="104"/>
      <c r="AG101" s="104"/>
      <c r="AH101" s="104"/>
      <c r="AI101" s="104"/>
      <c r="AJ101" s="104"/>
      <c r="AK101" s="102"/>
      <c r="AL101" s="102"/>
      <c r="AM101" s="102"/>
      <c r="AN101" s="102"/>
      <c r="AO101" s="102"/>
      <c r="AP101" s="102"/>
      <c r="AQ101" s="104"/>
      <c r="AR101" s="104"/>
      <c r="AS101" s="104"/>
      <c r="AT101" s="104"/>
      <c r="AU101" s="104"/>
      <c r="AV101" s="105"/>
      <c r="AW101" s="105"/>
      <c r="AX101" s="105"/>
      <c r="AY101" s="105"/>
      <c r="AZ101" s="105"/>
      <c r="BA101" s="102"/>
      <c r="BB101" s="102"/>
      <c r="BC101" s="102"/>
      <c r="BD101" s="102"/>
      <c r="BE101" s="102"/>
      <c r="BF101" s="106"/>
      <c r="BG101" s="106"/>
      <c r="BH101" s="106"/>
      <c r="BI101" s="106"/>
      <c r="BJ101" s="106"/>
      <c r="BK101" s="101" t="s">
        <v>1316</v>
      </c>
      <c r="BL101" s="101">
        <v>280500</v>
      </c>
      <c r="BM101" s="101"/>
      <c r="BN101" s="101">
        <v>280500</v>
      </c>
      <c r="BO101" s="101" t="s">
        <v>1283</v>
      </c>
      <c r="BP101" s="107"/>
      <c r="BQ101" s="107"/>
      <c r="BR101" s="107"/>
      <c r="BS101" s="107"/>
      <c r="BT101" s="107"/>
      <c r="BU101" s="151" t="str">
        <f t="shared" si="38"/>
        <v xml:space="preserve"> QUIMICA  M.G.  S.A.S.</v>
      </c>
      <c r="BV101" s="151" t="str">
        <f t="shared" si="30"/>
        <v>SANTA  CRUZ</v>
      </c>
      <c r="BW101" s="151">
        <f t="shared" si="39"/>
        <v>280500</v>
      </c>
      <c r="BX101" s="151"/>
      <c r="BY101" s="151">
        <f t="shared" si="41"/>
        <v>280500</v>
      </c>
      <c r="BZ101" s="151" t="str">
        <f t="shared" si="31"/>
        <v>60 DIAS</v>
      </c>
      <c r="CA101" s="105"/>
      <c r="CB101" s="105"/>
      <c r="CC101" s="105"/>
      <c r="CD101" s="105"/>
      <c r="CE101" s="105"/>
      <c r="CF101" s="100" t="s">
        <v>1332</v>
      </c>
      <c r="CG101" s="100">
        <v>315000</v>
      </c>
      <c r="CH101" s="100">
        <v>0</v>
      </c>
      <c r="CI101" s="100">
        <v>315000</v>
      </c>
      <c r="CJ101" s="100" t="s">
        <v>1331</v>
      </c>
      <c r="CK101" s="107"/>
      <c r="CL101" s="107"/>
      <c r="CM101" s="107"/>
      <c r="CN101" s="107"/>
      <c r="CO101" s="107"/>
      <c r="CP101" s="102" t="str">
        <f t="shared" si="42"/>
        <v xml:space="preserve"> SUMINISTROS CLINICOS ISLA SAS</v>
      </c>
      <c r="CQ101" s="102" t="str">
        <f t="shared" si="43"/>
        <v>SANTA CRUZ sc-2031</v>
      </c>
      <c r="CR101" s="102">
        <f t="shared" si="44"/>
        <v>315000</v>
      </c>
      <c r="CS101" s="102">
        <f t="shared" si="45"/>
        <v>0</v>
      </c>
      <c r="CT101" s="102">
        <f t="shared" si="46"/>
        <v>315000</v>
      </c>
      <c r="CU101" s="102" t="str">
        <f t="shared" si="47"/>
        <v>45 DIAS HABILES</v>
      </c>
      <c r="CV101" s="105" t="str">
        <f t="shared" si="32"/>
        <v xml:space="preserve"> QUIMICA  M.G.  S.A.S.</v>
      </c>
      <c r="CW101" s="105" t="str">
        <f t="shared" si="33"/>
        <v>SANTA  CRUZ</v>
      </c>
      <c r="CX101" s="105">
        <f t="shared" si="34"/>
        <v>280500</v>
      </c>
      <c r="CY101" s="105">
        <f t="shared" si="35"/>
        <v>0</v>
      </c>
      <c r="CZ101" s="105">
        <f t="shared" si="36"/>
        <v>280500</v>
      </c>
      <c r="DA101" s="105" t="str">
        <f t="shared" si="37"/>
        <v>60 DIAS</v>
      </c>
    </row>
    <row r="102" spans="1:105" ht="30">
      <c r="A102" s="40">
        <v>94</v>
      </c>
      <c r="B102" s="97" t="s">
        <v>465</v>
      </c>
      <c r="C102" s="35" t="s">
        <v>34</v>
      </c>
      <c r="D102" s="35" t="s">
        <v>16</v>
      </c>
      <c r="E102" s="98" t="s">
        <v>230</v>
      </c>
      <c r="F102" s="33">
        <v>1</v>
      </c>
      <c r="G102" s="99"/>
      <c r="H102" s="115"/>
      <c r="I102" s="115"/>
      <c r="J102" s="115"/>
      <c r="K102" s="100"/>
      <c r="L102" s="101"/>
      <c r="M102" s="101"/>
      <c r="N102" s="101"/>
      <c r="O102" s="101"/>
      <c r="P102" s="101"/>
      <c r="Q102" s="102"/>
      <c r="R102" s="102"/>
      <c r="S102" s="102"/>
      <c r="T102" s="102"/>
      <c r="U102" s="102"/>
      <c r="V102" s="103"/>
      <c r="W102" s="103"/>
      <c r="X102" s="103"/>
      <c r="Y102" s="103"/>
      <c r="Z102" s="103"/>
      <c r="AA102" s="101"/>
      <c r="AB102" s="101"/>
      <c r="AC102" s="101"/>
      <c r="AD102" s="101"/>
      <c r="AE102" s="101"/>
      <c r="AF102" s="104"/>
      <c r="AG102" s="104"/>
      <c r="AH102" s="104"/>
      <c r="AI102" s="104"/>
      <c r="AJ102" s="104"/>
      <c r="AK102" s="102"/>
      <c r="AL102" s="102"/>
      <c r="AM102" s="102"/>
      <c r="AN102" s="102"/>
      <c r="AO102" s="102"/>
      <c r="AP102" s="102"/>
      <c r="AQ102" s="104"/>
      <c r="AR102" s="104"/>
      <c r="AS102" s="104"/>
      <c r="AT102" s="104"/>
      <c r="AU102" s="104"/>
      <c r="AV102" s="105"/>
      <c r="AW102" s="105"/>
      <c r="AX102" s="105"/>
      <c r="AY102" s="105"/>
      <c r="AZ102" s="105"/>
      <c r="BA102" s="102"/>
      <c r="BB102" s="102"/>
      <c r="BC102" s="102"/>
      <c r="BD102" s="102"/>
      <c r="BE102" s="102"/>
      <c r="BF102" s="106"/>
      <c r="BG102" s="106"/>
      <c r="BH102" s="106"/>
      <c r="BI102" s="106"/>
      <c r="BJ102" s="106"/>
      <c r="BK102" s="101" t="s">
        <v>1316</v>
      </c>
      <c r="BL102" s="101">
        <v>950000</v>
      </c>
      <c r="BM102" s="101">
        <v>152000</v>
      </c>
      <c r="BN102" s="101">
        <v>1102000</v>
      </c>
      <c r="BO102" s="101" t="s">
        <v>1283</v>
      </c>
      <c r="BP102" s="107"/>
      <c r="BQ102" s="107"/>
      <c r="BR102" s="107"/>
      <c r="BS102" s="107"/>
      <c r="BT102" s="107"/>
      <c r="BU102" s="151" t="str">
        <f t="shared" si="38"/>
        <v xml:space="preserve"> QUIMICA  M.G.  S.A.S.</v>
      </c>
      <c r="BV102" s="151" t="str">
        <f t="shared" si="30"/>
        <v>SANTA  CRUZ</v>
      </c>
      <c r="BW102" s="151">
        <f t="shared" si="39"/>
        <v>950000</v>
      </c>
      <c r="BX102" s="151">
        <f t="shared" si="40"/>
        <v>152000</v>
      </c>
      <c r="BY102" s="151">
        <f t="shared" si="41"/>
        <v>1102000</v>
      </c>
      <c r="BZ102" s="151" t="str">
        <f t="shared" si="31"/>
        <v>60 DIAS</v>
      </c>
      <c r="CA102" s="105"/>
      <c r="CB102" s="105"/>
      <c r="CC102" s="105"/>
      <c r="CD102" s="105"/>
      <c r="CE102" s="105"/>
      <c r="CF102" s="100" t="s">
        <v>1333</v>
      </c>
      <c r="CG102" s="100">
        <v>882000</v>
      </c>
      <c r="CH102" s="100">
        <v>0.16</v>
      </c>
      <c r="CI102" s="100">
        <v>1023120</v>
      </c>
      <c r="CJ102" s="100" t="s">
        <v>1331</v>
      </c>
      <c r="CK102" s="107"/>
      <c r="CL102" s="107"/>
      <c r="CM102" s="107"/>
      <c r="CN102" s="107"/>
      <c r="CO102" s="107"/>
      <c r="CP102" s="102" t="str">
        <f t="shared" si="42"/>
        <v xml:space="preserve"> SUMINISTROS CLINICOS ISLA SAS</v>
      </c>
      <c r="CQ102" s="102" t="str">
        <f t="shared" si="43"/>
        <v>SANTA CRUZ sc-216797A</v>
      </c>
      <c r="CR102" s="102">
        <f t="shared" si="44"/>
        <v>882000</v>
      </c>
      <c r="CS102" s="102">
        <f t="shared" si="45"/>
        <v>0.16</v>
      </c>
      <c r="CT102" s="102">
        <f t="shared" si="46"/>
        <v>1023120</v>
      </c>
      <c r="CU102" s="102" t="str">
        <f t="shared" si="47"/>
        <v>45 DIAS HABILES</v>
      </c>
      <c r="CV102" s="105" t="str">
        <f t="shared" si="32"/>
        <v xml:space="preserve"> SUMINISTROS CLINICOS ISLA SAS</v>
      </c>
      <c r="CW102" s="105" t="str">
        <f t="shared" si="33"/>
        <v>SANTA CRUZ sc-216797A</v>
      </c>
      <c r="CX102" s="105">
        <f t="shared" si="34"/>
        <v>882000</v>
      </c>
      <c r="CY102" s="105">
        <f t="shared" si="35"/>
        <v>0.16</v>
      </c>
      <c r="CZ102" s="105">
        <f t="shared" si="36"/>
        <v>1023120</v>
      </c>
      <c r="DA102" s="105" t="str">
        <f t="shared" si="37"/>
        <v>45 DIAS HABILES</v>
      </c>
    </row>
    <row r="103" spans="1:105" ht="90">
      <c r="A103" s="40">
        <v>95</v>
      </c>
      <c r="B103" s="97" t="s">
        <v>499</v>
      </c>
      <c r="C103" s="35"/>
      <c r="D103" s="35" t="s">
        <v>54</v>
      </c>
      <c r="E103" s="98"/>
      <c r="F103" s="33">
        <v>1</v>
      </c>
      <c r="G103" s="99"/>
      <c r="H103" s="115"/>
      <c r="I103" s="115"/>
      <c r="J103" s="115"/>
      <c r="K103" s="100"/>
      <c r="L103" s="101"/>
      <c r="M103" s="101"/>
      <c r="N103" s="101"/>
      <c r="O103" s="101"/>
      <c r="P103" s="101"/>
      <c r="Q103" s="102"/>
      <c r="R103" s="102"/>
      <c r="S103" s="102"/>
      <c r="T103" s="102"/>
      <c r="U103" s="102"/>
      <c r="V103" s="103"/>
      <c r="W103" s="103"/>
      <c r="X103" s="103"/>
      <c r="Y103" s="103"/>
      <c r="Z103" s="103"/>
      <c r="AA103" s="101"/>
      <c r="AB103" s="101"/>
      <c r="AC103" s="101"/>
      <c r="AD103" s="101"/>
      <c r="AE103" s="101"/>
      <c r="AF103" s="104"/>
      <c r="AG103" s="104"/>
      <c r="AH103" s="104"/>
      <c r="AI103" s="104"/>
      <c r="AJ103" s="104"/>
      <c r="AK103" s="102"/>
      <c r="AL103" s="102"/>
      <c r="AM103" s="102"/>
      <c r="AN103" s="102"/>
      <c r="AO103" s="102"/>
      <c r="AP103" s="102"/>
      <c r="AQ103" s="104"/>
      <c r="AR103" s="104"/>
      <c r="AS103" s="104"/>
      <c r="AT103" s="104"/>
      <c r="AU103" s="104"/>
      <c r="AV103" s="105"/>
      <c r="AW103" s="105"/>
      <c r="AX103" s="105"/>
      <c r="AY103" s="105"/>
      <c r="AZ103" s="105"/>
      <c r="BA103" s="102"/>
      <c r="BB103" s="102"/>
      <c r="BC103" s="102"/>
      <c r="BD103" s="102"/>
      <c r="BE103" s="102"/>
      <c r="BF103" s="106"/>
      <c r="BG103" s="106"/>
      <c r="BH103" s="106"/>
      <c r="BI103" s="106"/>
      <c r="BJ103" s="106"/>
      <c r="BK103" s="101"/>
      <c r="BL103" s="101"/>
      <c r="BM103" s="101"/>
      <c r="BN103" s="101"/>
      <c r="BO103" s="101"/>
      <c r="BP103" s="107"/>
      <c r="BQ103" s="107"/>
      <c r="BR103" s="107"/>
      <c r="BS103" s="107"/>
      <c r="BT103" s="107"/>
      <c r="BU103" s="151"/>
      <c r="BV103" s="151">
        <f t="shared" si="30"/>
        <v>0</v>
      </c>
      <c r="BW103" s="151"/>
      <c r="BX103" s="151"/>
      <c r="BY103" s="151"/>
      <c r="BZ103" s="151">
        <f t="shared" si="31"/>
        <v>0</v>
      </c>
      <c r="CA103" s="105"/>
      <c r="CB103" s="105"/>
      <c r="CC103" s="105"/>
      <c r="CD103" s="105"/>
      <c r="CE103" s="105"/>
      <c r="CF103" s="100"/>
      <c r="CG103" s="100"/>
      <c r="CH103" s="100"/>
      <c r="CI103" s="100"/>
      <c r="CJ103" s="100"/>
      <c r="CK103" s="107"/>
      <c r="CL103" s="107"/>
      <c r="CM103" s="107"/>
      <c r="CN103" s="107"/>
      <c r="CO103" s="107"/>
      <c r="CP103" s="102"/>
      <c r="CQ103" s="102"/>
      <c r="CR103" s="102"/>
      <c r="CS103" s="102"/>
      <c r="CT103" s="102"/>
      <c r="CU103" s="102"/>
      <c r="CV103" s="105">
        <f t="shared" si="32"/>
        <v>0</v>
      </c>
      <c r="CW103" s="105">
        <f t="shared" si="33"/>
        <v>0</v>
      </c>
      <c r="CX103" s="105">
        <f t="shared" si="34"/>
        <v>0</v>
      </c>
      <c r="CY103" s="105">
        <f t="shared" si="35"/>
        <v>0</v>
      </c>
      <c r="CZ103" s="105">
        <f t="shared" si="36"/>
        <v>0</v>
      </c>
      <c r="DA103" s="105">
        <f t="shared" si="37"/>
        <v>0</v>
      </c>
    </row>
    <row r="104" spans="1:105" ht="45">
      <c r="A104" s="40">
        <v>96</v>
      </c>
      <c r="B104" s="119" t="s">
        <v>511</v>
      </c>
      <c r="C104" s="35" t="s">
        <v>513</v>
      </c>
      <c r="D104" s="35" t="s">
        <v>301</v>
      </c>
      <c r="E104" s="98" t="s">
        <v>512</v>
      </c>
      <c r="F104" s="33">
        <v>1</v>
      </c>
      <c r="G104" s="99"/>
      <c r="H104" s="115"/>
      <c r="I104" s="115"/>
      <c r="J104" s="115"/>
      <c r="K104" s="100"/>
      <c r="L104" s="101"/>
      <c r="M104" s="101"/>
      <c r="N104" s="101"/>
      <c r="O104" s="101"/>
      <c r="P104" s="101"/>
      <c r="Q104" s="102"/>
      <c r="R104" s="102"/>
      <c r="S104" s="102"/>
      <c r="T104" s="102"/>
      <c r="U104" s="102"/>
      <c r="V104" s="103"/>
      <c r="W104" s="103"/>
      <c r="X104" s="103"/>
      <c r="Y104" s="103"/>
      <c r="Z104" s="103"/>
      <c r="AA104" s="101"/>
      <c r="AB104" s="101"/>
      <c r="AC104" s="101"/>
      <c r="AD104" s="101"/>
      <c r="AE104" s="101"/>
      <c r="AF104" s="104"/>
      <c r="AG104" s="104"/>
      <c r="AH104" s="104"/>
      <c r="AI104" s="104"/>
      <c r="AJ104" s="104"/>
      <c r="AK104" s="102"/>
      <c r="AL104" s="102"/>
      <c r="AM104" s="102"/>
      <c r="AN104" s="102"/>
      <c r="AO104" s="102"/>
      <c r="AP104" s="102"/>
      <c r="AQ104" s="104"/>
      <c r="AR104" s="104"/>
      <c r="AS104" s="104"/>
      <c r="AT104" s="104"/>
      <c r="AU104" s="104"/>
      <c r="AV104" s="105"/>
      <c r="AW104" s="105"/>
      <c r="AX104" s="105"/>
      <c r="AY104" s="105"/>
      <c r="AZ104" s="105"/>
      <c r="BA104" s="102"/>
      <c r="BB104" s="102"/>
      <c r="BC104" s="102"/>
      <c r="BD104" s="102"/>
      <c r="BE104" s="102"/>
      <c r="BF104" s="106"/>
      <c r="BG104" s="106"/>
      <c r="BH104" s="106"/>
      <c r="BI104" s="106"/>
      <c r="BJ104" s="106"/>
      <c r="BK104" s="101"/>
      <c r="BL104" s="101"/>
      <c r="BM104" s="101"/>
      <c r="BN104" s="101"/>
      <c r="BO104" s="101"/>
      <c r="BP104" s="107"/>
      <c r="BQ104" s="107"/>
      <c r="BR104" s="107"/>
      <c r="BS104" s="107"/>
      <c r="BT104" s="107"/>
      <c r="BU104" s="151"/>
      <c r="BV104" s="151">
        <f t="shared" si="30"/>
        <v>0</v>
      </c>
      <c r="BW104" s="151"/>
      <c r="BX104" s="151"/>
      <c r="BY104" s="151"/>
      <c r="BZ104" s="151">
        <f t="shared" si="31"/>
        <v>0</v>
      </c>
      <c r="CA104" s="105"/>
      <c r="CB104" s="105"/>
      <c r="CC104" s="105"/>
      <c r="CD104" s="105"/>
      <c r="CE104" s="105"/>
      <c r="CF104" s="100"/>
      <c r="CG104" s="100"/>
      <c r="CH104" s="100"/>
      <c r="CI104" s="100"/>
      <c r="CJ104" s="100"/>
      <c r="CK104" s="107"/>
      <c r="CL104" s="107"/>
      <c r="CM104" s="107"/>
      <c r="CN104" s="107"/>
      <c r="CO104" s="107"/>
      <c r="CP104" s="102"/>
      <c r="CQ104" s="102"/>
      <c r="CR104" s="102"/>
      <c r="CS104" s="102"/>
      <c r="CT104" s="102"/>
      <c r="CU104" s="102"/>
      <c r="CV104" s="105">
        <f t="shared" si="32"/>
        <v>0</v>
      </c>
      <c r="CW104" s="105">
        <f t="shared" si="33"/>
        <v>0</v>
      </c>
      <c r="CX104" s="105">
        <f t="shared" si="34"/>
        <v>0</v>
      </c>
      <c r="CY104" s="105">
        <f t="shared" si="35"/>
        <v>0</v>
      </c>
      <c r="CZ104" s="105">
        <f t="shared" si="36"/>
        <v>0</v>
      </c>
      <c r="DA104" s="105">
        <f t="shared" si="37"/>
        <v>0</v>
      </c>
    </row>
    <row r="105" spans="1:105" ht="45">
      <c r="A105" s="40">
        <v>97</v>
      </c>
      <c r="B105" s="120" t="s">
        <v>568</v>
      </c>
      <c r="C105" s="35" t="s">
        <v>153</v>
      </c>
      <c r="D105" s="35" t="s">
        <v>54</v>
      </c>
      <c r="E105" s="98" t="s">
        <v>50</v>
      </c>
      <c r="F105" s="33">
        <v>1</v>
      </c>
      <c r="G105" s="99"/>
      <c r="H105" s="115"/>
      <c r="I105" s="115"/>
      <c r="J105" s="115"/>
      <c r="K105" s="100"/>
      <c r="L105" s="101"/>
      <c r="M105" s="101"/>
      <c r="N105" s="101"/>
      <c r="O105" s="101"/>
      <c r="P105" s="101"/>
      <c r="Q105" s="102"/>
      <c r="R105" s="102"/>
      <c r="S105" s="102"/>
      <c r="T105" s="102"/>
      <c r="U105" s="102"/>
      <c r="V105" s="103"/>
      <c r="W105" s="103"/>
      <c r="X105" s="103"/>
      <c r="Y105" s="103"/>
      <c r="Z105" s="103"/>
      <c r="AA105" s="101"/>
      <c r="AB105" s="101"/>
      <c r="AC105" s="101"/>
      <c r="AD105" s="101"/>
      <c r="AE105" s="101"/>
      <c r="AF105" s="104"/>
      <c r="AG105" s="104"/>
      <c r="AH105" s="104"/>
      <c r="AI105" s="104"/>
      <c r="AJ105" s="104"/>
      <c r="AK105" s="102"/>
      <c r="AL105" s="102"/>
      <c r="AM105" s="102"/>
      <c r="AN105" s="102"/>
      <c r="AO105" s="102"/>
      <c r="AP105" s="102"/>
      <c r="AQ105" s="104"/>
      <c r="AR105" s="104"/>
      <c r="AS105" s="104"/>
      <c r="AT105" s="104"/>
      <c r="AU105" s="104"/>
      <c r="AV105" s="105"/>
      <c r="AW105" s="105"/>
      <c r="AX105" s="105"/>
      <c r="AY105" s="105"/>
      <c r="AZ105" s="105"/>
      <c r="BA105" s="102"/>
      <c r="BB105" s="102"/>
      <c r="BC105" s="102"/>
      <c r="BD105" s="102"/>
      <c r="BE105" s="102"/>
      <c r="BF105" s="106"/>
      <c r="BG105" s="106"/>
      <c r="BH105" s="106"/>
      <c r="BI105" s="106"/>
      <c r="BJ105" s="106"/>
      <c r="BK105" s="101"/>
      <c r="BL105" s="101"/>
      <c r="BM105" s="101"/>
      <c r="BN105" s="101"/>
      <c r="BO105" s="101"/>
      <c r="BP105" s="107"/>
      <c r="BQ105" s="107"/>
      <c r="BR105" s="107"/>
      <c r="BS105" s="107"/>
      <c r="BT105" s="107"/>
      <c r="BU105" s="151"/>
      <c r="BV105" s="151">
        <f t="shared" si="30"/>
        <v>0</v>
      </c>
      <c r="BW105" s="151"/>
      <c r="BX105" s="151"/>
      <c r="BY105" s="151"/>
      <c r="BZ105" s="151">
        <f t="shared" si="31"/>
        <v>0</v>
      </c>
      <c r="CA105" s="105"/>
      <c r="CB105" s="105"/>
      <c r="CC105" s="105"/>
      <c r="CD105" s="105"/>
      <c r="CE105" s="105"/>
      <c r="CF105" s="100"/>
      <c r="CG105" s="100"/>
      <c r="CH105" s="100"/>
      <c r="CI105" s="100"/>
      <c r="CJ105" s="100"/>
      <c r="CK105" s="107"/>
      <c r="CL105" s="107"/>
      <c r="CM105" s="107"/>
      <c r="CN105" s="107"/>
      <c r="CO105" s="107"/>
      <c r="CP105" s="102"/>
      <c r="CQ105" s="102"/>
      <c r="CR105" s="102"/>
      <c r="CS105" s="102"/>
      <c r="CT105" s="102"/>
      <c r="CU105" s="102"/>
      <c r="CV105" s="105">
        <f t="shared" si="32"/>
        <v>0</v>
      </c>
      <c r="CW105" s="105">
        <f t="shared" si="33"/>
        <v>0</v>
      </c>
      <c r="CX105" s="105">
        <f t="shared" si="34"/>
        <v>0</v>
      </c>
      <c r="CY105" s="105">
        <f t="shared" si="35"/>
        <v>0</v>
      </c>
      <c r="CZ105" s="105">
        <f t="shared" si="36"/>
        <v>0</v>
      </c>
      <c r="DA105" s="105">
        <f t="shared" si="37"/>
        <v>0</v>
      </c>
    </row>
    <row r="106" spans="1:105">
      <c r="A106" s="40">
        <v>98</v>
      </c>
      <c r="B106" s="120" t="s">
        <v>561</v>
      </c>
      <c r="C106" s="26" t="s">
        <v>563</v>
      </c>
      <c r="D106" s="26" t="s">
        <v>54</v>
      </c>
      <c r="E106" s="121" t="s">
        <v>562</v>
      </c>
      <c r="F106" s="32">
        <v>2</v>
      </c>
      <c r="G106" s="99"/>
      <c r="H106" s="115"/>
      <c r="I106" s="115"/>
      <c r="J106" s="115"/>
      <c r="K106" s="100"/>
      <c r="L106" s="101"/>
      <c r="M106" s="101"/>
      <c r="N106" s="101"/>
      <c r="O106" s="101"/>
      <c r="P106" s="101"/>
      <c r="Q106" s="102"/>
      <c r="R106" s="102"/>
      <c r="S106" s="102"/>
      <c r="T106" s="102"/>
      <c r="U106" s="102"/>
      <c r="V106" s="103"/>
      <c r="W106" s="103"/>
      <c r="X106" s="103"/>
      <c r="Y106" s="103"/>
      <c r="Z106" s="103"/>
      <c r="AA106" s="101"/>
      <c r="AB106" s="101"/>
      <c r="AC106" s="101"/>
      <c r="AD106" s="101"/>
      <c r="AE106" s="101"/>
      <c r="AF106" s="104"/>
      <c r="AG106" s="104"/>
      <c r="AH106" s="104"/>
      <c r="AI106" s="104"/>
      <c r="AJ106" s="104"/>
      <c r="AK106" s="102"/>
      <c r="AL106" s="102"/>
      <c r="AM106" s="102"/>
      <c r="AN106" s="102"/>
      <c r="AO106" s="102"/>
      <c r="AP106" s="102"/>
      <c r="AQ106" s="104"/>
      <c r="AR106" s="104"/>
      <c r="AS106" s="104"/>
      <c r="AT106" s="104"/>
      <c r="AU106" s="104"/>
      <c r="AV106" s="105"/>
      <c r="AW106" s="105"/>
      <c r="AX106" s="105"/>
      <c r="AY106" s="105"/>
      <c r="AZ106" s="105"/>
      <c r="BA106" s="102"/>
      <c r="BB106" s="102"/>
      <c r="BC106" s="102"/>
      <c r="BD106" s="102"/>
      <c r="BE106" s="102"/>
      <c r="BF106" s="106"/>
      <c r="BG106" s="106"/>
      <c r="BH106" s="106"/>
      <c r="BI106" s="106"/>
      <c r="BJ106" s="106"/>
      <c r="BK106" s="101"/>
      <c r="BL106" s="101"/>
      <c r="BM106" s="101"/>
      <c r="BN106" s="101"/>
      <c r="BO106" s="101"/>
      <c r="BP106" s="107"/>
      <c r="BQ106" s="107"/>
      <c r="BR106" s="107"/>
      <c r="BS106" s="107"/>
      <c r="BT106" s="107"/>
      <c r="BU106" s="151"/>
      <c r="BV106" s="151">
        <f t="shared" si="30"/>
        <v>0</v>
      </c>
      <c r="BW106" s="151"/>
      <c r="BX106" s="151"/>
      <c r="BY106" s="151"/>
      <c r="BZ106" s="151">
        <f t="shared" si="31"/>
        <v>0</v>
      </c>
      <c r="CA106" s="105"/>
      <c r="CB106" s="105"/>
      <c r="CC106" s="105"/>
      <c r="CD106" s="105"/>
      <c r="CE106" s="105"/>
      <c r="CF106" s="100"/>
      <c r="CG106" s="100"/>
      <c r="CH106" s="100"/>
      <c r="CI106" s="100"/>
      <c r="CJ106" s="100"/>
      <c r="CK106" s="107"/>
      <c r="CL106" s="107"/>
      <c r="CM106" s="107"/>
      <c r="CN106" s="107"/>
      <c r="CO106" s="107"/>
      <c r="CP106" s="102"/>
      <c r="CQ106" s="102"/>
      <c r="CR106" s="102"/>
      <c r="CS106" s="102"/>
      <c r="CT106" s="102"/>
      <c r="CU106" s="102"/>
      <c r="CV106" s="105">
        <f t="shared" si="32"/>
        <v>0</v>
      </c>
      <c r="CW106" s="105">
        <f t="shared" si="33"/>
        <v>0</v>
      </c>
      <c r="CX106" s="105">
        <f t="shared" si="34"/>
        <v>0</v>
      </c>
      <c r="CY106" s="105">
        <f t="shared" si="35"/>
        <v>0</v>
      </c>
      <c r="CZ106" s="105">
        <f t="shared" si="36"/>
        <v>0</v>
      </c>
      <c r="DA106" s="105">
        <f t="shared" si="37"/>
        <v>0</v>
      </c>
    </row>
    <row r="107" spans="1:105" ht="45">
      <c r="A107" s="40">
        <v>99</v>
      </c>
      <c r="B107" s="120" t="s">
        <v>569</v>
      </c>
      <c r="C107" s="35" t="s">
        <v>153</v>
      </c>
      <c r="D107" s="35" t="s">
        <v>54</v>
      </c>
      <c r="E107" s="98" t="s">
        <v>50</v>
      </c>
      <c r="F107" s="33">
        <v>1</v>
      </c>
      <c r="G107" s="99"/>
      <c r="H107" s="115"/>
      <c r="I107" s="115"/>
      <c r="J107" s="115"/>
      <c r="K107" s="100" t="s">
        <v>914</v>
      </c>
      <c r="L107" s="101"/>
      <c r="M107" s="101"/>
      <c r="N107" s="101"/>
      <c r="O107" s="101"/>
      <c r="P107" s="101" t="s">
        <v>914</v>
      </c>
      <c r="Q107" s="102"/>
      <c r="R107" s="102"/>
      <c r="S107" s="102"/>
      <c r="T107" s="102"/>
      <c r="U107" s="102" t="s">
        <v>914</v>
      </c>
      <c r="V107" s="103"/>
      <c r="W107" s="103"/>
      <c r="X107" s="103"/>
      <c r="Y107" s="103"/>
      <c r="Z107" s="103" t="s">
        <v>914</v>
      </c>
      <c r="AA107" s="101"/>
      <c r="AB107" s="101"/>
      <c r="AC107" s="101"/>
      <c r="AD107" s="101"/>
      <c r="AE107" s="101" t="s">
        <v>914</v>
      </c>
      <c r="AF107" s="104"/>
      <c r="AG107" s="104"/>
      <c r="AH107" s="104"/>
      <c r="AI107" s="104"/>
      <c r="AJ107" s="104" t="s">
        <v>914</v>
      </c>
      <c r="AK107" s="102"/>
      <c r="AL107" s="102"/>
      <c r="AM107" s="102"/>
      <c r="AN107" s="102"/>
      <c r="AO107" s="102"/>
      <c r="AP107" s="102"/>
      <c r="AQ107" s="104"/>
      <c r="AR107" s="104"/>
      <c r="AS107" s="104"/>
      <c r="AT107" s="104"/>
      <c r="AU107" s="104" t="s">
        <v>914</v>
      </c>
      <c r="AV107" s="105"/>
      <c r="AW107" s="105"/>
      <c r="AX107" s="105"/>
      <c r="AY107" s="105"/>
      <c r="AZ107" s="105" t="s">
        <v>914</v>
      </c>
      <c r="BA107" s="102"/>
      <c r="BB107" s="102"/>
      <c r="BC107" s="102"/>
      <c r="BD107" s="102"/>
      <c r="BE107" s="102"/>
      <c r="BF107" s="106"/>
      <c r="BG107" s="106"/>
      <c r="BH107" s="106"/>
      <c r="BI107" s="106"/>
      <c r="BJ107" s="106"/>
      <c r="BK107" s="101"/>
      <c r="BL107" s="101"/>
      <c r="BM107" s="101"/>
      <c r="BN107" s="101"/>
      <c r="BO107" s="101" t="s">
        <v>914</v>
      </c>
      <c r="BP107" s="107"/>
      <c r="BQ107" s="107"/>
      <c r="BR107" s="107"/>
      <c r="BS107" s="107"/>
      <c r="BT107" s="107" t="s">
        <v>914</v>
      </c>
      <c r="BU107" s="151"/>
      <c r="BV107" s="151">
        <f t="shared" si="30"/>
        <v>0</v>
      </c>
      <c r="BW107" s="151"/>
      <c r="BX107" s="151"/>
      <c r="BY107" s="151"/>
      <c r="BZ107" s="151" t="str">
        <f t="shared" si="31"/>
        <v xml:space="preserve"> </v>
      </c>
      <c r="CA107" s="105"/>
      <c r="CB107" s="105"/>
      <c r="CC107" s="105"/>
      <c r="CD107" s="105"/>
      <c r="CE107" s="105" t="s">
        <v>914</v>
      </c>
      <c r="CF107" s="100"/>
      <c r="CG107" s="100"/>
      <c r="CH107" s="100"/>
      <c r="CI107" s="100"/>
      <c r="CJ107" s="100"/>
      <c r="CK107" s="107"/>
      <c r="CL107" s="107"/>
      <c r="CM107" s="107"/>
      <c r="CN107" s="107"/>
      <c r="CO107" s="107"/>
      <c r="CP107" s="102"/>
      <c r="CQ107" s="102"/>
      <c r="CR107" s="102"/>
      <c r="CS107" s="102"/>
      <c r="CT107" s="102"/>
      <c r="CU107" s="102"/>
      <c r="CV107" s="105">
        <f t="shared" si="32"/>
        <v>0</v>
      </c>
      <c r="CW107" s="105">
        <f t="shared" si="33"/>
        <v>0</v>
      </c>
      <c r="CX107" s="105">
        <f t="shared" si="34"/>
        <v>0</v>
      </c>
      <c r="CY107" s="105">
        <f t="shared" si="35"/>
        <v>0</v>
      </c>
      <c r="CZ107" s="105">
        <f t="shared" si="36"/>
        <v>0</v>
      </c>
      <c r="DA107" s="105">
        <f t="shared" si="37"/>
        <v>0</v>
      </c>
    </row>
    <row r="108" spans="1:105">
      <c r="A108" s="40">
        <v>100</v>
      </c>
      <c r="B108" s="97" t="s">
        <v>274</v>
      </c>
      <c r="C108" s="35"/>
      <c r="D108" s="35" t="s">
        <v>54</v>
      </c>
      <c r="E108" s="98" t="s">
        <v>38</v>
      </c>
      <c r="F108" s="33">
        <v>1</v>
      </c>
      <c r="G108" s="99"/>
      <c r="H108" s="115"/>
      <c r="I108" s="115"/>
      <c r="J108" s="115"/>
      <c r="K108" s="100"/>
      <c r="L108" s="101"/>
      <c r="M108" s="101"/>
      <c r="N108" s="101"/>
      <c r="O108" s="101"/>
      <c r="P108" s="101"/>
      <c r="Q108" s="102"/>
      <c r="R108" s="102"/>
      <c r="S108" s="102"/>
      <c r="T108" s="102"/>
      <c r="U108" s="102"/>
      <c r="V108" s="103"/>
      <c r="W108" s="103"/>
      <c r="X108" s="103"/>
      <c r="Y108" s="103"/>
      <c r="Z108" s="103"/>
      <c r="AA108" s="101"/>
      <c r="AB108" s="101"/>
      <c r="AC108" s="101"/>
      <c r="AD108" s="101"/>
      <c r="AE108" s="101"/>
      <c r="AF108" s="104" t="s">
        <v>38</v>
      </c>
      <c r="AG108" s="104">
        <v>276000</v>
      </c>
      <c r="AH108" s="104">
        <v>44160</v>
      </c>
      <c r="AI108" s="104">
        <v>320160</v>
      </c>
      <c r="AJ108" s="104" t="s">
        <v>1292</v>
      </c>
      <c r="AK108" s="102" t="str">
        <f t="shared" si="24"/>
        <v>GENTECH S.A.S</v>
      </c>
      <c r="AL108" s="102" t="str">
        <f t="shared" si="25"/>
        <v>THERMO SCIENTIFIC</v>
      </c>
      <c r="AM108" s="102">
        <f t="shared" si="26"/>
        <v>276000</v>
      </c>
      <c r="AN108" s="102">
        <f t="shared" si="27"/>
        <v>44160</v>
      </c>
      <c r="AO108" s="102">
        <f t="shared" si="28"/>
        <v>320160</v>
      </c>
      <c r="AP108" s="102" t="str">
        <f t="shared" si="29"/>
        <v xml:space="preserve">60 dias </v>
      </c>
      <c r="AQ108" s="104" t="s">
        <v>38</v>
      </c>
      <c r="AR108" s="104">
        <v>1104000</v>
      </c>
      <c r="AS108" s="104">
        <v>176640</v>
      </c>
      <c r="AT108" s="104">
        <v>1280640</v>
      </c>
      <c r="AU108" s="104" t="s">
        <v>1295</v>
      </c>
      <c r="AV108" s="105"/>
      <c r="AW108" s="105"/>
      <c r="AX108" s="105"/>
      <c r="AY108" s="105"/>
      <c r="AZ108" s="105"/>
      <c r="BA108" s="102"/>
      <c r="BB108" s="102"/>
      <c r="BC108" s="102"/>
      <c r="BD108" s="102"/>
      <c r="BE108" s="102"/>
      <c r="BF108" s="106"/>
      <c r="BG108" s="106"/>
      <c r="BH108" s="106"/>
      <c r="BI108" s="106"/>
      <c r="BJ108" s="106"/>
      <c r="BK108" s="101" t="s">
        <v>38</v>
      </c>
      <c r="BL108" s="101">
        <v>1145000</v>
      </c>
      <c r="BM108" s="101">
        <v>183200</v>
      </c>
      <c r="BN108" s="101">
        <v>1328200</v>
      </c>
      <c r="BO108" s="101" t="s">
        <v>1283</v>
      </c>
      <c r="BP108" s="107"/>
      <c r="BQ108" s="107"/>
      <c r="BR108" s="107"/>
      <c r="BS108" s="107"/>
      <c r="BT108" s="107"/>
      <c r="BU108" s="151" t="str">
        <f t="shared" si="38"/>
        <v xml:space="preserve"> INVERSIONES  JIMSA  LTDA</v>
      </c>
      <c r="BV108" s="151" t="str">
        <f t="shared" si="30"/>
        <v>THERMO SCIENTIFIC</v>
      </c>
      <c r="BW108" s="151">
        <f t="shared" si="39"/>
        <v>1104000</v>
      </c>
      <c r="BX108" s="151">
        <f t="shared" si="40"/>
        <v>176640</v>
      </c>
      <c r="BY108" s="151">
        <f t="shared" si="41"/>
        <v>1280640</v>
      </c>
      <c r="BZ108" s="151" t="str">
        <f t="shared" si="31"/>
        <v xml:space="preserve">90 DIAS </v>
      </c>
      <c r="CA108" s="105"/>
      <c r="CB108" s="105"/>
      <c r="CC108" s="105"/>
      <c r="CD108" s="105"/>
      <c r="CE108" s="105"/>
      <c r="CF108" s="100"/>
      <c r="CG108" s="100"/>
      <c r="CH108" s="100"/>
      <c r="CI108" s="100"/>
      <c r="CJ108" s="100"/>
      <c r="CK108" s="107"/>
      <c r="CL108" s="107"/>
      <c r="CM108" s="107"/>
      <c r="CN108" s="107"/>
      <c r="CO108" s="107"/>
      <c r="CP108" s="102"/>
      <c r="CQ108" s="102"/>
      <c r="CR108" s="102"/>
      <c r="CS108" s="102"/>
      <c r="CT108" s="102"/>
      <c r="CU108" s="102"/>
      <c r="CV108" s="105" t="str">
        <f t="shared" si="32"/>
        <v>GENTECH S.A.S</v>
      </c>
      <c r="CW108" s="105" t="str">
        <f t="shared" si="33"/>
        <v>THERMO SCIENTIFIC</v>
      </c>
      <c r="CX108" s="105">
        <f t="shared" si="34"/>
        <v>276000</v>
      </c>
      <c r="CY108" s="105">
        <f t="shared" si="35"/>
        <v>44160</v>
      </c>
      <c r="CZ108" s="105">
        <f t="shared" si="36"/>
        <v>320160</v>
      </c>
      <c r="DA108" s="105" t="str">
        <f t="shared" si="37"/>
        <v xml:space="preserve">60 dias </v>
      </c>
    </row>
    <row r="109" spans="1:105">
      <c r="A109" s="40">
        <v>101</v>
      </c>
      <c r="B109" s="97" t="s">
        <v>275</v>
      </c>
      <c r="C109" s="35"/>
      <c r="D109" s="35" t="s">
        <v>54</v>
      </c>
      <c r="E109" s="98" t="s">
        <v>38</v>
      </c>
      <c r="F109" s="33">
        <v>1</v>
      </c>
      <c r="G109" s="99"/>
      <c r="H109" s="115"/>
      <c r="I109" s="115"/>
      <c r="J109" s="115"/>
      <c r="K109" s="100"/>
      <c r="L109" s="101"/>
      <c r="M109" s="101"/>
      <c r="N109" s="101"/>
      <c r="O109" s="101"/>
      <c r="P109" s="101"/>
      <c r="Q109" s="102"/>
      <c r="R109" s="102"/>
      <c r="S109" s="102"/>
      <c r="T109" s="102"/>
      <c r="U109" s="102"/>
      <c r="V109" s="103"/>
      <c r="W109" s="103"/>
      <c r="X109" s="103"/>
      <c r="Y109" s="103"/>
      <c r="Z109" s="103"/>
      <c r="AA109" s="101"/>
      <c r="AB109" s="101"/>
      <c r="AC109" s="101"/>
      <c r="AD109" s="101"/>
      <c r="AE109" s="101"/>
      <c r="AF109" s="104" t="s">
        <v>38</v>
      </c>
      <c r="AG109" s="104">
        <v>143000</v>
      </c>
      <c r="AH109" s="104">
        <v>22880</v>
      </c>
      <c r="AI109" s="104">
        <v>165880</v>
      </c>
      <c r="AJ109" s="104" t="s">
        <v>1292</v>
      </c>
      <c r="AK109" s="102" t="str">
        <f t="shared" si="24"/>
        <v>GENTECH S.A.S</v>
      </c>
      <c r="AL109" s="102" t="str">
        <f t="shared" si="25"/>
        <v>THERMO SCIENTIFIC</v>
      </c>
      <c r="AM109" s="102">
        <f t="shared" si="26"/>
        <v>143000</v>
      </c>
      <c r="AN109" s="102">
        <f t="shared" si="27"/>
        <v>22880</v>
      </c>
      <c r="AO109" s="102">
        <f t="shared" si="28"/>
        <v>165880</v>
      </c>
      <c r="AP109" s="102" t="str">
        <f t="shared" si="29"/>
        <v xml:space="preserve">60 dias </v>
      </c>
      <c r="AQ109" s="104" t="s">
        <v>38</v>
      </c>
      <c r="AR109" s="104">
        <v>195000</v>
      </c>
      <c r="AS109" s="104">
        <v>31200</v>
      </c>
      <c r="AT109" s="104">
        <v>226200</v>
      </c>
      <c r="AU109" s="104" t="s">
        <v>1295</v>
      </c>
      <c r="AV109" s="105"/>
      <c r="AW109" s="105"/>
      <c r="AX109" s="105"/>
      <c r="AY109" s="105"/>
      <c r="AZ109" s="105"/>
      <c r="BA109" s="102"/>
      <c r="BB109" s="102"/>
      <c r="BC109" s="102"/>
      <c r="BD109" s="102"/>
      <c r="BE109" s="102"/>
      <c r="BF109" s="106"/>
      <c r="BG109" s="106"/>
      <c r="BH109" s="106"/>
      <c r="BI109" s="106"/>
      <c r="BJ109" s="106"/>
      <c r="BK109" s="101" t="s">
        <v>38</v>
      </c>
      <c r="BL109" s="101">
        <v>207000</v>
      </c>
      <c r="BM109" s="101">
        <v>33120</v>
      </c>
      <c r="BN109" s="101">
        <v>240120</v>
      </c>
      <c r="BO109" s="101" t="s">
        <v>1283</v>
      </c>
      <c r="BP109" s="107"/>
      <c r="BQ109" s="107"/>
      <c r="BR109" s="107"/>
      <c r="BS109" s="107"/>
      <c r="BT109" s="107"/>
      <c r="BU109" s="151" t="str">
        <f t="shared" si="38"/>
        <v xml:space="preserve"> INVERSIONES  JIMSA  LTDA</v>
      </c>
      <c r="BV109" s="151" t="str">
        <f t="shared" si="30"/>
        <v>THERMO SCIENTIFIC</v>
      </c>
      <c r="BW109" s="151">
        <f t="shared" si="39"/>
        <v>195000</v>
      </c>
      <c r="BX109" s="151">
        <f t="shared" si="40"/>
        <v>31200</v>
      </c>
      <c r="BY109" s="151">
        <f t="shared" si="41"/>
        <v>226200</v>
      </c>
      <c r="BZ109" s="151" t="str">
        <f t="shared" si="31"/>
        <v xml:space="preserve">90 DIAS </v>
      </c>
      <c r="CA109" s="105"/>
      <c r="CB109" s="105"/>
      <c r="CC109" s="105"/>
      <c r="CD109" s="105"/>
      <c r="CE109" s="105"/>
      <c r="CF109" s="100"/>
      <c r="CG109" s="100"/>
      <c r="CH109" s="100"/>
      <c r="CI109" s="100"/>
      <c r="CJ109" s="100"/>
      <c r="CK109" s="107"/>
      <c r="CL109" s="107"/>
      <c r="CM109" s="107"/>
      <c r="CN109" s="107"/>
      <c r="CO109" s="107"/>
      <c r="CP109" s="102"/>
      <c r="CQ109" s="102"/>
      <c r="CR109" s="102"/>
      <c r="CS109" s="102"/>
      <c r="CT109" s="102"/>
      <c r="CU109" s="102"/>
      <c r="CV109" s="105" t="str">
        <f t="shared" si="32"/>
        <v>GENTECH S.A.S</v>
      </c>
      <c r="CW109" s="105" t="str">
        <f t="shared" si="33"/>
        <v>THERMO SCIENTIFIC</v>
      </c>
      <c r="CX109" s="105">
        <f t="shared" si="34"/>
        <v>143000</v>
      </c>
      <c r="CY109" s="105">
        <f t="shared" si="35"/>
        <v>22880</v>
      </c>
      <c r="CZ109" s="105">
        <f t="shared" si="36"/>
        <v>165880</v>
      </c>
      <c r="DA109" s="105" t="str">
        <f t="shared" si="37"/>
        <v xml:space="preserve">60 dias </v>
      </c>
    </row>
    <row r="110" spans="1:105">
      <c r="A110" s="40">
        <v>102</v>
      </c>
      <c r="B110" s="97" t="s">
        <v>276</v>
      </c>
      <c r="C110" s="35"/>
      <c r="D110" s="35" t="s">
        <v>54</v>
      </c>
      <c r="E110" s="98" t="s">
        <v>38</v>
      </c>
      <c r="F110" s="33">
        <v>1</v>
      </c>
      <c r="G110" s="99"/>
      <c r="H110" s="115"/>
      <c r="I110" s="115"/>
      <c r="J110" s="115"/>
      <c r="K110" s="100"/>
      <c r="L110" s="101"/>
      <c r="M110" s="101"/>
      <c r="N110" s="101"/>
      <c r="O110" s="101"/>
      <c r="P110" s="101"/>
      <c r="Q110" s="102"/>
      <c r="R110" s="102"/>
      <c r="S110" s="102"/>
      <c r="T110" s="102"/>
      <c r="U110" s="102"/>
      <c r="V110" s="103"/>
      <c r="W110" s="103"/>
      <c r="X110" s="103"/>
      <c r="Y110" s="103"/>
      <c r="Z110" s="103"/>
      <c r="AA110" s="101"/>
      <c r="AB110" s="101"/>
      <c r="AC110" s="101"/>
      <c r="AD110" s="101"/>
      <c r="AE110" s="101"/>
      <c r="AF110" s="104" t="s">
        <v>38</v>
      </c>
      <c r="AG110" s="104">
        <v>138000</v>
      </c>
      <c r="AH110" s="104">
        <v>22080</v>
      </c>
      <c r="AI110" s="104">
        <v>160080</v>
      </c>
      <c r="AJ110" s="104" t="s">
        <v>1292</v>
      </c>
      <c r="AK110" s="102" t="str">
        <f t="shared" si="24"/>
        <v>GENTECH S.A.S</v>
      </c>
      <c r="AL110" s="102" t="str">
        <f t="shared" si="25"/>
        <v>THERMO SCIENTIFIC</v>
      </c>
      <c r="AM110" s="102">
        <f t="shared" si="26"/>
        <v>138000</v>
      </c>
      <c r="AN110" s="102">
        <f t="shared" si="27"/>
        <v>22080</v>
      </c>
      <c r="AO110" s="102">
        <f t="shared" si="28"/>
        <v>160080</v>
      </c>
      <c r="AP110" s="102" t="str">
        <f t="shared" si="29"/>
        <v xml:space="preserve">60 dias </v>
      </c>
      <c r="AQ110" s="104" t="s">
        <v>38</v>
      </c>
      <c r="AR110" s="104">
        <v>208000</v>
      </c>
      <c r="AS110" s="104">
        <v>33280</v>
      </c>
      <c r="AT110" s="104">
        <v>241280</v>
      </c>
      <c r="AU110" s="104" t="s">
        <v>1295</v>
      </c>
      <c r="AV110" s="105"/>
      <c r="AW110" s="105"/>
      <c r="AX110" s="105"/>
      <c r="AY110" s="105"/>
      <c r="AZ110" s="105"/>
      <c r="BA110" s="102"/>
      <c r="BB110" s="102"/>
      <c r="BC110" s="102"/>
      <c r="BD110" s="102"/>
      <c r="BE110" s="102"/>
      <c r="BF110" s="106"/>
      <c r="BG110" s="106"/>
      <c r="BH110" s="106"/>
      <c r="BI110" s="106"/>
      <c r="BJ110" s="106"/>
      <c r="BK110" s="101" t="s">
        <v>38</v>
      </c>
      <c r="BL110" s="101">
        <v>225000</v>
      </c>
      <c r="BM110" s="101">
        <v>36000</v>
      </c>
      <c r="BN110" s="101">
        <v>261000</v>
      </c>
      <c r="BO110" s="101" t="s">
        <v>1283</v>
      </c>
      <c r="BP110" s="107"/>
      <c r="BQ110" s="107"/>
      <c r="BR110" s="107"/>
      <c r="BS110" s="107"/>
      <c r="BT110" s="107"/>
      <c r="BU110" s="151" t="str">
        <f t="shared" si="38"/>
        <v xml:space="preserve"> INVERSIONES  JIMSA  LTDA</v>
      </c>
      <c r="BV110" s="151" t="str">
        <f t="shared" si="30"/>
        <v>THERMO SCIENTIFIC</v>
      </c>
      <c r="BW110" s="151">
        <f t="shared" si="39"/>
        <v>208000</v>
      </c>
      <c r="BX110" s="151">
        <f t="shared" si="40"/>
        <v>33280</v>
      </c>
      <c r="BY110" s="151">
        <f t="shared" si="41"/>
        <v>241280</v>
      </c>
      <c r="BZ110" s="151" t="str">
        <f t="shared" si="31"/>
        <v xml:space="preserve">90 DIAS </v>
      </c>
      <c r="CA110" s="105"/>
      <c r="CB110" s="105"/>
      <c r="CC110" s="105"/>
      <c r="CD110" s="105"/>
      <c r="CE110" s="105"/>
      <c r="CF110" s="100"/>
      <c r="CG110" s="100"/>
      <c r="CH110" s="100"/>
      <c r="CI110" s="100"/>
      <c r="CJ110" s="100"/>
      <c r="CK110" s="107"/>
      <c r="CL110" s="107"/>
      <c r="CM110" s="107"/>
      <c r="CN110" s="107"/>
      <c r="CO110" s="107"/>
      <c r="CP110" s="102"/>
      <c r="CQ110" s="102"/>
      <c r="CR110" s="102"/>
      <c r="CS110" s="102"/>
      <c r="CT110" s="102"/>
      <c r="CU110" s="102"/>
      <c r="CV110" s="105" t="str">
        <f t="shared" si="32"/>
        <v>GENTECH S.A.S</v>
      </c>
      <c r="CW110" s="105" t="str">
        <f t="shared" si="33"/>
        <v>THERMO SCIENTIFIC</v>
      </c>
      <c r="CX110" s="105">
        <f t="shared" si="34"/>
        <v>138000</v>
      </c>
      <c r="CY110" s="105">
        <f t="shared" si="35"/>
        <v>22080</v>
      </c>
      <c r="CZ110" s="105">
        <f t="shared" si="36"/>
        <v>160080</v>
      </c>
      <c r="DA110" s="105" t="str">
        <f t="shared" si="37"/>
        <v xml:space="preserve">60 dias </v>
      </c>
    </row>
    <row r="111" spans="1:105">
      <c r="A111" s="40">
        <v>103</v>
      </c>
      <c r="B111" s="97" t="s">
        <v>277</v>
      </c>
      <c r="C111" s="35"/>
      <c r="D111" s="35" t="s">
        <v>54</v>
      </c>
      <c r="E111" s="98" t="s">
        <v>38</v>
      </c>
      <c r="F111" s="33">
        <v>1</v>
      </c>
      <c r="G111" s="99"/>
      <c r="H111" s="115"/>
      <c r="I111" s="115"/>
      <c r="J111" s="115"/>
      <c r="K111" s="100"/>
      <c r="L111" s="101"/>
      <c r="M111" s="101"/>
      <c r="N111" s="101"/>
      <c r="O111" s="101"/>
      <c r="P111" s="101"/>
      <c r="Q111" s="102"/>
      <c r="R111" s="102"/>
      <c r="S111" s="102"/>
      <c r="T111" s="102"/>
      <c r="U111" s="102"/>
      <c r="V111" s="103"/>
      <c r="W111" s="103"/>
      <c r="X111" s="103"/>
      <c r="Y111" s="103"/>
      <c r="Z111" s="103"/>
      <c r="AA111" s="101"/>
      <c r="AB111" s="101"/>
      <c r="AC111" s="101"/>
      <c r="AD111" s="101"/>
      <c r="AE111" s="101"/>
      <c r="AF111" s="104" t="s">
        <v>38</v>
      </c>
      <c r="AG111" s="104">
        <v>207000</v>
      </c>
      <c r="AH111" s="104">
        <v>33120</v>
      </c>
      <c r="AI111" s="104">
        <v>240120</v>
      </c>
      <c r="AJ111" s="104" t="s">
        <v>1292</v>
      </c>
      <c r="AK111" s="102" t="str">
        <f t="shared" si="24"/>
        <v>GENTECH S.A.S</v>
      </c>
      <c r="AL111" s="102" t="str">
        <f t="shared" si="25"/>
        <v>THERMO SCIENTIFIC</v>
      </c>
      <c r="AM111" s="102">
        <f t="shared" si="26"/>
        <v>207000</v>
      </c>
      <c r="AN111" s="102">
        <f t="shared" si="27"/>
        <v>33120</v>
      </c>
      <c r="AO111" s="102">
        <f t="shared" si="28"/>
        <v>240120</v>
      </c>
      <c r="AP111" s="102" t="str">
        <f t="shared" si="29"/>
        <v xml:space="preserve">60 dias </v>
      </c>
      <c r="AQ111" s="104" t="s">
        <v>38</v>
      </c>
      <c r="AR111" s="104">
        <v>350000</v>
      </c>
      <c r="AS111" s="104">
        <v>56000</v>
      </c>
      <c r="AT111" s="104">
        <v>406000</v>
      </c>
      <c r="AU111" s="104" t="s">
        <v>1295</v>
      </c>
      <c r="AV111" s="105"/>
      <c r="AW111" s="105"/>
      <c r="AX111" s="105"/>
      <c r="AY111" s="105"/>
      <c r="AZ111" s="105"/>
      <c r="BA111" s="102"/>
      <c r="BB111" s="102"/>
      <c r="BC111" s="102"/>
      <c r="BD111" s="102"/>
      <c r="BE111" s="102"/>
      <c r="BF111" s="106"/>
      <c r="BG111" s="106"/>
      <c r="BH111" s="106"/>
      <c r="BI111" s="106"/>
      <c r="BJ111" s="106"/>
      <c r="BK111" s="101" t="s">
        <v>38</v>
      </c>
      <c r="BL111" s="101">
        <v>375000</v>
      </c>
      <c r="BM111" s="101">
        <v>60000</v>
      </c>
      <c r="BN111" s="101">
        <v>435000</v>
      </c>
      <c r="BO111" s="101" t="s">
        <v>1283</v>
      </c>
      <c r="BP111" s="107"/>
      <c r="BQ111" s="107"/>
      <c r="BR111" s="107"/>
      <c r="BS111" s="107"/>
      <c r="BT111" s="107"/>
      <c r="BU111" s="151" t="str">
        <f t="shared" si="38"/>
        <v xml:space="preserve"> INVERSIONES  JIMSA  LTDA</v>
      </c>
      <c r="BV111" s="151" t="str">
        <f t="shared" si="30"/>
        <v>THERMO SCIENTIFIC</v>
      </c>
      <c r="BW111" s="151">
        <f t="shared" si="39"/>
        <v>350000</v>
      </c>
      <c r="BX111" s="151">
        <f t="shared" si="40"/>
        <v>56000</v>
      </c>
      <c r="BY111" s="151">
        <f t="shared" si="41"/>
        <v>406000</v>
      </c>
      <c r="BZ111" s="151" t="str">
        <f t="shared" si="31"/>
        <v xml:space="preserve">90 DIAS </v>
      </c>
      <c r="CA111" s="105"/>
      <c r="CB111" s="105"/>
      <c r="CC111" s="105"/>
      <c r="CD111" s="105"/>
      <c r="CE111" s="105"/>
      <c r="CF111" s="100"/>
      <c r="CG111" s="100"/>
      <c r="CH111" s="100"/>
      <c r="CI111" s="100"/>
      <c r="CJ111" s="100"/>
      <c r="CK111" s="107"/>
      <c r="CL111" s="107"/>
      <c r="CM111" s="107"/>
      <c r="CN111" s="107"/>
      <c r="CO111" s="107"/>
      <c r="CP111" s="102"/>
      <c r="CQ111" s="102"/>
      <c r="CR111" s="102"/>
      <c r="CS111" s="102"/>
      <c r="CT111" s="102"/>
      <c r="CU111" s="102"/>
      <c r="CV111" s="105" t="str">
        <f t="shared" si="32"/>
        <v>GENTECH S.A.S</v>
      </c>
      <c r="CW111" s="105" t="str">
        <f t="shared" si="33"/>
        <v>THERMO SCIENTIFIC</v>
      </c>
      <c r="CX111" s="105">
        <f t="shared" si="34"/>
        <v>207000</v>
      </c>
      <c r="CY111" s="105">
        <f t="shared" si="35"/>
        <v>33120</v>
      </c>
      <c r="CZ111" s="105">
        <f t="shared" si="36"/>
        <v>240120</v>
      </c>
      <c r="DA111" s="105" t="str">
        <f t="shared" si="37"/>
        <v xml:space="preserve">60 dias </v>
      </c>
    </row>
    <row r="112" spans="1:105">
      <c r="A112" s="40">
        <v>104</v>
      </c>
      <c r="B112" s="97" t="s">
        <v>278</v>
      </c>
      <c r="C112" s="35"/>
      <c r="D112" s="35" t="s">
        <v>54</v>
      </c>
      <c r="E112" s="98" t="s">
        <v>38</v>
      </c>
      <c r="F112" s="33">
        <v>1</v>
      </c>
      <c r="G112" s="99"/>
      <c r="H112" s="115"/>
      <c r="I112" s="115"/>
      <c r="J112" s="115"/>
      <c r="K112" s="100"/>
      <c r="L112" s="101"/>
      <c r="M112" s="101"/>
      <c r="N112" s="101"/>
      <c r="O112" s="101"/>
      <c r="P112" s="101"/>
      <c r="Q112" s="102"/>
      <c r="R112" s="102"/>
      <c r="S112" s="102"/>
      <c r="T112" s="102"/>
      <c r="U112" s="102"/>
      <c r="V112" s="103"/>
      <c r="W112" s="103"/>
      <c r="X112" s="103"/>
      <c r="Y112" s="103"/>
      <c r="Z112" s="103"/>
      <c r="AA112" s="101"/>
      <c r="AB112" s="101"/>
      <c r="AC112" s="101"/>
      <c r="AD112" s="101"/>
      <c r="AE112" s="101"/>
      <c r="AF112" s="104" t="s">
        <v>38</v>
      </c>
      <c r="AG112" s="104">
        <v>216000</v>
      </c>
      <c r="AH112" s="104">
        <v>34560</v>
      </c>
      <c r="AI112" s="104">
        <v>250560</v>
      </c>
      <c r="AJ112" s="104" t="s">
        <v>1292</v>
      </c>
      <c r="AK112" s="102" t="str">
        <f t="shared" si="24"/>
        <v>GENTECH S.A.S</v>
      </c>
      <c r="AL112" s="102" t="str">
        <f t="shared" si="25"/>
        <v>THERMO SCIENTIFIC</v>
      </c>
      <c r="AM112" s="102">
        <f t="shared" si="26"/>
        <v>216000</v>
      </c>
      <c r="AN112" s="102">
        <f t="shared" si="27"/>
        <v>34560</v>
      </c>
      <c r="AO112" s="102">
        <f t="shared" si="28"/>
        <v>250560</v>
      </c>
      <c r="AP112" s="102" t="str">
        <f t="shared" si="29"/>
        <v xml:space="preserve">60 dias </v>
      </c>
      <c r="AQ112" s="104" t="s">
        <v>38</v>
      </c>
      <c r="AR112" s="104">
        <v>294000</v>
      </c>
      <c r="AS112" s="104">
        <v>47040</v>
      </c>
      <c r="AT112" s="104">
        <v>341040</v>
      </c>
      <c r="AU112" s="104" t="s">
        <v>1295</v>
      </c>
      <c r="AV112" s="105"/>
      <c r="AW112" s="105"/>
      <c r="AX112" s="105"/>
      <c r="AY112" s="105"/>
      <c r="AZ112" s="105"/>
      <c r="BA112" s="102"/>
      <c r="BB112" s="102"/>
      <c r="BC112" s="102"/>
      <c r="BD112" s="102"/>
      <c r="BE112" s="102"/>
      <c r="BF112" s="106"/>
      <c r="BG112" s="106"/>
      <c r="BH112" s="106"/>
      <c r="BI112" s="106"/>
      <c r="BJ112" s="106"/>
      <c r="BK112" s="101" t="s">
        <v>38</v>
      </c>
      <c r="BL112" s="101">
        <v>314000</v>
      </c>
      <c r="BM112" s="101">
        <v>50240</v>
      </c>
      <c r="BN112" s="101">
        <v>364240</v>
      </c>
      <c r="BO112" s="101" t="s">
        <v>1283</v>
      </c>
      <c r="BP112" s="107"/>
      <c r="BQ112" s="107"/>
      <c r="BR112" s="107"/>
      <c r="BS112" s="107"/>
      <c r="BT112" s="107"/>
      <c r="BU112" s="151" t="str">
        <f t="shared" si="38"/>
        <v xml:space="preserve"> INVERSIONES  JIMSA  LTDA</v>
      </c>
      <c r="BV112" s="151" t="str">
        <f t="shared" si="30"/>
        <v>THERMO SCIENTIFIC</v>
      </c>
      <c r="BW112" s="151">
        <f t="shared" si="39"/>
        <v>294000</v>
      </c>
      <c r="BX112" s="151">
        <f t="shared" si="40"/>
        <v>47040</v>
      </c>
      <c r="BY112" s="151">
        <f t="shared" si="41"/>
        <v>341040</v>
      </c>
      <c r="BZ112" s="151" t="str">
        <f t="shared" si="31"/>
        <v xml:space="preserve">90 DIAS </v>
      </c>
      <c r="CA112" s="105"/>
      <c r="CB112" s="105"/>
      <c r="CC112" s="105"/>
      <c r="CD112" s="105"/>
      <c r="CE112" s="105"/>
      <c r="CF112" s="100"/>
      <c r="CG112" s="100"/>
      <c r="CH112" s="100"/>
      <c r="CI112" s="100"/>
      <c r="CJ112" s="100"/>
      <c r="CK112" s="107"/>
      <c r="CL112" s="107"/>
      <c r="CM112" s="107"/>
      <c r="CN112" s="107"/>
      <c r="CO112" s="107"/>
      <c r="CP112" s="102"/>
      <c r="CQ112" s="102"/>
      <c r="CR112" s="102"/>
      <c r="CS112" s="102"/>
      <c r="CT112" s="102"/>
      <c r="CU112" s="102"/>
      <c r="CV112" s="105" t="str">
        <f t="shared" si="32"/>
        <v>GENTECH S.A.S</v>
      </c>
      <c r="CW112" s="105" t="str">
        <f t="shared" si="33"/>
        <v>THERMO SCIENTIFIC</v>
      </c>
      <c r="CX112" s="105">
        <f t="shared" si="34"/>
        <v>216000</v>
      </c>
      <c r="CY112" s="105">
        <f t="shared" si="35"/>
        <v>34560</v>
      </c>
      <c r="CZ112" s="105">
        <f t="shared" si="36"/>
        <v>250560</v>
      </c>
      <c r="DA112" s="105" t="str">
        <f t="shared" si="37"/>
        <v xml:space="preserve">60 dias </v>
      </c>
    </row>
    <row r="113" spans="1:105" ht="30">
      <c r="A113" s="40">
        <v>105</v>
      </c>
      <c r="B113" s="97" t="s">
        <v>280</v>
      </c>
      <c r="C113" s="35" t="s">
        <v>281</v>
      </c>
      <c r="D113" s="35" t="s">
        <v>15</v>
      </c>
      <c r="E113" s="98" t="s">
        <v>242</v>
      </c>
      <c r="F113" s="33">
        <v>1</v>
      </c>
      <c r="G113" s="99"/>
      <c r="H113" s="115"/>
      <c r="I113" s="115"/>
      <c r="J113" s="115"/>
      <c r="K113" s="100"/>
      <c r="L113" s="101"/>
      <c r="M113" s="101"/>
      <c r="N113" s="101"/>
      <c r="O113" s="101"/>
      <c r="P113" s="101"/>
      <c r="Q113" s="102"/>
      <c r="R113" s="102"/>
      <c r="S113" s="102"/>
      <c r="T113" s="102"/>
      <c r="U113" s="102"/>
      <c r="V113" s="103"/>
      <c r="W113" s="103"/>
      <c r="X113" s="103"/>
      <c r="Y113" s="103"/>
      <c r="Z113" s="103"/>
      <c r="AA113" s="101"/>
      <c r="AB113" s="101"/>
      <c r="AC113" s="101"/>
      <c r="AD113" s="101"/>
      <c r="AE113" s="101"/>
      <c r="AF113" s="104" t="s">
        <v>242</v>
      </c>
      <c r="AG113" s="104">
        <v>162000</v>
      </c>
      <c r="AH113" s="104">
        <v>25920</v>
      </c>
      <c r="AI113" s="104">
        <v>187920</v>
      </c>
      <c r="AJ113" s="104" t="s">
        <v>1292</v>
      </c>
      <c r="AK113" s="102" t="str">
        <f t="shared" si="24"/>
        <v>GENTECH S.A.S</v>
      </c>
      <c r="AL113" s="102" t="str">
        <f t="shared" si="25"/>
        <v>AMRESCO</v>
      </c>
      <c r="AM113" s="102">
        <f t="shared" si="26"/>
        <v>162000</v>
      </c>
      <c r="AN113" s="102">
        <f t="shared" si="27"/>
        <v>25920</v>
      </c>
      <c r="AO113" s="102">
        <f t="shared" si="28"/>
        <v>187920</v>
      </c>
      <c r="AP113" s="102" t="str">
        <f t="shared" si="29"/>
        <v xml:space="preserve">60 dias </v>
      </c>
      <c r="AQ113" s="104"/>
      <c r="AR113" s="104"/>
      <c r="AS113" s="104"/>
      <c r="AT113" s="104"/>
      <c r="AU113" s="104"/>
      <c r="AV113" s="105"/>
      <c r="AW113" s="105"/>
      <c r="AX113" s="105"/>
      <c r="AY113" s="105"/>
      <c r="AZ113" s="105"/>
      <c r="BA113" s="102"/>
      <c r="BB113" s="102"/>
      <c r="BC113" s="102"/>
      <c r="BD113" s="102"/>
      <c r="BE113" s="102"/>
      <c r="BF113" s="106"/>
      <c r="BG113" s="106"/>
      <c r="BH113" s="106"/>
      <c r="BI113" s="106"/>
      <c r="BJ113" s="106"/>
      <c r="BK113" s="101"/>
      <c r="BL113" s="101"/>
      <c r="BM113" s="101"/>
      <c r="BN113" s="101"/>
      <c r="BO113" s="101"/>
      <c r="BP113" s="107"/>
      <c r="BQ113" s="107"/>
      <c r="BR113" s="107"/>
      <c r="BS113" s="107"/>
      <c r="BT113" s="107"/>
      <c r="BU113" s="151"/>
      <c r="BV113" s="151">
        <f t="shared" si="30"/>
        <v>0</v>
      </c>
      <c r="BW113" s="151"/>
      <c r="BX113" s="151"/>
      <c r="BY113" s="151"/>
      <c r="BZ113" s="151">
        <f t="shared" si="31"/>
        <v>0</v>
      </c>
      <c r="CA113" s="105"/>
      <c r="CB113" s="105"/>
      <c r="CC113" s="105"/>
      <c r="CD113" s="105"/>
      <c r="CE113" s="105"/>
      <c r="CF113" s="100"/>
      <c r="CG113" s="100"/>
      <c r="CH113" s="100"/>
      <c r="CI113" s="100"/>
      <c r="CJ113" s="100"/>
      <c r="CK113" s="107"/>
      <c r="CL113" s="107"/>
      <c r="CM113" s="107"/>
      <c r="CN113" s="107"/>
      <c r="CO113" s="107"/>
      <c r="CP113" s="102"/>
      <c r="CQ113" s="102"/>
      <c r="CR113" s="102"/>
      <c r="CS113" s="102"/>
      <c r="CT113" s="102"/>
      <c r="CU113" s="102"/>
      <c r="CV113" s="105" t="str">
        <f t="shared" si="32"/>
        <v>GENTECH S.A.S</v>
      </c>
      <c r="CW113" s="105" t="str">
        <f t="shared" si="33"/>
        <v>AMRESCO</v>
      </c>
      <c r="CX113" s="105">
        <f t="shared" si="34"/>
        <v>162000</v>
      </c>
      <c r="CY113" s="105">
        <f t="shared" si="35"/>
        <v>25920</v>
      </c>
      <c r="CZ113" s="105">
        <f t="shared" si="36"/>
        <v>187920</v>
      </c>
      <c r="DA113" s="105" t="str">
        <f t="shared" si="37"/>
        <v xml:space="preserve">60 dias </v>
      </c>
    </row>
    <row r="114" spans="1:105" ht="32.25">
      <c r="A114" s="40">
        <v>106</v>
      </c>
      <c r="B114" s="97" t="s">
        <v>282</v>
      </c>
      <c r="C114" s="35"/>
      <c r="D114" s="35" t="s">
        <v>54</v>
      </c>
      <c r="E114" s="98" t="s">
        <v>177</v>
      </c>
      <c r="F114" s="33">
        <v>1</v>
      </c>
      <c r="G114" s="99"/>
      <c r="H114" s="115"/>
      <c r="I114" s="115"/>
      <c r="J114" s="115"/>
      <c r="K114" s="100"/>
      <c r="L114" s="101"/>
      <c r="M114" s="101"/>
      <c r="N114" s="101"/>
      <c r="O114" s="101"/>
      <c r="P114" s="101"/>
      <c r="Q114" s="102"/>
      <c r="R114" s="102"/>
      <c r="S114" s="102"/>
      <c r="T114" s="102"/>
      <c r="U114" s="102"/>
      <c r="V114" s="103"/>
      <c r="W114" s="103"/>
      <c r="X114" s="103"/>
      <c r="Y114" s="103"/>
      <c r="Z114" s="103"/>
      <c r="AA114" s="101"/>
      <c r="AB114" s="101"/>
      <c r="AC114" s="101"/>
      <c r="AD114" s="101"/>
      <c r="AE114" s="101"/>
      <c r="AF114" s="104"/>
      <c r="AG114" s="104"/>
      <c r="AH114" s="104"/>
      <c r="AI114" s="104"/>
      <c r="AJ114" s="104"/>
      <c r="AK114" s="102"/>
      <c r="AL114" s="102"/>
      <c r="AM114" s="102"/>
      <c r="AN114" s="102"/>
      <c r="AO114" s="102"/>
      <c r="AP114" s="102"/>
      <c r="AQ114" s="104"/>
      <c r="AR114" s="104"/>
      <c r="AS114" s="104"/>
      <c r="AT114" s="104"/>
      <c r="AU114" s="104"/>
      <c r="AV114" s="105"/>
      <c r="AW114" s="105"/>
      <c r="AX114" s="105"/>
      <c r="AY114" s="105"/>
      <c r="AZ114" s="105"/>
      <c r="BA114" s="102"/>
      <c r="BB114" s="102"/>
      <c r="BC114" s="102"/>
      <c r="BD114" s="102"/>
      <c r="BE114" s="102"/>
      <c r="BF114" s="106"/>
      <c r="BG114" s="106"/>
      <c r="BH114" s="106"/>
      <c r="BI114" s="106"/>
      <c r="BJ114" s="106"/>
      <c r="BK114" s="101" t="s">
        <v>38</v>
      </c>
      <c r="BL114" s="101">
        <v>593000</v>
      </c>
      <c r="BM114" s="101">
        <v>94880</v>
      </c>
      <c r="BN114" s="101">
        <v>687880</v>
      </c>
      <c r="BO114" s="101" t="s">
        <v>1283</v>
      </c>
      <c r="BP114" s="107"/>
      <c r="BQ114" s="107"/>
      <c r="BR114" s="107"/>
      <c r="BS114" s="107"/>
      <c r="BT114" s="107"/>
      <c r="BU114" s="151" t="str">
        <f t="shared" si="38"/>
        <v xml:space="preserve"> QUIMICA  M.G.  S.A.S.</v>
      </c>
      <c r="BV114" s="151" t="str">
        <f t="shared" si="30"/>
        <v>THERMO SCIENTIFIC</v>
      </c>
      <c r="BW114" s="151">
        <f t="shared" si="39"/>
        <v>593000</v>
      </c>
      <c r="BX114" s="151">
        <f t="shared" si="40"/>
        <v>94880</v>
      </c>
      <c r="BY114" s="151">
        <f t="shared" si="41"/>
        <v>687880</v>
      </c>
      <c r="BZ114" s="151" t="str">
        <f t="shared" si="31"/>
        <v>60 DIAS</v>
      </c>
      <c r="CA114" s="105"/>
      <c r="CB114" s="105"/>
      <c r="CC114" s="105"/>
      <c r="CD114" s="105"/>
      <c r="CE114" s="105"/>
      <c r="CF114" s="100"/>
      <c r="CG114" s="100"/>
      <c r="CH114" s="100"/>
      <c r="CI114" s="100"/>
      <c r="CJ114" s="100"/>
      <c r="CK114" s="107"/>
      <c r="CL114" s="107"/>
      <c r="CM114" s="107"/>
      <c r="CN114" s="107"/>
      <c r="CO114" s="107"/>
      <c r="CP114" s="102"/>
      <c r="CQ114" s="102"/>
      <c r="CR114" s="102"/>
      <c r="CS114" s="102"/>
      <c r="CT114" s="102"/>
      <c r="CU114" s="102"/>
      <c r="CV114" s="105" t="str">
        <f t="shared" si="32"/>
        <v xml:space="preserve"> QUIMICA  M.G.  S.A.S.</v>
      </c>
      <c r="CW114" s="105" t="str">
        <f t="shared" si="33"/>
        <v>THERMO SCIENTIFIC</v>
      </c>
      <c r="CX114" s="105">
        <f t="shared" si="34"/>
        <v>593000</v>
      </c>
      <c r="CY114" s="105">
        <f t="shared" si="35"/>
        <v>94880</v>
      </c>
      <c r="CZ114" s="105">
        <f t="shared" si="36"/>
        <v>687880</v>
      </c>
      <c r="DA114" s="105" t="str">
        <f t="shared" si="37"/>
        <v>60 DIAS</v>
      </c>
    </row>
    <row r="115" spans="1:105" ht="45">
      <c r="A115" s="40">
        <v>107</v>
      </c>
      <c r="B115" s="97" t="s">
        <v>239</v>
      </c>
      <c r="C115" s="35" t="s">
        <v>432</v>
      </c>
      <c r="D115" s="35" t="s">
        <v>43</v>
      </c>
      <c r="E115" s="98" t="s">
        <v>38</v>
      </c>
      <c r="F115" s="33">
        <v>2</v>
      </c>
      <c r="G115" s="99"/>
      <c r="H115" s="115"/>
      <c r="I115" s="115"/>
      <c r="J115" s="115"/>
      <c r="K115" s="100"/>
      <c r="L115" s="101"/>
      <c r="M115" s="101"/>
      <c r="N115" s="101"/>
      <c r="O115" s="101"/>
      <c r="P115" s="101"/>
      <c r="Q115" s="102"/>
      <c r="R115" s="102"/>
      <c r="S115" s="102"/>
      <c r="T115" s="102"/>
      <c r="U115" s="102"/>
      <c r="V115" s="103"/>
      <c r="W115" s="103"/>
      <c r="X115" s="103"/>
      <c r="Y115" s="103"/>
      <c r="Z115" s="103"/>
      <c r="AA115" s="101"/>
      <c r="AB115" s="101"/>
      <c r="AC115" s="101"/>
      <c r="AD115" s="101"/>
      <c r="AE115" s="101"/>
      <c r="AF115" s="104" t="s">
        <v>38</v>
      </c>
      <c r="AG115" s="104">
        <v>267000</v>
      </c>
      <c r="AH115" s="104">
        <v>42720</v>
      </c>
      <c r="AI115" s="104">
        <v>619440</v>
      </c>
      <c r="AJ115" s="104" t="s">
        <v>1292</v>
      </c>
      <c r="AK115" s="102" t="str">
        <f t="shared" si="24"/>
        <v>GENTECH S.A.S</v>
      </c>
      <c r="AL115" s="102" t="str">
        <f t="shared" si="25"/>
        <v>THERMO SCIENTIFIC</v>
      </c>
      <c r="AM115" s="102">
        <f t="shared" si="26"/>
        <v>267000</v>
      </c>
      <c r="AN115" s="102">
        <f t="shared" si="27"/>
        <v>42720</v>
      </c>
      <c r="AO115" s="102">
        <f t="shared" si="28"/>
        <v>619440</v>
      </c>
      <c r="AP115" s="102" t="str">
        <f t="shared" si="29"/>
        <v xml:space="preserve">60 dias </v>
      </c>
      <c r="AQ115" s="104" t="s">
        <v>38</v>
      </c>
      <c r="AR115" s="104">
        <v>446000</v>
      </c>
      <c r="AS115" s="104">
        <v>71360</v>
      </c>
      <c r="AT115" s="104">
        <v>1034720</v>
      </c>
      <c r="AU115" s="104" t="s">
        <v>1295</v>
      </c>
      <c r="AV115" s="105"/>
      <c r="AW115" s="105"/>
      <c r="AX115" s="105"/>
      <c r="AY115" s="105"/>
      <c r="AZ115" s="105"/>
      <c r="BA115" s="102"/>
      <c r="BB115" s="102"/>
      <c r="BC115" s="102"/>
      <c r="BD115" s="102"/>
      <c r="BE115" s="102"/>
      <c r="BF115" s="106"/>
      <c r="BG115" s="106"/>
      <c r="BH115" s="106"/>
      <c r="BI115" s="106"/>
      <c r="BJ115" s="106"/>
      <c r="BK115" s="101" t="s">
        <v>38</v>
      </c>
      <c r="BL115" s="101">
        <v>467000</v>
      </c>
      <c r="BM115" s="101">
        <v>74720</v>
      </c>
      <c r="BN115" s="101">
        <v>1083440</v>
      </c>
      <c r="BO115" s="101" t="s">
        <v>1283</v>
      </c>
      <c r="BP115" s="107"/>
      <c r="BQ115" s="107"/>
      <c r="BR115" s="107"/>
      <c r="BS115" s="107"/>
      <c r="BT115" s="107"/>
      <c r="BU115" s="151" t="str">
        <f t="shared" si="38"/>
        <v xml:space="preserve"> INVERSIONES  JIMSA  LTDA</v>
      </c>
      <c r="BV115" s="151" t="str">
        <f t="shared" si="30"/>
        <v>THERMO SCIENTIFIC</v>
      </c>
      <c r="BW115" s="151">
        <f t="shared" si="39"/>
        <v>446000</v>
      </c>
      <c r="BX115" s="151">
        <f t="shared" si="40"/>
        <v>71360</v>
      </c>
      <c r="BY115" s="151">
        <f t="shared" si="41"/>
        <v>1034720</v>
      </c>
      <c r="BZ115" s="151" t="str">
        <f t="shared" si="31"/>
        <v xml:space="preserve">90 DIAS </v>
      </c>
      <c r="CA115" s="105"/>
      <c r="CB115" s="105"/>
      <c r="CC115" s="105"/>
      <c r="CD115" s="105"/>
      <c r="CE115" s="105"/>
      <c r="CF115" s="100"/>
      <c r="CG115" s="100"/>
      <c r="CH115" s="100"/>
      <c r="CI115" s="100"/>
      <c r="CJ115" s="100"/>
      <c r="CK115" s="107"/>
      <c r="CL115" s="107"/>
      <c r="CM115" s="107"/>
      <c r="CN115" s="107"/>
      <c r="CO115" s="107"/>
      <c r="CP115" s="102"/>
      <c r="CQ115" s="102"/>
      <c r="CR115" s="102"/>
      <c r="CS115" s="102"/>
      <c r="CT115" s="102"/>
      <c r="CU115" s="102"/>
      <c r="CV115" s="105" t="str">
        <f t="shared" si="32"/>
        <v>GENTECH S.A.S</v>
      </c>
      <c r="CW115" s="105" t="str">
        <f t="shared" si="33"/>
        <v>THERMO SCIENTIFIC</v>
      </c>
      <c r="CX115" s="105">
        <f t="shared" si="34"/>
        <v>267000</v>
      </c>
      <c r="CY115" s="105">
        <f t="shared" si="35"/>
        <v>42720</v>
      </c>
      <c r="CZ115" s="105">
        <f t="shared" si="36"/>
        <v>619440</v>
      </c>
      <c r="DA115" s="105" t="str">
        <f t="shared" si="37"/>
        <v xml:space="preserve">60 dias </v>
      </c>
    </row>
    <row r="116" spans="1:105" ht="32.25">
      <c r="A116" s="40">
        <v>108</v>
      </c>
      <c r="B116" s="97" t="s">
        <v>471</v>
      </c>
      <c r="C116" s="35" t="s">
        <v>283</v>
      </c>
      <c r="D116" s="35" t="s">
        <v>43</v>
      </c>
      <c r="E116" s="98" t="s">
        <v>38</v>
      </c>
      <c r="F116" s="33">
        <v>2</v>
      </c>
      <c r="G116" s="99"/>
      <c r="H116" s="115"/>
      <c r="I116" s="115"/>
      <c r="J116" s="115"/>
      <c r="K116" s="100"/>
      <c r="L116" s="101"/>
      <c r="M116" s="101"/>
      <c r="N116" s="101"/>
      <c r="O116" s="101"/>
      <c r="P116" s="101"/>
      <c r="Q116" s="102"/>
      <c r="R116" s="102"/>
      <c r="S116" s="102"/>
      <c r="T116" s="102"/>
      <c r="U116" s="102"/>
      <c r="V116" s="103"/>
      <c r="W116" s="103"/>
      <c r="X116" s="103"/>
      <c r="Y116" s="103"/>
      <c r="Z116" s="103"/>
      <c r="AA116" s="101"/>
      <c r="AB116" s="101"/>
      <c r="AC116" s="101"/>
      <c r="AD116" s="101"/>
      <c r="AE116" s="101"/>
      <c r="AF116" s="104" t="s">
        <v>38</v>
      </c>
      <c r="AG116" s="104">
        <v>275000</v>
      </c>
      <c r="AH116" s="104">
        <v>44000</v>
      </c>
      <c r="AI116" s="104">
        <v>638000</v>
      </c>
      <c r="AJ116" s="104" t="s">
        <v>1292</v>
      </c>
      <c r="AK116" s="102" t="str">
        <f t="shared" si="24"/>
        <v>GENTECH S.A.S</v>
      </c>
      <c r="AL116" s="102" t="str">
        <f t="shared" si="25"/>
        <v>THERMO SCIENTIFIC</v>
      </c>
      <c r="AM116" s="102">
        <f t="shared" si="26"/>
        <v>275000</v>
      </c>
      <c r="AN116" s="102">
        <f t="shared" si="27"/>
        <v>44000</v>
      </c>
      <c r="AO116" s="102">
        <f t="shared" si="28"/>
        <v>638000</v>
      </c>
      <c r="AP116" s="102" t="str">
        <f t="shared" si="29"/>
        <v xml:space="preserve">60 dias </v>
      </c>
      <c r="AQ116" s="104" t="s">
        <v>38</v>
      </c>
      <c r="AR116" s="104">
        <v>365000</v>
      </c>
      <c r="AS116" s="104">
        <v>58400</v>
      </c>
      <c r="AT116" s="104">
        <v>846800</v>
      </c>
      <c r="AU116" s="104" t="s">
        <v>1295</v>
      </c>
      <c r="AV116" s="105"/>
      <c r="AW116" s="105"/>
      <c r="AX116" s="105"/>
      <c r="AY116" s="105"/>
      <c r="AZ116" s="105"/>
      <c r="BA116" s="102"/>
      <c r="BB116" s="102"/>
      <c r="BC116" s="102"/>
      <c r="BD116" s="102"/>
      <c r="BE116" s="102"/>
      <c r="BF116" s="106"/>
      <c r="BG116" s="106"/>
      <c r="BH116" s="106"/>
      <c r="BI116" s="106"/>
      <c r="BJ116" s="106"/>
      <c r="BK116" s="101" t="s">
        <v>38</v>
      </c>
      <c r="BL116" s="101">
        <v>385000</v>
      </c>
      <c r="BM116" s="101">
        <v>61600</v>
      </c>
      <c r="BN116" s="101">
        <v>893200</v>
      </c>
      <c r="BO116" s="101" t="s">
        <v>1283</v>
      </c>
      <c r="BP116" s="107"/>
      <c r="BQ116" s="107"/>
      <c r="BR116" s="107"/>
      <c r="BS116" s="107"/>
      <c r="BT116" s="107"/>
      <c r="BU116" s="151" t="str">
        <f t="shared" si="38"/>
        <v xml:space="preserve"> INVERSIONES  JIMSA  LTDA</v>
      </c>
      <c r="BV116" s="151" t="str">
        <f t="shared" si="30"/>
        <v>THERMO SCIENTIFIC</v>
      </c>
      <c r="BW116" s="151">
        <f t="shared" si="39"/>
        <v>365000</v>
      </c>
      <c r="BX116" s="151">
        <f t="shared" si="40"/>
        <v>58400</v>
      </c>
      <c r="BY116" s="151">
        <f t="shared" si="41"/>
        <v>846800</v>
      </c>
      <c r="BZ116" s="151" t="str">
        <f t="shared" si="31"/>
        <v xml:space="preserve">90 DIAS </v>
      </c>
      <c r="CA116" s="105"/>
      <c r="CB116" s="105"/>
      <c r="CC116" s="105"/>
      <c r="CD116" s="105"/>
      <c r="CE116" s="105"/>
      <c r="CF116" s="100"/>
      <c r="CG116" s="100"/>
      <c r="CH116" s="100"/>
      <c r="CI116" s="100"/>
      <c r="CJ116" s="100"/>
      <c r="CK116" s="107"/>
      <c r="CL116" s="107"/>
      <c r="CM116" s="107"/>
      <c r="CN116" s="107"/>
      <c r="CO116" s="107"/>
      <c r="CP116" s="102"/>
      <c r="CQ116" s="102"/>
      <c r="CR116" s="102"/>
      <c r="CS116" s="102"/>
      <c r="CT116" s="102"/>
      <c r="CU116" s="102"/>
      <c r="CV116" s="105" t="str">
        <f t="shared" si="32"/>
        <v>GENTECH S.A.S</v>
      </c>
      <c r="CW116" s="105" t="str">
        <f t="shared" si="33"/>
        <v>THERMO SCIENTIFIC</v>
      </c>
      <c r="CX116" s="105">
        <f t="shared" si="34"/>
        <v>275000</v>
      </c>
      <c r="CY116" s="105">
        <f t="shared" si="35"/>
        <v>44000</v>
      </c>
      <c r="CZ116" s="105">
        <f t="shared" si="36"/>
        <v>638000</v>
      </c>
      <c r="DA116" s="105" t="str">
        <f t="shared" si="37"/>
        <v xml:space="preserve">60 dias </v>
      </c>
    </row>
    <row r="117" spans="1:105">
      <c r="A117" s="40">
        <v>109</v>
      </c>
      <c r="B117" s="97" t="s">
        <v>285</v>
      </c>
      <c r="C117" s="35"/>
      <c r="D117" s="35" t="s">
        <v>54</v>
      </c>
      <c r="E117" s="98" t="s">
        <v>284</v>
      </c>
      <c r="F117" s="33">
        <v>1</v>
      </c>
      <c r="G117" s="99"/>
      <c r="H117" s="115"/>
      <c r="I117" s="115"/>
      <c r="J117" s="115"/>
      <c r="K117" s="100"/>
      <c r="L117" s="101"/>
      <c r="M117" s="101"/>
      <c r="N117" s="101"/>
      <c r="O117" s="101"/>
      <c r="P117" s="101"/>
      <c r="Q117" s="102"/>
      <c r="R117" s="102"/>
      <c r="S117" s="102"/>
      <c r="T117" s="102"/>
      <c r="U117" s="102"/>
      <c r="V117" s="103"/>
      <c r="W117" s="103"/>
      <c r="X117" s="103"/>
      <c r="Y117" s="103"/>
      <c r="Z117" s="103"/>
      <c r="AA117" s="101"/>
      <c r="AB117" s="101"/>
      <c r="AC117" s="101"/>
      <c r="AD117" s="101"/>
      <c r="AE117" s="101"/>
      <c r="AF117" s="104" t="s">
        <v>284</v>
      </c>
      <c r="AG117" s="104">
        <v>47300</v>
      </c>
      <c r="AH117" s="104">
        <v>7568</v>
      </c>
      <c r="AI117" s="104">
        <v>54868</v>
      </c>
      <c r="AJ117" s="104" t="s">
        <v>1292</v>
      </c>
      <c r="AK117" s="102" t="str">
        <f t="shared" si="24"/>
        <v>GENTECH S.A.S</v>
      </c>
      <c r="AL117" s="102" t="str">
        <f t="shared" si="25"/>
        <v>BIONEER</v>
      </c>
      <c r="AM117" s="102">
        <f t="shared" si="26"/>
        <v>47300</v>
      </c>
      <c r="AN117" s="102">
        <f t="shared" si="27"/>
        <v>7568</v>
      </c>
      <c r="AO117" s="102">
        <f t="shared" si="28"/>
        <v>54868</v>
      </c>
      <c r="AP117" s="102" t="str">
        <f t="shared" si="29"/>
        <v xml:space="preserve">60 dias </v>
      </c>
      <c r="AQ117" s="104"/>
      <c r="AR117" s="104"/>
      <c r="AS117" s="104"/>
      <c r="AT117" s="104"/>
      <c r="AU117" s="104"/>
      <c r="AV117" s="105"/>
      <c r="AW117" s="105"/>
      <c r="AX117" s="105"/>
      <c r="AY117" s="105"/>
      <c r="AZ117" s="105"/>
      <c r="BA117" s="102"/>
      <c r="BB117" s="102"/>
      <c r="BC117" s="102"/>
      <c r="BD117" s="102"/>
      <c r="BE117" s="102"/>
      <c r="BF117" s="106"/>
      <c r="BG117" s="106"/>
      <c r="BH117" s="106"/>
      <c r="BI117" s="106"/>
      <c r="BJ117" s="106"/>
      <c r="BK117" s="101"/>
      <c r="BL117" s="101"/>
      <c r="BM117" s="101"/>
      <c r="BN117" s="101"/>
      <c r="BO117" s="101"/>
      <c r="BP117" s="107"/>
      <c r="BQ117" s="107"/>
      <c r="BR117" s="107"/>
      <c r="BS117" s="107"/>
      <c r="BT117" s="107"/>
      <c r="BU117" s="151"/>
      <c r="BV117" s="151">
        <f t="shared" si="30"/>
        <v>0</v>
      </c>
      <c r="BW117" s="151"/>
      <c r="BX117" s="151"/>
      <c r="BY117" s="151"/>
      <c r="BZ117" s="151">
        <f t="shared" si="31"/>
        <v>0</v>
      </c>
      <c r="CA117" s="105"/>
      <c r="CB117" s="105"/>
      <c r="CC117" s="105"/>
      <c r="CD117" s="105"/>
      <c r="CE117" s="105"/>
      <c r="CF117" s="100"/>
      <c r="CG117" s="100"/>
      <c r="CH117" s="100"/>
      <c r="CI117" s="100"/>
      <c r="CJ117" s="100"/>
      <c r="CK117" s="107"/>
      <c r="CL117" s="107"/>
      <c r="CM117" s="107"/>
      <c r="CN117" s="107"/>
      <c r="CO117" s="107"/>
      <c r="CP117" s="102"/>
      <c r="CQ117" s="102"/>
      <c r="CR117" s="102"/>
      <c r="CS117" s="102"/>
      <c r="CT117" s="102"/>
      <c r="CU117" s="102"/>
      <c r="CV117" s="105" t="str">
        <f t="shared" si="32"/>
        <v>GENTECH S.A.S</v>
      </c>
      <c r="CW117" s="105" t="str">
        <f t="shared" si="33"/>
        <v>BIONEER</v>
      </c>
      <c r="CX117" s="105">
        <f t="shared" si="34"/>
        <v>47300</v>
      </c>
      <c r="CY117" s="105">
        <f t="shared" si="35"/>
        <v>7568</v>
      </c>
      <c r="CZ117" s="105">
        <f t="shared" si="36"/>
        <v>54868</v>
      </c>
      <c r="DA117" s="105" t="str">
        <f t="shared" si="37"/>
        <v xml:space="preserve">60 dias </v>
      </c>
    </row>
    <row r="118" spans="1:105">
      <c r="A118" s="40">
        <v>110</v>
      </c>
      <c r="B118" s="97" t="s">
        <v>286</v>
      </c>
      <c r="C118" s="35"/>
      <c r="D118" s="35" t="s">
        <v>54</v>
      </c>
      <c r="E118" s="98" t="s">
        <v>284</v>
      </c>
      <c r="F118" s="33">
        <v>1</v>
      </c>
      <c r="G118" s="99"/>
      <c r="H118" s="115"/>
      <c r="I118" s="115"/>
      <c r="J118" s="115"/>
      <c r="K118" s="100"/>
      <c r="L118" s="101"/>
      <c r="M118" s="101"/>
      <c r="N118" s="101"/>
      <c r="O118" s="101"/>
      <c r="P118" s="101"/>
      <c r="Q118" s="102"/>
      <c r="R118" s="102"/>
      <c r="S118" s="102"/>
      <c r="T118" s="102"/>
      <c r="U118" s="102"/>
      <c r="V118" s="103"/>
      <c r="W118" s="103"/>
      <c r="X118" s="103"/>
      <c r="Y118" s="103"/>
      <c r="Z118" s="103"/>
      <c r="AA118" s="101"/>
      <c r="AB118" s="101"/>
      <c r="AC118" s="101"/>
      <c r="AD118" s="101"/>
      <c r="AE118" s="101"/>
      <c r="AF118" s="104" t="s">
        <v>284</v>
      </c>
      <c r="AG118" s="104">
        <v>47300</v>
      </c>
      <c r="AH118" s="104">
        <v>7568</v>
      </c>
      <c r="AI118" s="104">
        <v>54868</v>
      </c>
      <c r="AJ118" s="104" t="s">
        <v>1292</v>
      </c>
      <c r="AK118" s="102" t="str">
        <f t="shared" si="24"/>
        <v>GENTECH S.A.S</v>
      </c>
      <c r="AL118" s="102" t="str">
        <f t="shared" si="25"/>
        <v>BIONEER</v>
      </c>
      <c r="AM118" s="102">
        <f t="shared" si="26"/>
        <v>47300</v>
      </c>
      <c r="AN118" s="102">
        <f t="shared" si="27"/>
        <v>7568</v>
      </c>
      <c r="AO118" s="102">
        <f t="shared" si="28"/>
        <v>54868</v>
      </c>
      <c r="AP118" s="102" t="str">
        <f t="shared" si="29"/>
        <v xml:space="preserve">60 dias </v>
      </c>
      <c r="AQ118" s="104"/>
      <c r="AR118" s="104"/>
      <c r="AS118" s="104"/>
      <c r="AT118" s="104"/>
      <c r="AU118" s="104"/>
      <c r="AV118" s="105"/>
      <c r="AW118" s="105"/>
      <c r="AX118" s="105"/>
      <c r="AY118" s="105"/>
      <c r="AZ118" s="105"/>
      <c r="BA118" s="102"/>
      <c r="BB118" s="102"/>
      <c r="BC118" s="102"/>
      <c r="BD118" s="102"/>
      <c r="BE118" s="102"/>
      <c r="BF118" s="106"/>
      <c r="BG118" s="106"/>
      <c r="BH118" s="106"/>
      <c r="BI118" s="106"/>
      <c r="BJ118" s="106"/>
      <c r="BK118" s="101"/>
      <c r="BL118" s="101"/>
      <c r="BM118" s="101"/>
      <c r="BN118" s="101"/>
      <c r="BO118" s="101"/>
      <c r="BP118" s="107"/>
      <c r="BQ118" s="107"/>
      <c r="BR118" s="107"/>
      <c r="BS118" s="107"/>
      <c r="BT118" s="107"/>
      <c r="BU118" s="151"/>
      <c r="BV118" s="151">
        <f t="shared" si="30"/>
        <v>0</v>
      </c>
      <c r="BW118" s="151"/>
      <c r="BX118" s="151"/>
      <c r="BY118" s="151"/>
      <c r="BZ118" s="151">
        <f t="shared" si="31"/>
        <v>0</v>
      </c>
      <c r="CA118" s="105"/>
      <c r="CB118" s="105"/>
      <c r="CC118" s="105"/>
      <c r="CD118" s="105"/>
      <c r="CE118" s="105"/>
      <c r="CF118" s="100"/>
      <c r="CG118" s="100"/>
      <c r="CH118" s="100"/>
      <c r="CI118" s="100"/>
      <c r="CJ118" s="100"/>
      <c r="CK118" s="107"/>
      <c r="CL118" s="107"/>
      <c r="CM118" s="107"/>
      <c r="CN118" s="107"/>
      <c r="CO118" s="107"/>
      <c r="CP118" s="102"/>
      <c r="CQ118" s="102"/>
      <c r="CR118" s="102"/>
      <c r="CS118" s="102"/>
      <c r="CT118" s="102"/>
      <c r="CU118" s="102"/>
      <c r="CV118" s="105" t="str">
        <f t="shared" si="32"/>
        <v>GENTECH S.A.S</v>
      </c>
      <c r="CW118" s="105" t="str">
        <f t="shared" si="33"/>
        <v>BIONEER</v>
      </c>
      <c r="CX118" s="105">
        <f t="shared" si="34"/>
        <v>47300</v>
      </c>
      <c r="CY118" s="105">
        <f t="shared" si="35"/>
        <v>7568</v>
      </c>
      <c r="CZ118" s="105">
        <f t="shared" si="36"/>
        <v>54868</v>
      </c>
      <c r="DA118" s="105" t="str">
        <f t="shared" si="37"/>
        <v xml:space="preserve">60 dias </v>
      </c>
    </row>
    <row r="119" spans="1:105" ht="30">
      <c r="A119" s="40">
        <v>111</v>
      </c>
      <c r="B119" s="97" t="s">
        <v>287</v>
      </c>
      <c r="C119" s="35"/>
      <c r="D119" s="35" t="s">
        <v>54</v>
      </c>
      <c r="E119" s="98" t="s">
        <v>284</v>
      </c>
      <c r="F119" s="33">
        <v>1</v>
      </c>
      <c r="G119" s="99"/>
      <c r="H119" s="115"/>
      <c r="I119" s="115"/>
      <c r="J119" s="115"/>
      <c r="K119" s="100"/>
      <c r="L119" s="101"/>
      <c r="M119" s="101"/>
      <c r="N119" s="101"/>
      <c r="O119" s="101"/>
      <c r="P119" s="101"/>
      <c r="Q119" s="102"/>
      <c r="R119" s="102"/>
      <c r="S119" s="102"/>
      <c r="T119" s="102"/>
      <c r="U119" s="102"/>
      <c r="V119" s="103"/>
      <c r="W119" s="103"/>
      <c r="X119" s="103"/>
      <c r="Y119" s="103"/>
      <c r="Z119" s="103"/>
      <c r="AA119" s="101"/>
      <c r="AB119" s="101"/>
      <c r="AC119" s="101"/>
      <c r="AD119" s="101"/>
      <c r="AE119" s="101"/>
      <c r="AF119" s="104" t="s">
        <v>284</v>
      </c>
      <c r="AG119" s="104">
        <v>49450</v>
      </c>
      <c r="AH119" s="104">
        <v>7912</v>
      </c>
      <c r="AI119" s="104">
        <v>57362</v>
      </c>
      <c r="AJ119" s="104" t="s">
        <v>1292</v>
      </c>
      <c r="AK119" s="102" t="str">
        <f t="shared" si="24"/>
        <v>GENTECH S.A.S</v>
      </c>
      <c r="AL119" s="102" t="str">
        <f t="shared" si="25"/>
        <v>BIONEER</v>
      </c>
      <c r="AM119" s="102">
        <f t="shared" si="26"/>
        <v>49450</v>
      </c>
      <c r="AN119" s="102">
        <f t="shared" si="27"/>
        <v>7912</v>
      </c>
      <c r="AO119" s="102">
        <f t="shared" si="28"/>
        <v>57362</v>
      </c>
      <c r="AP119" s="102" t="str">
        <f t="shared" si="29"/>
        <v xml:space="preserve">60 dias </v>
      </c>
      <c r="AQ119" s="104"/>
      <c r="AR119" s="104"/>
      <c r="AS119" s="104"/>
      <c r="AT119" s="104"/>
      <c r="AU119" s="104"/>
      <c r="AV119" s="105"/>
      <c r="AW119" s="105"/>
      <c r="AX119" s="105"/>
      <c r="AY119" s="105"/>
      <c r="AZ119" s="105"/>
      <c r="BA119" s="102"/>
      <c r="BB119" s="102"/>
      <c r="BC119" s="102"/>
      <c r="BD119" s="102"/>
      <c r="BE119" s="102"/>
      <c r="BF119" s="106"/>
      <c r="BG119" s="106"/>
      <c r="BH119" s="106"/>
      <c r="BI119" s="106"/>
      <c r="BJ119" s="106"/>
      <c r="BK119" s="101"/>
      <c r="BL119" s="101"/>
      <c r="BM119" s="101"/>
      <c r="BN119" s="101"/>
      <c r="BO119" s="101"/>
      <c r="BP119" s="107"/>
      <c r="BQ119" s="107"/>
      <c r="BR119" s="107"/>
      <c r="BS119" s="107"/>
      <c r="BT119" s="107"/>
      <c r="BU119" s="151"/>
      <c r="BV119" s="151">
        <f t="shared" si="30"/>
        <v>0</v>
      </c>
      <c r="BW119" s="151"/>
      <c r="BX119" s="151"/>
      <c r="BY119" s="151"/>
      <c r="BZ119" s="151">
        <f t="shared" si="31"/>
        <v>0</v>
      </c>
      <c r="CA119" s="105"/>
      <c r="CB119" s="105"/>
      <c r="CC119" s="105"/>
      <c r="CD119" s="105"/>
      <c r="CE119" s="105"/>
      <c r="CF119" s="100"/>
      <c r="CG119" s="100"/>
      <c r="CH119" s="100"/>
      <c r="CI119" s="100"/>
      <c r="CJ119" s="100"/>
      <c r="CK119" s="107"/>
      <c r="CL119" s="107"/>
      <c r="CM119" s="107"/>
      <c r="CN119" s="107"/>
      <c r="CO119" s="107"/>
      <c r="CP119" s="102"/>
      <c r="CQ119" s="102"/>
      <c r="CR119" s="102"/>
      <c r="CS119" s="102"/>
      <c r="CT119" s="102"/>
      <c r="CU119" s="102"/>
      <c r="CV119" s="105" t="str">
        <f t="shared" si="32"/>
        <v>GENTECH S.A.S</v>
      </c>
      <c r="CW119" s="105" t="str">
        <f t="shared" si="33"/>
        <v>BIONEER</v>
      </c>
      <c r="CX119" s="105">
        <f t="shared" si="34"/>
        <v>49450</v>
      </c>
      <c r="CY119" s="105">
        <f t="shared" si="35"/>
        <v>7912</v>
      </c>
      <c r="CZ119" s="105">
        <f t="shared" si="36"/>
        <v>57362</v>
      </c>
      <c r="DA119" s="105" t="str">
        <f t="shared" si="37"/>
        <v xml:space="preserve">60 dias </v>
      </c>
    </row>
    <row r="120" spans="1:105" ht="30">
      <c r="A120" s="40">
        <v>112</v>
      </c>
      <c r="B120" s="97" t="s">
        <v>288</v>
      </c>
      <c r="C120" s="35"/>
      <c r="D120" s="35" t="s">
        <v>54</v>
      </c>
      <c r="E120" s="98" t="s">
        <v>284</v>
      </c>
      <c r="F120" s="33">
        <v>1</v>
      </c>
      <c r="G120" s="99"/>
      <c r="H120" s="115"/>
      <c r="I120" s="115"/>
      <c r="J120" s="115"/>
      <c r="K120" s="100"/>
      <c r="L120" s="101"/>
      <c r="M120" s="101"/>
      <c r="N120" s="101"/>
      <c r="O120" s="101"/>
      <c r="P120" s="101"/>
      <c r="Q120" s="102"/>
      <c r="R120" s="102"/>
      <c r="S120" s="102"/>
      <c r="T120" s="102"/>
      <c r="U120" s="102"/>
      <c r="V120" s="103"/>
      <c r="W120" s="103"/>
      <c r="X120" s="103"/>
      <c r="Y120" s="103"/>
      <c r="Z120" s="103"/>
      <c r="AA120" s="101"/>
      <c r="AB120" s="101"/>
      <c r="AC120" s="101"/>
      <c r="AD120" s="101"/>
      <c r="AE120" s="101"/>
      <c r="AF120" s="104" t="s">
        <v>284</v>
      </c>
      <c r="AG120" s="104">
        <v>49450</v>
      </c>
      <c r="AH120" s="104">
        <v>7912</v>
      </c>
      <c r="AI120" s="104">
        <v>57362</v>
      </c>
      <c r="AJ120" s="104" t="s">
        <v>1292</v>
      </c>
      <c r="AK120" s="102" t="str">
        <f t="shared" si="24"/>
        <v>GENTECH S.A.S</v>
      </c>
      <c r="AL120" s="102" t="str">
        <f t="shared" si="25"/>
        <v>BIONEER</v>
      </c>
      <c r="AM120" s="102">
        <f t="shared" si="26"/>
        <v>49450</v>
      </c>
      <c r="AN120" s="102">
        <f t="shared" si="27"/>
        <v>7912</v>
      </c>
      <c r="AO120" s="102">
        <f t="shared" si="28"/>
        <v>57362</v>
      </c>
      <c r="AP120" s="102" t="str">
        <f t="shared" si="29"/>
        <v xml:space="preserve">60 dias </v>
      </c>
      <c r="AQ120" s="104"/>
      <c r="AR120" s="104"/>
      <c r="AS120" s="104"/>
      <c r="AT120" s="104"/>
      <c r="AU120" s="104"/>
      <c r="AV120" s="105"/>
      <c r="AW120" s="105"/>
      <c r="AX120" s="105"/>
      <c r="AY120" s="105"/>
      <c r="AZ120" s="105"/>
      <c r="BA120" s="102"/>
      <c r="BB120" s="102"/>
      <c r="BC120" s="102"/>
      <c r="BD120" s="102"/>
      <c r="BE120" s="102"/>
      <c r="BF120" s="106"/>
      <c r="BG120" s="106"/>
      <c r="BH120" s="106"/>
      <c r="BI120" s="106"/>
      <c r="BJ120" s="106"/>
      <c r="BK120" s="101"/>
      <c r="BL120" s="101"/>
      <c r="BM120" s="101"/>
      <c r="BN120" s="101"/>
      <c r="BO120" s="101"/>
      <c r="BP120" s="107"/>
      <c r="BQ120" s="107"/>
      <c r="BR120" s="107"/>
      <c r="BS120" s="107"/>
      <c r="BT120" s="107"/>
      <c r="BU120" s="151"/>
      <c r="BV120" s="151">
        <f t="shared" si="30"/>
        <v>0</v>
      </c>
      <c r="BW120" s="151"/>
      <c r="BX120" s="151"/>
      <c r="BY120" s="151"/>
      <c r="BZ120" s="151">
        <f t="shared" si="31"/>
        <v>0</v>
      </c>
      <c r="CA120" s="105"/>
      <c r="CB120" s="105"/>
      <c r="CC120" s="105"/>
      <c r="CD120" s="105"/>
      <c r="CE120" s="105"/>
      <c r="CF120" s="100"/>
      <c r="CG120" s="100"/>
      <c r="CH120" s="100"/>
      <c r="CI120" s="100"/>
      <c r="CJ120" s="100"/>
      <c r="CK120" s="107"/>
      <c r="CL120" s="107"/>
      <c r="CM120" s="107"/>
      <c r="CN120" s="107"/>
      <c r="CO120" s="107"/>
      <c r="CP120" s="102"/>
      <c r="CQ120" s="102"/>
      <c r="CR120" s="102"/>
      <c r="CS120" s="102"/>
      <c r="CT120" s="102"/>
      <c r="CU120" s="102"/>
      <c r="CV120" s="105" t="str">
        <f t="shared" si="32"/>
        <v>GENTECH S.A.S</v>
      </c>
      <c r="CW120" s="105" t="str">
        <f t="shared" si="33"/>
        <v>BIONEER</v>
      </c>
      <c r="CX120" s="105">
        <f t="shared" si="34"/>
        <v>49450</v>
      </c>
      <c r="CY120" s="105">
        <f t="shared" si="35"/>
        <v>7912</v>
      </c>
      <c r="CZ120" s="105">
        <f t="shared" si="36"/>
        <v>57362</v>
      </c>
      <c r="DA120" s="105" t="str">
        <f t="shared" si="37"/>
        <v xml:space="preserve">60 dias </v>
      </c>
    </row>
    <row r="121" spans="1:105">
      <c r="A121" s="40">
        <v>113</v>
      </c>
      <c r="B121" s="97" t="s">
        <v>433</v>
      </c>
      <c r="C121" s="35" t="s">
        <v>279</v>
      </c>
      <c r="D121" s="35" t="s">
        <v>54</v>
      </c>
      <c r="E121" s="98" t="s">
        <v>38</v>
      </c>
      <c r="F121" s="33">
        <v>1</v>
      </c>
      <c r="G121" s="99"/>
      <c r="H121" s="115"/>
      <c r="I121" s="115"/>
      <c r="J121" s="115"/>
      <c r="K121" s="100"/>
      <c r="L121" s="101"/>
      <c r="M121" s="101"/>
      <c r="N121" s="101"/>
      <c r="O121" s="101"/>
      <c r="P121" s="101"/>
      <c r="Q121" s="102"/>
      <c r="R121" s="102"/>
      <c r="S121" s="102"/>
      <c r="T121" s="102"/>
      <c r="U121" s="102"/>
      <c r="V121" s="103"/>
      <c r="W121" s="103"/>
      <c r="X121" s="103"/>
      <c r="Y121" s="103"/>
      <c r="Z121" s="103"/>
      <c r="AA121" s="101"/>
      <c r="AB121" s="101"/>
      <c r="AC121" s="101"/>
      <c r="AD121" s="101"/>
      <c r="AE121" s="101"/>
      <c r="AF121" s="104" t="s">
        <v>38</v>
      </c>
      <c r="AG121" s="104">
        <v>1384000</v>
      </c>
      <c r="AH121" s="104">
        <v>221440</v>
      </c>
      <c r="AI121" s="104">
        <v>1605440</v>
      </c>
      <c r="AJ121" s="104" t="s">
        <v>1292</v>
      </c>
      <c r="AK121" s="102" t="str">
        <f t="shared" si="24"/>
        <v>GENTECH S.A.S</v>
      </c>
      <c r="AL121" s="102" t="str">
        <f t="shared" si="25"/>
        <v>THERMO SCIENTIFIC</v>
      </c>
      <c r="AM121" s="102">
        <f t="shared" si="26"/>
        <v>1384000</v>
      </c>
      <c r="AN121" s="102">
        <f t="shared" si="27"/>
        <v>221440</v>
      </c>
      <c r="AO121" s="102">
        <f t="shared" si="28"/>
        <v>1605440</v>
      </c>
      <c r="AP121" s="102" t="str">
        <f t="shared" si="29"/>
        <v xml:space="preserve">60 dias </v>
      </c>
      <c r="AQ121" s="104" t="s">
        <v>38</v>
      </c>
      <c r="AR121" s="104">
        <v>1815000</v>
      </c>
      <c r="AS121" s="104">
        <v>290400</v>
      </c>
      <c r="AT121" s="104">
        <v>2105400</v>
      </c>
      <c r="AU121" s="104" t="s">
        <v>1295</v>
      </c>
      <c r="AV121" s="105"/>
      <c r="AW121" s="105"/>
      <c r="AX121" s="105"/>
      <c r="AY121" s="105"/>
      <c r="AZ121" s="105"/>
      <c r="BA121" s="102"/>
      <c r="BB121" s="102"/>
      <c r="BC121" s="102"/>
      <c r="BD121" s="102"/>
      <c r="BE121" s="102"/>
      <c r="BF121" s="106"/>
      <c r="BG121" s="106"/>
      <c r="BH121" s="106"/>
      <c r="BI121" s="106"/>
      <c r="BJ121" s="106"/>
      <c r="BK121" s="101" t="s">
        <v>38</v>
      </c>
      <c r="BL121" s="101">
        <v>1871000</v>
      </c>
      <c r="BM121" s="101">
        <v>299360</v>
      </c>
      <c r="BN121" s="101">
        <v>2170360</v>
      </c>
      <c r="BO121" s="101" t="s">
        <v>1283</v>
      </c>
      <c r="BP121" s="107"/>
      <c r="BQ121" s="107"/>
      <c r="BR121" s="107"/>
      <c r="BS121" s="107"/>
      <c r="BT121" s="107"/>
      <c r="BU121" s="151" t="str">
        <f t="shared" si="38"/>
        <v xml:space="preserve"> INVERSIONES  JIMSA  LTDA</v>
      </c>
      <c r="BV121" s="151" t="str">
        <f t="shared" si="30"/>
        <v>THERMO SCIENTIFIC</v>
      </c>
      <c r="BW121" s="151">
        <f t="shared" si="39"/>
        <v>1815000</v>
      </c>
      <c r="BX121" s="151">
        <f t="shared" si="40"/>
        <v>290400</v>
      </c>
      <c r="BY121" s="151">
        <f t="shared" si="41"/>
        <v>2105400</v>
      </c>
      <c r="BZ121" s="151" t="str">
        <f t="shared" si="31"/>
        <v xml:space="preserve">90 DIAS </v>
      </c>
      <c r="CA121" s="105"/>
      <c r="CB121" s="105"/>
      <c r="CC121" s="105"/>
      <c r="CD121" s="105"/>
      <c r="CE121" s="105"/>
      <c r="CF121" s="100"/>
      <c r="CG121" s="100"/>
      <c r="CH121" s="100"/>
      <c r="CI121" s="100"/>
      <c r="CJ121" s="100"/>
      <c r="CK121" s="107"/>
      <c r="CL121" s="107"/>
      <c r="CM121" s="107"/>
      <c r="CN121" s="107"/>
      <c r="CO121" s="107"/>
      <c r="CP121" s="102"/>
      <c r="CQ121" s="102"/>
      <c r="CR121" s="102"/>
      <c r="CS121" s="102"/>
      <c r="CT121" s="102"/>
      <c r="CU121" s="102"/>
      <c r="CV121" s="105" t="str">
        <f t="shared" si="32"/>
        <v>GENTECH S.A.S</v>
      </c>
      <c r="CW121" s="105" t="str">
        <f t="shared" si="33"/>
        <v>THERMO SCIENTIFIC</v>
      </c>
      <c r="CX121" s="105">
        <f t="shared" si="34"/>
        <v>1384000</v>
      </c>
      <c r="CY121" s="105">
        <f t="shared" si="35"/>
        <v>221440</v>
      </c>
      <c r="CZ121" s="105">
        <f t="shared" si="36"/>
        <v>1605440</v>
      </c>
      <c r="DA121" s="105" t="str">
        <f t="shared" si="37"/>
        <v xml:space="preserve">60 dias </v>
      </c>
    </row>
    <row r="122" spans="1:105" ht="30">
      <c r="A122" s="40">
        <v>114</v>
      </c>
      <c r="B122" s="97" t="s">
        <v>468</v>
      </c>
      <c r="C122" s="35"/>
      <c r="D122" s="35" t="s">
        <v>54</v>
      </c>
      <c r="E122" s="98" t="s">
        <v>38</v>
      </c>
      <c r="F122" s="33">
        <v>1</v>
      </c>
      <c r="G122" s="99"/>
      <c r="H122" s="115"/>
      <c r="I122" s="115"/>
      <c r="J122" s="115"/>
      <c r="K122" s="100"/>
      <c r="L122" s="101"/>
      <c r="M122" s="101"/>
      <c r="N122" s="101"/>
      <c r="O122" s="101"/>
      <c r="P122" s="101"/>
      <c r="Q122" s="102"/>
      <c r="R122" s="102"/>
      <c r="S122" s="102"/>
      <c r="T122" s="102"/>
      <c r="U122" s="102"/>
      <c r="V122" s="103"/>
      <c r="W122" s="103"/>
      <c r="X122" s="103"/>
      <c r="Y122" s="103"/>
      <c r="Z122" s="103"/>
      <c r="AA122" s="101"/>
      <c r="AB122" s="101"/>
      <c r="AC122" s="101"/>
      <c r="AD122" s="101"/>
      <c r="AE122" s="101"/>
      <c r="AF122" s="104" t="s">
        <v>38</v>
      </c>
      <c r="AG122" s="104">
        <v>198000</v>
      </c>
      <c r="AH122" s="104">
        <v>31680</v>
      </c>
      <c r="AI122" s="104">
        <v>229680</v>
      </c>
      <c r="AJ122" s="104" t="s">
        <v>1292</v>
      </c>
      <c r="AK122" s="102" t="str">
        <f t="shared" si="24"/>
        <v>GENTECH S.A.S</v>
      </c>
      <c r="AL122" s="102" t="str">
        <f t="shared" si="25"/>
        <v>THERMO SCIENTIFIC</v>
      </c>
      <c r="AM122" s="102">
        <f t="shared" si="26"/>
        <v>198000</v>
      </c>
      <c r="AN122" s="102">
        <f t="shared" si="27"/>
        <v>31680</v>
      </c>
      <c r="AO122" s="102">
        <f t="shared" si="28"/>
        <v>229680</v>
      </c>
      <c r="AP122" s="102" t="str">
        <f t="shared" si="29"/>
        <v xml:space="preserve">60 dias </v>
      </c>
      <c r="AQ122" s="104" t="s">
        <v>38</v>
      </c>
      <c r="AR122" s="104">
        <v>321000</v>
      </c>
      <c r="AS122" s="104">
        <v>51360</v>
      </c>
      <c r="AT122" s="104">
        <v>372360</v>
      </c>
      <c r="AU122" s="104" t="s">
        <v>1295</v>
      </c>
      <c r="AV122" s="105"/>
      <c r="AW122" s="105"/>
      <c r="AX122" s="105"/>
      <c r="AY122" s="105"/>
      <c r="AZ122" s="105"/>
      <c r="BA122" s="102"/>
      <c r="BB122" s="102"/>
      <c r="BC122" s="102"/>
      <c r="BD122" s="102"/>
      <c r="BE122" s="102"/>
      <c r="BF122" s="106"/>
      <c r="BG122" s="106"/>
      <c r="BH122" s="106"/>
      <c r="BI122" s="106"/>
      <c r="BJ122" s="106"/>
      <c r="BK122" s="101" t="s">
        <v>38</v>
      </c>
      <c r="BL122" s="101">
        <v>340000</v>
      </c>
      <c r="BM122" s="101">
        <v>54400</v>
      </c>
      <c r="BN122" s="101">
        <v>394400</v>
      </c>
      <c r="BO122" s="101" t="s">
        <v>1283</v>
      </c>
      <c r="BP122" s="107"/>
      <c r="BQ122" s="107"/>
      <c r="BR122" s="107"/>
      <c r="BS122" s="107"/>
      <c r="BT122" s="107"/>
      <c r="BU122" s="151" t="str">
        <f t="shared" si="38"/>
        <v xml:space="preserve"> INVERSIONES  JIMSA  LTDA</v>
      </c>
      <c r="BV122" s="151" t="str">
        <f t="shared" si="30"/>
        <v>THERMO SCIENTIFIC</v>
      </c>
      <c r="BW122" s="151">
        <f t="shared" si="39"/>
        <v>321000</v>
      </c>
      <c r="BX122" s="151">
        <f t="shared" si="40"/>
        <v>51360</v>
      </c>
      <c r="BY122" s="151">
        <f t="shared" si="41"/>
        <v>372360</v>
      </c>
      <c r="BZ122" s="151" t="str">
        <f t="shared" si="31"/>
        <v xml:space="preserve">90 DIAS </v>
      </c>
      <c r="CA122" s="105"/>
      <c r="CB122" s="105"/>
      <c r="CC122" s="105"/>
      <c r="CD122" s="105"/>
      <c r="CE122" s="105"/>
      <c r="CF122" s="100"/>
      <c r="CG122" s="100"/>
      <c r="CH122" s="100"/>
      <c r="CI122" s="100"/>
      <c r="CJ122" s="100"/>
      <c r="CK122" s="107"/>
      <c r="CL122" s="107"/>
      <c r="CM122" s="107"/>
      <c r="CN122" s="107"/>
      <c r="CO122" s="107"/>
      <c r="CP122" s="102"/>
      <c r="CQ122" s="102"/>
      <c r="CR122" s="102"/>
      <c r="CS122" s="102"/>
      <c r="CT122" s="102"/>
      <c r="CU122" s="102"/>
      <c r="CV122" s="105" t="str">
        <f t="shared" si="32"/>
        <v>GENTECH S.A.S</v>
      </c>
      <c r="CW122" s="105" t="str">
        <f t="shared" si="33"/>
        <v>THERMO SCIENTIFIC</v>
      </c>
      <c r="CX122" s="105">
        <f t="shared" si="34"/>
        <v>198000</v>
      </c>
      <c r="CY122" s="105">
        <f t="shared" si="35"/>
        <v>31680</v>
      </c>
      <c r="CZ122" s="105">
        <f t="shared" si="36"/>
        <v>229680</v>
      </c>
      <c r="DA122" s="105" t="str">
        <f t="shared" si="37"/>
        <v xml:space="preserve">60 dias </v>
      </c>
    </row>
    <row r="123" spans="1:105" ht="30">
      <c r="A123" s="40">
        <v>115</v>
      </c>
      <c r="B123" s="97" t="s">
        <v>289</v>
      </c>
      <c r="C123" s="35"/>
      <c r="D123" s="35" t="s">
        <v>54</v>
      </c>
      <c r="E123" s="98" t="s">
        <v>38</v>
      </c>
      <c r="F123" s="33">
        <v>1</v>
      </c>
      <c r="G123" s="99"/>
      <c r="H123" s="115"/>
      <c r="I123" s="115"/>
      <c r="J123" s="115"/>
      <c r="K123" s="100"/>
      <c r="L123" s="101"/>
      <c r="M123" s="101"/>
      <c r="N123" s="101"/>
      <c r="O123" s="101"/>
      <c r="P123" s="101"/>
      <c r="Q123" s="102"/>
      <c r="R123" s="102"/>
      <c r="S123" s="102"/>
      <c r="T123" s="102"/>
      <c r="U123" s="102"/>
      <c r="V123" s="103"/>
      <c r="W123" s="103"/>
      <c r="X123" s="103"/>
      <c r="Y123" s="103"/>
      <c r="Z123" s="103"/>
      <c r="AA123" s="101"/>
      <c r="AB123" s="101"/>
      <c r="AC123" s="101"/>
      <c r="AD123" s="101"/>
      <c r="AE123" s="101"/>
      <c r="AF123" s="104" t="s">
        <v>38</v>
      </c>
      <c r="AG123" s="104">
        <v>198000</v>
      </c>
      <c r="AH123" s="104">
        <v>31680</v>
      </c>
      <c r="AI123" s="104">
        <v>229680</v>
      </c>
      <c r="AJ123" s="104" t="s">
        <v>1292</v>
      </c>
      <c r="AK123" s="102" t="str">
        <f t="shared" si="24"/>
        <v>GENTECH S.A.S</v>
      </c>
      <c r="AL123" s="102" t="str">
        <f t="shared" si="25"/>
        <v>THERMO SCIENTIFIC</v>
      </c>
      <c r="AM123" s="102">
        <f t="shared" si="26"/>
        <v>198000</v>
      </c>
      <c r="AN123" s="102">
        <f t="shared" si="27"/>
        <v>31680</v>
      </c>
      <c r="AO123" s="102">
        <f t="shared" si="28"/>
        <v>229680</v>
      </c>
      <c r="AP123" s="102" t="str">
        <f t="shared" si="29"/>
        <v xml:space="preserve">60 dias </v>
      </c>
      <c r="AQ123" s="104" t="s">
        <v>38</v>
      </c>
      <c r="AR123" s="104">
        <v>345000</v>
      </c>
      <c r="AS123" s="104">
        <v>55200</v>
      </c>
      <c r="AT123" s="104">
        <v>400200</v>
      </c>
      <c r="AU123" s="104" t="s">
        <v>1295</v>
      </c>
      <c r="AV123" s="105"/>
      <c r="AW123" s="105"/>
      <c r="AX123" s="105"/>
      <c r="AY123" s="105"/>
      <c r="AZ123" s="105"/>
      <c r="BA123" s="102"/>
      <c r="BB123" s="102"/>
      <c r="BC123" s="102"/>
      <c r="BD123" s="102"/>
      <c r="BE123" s="102"/>
      <c r="BF123" s="106"/>
      <c r="BG123" s="106"/>
      <c r="BH123" s="106"/>
      <c r="BI123" s="106"/>
      <c r="BJ123" s="106"/>
      <c r="BK123" s="101" t="s">
        <v>38</v>
      </c>
      <c r="BL123" s="101">
        <v>419000</v>
      </c>
      <c r="BM123" s="101">
        <v>67040</v>
      </c>
      <c r="BN123" s="101">
        <v>486040</v>
      </c>
      <c r="BO123" s="101" t="s">
        <v>1283</v>
      </c>
      <c r="BP123" s="107"/>
      <c r="BQ123" s="107"/>
      <c r="BR123" s="107"/>
      <c r="BS123" s="107"/>
      <c r="BT123" s="107"/>
      <c r="BU123" s="151" t="str">
        <f t="shared" si="38"/>
        <v xml:space="preserve"> INVERSIONES  JIMSA  LTDA</v>
      </c>
      <c r="BV123" s="151" t="str">
        <f t="shared" si="30"/>
        <v>THERMO SCIENTIFIC</v>
      </c>
      <c r="BW123" s="151">
        <f t="shared" si="39"/>
        <v>345000</v>
      </c>
      <c r="BX123" s="151">
        <f t="shared" si="40"/>
        <v>55200</v>
      </c>
      <c r="BY123" s="151">
        <f t="shared" si="41"/>
        <v>400200</v>
      </c>
      <c r="BZ123" s="151" t="str">
        <f t="shared" si="31"/>
        <v xml:space="preserve">90 DIAS </v>
      </c>
      <c r="CA123" s="105"/>
      <c r="CB123" s="105"/>
      <c r="CC123" s="105"/>
      <c r="CD123" s="105"/>
      <c r="CE123" s="105"/>
      <c r="CF123" s="100"/>
      <c r="CG123" s="100"/>
      <c r="CH123" s="100"/>
      <c r="CI123" s="100"/>
      <c r="CJ123" s="100"/>
      <c r="CK123" s="107"/>
      <c r="CL123" s="107"/>
      <c r="CM123" s="107"/>
      <c r="CN123" s="107"/>
      <c r="CO123" s="107"/>
      <c r="CP123" s="102"/>
      <c r="CQ123" s="102"/>
      <c r="CR123" s="102"/>
      <c r="CS123" s="102"/>
      <c r="CT123" s="102"/>
      <c r="CU123" s="102"/>
      <c r="CV123" s="105" t="str">
        <f t="shared" si="32"/>
        <v>GENTECH S.A.S</v>
      </c>
      <c r="CW123" s="105" t="str">
        <f t="shared" si="33"/>
        <v>THERMO SCIENTIFIC</v>
      </c>
      <c r="CX123" s="105">
        <f t="shared" si="34"/>
        <v>198000</v>
      </c>
      <c r="CY123" s="105">
        <f t="shared" si="35"/>
        <v>31680</v>
      </c>
      <c r="CZ123" s="105">
        <f t="shared" si="36"/>
        <v>229680</v>
      </c>
      <c r="DA123" s="105" t="str">
        <f t="shared" si="37"/>
        <v xml:space="preserve">60 dias </v>
      </c>
    </row>
    <row r="124" spans="1:105" ht="30">
      <c r="A124" s="40">
        <v>116</v>
      </c>
      <c r="B124" s="97" t="s">
        <v>434</v>
      </c>
      <c r="C124" s="35"/>
      <c r="D124" s="35"/>
      <c r="E124" s="98" t="s">
        <v>38</v>
      </c>
      <c r="F124" s="33">
        <v>1</v>
      </c>
      <c r="G124" s="99"/>
      <c r="H124" s="115"/>
      <c r="I124" s="115"/>
      <c r="J124" s="115"/>
      <c r="K124" s="100"/>
      <c r="L124" s="101"/>
      <c r="M124" s="101"/>
      <c r="N124" s="101"/>
      <c r="O124" s="101"/>
      <c r="P124" s="101"/>
      <c r="Q124" s="102"/>
      <c r="R124" s="102"/>
      <c r="S124" s="102"/>
      <c r="T124" s="102"/>
      <c r="U124" s="102"/>
      <c r="V124" s="103"/>
      <c r="W124" s="103"/>
      <c r="X124" s="103"/>
      <c r="Y124" s="103"/>
      <c r="Z124" s="103"/>
      <c r="AA124" s="101"/>
      <c r="AB124" s="101"/>
      <c r="AC124" s="101"/>
      <c r="AD124" s="101"/>
      <c r="AE124" s="101"/>
      <c r="AF124" s="104" t="s">
        <v>38</v>
      </c>
      <c r="AG124" s="104">
        <v>478000</v>
      </c>
      <c r="AH124" s="104">
        <v>76480</v>
      </c>
      <c r="AI124" s="104">
        <v>554480</v>
      </c>
      <c r="AJ124" s="104" t="s">
        <v>1292</v>
      </c>
      <c r="AK124" s="102" t="str">
        <f t="shared" si="24"/>
        <v>GENTECH S.A.S</v>
      </c>
      <c r="AL124" s="102" t="str">
        <f t="shared" si="25"/>
        <v>THERMO SCIENTIFIC</v>
      </c>
      <c r="AM124" s="102">
        <f t="shared" si="26"/>
        <v>478000</v>
      </c>
      <c r="AN124" s="102">
        <f t="shared" si="27"/>
        <v>76480</v>
      </c>
      <c r="AO124" s="102">
        <f t="shared" si="28"/>
        <v>554480</v>
      </c>
      <c r="AP124" s="102" t="str">
        <f t="shared" si="29"/>
        <v xml:space="preserve">60 dias </v>
      </c>
      <c r="AQ124" s="104" t="s">
        <v>38</v>
      </c>
      <c r="AR124" s="104">
        <v>561000</v>
      </c>
      <c r="AS124" s="104">
        <v>89760</v>
      </c>
      <c r="AT124" s="104">
        <v>650760</v>
      </c>
      <c r="AU124" s="104" t="s">
        <v>1295</v>
      </c>
      <c r="AV124" s="105"/>
      <c r="AW124" s="105"/>
      <c r="AX124" s="105"/>
      <c r="AY124" s="105"/>
      <c r="AZ124" s="105"/>
      <c r="BA124" s="102"/>
      <c r="BB124" s="102"/>
      <c r="BC124" s="102"/>
      <c r="BD124" s="102"/>
      <c r="BE124" s="102"/>
      <c r="BF124" s="106"/>
      <c r="BG124" s="106"/>
      <c r="BH124" s="106"/>
      <c r="BI124" s="106"/>
      <c r="BJ124" s="106"/>
      <c r="BK124" s="101" t="s">
        <v>38</v>
      </c>
      <c r="BL124" s="101">
        <v>644000</v>
      </c>
      <c r="BM124" s="101">
        <v>103040</v>
      </c>
      <c r="BN124" s="101">
        <v>747040</v>
      </c>
      <c r="BO124" s="101" t="s">
        <v>1283</v>
      </c>
      <c r="BP124" s="107"/>
      <c r="BQ124" s="107"/>
      <c r="BR124" s="107"/>
      <c r="BS124" s="107"/>
      <c r="BT124" s="107"/>
      <c r="BU124" s="151" t="str">
        <f t="shared" si="38"/>
        <v xml:space="preserve"> INVERSIONES  JIMSA  LTDA</v>
      </c>
      <c r="BV124" s="151" t="str">
        <f t="shared" si="30"/>
        <v>THERMO SCIENTIFIC</v>
      </c>
      <c r="BW124" s="151">
        <f t="shared" si="39"/>
        <v>561000</v>
      </c>
      <c r="BX124" s="151">
        <f t="shared" si="40"/>
        <v>89760</v>
      </c>
      <c r="BY124" s="151">
        <f t="shared" si="41"/>
        <v>650760</v>
      </c>
      <c r="BZ124" s="151" t="str">
        <f t="shared" si="31"/>
        <v xml:space="preserve">90 DIAS </v>
      </c>
      <c r="CA124" s="105"/>
      <c r="CB124" s="105"/>
      <c r="CC124" s="105"/>
      <c r="CD124" s="105"/>
      <c r="CE124" s="105"/>
      <c r="CF124" s="100"/>
      <c r="CG124" s="100"/>
      <c r="CH124" s="100"/>
      <c r="CI124" s="100"/>
      <c r="CJ124" s="100"/>
      <c r="CK124" s="107"/>
      <c r="CL124" s="107"/>
      <c r="CM124" s="107"/>
      <c r="CN124" s="107"/>
      <c r="CO124" s="107"/>
      <c r="CP124" s="102"/>
      <c r="CQ124" s="102"/>
      <c r="CR124" s="102"/>
      <c r="CS124" s="102"/>
      <c r="CT124" s="102"/>
      <c r="CU124" s="102"/>
      <c r="CV124" s="105" t="str">
        <f t="shared" si="32"/>
        <v>GENTECH S.A.S</v>
      </c>
      <c r="CW124" s="105" t="str">
        <f t="shared" si="33"/>
        <v>THERMO SCIENTIFIC</v>
      </c>
      <c r="CX124" s="105">
        <f t="shared" si="34"/>
        <v>478000</v>
      </c>
      <c r="CY124" s="105">
        <f t="shared" si="35"/>
        <v>76480</v>
      </c>
      <c r="CZ124" s="105">
        <f t="shared" si="36"/>
        <v>554480</v>
      </c>
      <c r="DA124" s="105" t="str">
        <f t="shared" si="37"/>
        <v xml:space="preserve">60 dias </v>
      </c>
    </row>
    <row r="125" spans="1:105" ht="30">
      <c r="A125" s="40">
        <v>117</v>
      </c>
      <c r="B125" s="97" t="s">
        <v>290</v>
      </c>
      <c r="C125" s="35" t="s">
        <v>34</v>
      </c>
      <c r="D125" s="35" t="s">
        <v>16</v>
      </c>
      <c r="E125" s="98" t="s">
        <v>242</v>
      </c>
      <c r="F125" s="33">
        <v>1</v>
      </c>
      <c r="G125" s="99"/>
      <c r="H125" s="115"/>
      <c r="I125" s="115"/>
      <c r="J125" s="115"/>
      <c r="K125" s="100"/>
      <c r="L125" s="101"/>
      <c r="M125" s="101"/>
      <c r="N125" s="101"/>
      <c r="O125" s="101"/>
      <c r="P125" s="101"/>
      <c r="Q125" s="102"/>
      <c r="R125" s="102"/>
      <c r="S125" s="102"/>
      <c r="T125" s="102"/>
      <c r="U125" s="102"/>
      <c r="V125" s="103"/>
      <c r="W125" s="103"/>
      <c r="X125" s="103"/>
      <c r="Y125" s="103"/>
      <c r="Z125" s="103"/>
      <c r="AA125" s="101"/>
      <c r="AB125" s="101"/>
      <c r="AC125" s="101"/>
      <c r="AD125" s="101"/>
      <c r="AE125" s="101"/>
      <c r="AF125" s="104" t="s">
        <v>242</v>
      </c>
      <c r="AG125" s="104">
        <v>229000</v>
      </c>
      <c r="AH125" s="104">
        <v>36640</v>
      </c>
      <c r="AI125" s="104">
        <v>265640</v>
      </c>
      <c r="AJ125" s="104" t="s">
        <v>1292</v>
      </c>
      <c r="AK125" s="102" t="str">
        <f t="shared" si="24"/>
        <v>GENTECH S.A.S</v>
      </c>
      <c r="AL125" s="102" t="str">
        <f t="shared" si="25"/>
        <v>AMRESCO</v>
      </c>
      <c r="AM125" s="102">
        <f t="shared" si="26"/>
        <v>229000</v>
      </c>
      <c r="AN125" s="102">
        <f t="shared" si="27"/>
        <v>36640</v>
      </c>
      <c r="AO125" s="102">
        <f t="shared" si="28"/>
        <v>265640</v>
      </c>
      <c r="AP125" s="102" t="str">
        <f t="shared" si="29"/>
        <v xml:space="preserve">60 dias </v>
      </c>
      <c r="AQ125" s="104"/>
      <c r="AR125" s="104"/>
      <c r="AS125" s="104"/>
      <c r="AT125" s="104"/>
      <c r="AU125" s="104"/>
      <c r="AV125" s="105"/>
      <c r="AW125" s="105"/>
      <c r="AX125" s="105"/>
      <c r="AY125" s="105"/>
      <c r="AZ125" s="105"/>
      <c r="BA125" s="102"/>
      <c r="BB125" s="102"/>
      <c r="BC125" s="102"/>
      <c r="BD125" s="102"/>
      <c r="BE125" s="102"/>
      <c r="BF125" s="106"/>
      <c r="BG125" s="106"/>
      <c r="BH125" s="106"/>
      <c r="BI125" s="106"/>
      <c r="BJ125" s="106"/>
      <c r="BK125" s="101"/>
      <c r="BL125" s="101"/>
      <c r="BM125" s="101"/>
      <c r="BN125" s="101"/>
      <c r="BO125" s="101"/>
      <c r="BP125" s="107"/>
      <c r="BQ125" s="107"/>
      <c r="BR125" s="107"/>
      <c r="BS125" s="107"/>
      <c r="BT125" s="107"/>
      <c r="BU125" s="151"/>
      <c r="BV125" s="151">
        <f t="shared" si="30"/>
        <v>0</v>
      </c>
      <c r="BW125" s="151"/>
      <c r="BX125" s="151"/>
      <c r="BY125" s="151"/>
      <c r="BZ125" s="151">
        <f t="shared" si="31"/>
        <v>0</v>
      </c>
      <c r="CA125" s="105"/>
      <c r="CB125" s="105"/>
      <c r="CC125" s="105"/>
      <c r="CD125" s="105"/>
      <c r="CE125" s="105"/>
      <c r="CF125" s="100"/>
      <c r="CG125" s="100"/>
      <c r="CH125" s="100"/>
      <c r="CI125" s="100"/>
      <c r="CJ125" s="100"/>
      <c r="CK125" s="107"/>
      <c r="CL125" s="107"/>
      <c r="CM125" s="107"/>
      <c r="CN125" s="107"/>
      <c r="CO125" s="107"/>
      <c r="CP125" s="102"/>
      <c r="CQ125" s="102"/>
      <c r="CR125" s="102"/>
      <c r="CS125" s="102"/>
      <c r="CT125" s="102"/>
      <c r="CU125" s="102"/>
      <c r="CV125" s="105" t="str">
        <f t="shared" si="32"/>
        <v>GENTECH S.A.S</v>
      </c>
      <c r="CW125" s="105" t="str">
        <f t="shared" si="33"/>
        <v>AMRESCO</v>
      </c>
      <c r="CX125" s="105">
        <f t="shared" si="34"/>
        <v>229000</v>
      </c>
      <c r="CY125" s="105">
        <f t="shared" si="35"/>
        <v>36640</v>
      </c>
      <c r="CZ125" s="105">
        <f t="shared" si="36"/>
        <v>265640</v>
      </c>
      <c r="DA125" s="105" t="str">
        <f t="shared" si="37"/>
        <v xml:space="preserve">60 dias </v>
      </c>
    </row>
    <row r="126" spans="1:105" ht="30">
      <c r="A126" s="40">
        <v>118</v>
      </c>
      <c r="B126" s="97" t="s">
        <v>292</v>
      </c>
      <c r="C126" s="35"/>
      <c r="D126" s="35"/>
      <c r="E126" s="98" t="s">
        <v>291</v>
      </c>
      <c r="F126" s="122">
        <v>1</v>
      </c>
      <c r="G126" s="123" t="s">
        <v>142</v>
      </c>
      <c r="H126" s="115">
        <v>201000</v>
      </c>
      <c r="I126" s="115">
        <v>32160</v>
      </c>
      <c r="J126" s="115">
        <v>233159.99999999997</v>
      </c>
      <c r="K126" s="100" t="s">
        <v>1274</v>
      </c>
      <c r="L126" s="101"/>
      <c r="M126" s="101"/>
      <c r="N126" s="101"/>
      <c r="O126" s="101"/>
      <c r="P126" s="101"/>
      <c r="Q126" s="102"/>
      <c r="R126" s="102"/>
      <c r="S126" s="102"/>
      <c r="T126" s="102"/>
      <c r="U126" s="102"/>
      <c r="V126" s="103"/>
      <c r="W126" s="103"/>
      <c r="X126" s="103"/>
      <c r="Y126" s="103"/>
      <c r="Z126" s="103"/>
      <c r="AA126" s="101"/>
      <c r="AB126" s="101"/>
      <c r="AC126" s="101"/>
      <c r="AD126" s="101"/>
      <c r="AE126" s="101"/>
      <c r="AF126" s="104"/>
      <c r="AG126" s="104"/>
      <c r="AH126" s="104"/>
      <c r="AI126" s="104"/>
      <c r="AJ126" s="104"/>
      <c r="AK126" s="102" t="str">
        <f t="shared" si="24"/>
        <v>ADEQUIM S.A.S</v>
      </c>
      <c r="AL126" s="102" t="str">
        <f t="shared" si="25"/>
        <v>CALBIOCHEM</v>
      </c>
      <c r="AM126" s="102">
        <f t="shared" si="26"/>
        <v>201000</v>
      </c>
      <c r="AN126" s="102">
        <f t="shared" si="27"/>
        <v>32160</v>
      </c>
      <c r="AO126" s="102">
        <f t="shared" si="28"/>
        <v>233159.99999999997</v>
      </c>
      <c r="AP126" s="102" t="str">
        <f t="shared" si="29"/>
        <v>90 DIAS</v>
      </c>
      <c r="AQ126" s="104"/>
      <c r="AR126" s="104"/>
      <c r="AS126" s="104"/>
      <c r="AT126" s="104"/>
      <c r="AU126" s="104"/>
      <c r="AV126" s="105"/>
      <c r="AW126" s="105"/>
      <c r="AX126" s="105"/>
      <c r="AY126" s="105"/>
      <c r="AZ126" s="105"/>
      <c r="BA126" s="102" t="s">
        <v>134</v>
      </c>
      <c r="BB126" s="102">
        <v>220437</v>
      </c>
      <c r="BC126" s="102">
        <v>35269.919999999998</v>
      </c>
      <c r="BD126" s="102">
        <v>255706.91999999998</v>
      </c>
      <c r="BE126" s="102" t="s">
        <v>1283</v>
      </c>
      <c r="BF126" s="106" t="s">
        <v>142</v>
      </c>
      <c r="BG126" s="106">
        <v>160356.79999999999</v>
      </c>
      <c r="BH126" s="106">
        <v>25657.088</v>
      </c>
      <c r="BI126" s="106">
        <v>186013.88799999998</v>
      </c>
      <c r="BJ126" s="106" t="s">
        <v>1312</v>
      </c>
      <c r="BK126" s="101"/>
      <c r="BL126" s="101"/>
      <c r="BM126" s="101"/>
      <c r="BN126" s="101"/>
      <c r="BO126" s="101"/>
      <c r="BP126" s="107"/>
      <c r="BQ126" s="107"/>
      <c r="BR126" s="107"/>
      <c r="BS126" s="107"/>
      <c r="BT126" s="107"/>
      <c r="BU126" s="151" t="str">
        <f t="shared" si="38"/>
        <v>PROFINAS S.A.S</v>
      </c>
      <c r="BV126" s="151" t="str">
        <f t="shared" si="30"/>
        <v>CALBIOCHEM</v>
      </c>
      <c r="BW126" s="151">
        <f t="shared" si="39"/>
        <v>160356.79999999999</v>
      </c>
      <c r="BX126" s="151">
        <f t="shared" si="40"/>
        <v>25657.088</v>
      </c>
      <c r="BY126" s="151">
        <f t="shared" si="41"/>
        <v>186013.88799999998</v>
      </c>
      <c r="BZ126" s="151" t="str">
        <f t="shared" si="31"/>
        <v>8-75 DIAS</v>
      </c>
      <c r="CA126" s="105"/>
      <c r="CB126" s="105"/>
      <c r="CC126" s="105"/>
      <c r="CD126" s="105"/>
      <c r="CE126" s="105"/>
      <c r="CF126" s="100"/>
      <c r="CG126" s="100"/>
      <c r="CH126" s="100"/>
      <c r="CI126" s="100"/>
      <c r="CJ126" s="100"/>
      <c r="CK126" s="107"/>
      <c r="CL126" s="107"/>
      <c r="CM126" s="107"/>
      <c r="CN126" s="107"/>
      <c r="CO126" s="107"/>
      <c r="CP126" s="102"/>
      <c r="CQ126" s="102"/>
      <c r="CR126" s="102"/>
      <c r="CS126" s="102"/>
      <c r="CT126" s="102"/>
      <c r="CU126" s="102"/>
      <c r="CV126" s="105" t="str">
        <f t="shared" si="32"/>
        <v>PROFINAS S.A.S</v>
      </c>
      <c r="CW126" s="105" t="str">
        <f t="shared" si="33"/>
        <v>CALBIOCHEM</v>
      </c>
      <c r="CX126" s="105">
        <f t="shared" si="34"/>
        <v>160356.79999999999</v>
      </c>
      <c r="CY126" s="105">
        <f t="shared" si="35"/>
        <v>25657.088</v>
      </c>
      <c r="CZ126" s="105">
        <f t="shared" si="36"/>
        <v>186013.88799999998</v>
      </c>
      <c r="DA126" s="105" t="str">
        <f t="shared" si="37"/>
        <v>8-75 DIAS</v>
      </c>
    </row>
    <row r="127" spans="1:105">
      <c r="A127" s="40">
        <v>119</v>
      </c>
      <c r="B127" s="97" t="s">
        <v>293</v>
      </c>
      <c r="C127" s="35"/>
      <c r="D127" s="35"/>
      <c r="E127" s="98" t="s">
        <v>291</v>
      </c>
      <c r="F127" s="122">
        <v>1</v>
      </c>
      <c r="G127" s="123" t="s">
        <v>142</v>
      </c>
      <c r="H127" s="115">
        <v>280000</v>
      </c>
      <c r="I127" s="115">
        <v>44800</v>
      </c>
      <c r="J127" s="115">
        <v>324800</v>
      </c>
      <c r="K127" s="100" t="s">
        <v>1274</v>
      </c>
      <c r="L127" s="101"/>
      <c r="M127" s="101"/>
      <c r="N127" s="101"/>
      <c r="O127" s="101"/>
      <c r="P127" s="101"/>
      <c r="Q127" s="102"/>
      <c r="R127" s="102"/>
      <c r="S127" s="102"/>
      <c r="T127" s="102"/>
      <c r="U127" s="102"/>
      <c r="V127" s="103"/>
      <c r="W127" s="103"/>
      <c r="X127" s="103"/>
      <c r="Y127" s="103"/>
      <c r="Z127" s="103"/>
      <c r="AA127" s="101"/>
      <c r="AB127" s="101"/>
      <c r="AC127" s="101"/>
      <c r="AD127" s="101"/>
      <c r="AE127" s="101"/>
      <c r="AF127" s="104"/>
      <c r="AG127" s="104"/>
      <c r="AH127" s="104"/>
      <c r="AI127" s="104"/>
      <c r="AJ127" s="104"/>
      <c r="AK127" s="102" t="str">
        <f t="shared" si="24"/>
        <v>ADEQUIM S.A.S</v>
      </c>
      <c r="AL127" s="102" t="str">
        <f t="shared" si="25"/>
        <v>CALBIOCHEM</v>
      </c>
      <c r="AM127" s="102">
        <f t="shared" si="26"/>
        <v>280000</v>
      </c>
      <c r="AN127" s="102">
        <f t="shared" si="27"/>
        <v>44800</v>
      </c>
      <c r="AO127" s="102">
        <f t="shared" si="28"/>
        <v>324800</v>
      </c>
      <c r="AP127" s="102" t="str">
        <f t="shared" si="29"/>
        <v>90 DIAS</v>
      </c>
      <c r="AQ127" s="104"/>
      <c r="AR127" s="104"/>
      <c r="AS127" s="104"/>
      <c r="AT127" s="104"/>
      <c r="AU127" s="104"/>
      <c r="AV127" s="105"/>
      <c r="AW127" s="105"/>
      <c r="AX127" s="105"/>
      <c r="AY127" s="105"/>
      <c r="AZ127" s="105"/>
      <c r="BA127" s="102" t="s">
        <v>134</v>
      </c>
      <c r="BB127" s="102">
        <v>323028</v>
      </c>
      <c r="BC127" s="102">
        <v>51684.480000000003</v>
      </c>
      <c r="BD127" s="102">
        <v>374712.48</v>
      </c>
      <c r="BE127" s="102" t="s">
        <v>1283</v>
      </c>
      <c r="BF127" s="106" t="s">
        <v>142</v>
      </c>
      <c r="BG127" s="106">
        <v>223894.39999999999</v>
      </c>
      <c r="BH127" s="106">
        <v>35823.103999999999</v>
      </c>
      <c r="BI127" s="106">
        <v>259717.50399999999</v>
      </c>
      <c r="BJ127" s="106" t="s">
        <v>1312</v>
      </c>
      <c r="BK127" s="101"/>
      <c r="BL127" s="101"/>
      <c r="BM127" s="101"/>
      <c r="BN127" s="101"/>
      <c r="BO127" s="101"/>
      <c r="BP127" s="107"/>
      <c r="BQ127" s="107"/>
      <c r="BR127" s="107"/>
      <c r="BS127" s="107"/>
      <c r="BT127" s="107"/>
      <c r="BU127" s="151" t="str">
        <f t="shared" si="38"/>
        <v>PROFINAS S.A.S</v>
      </c>
      <c r="BV127" s="151" t="str">
        <f t="shared" si="30"/>
        <v>CALBIOCHEM</v>
      </c>
      <c r="BW127" s="151">
        <f t="shared" si="39"/>
        <v>223894.39999999999</v>
      </c>
      <c r="BX127" s="151">
        <f t="shared" si="40"/>
        <v>35823.103999999999</v>
      </c>
      <c r="BY127" s="151">
        <f t="shared" si="41"/>
        <v>259717.50399999999</v>
      </c>
      <c r="BZ127" s="151" t="str">
        <f t="shared" si="31"/>
        <v>8-75 DIAS</v>
      </c>
      <c r="CA127" s="105"/>
      <c r="CB127" s="105"/>
      <c r="CC127" s="105"/>
      <c r="CD127" s="105"/>
      <c r="CE127" s="105"/>
      <c r="CF127" s="100"/>
      <c r="CG127" s="100"/>
      <c r="CH127" s="100"/>
      <c r="CI127" s="100"/>
      <c r="CJ127" s="100"/>
      <c r="CK127" s="107"/>
      <c r="CL127" s="107"/>
      <c r="CM127" s="107"/>
      <c r="CN127" s="107"/>
      <c r="CO127" s="107"/>
      <c r="CP127" s="102"/>
      <c r="CQ127" s="102"/>
      <c r="CR127" s="102"/>
      <c r="CS127" s="102"/>
      <c r="CT127" s="102"/>
      <c r="CU127" s="102"/>
      <c r="CV127" s="105" t="str">
        <f t="shared" si="32"/>
        <v>PROFINAS S.A.S</v>
      </c>
      <c r="CW127" s="105" t="str">
        <f t="shared" si="33"/>
        <v>CALBIOCHEM</v>
      </c>
      <c r="CX127" s="105">
        <f t="shared" si="34"/>
        <v>223894.39999999999</v>
      </c>
      <c r="CY127" s="105">
        <f t="shared" si="35"/>
        <v>35823.103999999999</v>
      </c>
      <c r="CZ127" s="105">
        <f t="shared" si="36"/>
        <v>259717.50399999999</v>
      </c>
      <c r="DA127" s="105" t="str">
        <f t="shared" si="37"/>
        <v>8-75 DIAS</v>
      </c>
    </row>
    <row r="128" spans="1:105" ht="30">
      <c r="A128" s="40">
        <v>120</v>
      </c>
      <c r="B128" s="97" t="s">
        <v>294</v>
      </c>
      <c r="C128" s="35" t="s">
        <v>21</v>
      </c>
      <c r="D128" s="35" t="s">
        <v>16</v>
      </c>
      <c r="E128" s="98" t="s">
        <v>134</v>
      </c>
      <c r="F128" s="122">
        <v>1</v>
      </c>
      <c r="G128" s="123" t="s">
        <v>134</v>
      </c>
      <c r="H128" s="115">
        <v>209000</v>
      </c>
      <c r="I128" s="115">
        <v>33440</v>
      </c>
      <c r="J128" s="115">
        <v>242439.99999999997</v>
      </c>
      <c r="K128" s="100" t="s">
        <v>1274</v>
      </c>
      <c r="L128" s="101"/>
      <c r="M128" s="101"/>
      <c r="N128" s="101"/>
      <c r="O128" s="101"/>
      <c r="P128" s="101"/>
      <c r="Q128" s="102"/>
      <c r="R128" s="102"/>
      <c r="S128" s="102"/>
      <c r="T128" s="102"/>
      <c r="U128" s="102"/>
      <c r="V128" s="103"/>
      <c r="W128" s="103"/>
      <c r="X128" s="103"/>
      <c r="Y128" s="103"/>
      <c r="Z128" s="103"/>
      <c r="AA128" s="101"/>
      <c r="AB128" s="101"/>
      <c r="AC128" s="101"/>
      <c r="AD128" s="101"/>
      <c r="AE128" s="101"/>
      <c r="AF128" s="104"/>
      <c r="AG128" s="104"/>
      <c r="AH128" s="104"/>
      <c r="AI128" s="104"/>
      <c r="AJ128" s="104"/>
      <c r="AK128" s="102" t="str">
        <f t="shared" si="24"/>
        <v>ADEQUIM S.A.S</v>
      </c>
      <c r="AL128" s="102" t="str">
        <f t="shared" si="25"/>
        <v>MERCK</v>
      </c>
      <c r="AM128" s="102">
        <f t="shared" si="26"/>
        <v>209000</v>
      </c>
      <c r="AN128" s="102">
        <f t="shared" si="27"/>
        <v>33440</v>
      </c>
      <c r="AO128" s="102">
        <f t="shared" si="28"/>
        <v>242439.99999999997</v>
      </c>
      <c r="AP128" s="102" t="str">
        <f t="shared" si="29"/>
        <v>90 DIAS</v>
      </c>
      <c r="AQ128" s="104"/>
      <c r="AR128" s="104"/>
      <c r="AS128" s="104"/>
      <c r="AT128" s="104"/>
      <c r="AU128" s="104"/>
      <c r="AV128" s="105"/>
      <c r="AW128" s="105"/>
      <c r="AX128" s="105"/>
      <c r="AY128" s="105"/>
      <c r="AZ128" s="105"/>
      <c r="BA128" s="102" t="s">
        <v>134</v>
      </c>
      <c r="BB128" s="102">
        <v>217877</v>
      </c>
      <c r="BC128" s="102">
        <v>34860.32</v>
      </c>
      <c r="BD128" s="102">
        <v>252737.32</v>
      </c>
      <c r="BE128" s="102" t="s">
        <v>1283</v>
      </c>
      <c r="BF128" s="106" t="s">
        <v>134</v>
      </c>
      <c r="BG128" s="106">
        <v>208512</v>
      </c>
      <c r="BH128" s="106">
        <v>33361.919999999998</v>
      </c>
      <c r="BI128" s="106">
        <v>241873.91999999998</v>
      </c>
      <c r="BJ128" s="106" t="s">
        <v>1312</v>
      </c>
      <c r="BK128" s="101"/>
      <c r="BL128" s="101"/>
      <c r="BM128" s="101"/>
      <c r="BN128" s="101"/>
      <c r="BO128" s="101"/>
      <c r="BP128" s="107"/>
      <c r="BQ128" s="107"/>
      <c r="BR128" s="107"/>
      <c r="BS128" s="107"/>
      <c r="BT128" s="107"/>
      <c r="BU128" s="151" t="str">
        <f t="shared" si="38"/>
        <v>PROFINAS S.A.S</v>
      </c>
      <c r="BV128" s="151" t="str">
        <f t="shared" si="30"/>
        <v>MERCK</v>
      </c>
      <c r="BW128" s="151">
        <f t="shared" si="39"/>
        <v>208512</v>
      </c>
      <c r="BX128" s="151">
        <f t="shared" si="40"/>
        <v>33361.919999999998</v>
      </c>
      <c r="BY128" s="151">
        <f t="shared" si="41"/>
        <v>241873.91999999998</v>
      </c>
      <c r="BZ128" s="151" t="str">
        <f t="shared" si="31"/>
        <v>8-75 DIAS</v>
      </c>
      <c r="CA128" s="105"/>
      <c r="CB128" s="105"/>
      <c r="CC128" s="105"/>
      <c r="CD128" s="105"/>
      <c r="CE128" s="105"/>
      <c r="CF128" s="100"/>
      <c r="CG128" s="100"/>
      <c r="CH128" s="100"/>
      <c r="CI128" s="100"/>
      <c r="CJ128" s="100"/>
      <c r="CK128" s="107"/>
      <c r="CL128" s="107"/>
      <c r="CM128" s="107"/>
      <c r="CN128" s="107"/>
      <c r="CO128" s="107"/>
      <c r="CP128" s="102"/>
      <c r="CQ128" s="102"/>
      <c r="CR128" s="102"/>
      <c r="CS128" s="102"/>
      <c r="CT128" s="102"/>
      <c r="CU128" s="102"/>
      <c r="CV128" s="105" t="str">
        <f t="shared" si="32"/>
        <v>PROFINAS S.A.S</v>
      </c>
      <c r="CW128" s="105" t="str">
        <f t="shared" si="33"/>
        <v>MERCK</v>
      </c>
      <c r="CX128" s="105">
        <f t="shared" si="34"/>
        <v>208512</v>
      </c>
      <c r="CY128" s="105">
        <f t="shared" si="35"/>
        <v>33361.919999999998</v>
      </c>
      <c r="CZ128" s="105">
        <f t="shared" si="36"/>
        <v>241873.91999999998</v>
      </c>
      <c r="DA128" s="105" t="str">
        <f t="shared" si="37"/>
        <v>8-75 DIAS</v>
      </c>
    </row>
    <row r="129" spans="1:105" ht="30">
      <c r="A129" s="40">
        <v>121</v>
      </c>
      <c r="B129" s="97" t="s">
        <v>295</v>
      </c>
      <c r="C129" s="35" t="s">
        <v>297</v>
      </c>
      <c r="D129" s="35" t="s">
        <v>54</v>
      </c>
      <c r="E129" s="98" t="s">
        <v>296</v>
      </c>
      <c r="F129" s="122">
        <v>1</v>
      </c>
      <c r="G129" s="123" t="s">
        <v>296</v>
      </c>
      <c r="H129" s="115">
        <v>61000</v>
      </c>
      <c r="I129" s="115">
        <v>9760</v>
      </c>
      <c r="J129" s="115">
        <v>70760</v>
      </c>
      <c r="K129" s="100" t="s">
        <v>1274</v>
      </c>
      <c r="L129" s="101"/>
      <c r="M129" s="101"/>
      <c r="N129" s="101"/>
      <c r="O129" s="101"/>
      <c r="P129" s="101"/>
      <c r="Q129" s="102" t="s">
        <v>296</v>
      </c>
      <c r="R129" s="102">
        <v>84000</v>
      </c>
      <c r="S129" s="102">
        <v>13440</v>
      </c>
      <c r="T129" s="102">
        <v>97440</v>
      </c>
      <c r="U129" s="102" t="s">
        <v>1284</v>
      </c>
      <c r="V129" s="103"/>
      <c r="W129" s="103"/>
      <c r="X129" s="103"/>
      <c r="Y129" s="103"/>
      <c r="Z129" s="103"/>
      <c r="AA129" s="101"/>
      <c r="AB129" s="101"/>
      <c r="AC129" s="101"/>
      <c r="AD129" s="101"/>
      <c r="AE129" s="101"/>
      <c r="AF129" s="104"/>
      <c r="AG129" s="104"/>
      <c r="AH129" s="104"/>
      <c r="AI129" s="104"/>
      <c r="AJ129" s="104"/>
      <c r="AK129" s="102" t="str">
        <f t="shared" si="24"/>
        <v>ADEQUIM S.A.S</v>
      </c>
      <c r="AL129" s="102" t="str">
        <f t="shared" si="25"/>
        <v>WHATMAN</v>
      </c>
      <c r="AM129" s="102">
        <f t="shared" si="26"/>
        <v>61000</v>
      </c>
      <c r="AN129" s="102">
        <f t="shared" si="27"/>
        <v>9760</v>
      </c>
      <c r="AO129" s="102">
        <f t="shared" si="28"/>
        <v>70760</v>
      </c>
      <c r="AP129" s="102" t="str">
        <f t="shared" si="29"/>
        <v>90 DIAS</v>
      </c>
      <c r="AQ129" s="104"/>
      <c r="AR129" s="104"/>
      <c r="AS129" s="104"/>
      <c r="AT129" s="104"/>
      <c r="AU129" s="104"/>
      <c r="AV129" s="105"/>
      <c r="AW129" s="105"/>
      <c r="AX129" s="105"/>
      <c r="AY129" s="105"/>
      <c r="AZ129" s="105"/>
      <c r="BA129" s="102"/>
      <c r="BB129" s="102"/>
      <c r="BC129" s="102"/>
      <c r="BD129" s="102"/>
      <c r="BE129" s="102"/>
      <c r="BF129" s="106" t="s">
        <v>296</v>
      </c>
      <c r="BG129" s="106">
        <v>57340</v>
      </c>
      <c r="BH129" s="106">
        <v>9174.4</v>
      </c>
      <c r="BI129" s="106">
        <v>66514.399999999994</v>
      </c>
      <c r="BJ129" s="106" t="s">
        <v>1312</v>
      </c>
      <c r="BK129" s="101" t="s">
        <v>296</v>
      </c>
      <c r="BL129" s="101">
        <v>95000</v>
      </c>
      <c r="BM129" s="101">
        <v>15200</v>
      </c>
      <c r="BN129" s="101">
        <v>110200</v>
      </c>
      <c r="BO129" s="101" t="s">
        <v>1283</v>
      </c>
      <c r="BP129" s="107"/>
      <c r="BQ129" s="107"/>
      <c r="BR129" s="107"/>
      <c r="BS129" s="107"/>
      <c r="BT129" s="107"/>
      <c r="BU129" s="151" t="str">
        <f t="shared" si="38"/>
        <v>PROFINAS S.A.S</v>
      </c>
      <c r="BV129" s="151" t="str">
        <f t="shared" si="30"/>
        <v>WHATMAN</v>
      </c>
      <c r="BW129" s="151">
        <f t="shared" si="39"/>
        <v>57340</v>
      </c>
      <c r="BX129" s="151">
        <f t="shared" si="40"/>
        <v>9174.4</v>
      </c>
      <c r="BY129" s="151">
        <f t="shared" si="41"/>
        <v>66514.399999999994</v>
      </c>
      <c r="BZ129" s="151" t="str">
        <f t="shared" si="31"/>
        <v>8-75 DIAS</v>
      </c>
      <c r="CA129" s="105" t="s">
        <v>296</v>
      </c>
      <c r="CB129" s="105">
        <v>72600</v>
      </c>
      <c r="CC129" s="105">
        <v>11616</v>
      </c>
      <c r="CD129" s="105">
        <v>84216</v>
      </c>
      <c r="CE129" s="105" t="s">
        <v>137</v>
      </c>
      <c r="CF129" s="100"/>
      <c r="CG129" s="100"/>
      <c r="CH129" s="100"/>
      <c r="CI129" s="100"/>
      <c r="CJ129" s="100"/>
      <c r="CK129" s="107"/>
      <c r="CL129" s="107"/>
      <c r="CM129" s="107"/>
      <c r="CN129" s="107"/>
      <c r="CO129" s="107"/>
      <c r="CP129" s="102" t="str">
        <f t="shared" si="42"/>
        <v>SCIENTIFIC PRODUCTS LTDA.</v>
      </c>
      <c r="CQ129" s="102" t="str">
        <f t="shared" si="43"/>
        <v>WHATMAN</v>
      </c>
      <c r="CR129" s="102">
        <f t="shared" si="44"/>
        <v>72600</v>
      </c>
      <c r="CS129" s="102">
        <f t="shared" si="45"/>
        <v>11616</v>
      </c>
      <c r="CT129" s="102">
        <f t="shared" si="46"/>
        <v>84216</v>
      </c>
      <c r="CU129" s="102" t="str">
        <f t="shared" si="47"/>
        <v>60 DÍAS</v>
      </c>
      <c r="CV129" s="105" t="str">
        <f t="shared" si="32"/>
        <v>PROFINAS S.A.S</v>
      </c>
      <c r="CW129" s="105" t="str">
        <f t="shared" si="33"/>
        <v>WHATMAN</v>
      </c>
      <c r="CX129" s="105">
        <f t="shared" si="34"/>
        <v>57340</v>
      </c>
      <c r="CY129" s="105">
        <f t="shared" si="35"/>
        <v>9174.4</v>
      </c>
      <c r="CZ129" s="105">
        <f t="shared" si="36"/>
        <v>66514.399999999994</v>
      </c>
      <c r="DA129" s="105" t="str">
        <f t="shared" si="37"/>
        <v>8-75 DIAS</v>
      </c>
    </row>
    <row r="130" spans="1:105" ht="45">
      <c r="A130" s="40">
        <v>122</v>
      </c>
      <c r="B130" s="97" t="s">
        <v>299</v>
      </c>
      <c r="C130" s="35" t="s">
        <v>298</v>
      </c>
      <c r="D130" s="35" t="s">
        <v>15</v>
      </c>
      <c r="E130" s="97" t="s">
        <v>1272</v>
      </c>
      <c r="F130" s="122">
        <v>1</v>
      </c>
      <c r="G130" s="123"/>
      <c r="H130" s="115"/>
      <c r="I130" s="115"/>
      <c r="J130" s="115"/>
      <c r="K130" s="100"/>
      <c r="L130" s="101"/>
      <c r="M130" s="101"/>
      <c r="N130" s="101"/>
      <c r="O130" s="101"/>
      <c r="P130" s="101"/>
      <c r="Q130" s="102"/>
      <c r="R130" s="102"/>
      <c r="S130" s="102"/>
      <c r="T130" s="102"/>
      <c r="U130" s="102"/>
      <c r="V130" s="103"/>
      <c r="W130" s="103"/>
      <c r="X130" s="103"/>
      <c r="Y130" s="103"/>
      <c r="Z130" s="103"/>
      <c r="AA130" s="101"/>
      <c r="AB130" s="101"/>
      <c r="AC130" s="101"/>
      <c r="AD130" s="101"/>
      <c r="AE130" s="101"/>
      <c r="AF130" s="104"/>
      <c r="AG130" s="104"/>
      <c r="AH130" s="104"/>
      <c r="AI130" s="104"/>
      <c r="AJ130" s="104"/>
      <c r="AK130" s="102"/>
      <c r="AL130" s="102"/>
      <c r="AM130" s="102"/>
      <c r="AN130" s="102"/>
      <c r="AO130" s="102"/>
      <c r="AP130" s="102"/>
      <c r="AQ130" s="104"/>
      <c r="AR130" s="104"/>
      <c r="AS130" s="104"/>
      <c r="AT130" s="104"/>
      <c r="AU130" s="104"/>
      <c r="AV130" s="105"/>
      <c r="AW130" s="105"/>
      <c r="AX130" s="105"/>
      <c r="AY130" s="105"/>
      <c r="AZ130" s="105"/>
      <c r="BA130" s="102"/>
      <c r="BB130" s="102"/>
      <c r="BC130" s="102"/>
      <c r="BD130" s="102"/>
      <c r="BE130" s="102"/>
      <c r="BF130" s="106"/>
      <c r="BG130" s="106"/>
      <c r="BH130" s="106"/>
      <c r="BI130" s="106"/>
      <c r="BJ130" s="106"/>
      <c r="BK130" s="101"/>
      <c r="BL130" s="101"/>
      <c r="BM130" s="101"/>
      <c r="BN130" s="101"/>
      <c r="BO130" s="101"/>
      <c r="BP130" s="107"/>
      <c r="BQ130" s="107"/>
      <c r="BR130" s="107"/>
      <c r="BS130" s="107"/>
      <c r="BT130" s="107"/>
      <c r="BU130" s="151"/>
      <c r="BV130" s="151">
        <f t="shared" si="30"/>
        <v>0</v>
      </c>
      <c r="BW130" s="151"/>
      <c r="BX130" s="151"/>
      <c r="BY130" s="151"/>
      <c r="BZ130" s="151">
        <f t="shared" si="31"/>
        <v>0</v>
      </c>
      <c r="CA130" s="105" t="s">
        <v>23</v>
      </c>
      <c r="CB130" s="105">
        <v>309000</v>
      </c>
      <c r="CC130" s="105">
        <v>49440</v>
      </c>
      <c r="CD130" s="105">
        <v>358440</v>
      </c>
      <c r="CE130" s="105" t="s">
        <v>160</v>
      </c>
      <c r="CF130" s="100"/>
      <c r="CG130" s="100"/>
      <c r="CH130" s="100"/>
      <c r="CI130" s="100"/>
      <c r="CJ130" s="100"/>
      <c r="CK130" s="107"/>
      <c r="CL130" s="107"/>
      <c r="CM130" s="107"/>
      <c r="CN130" s="107"/>
      <c r="CO130" s="107"/>
      <c r="CP130" s="102" t="str">
        <f t="shared" si="42"/>
        <v>SCIENTIFIC PRODUCTS LTDA.</v>
      </c>
      <c r="CQ130" s="102" t="str">
        <f t="shared" si="43"/>
        <v>SIGMA</v>
      </c>
      <c r="CR130" s="102">
        <f t="shared" si="44"/>
        <v>309000</v>
      </c>
      <c r="CS130" s="102">
        <f t="shared" si="45"/>
        <v>49440</v>
      </c>
      <c r="CT130" s="102">
        <f t="shared" si="46"/>
        <v>358440</v>
      </c>
      <c r="CU130" s="102" t="str">
        <f t="shared" si="47"/>
        <v>90 DÍAS</v>
      </c>
      <c r="CV130" s="105" t="str">
        <f t="shared" si="32"/>
        <v>SCIENTIFIC PRODUCTS LTDA.</v>
      </c>
      <c r="CW130" s="105" t="str">
        <f t="shared" si="33"/>
        <v>SIGMA</v>
      </c>
      <c r="CX130" s="105">
        <f t="shared" si="34"/>
        <v>309000</v>
      </c>
      <c r="CY130" s="105">
        <f t="shared" si="35"/>
        <v>49440</v>
      </c>
      <c r="CZ130" s="105">
        <f t="shared" si="36"/>
        <v>358440</v>
      </c>
      <c r="DA130" s="105" t="str">
        <f t="shared" si="37"/>
        <v>90 DÍAS</v>
      </c>
    </row>
    <row r="131" spans="1:105" ht="30">
      <c r="A131" s="40">
        <v>123</v>
      </c>
      <c r="B131" s="97" t="s">
        <v>302</v>
      </c>
      <c r="C131" s="35" t="s">
        <v>30</v>
      </c>
      <c r="D131" s="35" t="s">
        <v>15</v>
      </c>
      <c r="E131" s="98" t="s">
        <v>258</v>
      </c>
      <c r="F131" s="122">
        <v>1</v>
      </c>
      <c r="G131" s="123"/>
      <c r="H131" s="115"/>
      <c r="I131" s="115"/>
      <c r="J131" s="115"/>
      <c r="K131" s="100"/>
      <c r="L131" s="101"/>
      <c r="M131" s="101"/>
      <c r="N131" s="101"/>
      <c r="O131" s="101"/>
      <c r="P131" s="101"/>
      <c r="Q131" s="102"/>
      <c r="R131" s="102"/>
      <c r="S131" s="102"/>
      <c r="T131" s="102"/>
      <c r="U131" s="102"/>
      <c r="V131" s="103"/>
      <c r="W131" s="103"/>
      <c r="X131" s="103"/>
      <c r="Y131" s="103"/>
      <c r="Z131" s="103"/>
      <c r="AA131" s="101"/>
      <c r="AB131" s="101"/>
      <c r="AC131" s="101"/>
      <c r="AD131" s="101"/>
      <c r="AE131" s="101"/>
      <c r="AF131" s="104"/>
      <c r="AG131" s="104"/>
      <c r="AH131" s="104"/>
      <c r="AI131" s="104"/>
      <c r="AJ131" s="104"/>
      <c r="AK131" s="102"/>
      <c r="AL131" s="102"/>
      <c r="AM131" s="102"/>
      <c r="AN131" s="102"/>
      <c r="AO131" s="102"/>
      <c r="AP131" s="102"/>
      <c r="AQ131" s="104"/>
      <c r="AR131" s="104"/>
      <c r="AS131" s="104"/>
      <c r="AT131" s="104"/>
      <c r="AU131" s="104"/>
      <c r="AV131" s="105"/>
      <c r="AW131" s="105"/>
      <c r="AX131" s="105"/>
      <c r="AY131" s="105"/>
      <c r="AZ131" s="105"/>
      <c r="BA131" s="102"/>
      <c r="BB131" s="102"/>
      <c r="BC131" s="102"/>
      <c r="BD131" s="102"/>
      <c r="BE131" s="102"/>
      <c r="BF131" s="106"/>
      <c r="BG131" s="106"/>
      <c r="BH131" s="106"/>
      <c r="BI131" s="106"/>
      <c r="BJ131" s="106"/>
      <c r="BK131" s="101"/>
      <c r="BL131" s="101"/>
      <c r="BM131" s="101"/>
      <c r="BN131" s="101"/>
      <c r="BO131" s="101"/>
      <c r="BP131" s="107"/>
      <c r="BQ131" s="107"/>
      <c r="BR131" s="107"/>
      <c r="BS131" s="107"/>
      <c r="BT131" s="107"/>
      <c r="BU131" s="151"/>
      <c r="BV131" s="151">
        <f t="shared" si="30"/>
        <v>0</v>
      </c>
      <c r="BW131" s="151"/>
      <c r="BX131" s="151"/>
      <c r="BY131" s="151"/>
      <c r="BZ131" s="151">
        <f t="shared" si="31"/>
        <v>0</v>
      </c>
      <c r="CA131" s="105"/>
      <c r="CB131" s="105"/>
      <c r="CC131" s="105"/>
      <c r="CD131" s="105"/>
      <c r="CE131" s="105"/>
      <c r="CF131" s="100"/>
      <c r="CG131" s="100"/>
      <c r="CH131" s="100"/>
      <c r="CI131" s="100"/>
      <c r="CJ131" s="100"/>
      <c r="CK131" s="107"/>
      <c r="CL131" s="107"/>
      <c r="CM131" s="107"/>
      <c r="CN131" s="107"/>
      <c r="CO131" s="107"/>
      <c r="CP131" s="102"/>
      <c r="CQ131" s="102"/>
      <c r="CR131" s="102"/>
      <c r="CS131" s="102"/>
      <c r="CT131" s="102"/>
      <c r="CU131" s="102"/>
      <c r="CV131" s="105">
        <f t="shared" si="32"/>
        <v>0</v>
      </c>
      <c r="CW131" s="105">
        <f t="shared" si="33"/>
        <v>0</v>
      </c>
      <c r="CX131" s="105">
        <f t="shared" si="34"/>
        <v>0</v>
      </c>
      <c r="CY131" s="105">
        <f t="shared" si="35"/>
        <v>0</v>
      </c>
      <c r="CZ131" s="105">
        <f t="shared" si="36"/>
        <v>0</v>
      </c>
      <c r="DA131" s="105">
        <f t="shared" si="37"/>
        <v>0</v>
      </c>
    </row>
    <row r="132" spans="1:105" ht="30">
      <c r="A132" s="40">
        <v>124</v>
      </c>
      <c r="B132" s="97" t="s">
        <v>528</v>
      </c>
      <c r="C132" s="35" t="s">
        <v>470</v>
      </c>
      <c r="D132" s="35" t="s">
        <v>262</v>
      </c>
      <c r="E132" s="98" t="s">
        <v>49</v>
      </c>
      <c r="F132" s="122">
        <v>1</v>
      </c>
      <c r="G132" s="123"/>
      <c r="H132" s="115"/>
      <c r="I132" s="115"/>
      <c r="J132" s="115"/>
      <c r="K132" s="100"/>
      <c r="L132" s="101"/>
      <c r="M132" s="101"/>
      <c r="N132" s="101"/>
      <c r="O132" s="101"/>
      <c r="P132" s="101"/>
      <c r="Q132" s="102"/>
      <c r="R132" s="102"/>
      <c r="S132" s="102"/>
      <c r="T132" s="102"/>
      <c r="U132" s="102"/>
      <c r="V132" s="103"/>
      <c r="W132" s="103"/>
      <c r="X132" s="103"/>
      <c r="Y132" s="103"/>
      <c r="Z132" s="103"/>
      <c r="AA132" s="101" t="s">
        <v>49</v>
      </c>
      <c r="AB132" s="101">
        <v>258000</v>
      </c>
      <c r="AC132" s="101"/>
      <c r="AD132" s="101">
        <v>258000</v>
      </c>
      <c r="AE132" s="101" t="s">
        <v>1289</v>
      </c>
      <c r="AF132" s="104"/>
      <c r="AG132" s="104"/>
      <c r="AH132" s="104"/>
      <c r="AI132" s="104"/>
      <c r="AJ132" s="104"/>
      <c r="AK132" s="102" t="str">
        <f t="shared" si="24"/>
        <v>GENPRODUCTS COMPANY S.A.S</v>
      </c>
      <c r="AL132" s="102" t="str">
        <f t="shared" si="25"/>
        <v>Abcam</v>
      </c>
      <c r="AM132" s="102">
        <f t="shared" si="26"/>
        <v>258000</v>
      </c>
      <c r="AN132" s="102"/>
      <c r="AO132" s="102">
        <f t="shared" si="28"/>
        <v>258000</v>
      </c>
      <c r="AP132" s="102" t="str">
        <f t="shared" si="29"/>
        <v>30 Días</v>
      </c>
      <c r="AQ132" s="104"/>
      <c r="AR132" s="104"/>
      <c r="AS132" s="104"/>
      <c r="AT132" s="104"/>
      <c r="AU132" s="104"/>
      <c r="AV132" s="105"/>
      <c r="AW132" s="105"/>
      <c r="AX132" s="105"/>
      <c r="AY132" s="105"/>
      <c r="AZ132" s="105"/>
      <c r="BA132" s="102"/>
      <c r="BB132" s="102"/>
      <c r="BC132" s="102"/>
      <c r="BD132" s="102"/>
      <c r="BE132" s="102"/>
      <c r="BF132" s="106"/>
      <c r="BG132" s="106"/>
      <c r="BH132" s="106"/>
      <c r="BI132" s="106"/>
      <c r="BJ132" s="106"/>
      <c r="BK132" s="101" t="s">
        <v>172</v>
      </c>
      <c r="BL132" s="101">
        <v>221000</v>
      </c>
      <c r="BM132" s="101">
        <v>35360</v>
      </c>
      <c r="BN132" s="101">
        <v>256360</v>
      </c>
      <c r="BO132" s="101" t="s">
        <v>1283</v>
      </c>
      <c r="BP132" s="107"/>
      <c r="BQ132" s="107"/>
      <c r="BR132" s="107"/>
      <c r="BS132" s="107"/>
      <c r="BT132" s="107"/>
      <c r="BU132" s="151" t="str">
        <f t="shared" si="38"/>
        <v xml:space="preserve"> QUIMICA  M.G.  S.A.S.</v>
      </c>
      <c r="BV132" s="151" t="str">
        <f t="shared" si="30"/>
        <v>ABCAM</v>
      </c>
      <c r="BW132" s="151">
        <f t="shared" si="39"/>
        <v>221000</v>
      </c>
      <c r="BX132" s="151">
        <f t="shared" si="40"/>
        <v>35360</v>
      </c>
      <c r="BY132" s="151">
        <f t="shared" si="41"/>
        <v>256360</v>
      </c>
      <c r="BZ132" s="151" t="str">
        <f t="shared" si="31"/>
        <v>60 DIAS</v>
      </c>
      <c r="CA132" s="105"/>
      <c r="CB132" s="105"/>
      <c r="CC132" s="105"/>
      <c r="CD132" s="105"/>
      <c r="CE132" s="105"/>
      <c r="CF132" s="100"/>
      <c r="CG132" s="100"/>
      <c r="CH132" s="100"/>
      <c r="CI132" s="100"/>
      <c r="CJ132" s="100"/>
      <c r="CK132" s="107"/>
      <c r="CL132" s="107"/>
      <c r="CM132" s="107"/>
      <c r="CN132" s="107"/>
      <c r="CO132" s="107"/>
      <c r="CP132" s="102"/>
      <c r="CQ132" s="102"/>
      <c r="CR132" s="102"/>
      <c r="CS132" s="102"/>
      <c r="CT132" s="102"/>
      <c r="CU132" s="102"/>
      <c r="CV132" s="105" t="str">
        <f t="shared" si="32"/>
        <v xml:space="preserve"> QUIMICA  M.G.  S.A.S.</v>
      </c>
      <c r="CW132" s="105" t="str">
        <f t="shared" si="33"/>
        <v>ABCAM</v>
      </c>
      <c r="CX132" s="105">
        <f t="shared" si="34"/>
        <v>221000</v>
      </c>
      <c r="CY132" s="105">
        <f t="shared" si="35"/>
        <v>35360</v>
      </c>
      <c r="CZ132" s="105">
        <f t="shared" si="36"/>
        <v>256360</v>
      </c>
      <c r="DA132" s="105" t="str">
        <f t="shared" si="37"/>
        <v>60 DIAS</v>
      </c>
    </row>
    <row r="133" spans="1:105" ht="45">
      <c r="A133" s="40">
        <v>125</v>
      </c>
      <c r="B133" s="108" t="s">
        <v>25</v>
      </c>
      <c r="C133" s="35" t="s">
        <v>13</v>
      </c>
      <c r="D133" s="35" t="s">
        <v>16</v>
      </c>
      <c r="E133" s="98" t="s">
        <v>23</v>
      </c>
      <c r="F133" s="33">
        <v>1</v>
      </c>
      <c r="G133" s="99"/>
      <c r="H133" s="100"/>
      <c r="I133" s="100"/>
      <c r="J133" s="100"/>
      <c r="K133" s="100"/>
      <c r="L133" s="101"/>
      <c r="M133" s="101"/>
      <c r="N133" s="101"/>
      <c r="O133" s="101"/>
      <c r="P133" s="101"/>
      <c r="Q133" s="102"/>
      <c r="R133" s="102"/>
      <c r="S133" s="102"/>
      <c r="T133" s="102"/>
      <c r="U133" s="102"/>
      <c r="V133" s="103" t="s">
        <v>23</v>
      </c>
      <c r="W133" s="103">
        <v>692000</v>
      </c>
      <c r="X133" s="103">
        <v>110720</v>
      </c>
      <c r="Y133" s="103">
        <v>802720</v>
      </c>
      <c r="Z133" s="103" t="s">
        <v>1287</v>
      </c>
      <c r="AA133" s="101"/>
      <c r="AB133" s="101"/>
      <c r="AC133" s="101"/>
      <c r="AD133" s="101"/>
      <c r="AE133" s="101"/>
      <c r="AF133" s="104"/>
      <c r="AG133" s="104"/>
      <c r="AH133" s="104"/>
      <c r="AI133" s="104"/>
      <c r="AJ133" s="104"/>
      <c r="AK133" s="102" t="str">
        <f t="shared" si="24"/>
        <v xml:space="preserve"> CASA CIENTIFICA BLANCO Y COMPANIA S.A.S</v>
      </c>
      <c r="AL133" s="102" t="str">
        <f t="shared" si="25"/>
        <v>SIGMA</v>
      </c>
      <c r="AM133" s="102">
        <f t="shared" si="26"/>
        <v>692000</v>
      </c>
      <c r="AN133" s="102">
        <f t="shared" si="27"/>
        <v>110720</v>
      </c>
      <c r="AO133" s="102">
        <f t="shared" si="28"/>
        <v>802720</v>
      </c>
      <c r="AP133" s="102" t="str">
        <f t="shared" si="29"/>
        <v>45 DIAS</v>
      </c>
      <c r="AQ133" s="104"/>
      <c r="AR133" s="104"/>
      <c r="AS133" s="104"/>
      <c r="AT133" s="104"/>
      <c r="AU133" s="104"/>
      <c r="AV133" s="105"/>
      <c r="AW133" s="105"/>
      <c r="AX133" s="105"/>
      <c r="AY133" s="105"/>
      <c r="AZ133" s="105"/>
      <c r="BA133" s="102"/>
      <c r="BB133" s="102"/>
      <c r="BC133" s="102"/>
      <c r="BD133" s="102"/>
      <c r="BE133" s="102"/>
      <c r="BF133" s="106"/>
      <c r="BG133" s="106"/>
      <c r="BH133" s="106"/>
      <c r="BI133" s="106"/>
      <c r="BJ133" s="106"/>
      <c r="BK133" s="101" t="s">
        <v>23</v>
      </c>
      <c r="BL133" s="101">
        <v>269000</v>
      </c>
      <c r="BM133" s="101">
        <v>43040</v>
      </c>
      <c r="BN133" s="101">
        <v>312040</v>
      </c>
      <c r="BO133" s="101" t="s">
        <v>1319</v>
      </c>
      <c r="BP133" s="107"/>
      <c r="BQ133" s="107"/>
      <c r="BR133" s="107"/>
      <c r="BS133" s="107"/>
      <c r="BT133" s="107"/>
      <c r="BU133" s="151" t="str">
        <f t="shared" si="38"/>
        <v xml:space="preserve"> QUIMICA  M.G.  S.A.S.</v>
      </c>
      <c r="BV133" s="151" t="str">
        <f t="shared" si="30"/>
        <v>SIGMA</v>
      </c>
      <c r="BW133" s="151">
        <f t="shared" si="39"/>
        <v>269000</v>
      </c>
      <c r="BX133" s="151">
        <f t="shared" si="40"/>
        <v>43040</v>
      </c>
      <c r="BY133" s="151">
        <f t="shared" si="41"/>
        <v>312040</v>
      </c>
      <c r="BZ133" s="151" t="str">
        <f t="shared" si="31"/>
        <v>60  DIAS</v>
      </c>
      <c r="CA133" s="105" t="s">
        <v>23</v>
      </c>
      <c r="CB133" s="105">
        <v>287300</v>
      </c>
      <c r="CC133" s="105">
        <v>45968</v>
      </c>
      <c r="CD133" s="105">
        <v>333268</v>
      </c>
      <c r="CE133" s="105" t="s">
        <v>160</v>
      </c>
      <c r="CF133" s="100"/>
      <c r="CG133" s="100"/>
      <c r="CH133" s="100"/>
      <c r="CI133" s="100"/>
      <c r="CJ133" s="100"/>
      <c r="CK133" s="107"/>
      <c r="CL133" s="107"/>
      <c r="CM133" s="107"/>
      <c r="CN133" s="107"/>
      <c r="CO133" s="107"/>
      <c r="CP133" s="102" t="str">
        <f t="shared" si="42"/>
        <v>SCIENTIFIC PRODUCTS LTDA.</v>
      </c>
      <c r="CQ133" s="102" t="str">
        <f t="shared" si="43"/>
        <v>SIGMA</v>
      </c>
      <c r="CR133" s="102">
        <f t="shared" si="44"/>
        <v>287300</v>
      </c>
      <c r="CS133" s="102">
        <f t="shared" si="45"/>
        <v>45968</v>
      </c>
      <c r="CT133" s="102">
        <f t="shared" si="46"/>
        <v>333268</v>
      </c>
      <c r="CU133" s="102" t="str">
        <f t="shared" si="47"/>
        <v>90 DÍAS</v>
      </c>
      <c r="CV133" s="105" t="str">
        <f t="shared" si="32"/>
        <v xml:space="preserve"> QUIMICA  M.G.  S.A.S.</v>
      </c>
      <c r="CW133" s="105" t="str">
        <f t="shared" si="33"/>
        <v>SIGMA</v>
      </c>
      <c r="CX133" s="105">
        <f t="shared" si="34"/>
        <v>269000</v>
      </c>
      <c r="CY133" s="105">
        <f t="shared" si="35"/>
        <v>43040</v>
      </c>
      <c r="CZ133" s="105">
        <f t="shared" si="36"/>
        <v>312040</v>
      </c>
      <c r="DA133" s="105" t="str">
        <f t="shared" si="37"/>
        <v>60  DIAS</v>
      </c>
    </row>
    <row r="134" spans="1:105" ht="30">
      <c r="A134" s="40">
        <v>126</v>
      </c>
      <c r="B134" s="108" t="s">
        <v>27</v>
      </c>
      <c r="C134" s="35" t="s">
        <v>10</v>
      </c>
      <c r="D134" s="35" t="s">
        <v>14</v>
      </c>
      <c r="E134" s="98" t="s">
        <v>28</v>
      </c>
      <c r="F134" s="33">
        <v>1</v>
      </c>
      <c r="G134" s="99"/>
      <c r="H134" s="100"/>
      <c r="I134" s="100"/>
      <c r="J134" s="100"/>
      <c r="K134" s="100"/>
      <c r="L134" s="101"/>
      <c r="M134" s="101"/>
      <c r="N134" s="101"/>
      <c r="O134" s="101"/>
      <c r="P134" s="101"/>
      <c r="Q134" s="102"/>
      <c r="R134" s="102"/>
      <c r="S134" s="102"/>
      <c r="T134" s="102"/>
      <c r="U134" s="102"/>
      <c r="V134" s="103" t="s">
        <v>23</v>
      </c>
      <c r="W134" s="103">
        <v>622000</v>
      </c>
      <c r="X134" s="103">
        <v>99520</v>
      </c>
      <c r="Y134" s="103">
        <v>721520</v>
      </c>
      <c r="Z134" s="103" t="s">
        <v>1287</v>
      </c>
      <c r="AA134" s="101"/>
      <c r="AB134" s="101"/>
      <c r="AC134" s="101"/>
      <c r="AD134" s="101"/>
      <c r="AE134" s="101"/>
      <c r="AF134" s="104"/>
      <c r="AG134" s="104"/>
      <c r="AH134" s="104"/>
      <c r="AI134" s="104"/>
      <c r="AJ134" s="104"/>
      <c r="AK134" s="102" t="str">
        <f t="shared" si="24"/>
        <v xml:space="preserve"> CASA CIENTIFICA BLANCO Y COMPANIA S.A.S</v>
      </c>
      <c r="AL134" s="102" t="str">
        <f t="shared" si="25"/>
        <v>SIGMA</v>
      </c>
      <c r="AM134" s="102">
        <f t="shared" si="26"/>
        <v>622000</v>
      </c>
      <c r="AN134" s="102">
        <f t="shared" si="27"/>
        <v>99520</v>
      </c>
      <c r="AO134" s="102">
        <f t="shared" si="28"/>
        <v>721520</v>
      </c>
      <c r="AP134" s="102" t="str">
        <f t="shared" si="29"/>
        <v>45 DIAS</v>
      </c>
      <c r="AQ134" s="104"/>
      <c r="AR134" s="104"/>
      <c r="AS134" s="104"/>
      <c r="AT134" s="104"/>
      <c r="AU134" s="104"/>
      <c r="AV134" s="105"/>
      <c r="AW134" s="105"/>
      <c r="AX134" s="105"/>
      <c r="AY134" s="105"/>
      <c r="AZ134" s="105"/>
      <c r="BA134" s="102"/>
      <c r="BB134" s="102"/>
      <c r="BC134" s="102"/>
      <c r="BD134" s="102"/>
      <c r="BE134" s="102"/>
      <c r="BF134" s="106"/>
      <c r="BG134" s="106"/>
      <c r="BH134" s="106"/>
      <c r="BI134" s="106"/>
      <c r="BJ134" s="106"/>
      <c r="BK134" s="101" t="s">
        <v>23</v>
      </c>
      <c r="BL134" s="101">
        <v>256000</v>
      </c>
      <c r="BM134" s="101">
        <v>40960</v>
      </c>
      <c r="BN134" s="101">
        <v>296960</v>
      </c>
      <c r="BO134" s="101" t="s">
        <v>1319</v>
      </c>
      <c r="BP134" s="107"/>
      <c r="BQ134" s="107"/>
      <c r="BR134" s="107"/>
      <c r="BS134" s="107"/>
      <c r="BT134" s="107"/>
      <c r="BU134" s="151" t="str">
        <f t="shared" si="38"/>
        <v xml:space="preserve"> QUIMICA  M.G.  S.A.S.</v>
      </c>
      <c r="BV134" s="151" t="str">
        <f t="shared" si="30"/>
        <v>SIGMA</v>
      </c>
      <c r="BW134" s="151">
        <f t="shared" si="39"/>
        <v>256000</v>
      </c>
      <c r="BX134" s="151">
        <f t="shared" si="40"/>
        <v>40960</v>
      </c>
      <c r="BY134" s="151">
        <f t="shared" si="41"/>
        <v>296960</v>
      </c>
      <c r="BZ134" s="151" t="str">
        <f t="shared" si="31"/>
        <v>60  DIAS</v>
      </c>
      <c r="CA134" s="105" t="s">
        <v>23</v>
      </c>
      <c r="CB134" s="105">
        <v>258100</v>
      </c>
      <c r="CC134" s="105">
        <v>41296</v>
      </c>
      <c r="CD134" s="105">
        <v>299396</v>
      </c>
      <c r="CE134" s="105" t="s">
        <v>160</v>
      </c>
      <c r="CF134" s="100"/>
      <c r="CG134" s="100"/>
      <c r="CH134" s="100"/>
      <c r="CI134" s="100"/>
      <c r="CJ134" s="100"/>
      <c r="CK134" s="107"/>
      <c r="CL134" s="107"/>
      <c r="CM134" s="107"/>
      <c r="CN134" s="107"/>
      <c r="CO134" s="107"/>
      <c r="CP134" s="102" t="str">
        <f t="shared" si="42"/>
        <v>SCIENTIFIC PRODUCTS LTDA.</v>
      </c>
      <c r="CQ134" s="102" t="str">
        <f t="shared" si="43"/>
        <v>SIGMA</v>
      </c>
      <c r="CR134" s="102">
        <f t="shared" si="44"/>
        <v>258100</v>
      </c>
      <c r="CS134" s="102">
        <f t="shared" si="45"/>
        <v>41296</v>
      </c>
      <c r="CT134" s="102">
        <f t="shared" si="46"/>
        <v>299396</v>
      </c>
      <c r="CU134" s="102" t="str">
        <f t="shared" si="47"/>
        <v>90 DÍAS</v>
      </c>
      <c r="CV134" s="105" t="str">
        <f t="shared" si="32"/>
        <v xml:space="preserve"> QUIMICA  M.G.  S.A.S.</v>
      </c>
      <c r="CW134" s="105" t="str">
        <f t="shared" si="33"/>
        <v>SIGMA</v>
      </c>
      <c r="CX134" s="105">
        <f t="shared" si="34"/>
        <v>256000</v>
      </c>
      <c r="CY134" s="105">
        <f t="shared" si="35"/>
        <v>40960</v>
      </c>
      <c r="CZ134" s="105">
        <f t="shared" si="36"/>
        <v>296960</v>
      </c>
      <c r="DA134" s="105" t="str">
        <f t="shared" si="37"/>
        <v>60  DIAS</v>
      </c>
    </row>
    <row r="135" spans="1:105" ht="45">
      <c r="A135" s="40">
        <v>127</v>
      </c>
      <c r="B135" s="108" t="s">
        <v>29</v>
      </c>
      <c r="C135" s="35" t="s">
        <v>30</v>
      </c>
      <c r="D135" s="35" t="s">
        <v>15</v>
      </c>
      <c r="E135" s="98" t="s">
        <v>23</v>
      </c>
      <c r="F135" s="33">
        <v>2</v>
      </c>
      <c r="G135" s="99"/>
      <c r="H135" s="100"/>
      <c r="I135" s="100"/>
      <c r="J135" s="100"/>
      <c r="K135" s="100"/>
      <c r="L135" s="101"/>
      <c r="M135" s="101"/>
      <c r="N135" s="101"/>
      <c r="O135" s="101"/>
      <c r="P135" s="101"/>
      <c r="Q135" s="102"/>
      <c r="R135" s="102"/>
      <c r="S135" s="102"/>
      <c r="T135" s="102"/>
      <c r="U135" s="102"/>
      <c r="V135" s="103" t="s">
        <v>23</v>
      </c>
      <c r="W135" s="103">
        <v>447000</v>
      </c>
      <c r="X135" s="103">
        <v>71520</v>
      </c>
      <c r="Y135" s="103">
        <v>1037040</v>
      </c>
      <c r="Z135" s="103" t="s">
        <v>1287</v>
      </c>
      <c r="AA135" s="101"/>
      <c r="AB135" s="101"/>
      <c r="AC135" s="101"/>
      <c r="AD135" s="101"/>
      <c r="AE135" s="101"/>
      <c r="AF135" s="104"/>
      <c r="AG135" s="104"/>
      <c r="AH135" s="104"/>
      <c r="AI135" s="104"/>
      <c r="AJ135" s="104"/>
      <c r="AK135" s="102" t="str">
        <f t="shared" si="24"/>
        <v xml:space="preserve"> CASA CIENTIFICA BLANCO Y COMPANIA S.A.S</v>
      </c>
      <c r="AL135" s="102" t="str">
        <f t="shared" si="25"/>
        <v>SIGMA</v>
      </c>
      <c r="AM135" s="102">
        <f t="shared" si="26"/>
        <v>447000</v>
      </c>
      <c r="AN135" s="102">
        <f t="shared" si="27"/>
        <v>71520</v>
      </c>
      <c r="AO135" s="102">
        <f t="shared" si="28"/>
        <v>1037040</v>
      </c>
      <c r="AP135" s="102" t="str">
        <f t="shared" si="29"/>
        <v>45 DIAS</v>
      </c>
      <c r="AQ135" s="104"/>
      <c r="AR135" s="104"/>
      <c r="AS135" s="104"/>
      <c r="AT135" s="104"/>
      <c r="AU135" s="104"/>
      <c r="AV135" s="105"/>
      <c r="AW135" s="105"/>
      <c r="AX135" s="105"/>
      <c r="AY135" s="105"/>
      <c r="AZ135" s="105"/>
      <c r="BA135" s="102"/>
      <c r="BB135" s="102"/>
      <c r="BC135" s="102"/>
      <c r="BD135" s="102"/>
      <c r="BE135" s="102"/>
      <c r="BF135" s="106"/>
      <c r="BG135" s="106"/>
      <c r="BH135" s="106"/>
      <c r="BI135" s="106"/>
      <c r="BJ135" s="106"/>
      <c r="BK135" s="101" t="s">
        <v>23</v>
      </c>
      <c r="BL135" s="101">
        <v>371000</v>
      </c>
      <c r="BM135" s="101">
        <v>59360</v>
      </c>
      <c r="BN135" s="101">
        <v>860720</v>
      </c>
      <c r="BO135" s="101" t="s">
        <v>1283</v>
      </c>
      <c r="BP135" s="107"/>
      <c r="BQ135" s="107"/>
      <c r="BR135" s="107"/>
      <c r="BS135" s="107"/>
      <c r="BT135" s="107"/>
      <c r="BU135" s="151" t="str">
        <f t="shared" si="38"/>
        <v xml:space="preserve"> QUIMICA  M.G.  S.A.S.</v>
      </c>
      <c r="BV135" s="151" t="str">
        <f t="shared" si="30"/>
        <v>SIGMA</v>
      </c>
      <c r="BW135" s="151">
        <f t="shared" si="39"/>
        <v>371000</v>
      </c>
      <c r="BX135" s="151">
        <f t="shared" si="40"/>
        <v>59360</v>
      </c>
      <c r="BY135" s="151">
        <f t="shared" si="41"/>
        <v>860720</v>
      </c>
      <c r="BZ135" s="151" t="str">
        <f t="shared" si="31"/>
        <v>60 DIAS</v>
      </c>
      <c r="CA135" s="105" t="s">
        <v>23</v>
      </c>
      <c r="CB135" s="105">
        <v>404000</v>
      </c>
      <c r="CC135" s="105">
        <v>64640</v>
      </c>
      <c r="CD135" s="105">
        <v>937280</v>
      </c>
      <c r="CE135" s="105" t="s">
        <v>160</v>
      </c>
      <c r="CF135" s="100"/>
      <c r="CG135" s="100"/>
      <c r="CH135" s="100"/>
      <c r="CI135" s="100"/>
      <c r="CJ135" s="100"/>
      <c r="CK135" s="107"/>
      <c r="CL135" s="107"/>
      <c r="CM135" s="107"/>
      <c r="CN135" s="107"/>
      <c r="CO135" s="107"/>
      <c r="CP135" s="102" t="str">
        <f t="shared" si="42"/>
        <v>SCIENTIFIC PRODUCTS LTDA.</v>
      </c>
      <c r="CQ135" s="102" t="str">
        <f t="shared" si="43"/>
        <v>SIGMA</v>
      </c>
      <c r="CR135" s="102">
        <f t="shared" si="44"/>
        <v>404000</v>
      </c>
      <c r="CS135" s="102">
        <f t="shared" si="45"/>
        <v>64640</v>
      </c>
      <c r="CT135" s="102">
        <f t="shared" si="46"/>
        <v>937280</v>
      </c>
      <c r="CU135" s="102" t="str">
        <f t="shared" si="47"/>
        <v>90 DÍAS</v>
      </c>
      <c r="CV135" s="105" t="str">
        <f t="shared" si="32"/>
        <v xml:space="preserve"> QUIMICA  M.G.  S.A.S.</v>
      </c>
      <c r="CW135" s="105" t="str">
        <f t="shared" si="33"/>
        <v>SIGMA</v>
      </c>
      <c r="CX135" s="105">
        <f t="shared" si="34"/>
        <v>371000</v>
      </c>
      <c r="CY135" s="105">
        <f t="shared" si="35"/>
        <v>59360</v>
      </c>
      <c r="CZ135" s="105">
        <f t="shared" si="36"/>
        <v>860720</v>
      </c>
      <c r="DA135" s="105" t="str">
        <f t="shared" si="37"/>
        <v>60 DIAS</v>
      </c>
    </row>
    <row r="136" spans="1:105" ht="45">
      <c r="A136" s="40">
        <v>128</v>
      </c>
      <c r="B136" s="108" t="s">
        <v>37</v>
      </c>
      <c r="C136" s="35" t="s">
        <v>13</v>
      </c>
      <c r="D136" s="35" t="s">
        <v>16</v>
      </c>
      <c r="E136" s="98" t="s">
        <v>23</v>
      </c>
      <c r="F136" s="33">
        <v>1</v>
      </c>
      <c r="G136" s="99"/>
      <c r="H136" s="100"/>
      <c r="I136" s="100"/>
      <c r="J136" s="100"/>
      <c r="K136" s="100"/>
      <c r="L136" s="101"/>
      <c r="M136" s="101"/>
      <c r="N136" s="101"/>
      <c r="O136" s="101"/>
      <c r="P136" s="101"/>
      <c r="Q136" s="102"/>
      <c r="R136" s="102"/>
      <c r="S136" s="102"/>
      <c r="T136" s="102"/>
      <c r="U136" s="102"/>
      <c r="V136" s="103" t="s">
        <v>23</v>
      </c>
      <c r="W136" s="103">
        <v>478000</v>
      </c>
      <c r="X136" s="103">
        <v>76480</v>
      </c>
      <c r="Y136" s="103">
        <v>554480</v>
      </c>
      <c r="Z136" s="103" t="s">
        <v>1287</v>
      </c>
      <c r="AA136" s="101"/>
      <c r="AB136" s="101"/>
      <c r="AC136" s="101"/>
      <c r="AD136" s="101"/>
      <c r="AE136" s="101"/>
      <c r="AF136" s="104"/>
      <c r="AG136" s="104"/>
      <c r="AH136" s="104"/>
      <c r="AI136" s="104"/>
      <c r="AJ136" s="104"/>
      <c r="AK136" s="102" t="str">
        <f t="shared" si="24"/>
        <v xml:space="preserve"> CASA CIENTIFICA BLANCO Y COMPANIA S.A.S</v>
      </c>
      <c r="AL136" s="102" t="str">
        <f t="shared" si="25"/>
        <v>SIGMA</v>
      </c>
      <c r="AM136" s="102">
        <f t="shared" si="26"/>
        <v>478000</v>
      </c>
      <c r="AN136" s="102">
        <f t="shared" si="27"/>
        <v>76480</v>
      </c>
      <c r="AO136" s="102">
        <f t="shared" si="28"/>
        <v>554480</v>
      </c>
      <c r="AP136" s="102" t="str">
        <f t="shared" si="29"/>
        <v>45 DIAS</v>
      </c>
      <c r="AQ136" s="104"/>
      <c r="AR136" s="104"/>
      <c r="AS136" s="104"/>
      <c r="AT136" s="104"/>
      <c r="AU136" s="104"/>
      <c r="AV136" s="105"/>
      <c r="AW136" s="105"/>
      <c r="AX136" s="105"/>
      <c r="AY136" s="105"/>
      <c r="AZ136" s="105"/>
      <c r="BA136" s="102"/>
      <c r="BB136" s="102"/>
      <c r="BC136" s="102"/>
      <c r="BD136" s="102"/>
      <c r="BE136" s="102"/>
      <c r="BF136" s="106"/>
      <c r="BG136" s="106"/>
      <c r="BH136" s="106"/>
      <c r="BI136" s="106"/>
      <c r="BJ136" s="106"/>
      <c r="BK136" s="101" t="s">
        <v>23</v>
      </c>
      <c r="BL136" s="101">
        <v>386000</v>
      </c>
      <c r="BM136" s="101">
        <v>61760</v>
      </c>
      <c r="BN136" s="101">
        <v>447760</v>
      </c>
      <c r="BO136" s="101" t="s">
        <v>1283</v>
      </c>
      <c r="BP136" s="107"/>
      <c r="BQ136" s="107"/>
      <c r="BR136" s="107"/>
      <c r="BS136" s="107"/>
      <c r="BT136" s="107"/>
      <c r="BU136" s="151" t="str">
        <f t="shared" si="38"/>
        <v xml:space="preserve"> QUIMICA  M.G.  S.A.S.</v>
      </c>
      <c r="BV136" s="151" t="str">
        <f t="shared" si="30"/>
        <v>SIGMA</v>
      </c>
      <c r="BW136" s="151">
        <f t="shared" si="39"/>
        <v>386000</v>
      </c>
      <c r="BX136" s="151">
        <f t="shared" si="40"/>
        <v>61760</v>
      </c>
      <c r="BY136" s="151">
        <f t="shared" si="41"/>
        <v>447760</v>
      </c>
      <c r="BZ136" s="151" t="str">
        <f t="shared" si="31"/>
        <v>60 DIAS</v>
      </c>
      <c r="CA136" s="105" t="s">
        <v>23</v>
      </c>
      <c r="CB136" s="105">
        <v>421800</v>
      </c>
      <c r="CC136" s="105">
        <v>67488</v>
      </c>
      <c r="CD136" s="105">
        <v>489288</v>
      </c>
      <c r="CE136" s="105" t="s">
        <v>160</v>
      </c>
      <c r="CF136" s="100"/>
      <c r="CG136" s="100"/>
      <c r="CH136" s="100"/>
      <c r="CI136" s="100"/>
      <c r="CJ136" s="100"/>
      <c r="CK136" s="107"/>
      <c r="CL136" s="107"/>
      <c r="CM136" s="107"/>
      <c r="CN136" s="107"/>
      <c r="CO136" s="107"/>
      <c r="CP136" s="102" t="str">
        <f t="shared" si="42"/>
        <v>SCIENTIFIC PRODUCTS LTDA.</v>
      </c>
      <c r="CQ136" s="102" t="str">
        <f t="shared" si="43"/>
        <v>SIGMA</v>
      </c>
      <c r="CR136" s="102">
        <f t="shared" si="44"/>
        <v>421800</v>
      </c>
      <c r="CS136" s="102">
        <f t="shared" si="45"/>
        <v>67488</v>
      </c>
      <c r="CT136" s="102">
        <f t="shared" si="46"/>
        <v>489288</v>
      </c>
      <c r="CU136" s="102" t="str">
        <f t="shared" si="47"/>
        <v>90 DÍAS</v>
      </c>
      <c r="CV136" s="105" t="str">
        <f t="shared" si="32"/>
        <v xml:space="preserve"> QUIMICA  M.G.  S.A.S.</v>
      </c>
      <c r="CW136" s="105" t="str">
        <f t="shared" si="33"/>
        <v>SIGMA</v>
      </c>
      <c r="CX136" s="105">
        <f t="shared" si="34"/>
        <v>386000</v>
      </c>
      <c r="CY136" s="105">
        <f t="shared" si="35"/>
        <v>61760</v>
      </c>
      <c r="CZ136" s="105">
        <f t="shared" si="36"/>
        <v>447760</v>
      </c>
      <c r="DA136" s="105" t="str">
        <f t="shared" si="37"/>
        <v>60 DIAS</v>
      </c>
    </row>
    <row r="137" spans="1:105" ht="30">
      <c r="A137" s="40">
        <v>129</v>
      </c>
      <c r="B137" s="108" t="s">
        <v>477</v>
      </c>
      <c r="C137" s="35" t="s">
        <v>34</v>
      </c>
      <c r="D137" s="35" t="s">
        <v>16</v>
      </c>
      <c r="E137" s="98" t="s">
        <v>23</v>
      </c>
      <c r="F137" s="33">
        <v>1</v>
      </c>
      <c r="G137" s="99"/>
      <c r="H137" s="100"/>
      <c r="I137" s="100"/>
      <c r="J137" s="100"/>
      <c r="K137" s="100"/>
      <c r="L137" s="101"/>
      <c r="M137" s="101"/>
      <c r="N137" s="101"/>
      <c r="O137" s="101"/>
      <c r="P137" s="101"/>
      <c r="Q137" s="102"/>
      <c r="R137" s="102"/>
      <c r="S137" s="102"/>
      <c r="T137" s="102"/>
      <c r="U137" s="102"/>
      <c r="V137" s="103" t="s">
        <v>23</v>
      </c>
      <c r="W137" s="103">
        <v>247000</v>
      </c>
      <c r="X137" s="103">
        <v>39520</v>
      </c>
      <c r="Y137" s="103">
        <v>286520</v>
      </c>
      <c r="Z137" s="103" t="s">
        <v>1287</v>
      </c>
      <c r="AA137" s="101"/>
      <c r="AB137" s="101"/>
      <c r="AC137" s="101"/>
      <c r="AD137" s="101"/>
      <c r="AE137" s="101"/>
      <c r="AF137" s="104"/>
      <c r="AG137" s="104"/>
      <c r="AH137" s="104"/>
      <c r="AI137" s="104"/>
      <c r="AJ137" s="104"/>
      <c r="AK137" s="102" t="str">
        <f t="shared" si="24"/>
        <v xml:space="preserve"> CASA CIENTIFICA BLANCO Y COMPANIA S.A.S</v>
      </c>
      <c r="AL137" s="102" t="str">
        <f t="shared" si="25"/>
        <v>SIGMA</v>
      </c>
      <c r="AM137" s="102">
        <f t="shared" si="26"/>
        <v>247000</v>
      </c>
      <c r="AN137" s="102">
        <f t="shared" si="27"/>
        <v>39520</v>
      </c>
      <c r="AO137" s="102">
        <f t="shared" si="28"/>
        <v>286520</v>
      </c>
      <c r="AP137" s="102" t="str">
        <f t="shared" si="29"/>
        <v>45 DIAS</v>
      </c>
      <c r="AQ137" s="104"/>
      <c r="AR137" s="104"/>
      <c r="AS137" s="104"/>
      <c r="AT137" s="104"/>
      <c r="AU137" s="104"/>
      <c r="AV137" s="105"/>
      <c r="AW137" s="105"/>
      <c r="AX137" s="105"/>
      <c r="AY137" s="105"/>
      <c r="AZ137" s="105"/>
      <c r="BA137" s="102"/>
      <c r="BB137" s="102"/>
      <c r="BC137" s="102"/>
      <c r="BD137" s="102"/>
      <c r="BE137" s="102"/>
      <c r="BF137" s="106"/>
      <c r="BG137" s="106"/>
      <c r="BH137" s="106"/>
      <c r="BI137" s="106"/>
      <c r="BJ137" s="106"/>
      <c r="BK137" s="101" t="s">
        <v>23</v>
      </c>
      <c r="BL137" s="101">
        <v>214000</v>
      </c>
      <c r="BM137" s="101">
        <v>34240</v>
      </c>
      <c r="BN137" s="101">
        <v>248240</v>
      </c>
      <c r="BO137" s="101" t="s">
        <v>1283</v>
      </c>
      <c r="BP137" s="107"/>
      <c r="BQ137" s="107"/>
      <c r="BR137" s="107"/>
      <c r="BS137" s="107"/>
      <c r="BT137" s="107"/>
      <c r="BU137" s="151" t="str">
        <f t="shared" si="38"/>
        <v xml:space="preserve"> QUIMICA  M.G.  S.A.S.</v>
      </c>
      <c r="BV137" s="151" t="str">
        <f t="shared" si="30"/>
        <v>SIGMA</v>
      </c>
      <c r="BW137" s="151">
        <f t="shared" si="39"/>
        <v>214000</v>
      </c>
      <c r="BX137" s="151">
        <f t="shared" si="40"/>
        <v>34240</v>
      </c>
      <c r="BY137" s="151">
        <f t="shared" si="41"/>
        <v>248240</v>
      </c>
      <c r="BZ137" s="151" t="str">
        <f t="shared" si="31"/>
        <v>60 DIAS</v>
      </c>
      <c r="CA137" s="105" t="s">
        <v>23</v>
      </c>
      <c r="CB137" s="105">
        <v>223100</v>
      </c>
      <c r="CC137" s="105">
        <v>35696</v>
      </c>
      <c r="CD137" s="105">
        <v>258796</v>
      </c>
      <c r="CE137" s="105" t="s">
        <v>160</v>
      </c>
      <c r="CF137" s="100"/>
      <c r="CG137" s="100"/>
      <c r="CH137" s="100"/>
      <c r="CI137" s="100"/>
      <c r="CJ137" s="100"/>
      <c r="CK137" s="107"/>
      <c r="CL137" s="107"/>
      <c r="CM137" s="107"/>
      <c r="CN137" s="107"/>
      <c r="CO137" s="107"/>
      <c r="CP137" s="102" t="str">
        <f t="shared" si="42"/>
        <v>SCIENTIFIC PRODUCTS LTDA.</v>
      </c>
      <c r="CQ137" s="102" t="str">
        <f t="shared" si="43"/>
        <v>SIGMA</v>
      </c>
      <c r="CR137" s="102">
        <f t="shared" si="44"/>
        <v>223100</v>
      </c>
      <c r="CS137" s="102">
        <f t="shared" si="45"/>
        <v>35696</v>
      </c>
      <c r="CT137" s="102">
        <f t="shared" si="46"/>
        <v>258796</v>
      </c>
      <c r="CU137" s="102" t="str">
        <f t="shared" si="47"/>
        <v>90 DÍAS</v>
      </c>
      <c r="CV137" s="105" t="str">
        <f t="shared" si="32"/>
        <v xml:space="preserve"> QUIMICA  M.G.  S.A.S.</v>
      </c>
      <c r="CW137" s="105" t="str">
        <f t="shared" si="33"/>
        <v>SIGMA</v>
      </c>
      <c r="CX137" s="105">
        <f t="shared" si="34"/>
        <v>214000</v>
      </c>
      <c r="CY137" s="105">
        <f t="shared" si="35"/>
        <v>34240</v>
      </c>
      <c r="CZ137" s="105">
        <f t="shared" si="36"/>
        <v>248240</v>
      </c>
      <c r="DA137" s="105" t="str">
        <f t="shared" si="37"/>
        <v>60 DIAS</v>
      </c>
    </row>
    <row r="138" spans="1:105" ht="60">
      <c r="A138" s="40">
        <v>130</v>
      </c>
      <c r="B138" s="108" t="s">
        <v>35</v>
      </c>
      <c r="C138" s="35" t="s">
        <v>30</v>
      </c>
      <c r="D138" s="35" t="s">
        <v>15</v>
      </c>
      <c r="E138" s="98" t="s">
        <v>36</v>
      </c>
      <c r="F138" s="33">
        <v>1</v>
      </c>
      <c r="G138" s="99"/>
      <c r="H138" s="100"/>
      <c r="I138" s="100"/>
      <c r="J138" s="100"/>
      <c r="K138" s="100"/>
      <c r="L138" s="101"/>
      <c r="M138" s="101"/>
      <c r="N138" s="101"/>
      <c r="O138" s="101"/>
      <c r="P138" s="101"/>
      <c r="Q138" s="102"/>
      <c r="R138" s="102"/>
      <c r="S138" s="102"/>
      <c r="T138" s="102"/>
      <c r="U138" s="102"/>
      <c r="V138" s="103"/>
      <c r="W138" s="103"/>
      <c r="X138" s="103"/>
      <c r="Y138" s="103"/>
      <c r="Z138" s="103"/>
      <c r="AA138" s="101"/>
      <c r="AB138" s="101"/>
      <c r="AC138" s="101"/>
      <c r="AD138" s="101"/>
      <c r="AE138" s="101"/>
      <c r="AF138" s="104"/>
      <c r="AG138" s="104"/>
      <c r="AH138" s="104"/>
      <c r="AI138" s="104"/>
      <c r="AJ138" s="104"/>
      <c r="AK138" s="102"/>
      <c r="AL138" s="102"/>
      <c r="AM138" s="102"/>
      <c r="AN138" s="102"/>
      <c r="AO138" s="102"/>
      <c r="AP138" s="102"/>
      <c r="AQ138" s="104" t="s">
        <v>988</v>
      </c>
      <c r="AR138" s="104">
        <v>1035000</v>
      </c>
      <c r="AS138" s="104">
        <v>165600</v>
      </c>
      <c r="AT138" s="104">
        <v>1200600</v>
      </c>
      <c r="AU138" s="104" t="s">
        <v>1295</v>
      </c>
      <c r="AV138" s="105"/>
      <c r="AW138" s="105"/>
      <c r="AX138" s="105"/>
      <c r="AY138" s="105"/>
      <c r="AZ138" s="105"/>
      <c r="BA138" s="102"/>
      <c r="BB138" s="102"/>
      <c r="BC138" s="102"/>
      <c r="BD138" s="102"/>
      <c r="BE138" s="102"/>
      <c r="BF138" s="106"/>
      <c r="BG138" s="106"/>
      <c r="BH138" s="106"/>
      <c r="BI138" s="106"/>
      <c r="BJ138" s="106"/>
      <c r="BK138" s="101"/>
      <c r="BL138" s="101"/>
      <c r="BM138" s="101"/>
      <c r="BN138" s="101"/>
      <c r="BO138" s="101"/>
      <c r="BP138" s="107"/>
      <c r="BQ138" s="107"/>
      <c r="BR138" s="107"/>
      <c r="BS138" s="107"/>
      <c r="BT138" s="107"/>
      <c r="BU138" s="151" t="str">
        <f t="shared" ref="BU138:BU201" si="48">IF(BW138=BQ138,$BP$7,IF(BW138=BL138,$BK$7,IF(BW138=BG138,$BF$7,IF(BW138=BB138,$BA$7,IF(BW138=AW138,$AV$7,IF(BW138=AR138,$AQ$7," "))))))</f>
        <v xml:space="preserve"> INVERSIONES  JIMSA  LTDA</v>
      </c>
      <c r="BV138" s="151" t="str">
        <f t="shared" ref="BV138:BV201" si="49">IF(BW138=BQ138,BP138,IF(BW138=BL138,BK138,IF(BW138=BG138,BF138,IF(BW138=BB138,BA138,IF(BW138=AW138,AV138,IF(BW138=AR138,AQ138," "))))))</f>
        <v xml:space="preserve">FISHER </v>
      </c>
      <c r="BW138" s="151">
        <f t="shared" ref="BW138:BW201" si="50">MIN(BQ138,BL138,BG138,BB138,AW138,AR138)</f>
        <v>1035000</v>
      </c>
      <c r="BX138" s="151">
        <f t="shared" ref="BX138:BX201" si="51">IF(BW138=BQ138,BR138,IF(BW138=BL138,BM138,IF(BW138=BG138,BH138,IF(BW138=BB138,BC138,IF(BW138=AW138,AX138,IF(BW138=AR138,AS138," "))))))</f>
        <v>165600</v>
      </c>
      <c r="BY138" s="151">
        <f t="shared" ref="BY138:BY201" si="52">MIN(BS138,BN138,BI138,BD138,AY138,AT138)</f>
        <v>1200600</v>
      </c>
      <c r="BZ138" s="151" t="str">
        <f t="shared" ref="BZ138:BZ201" si="53">IF(BW138=BQ138,BT138,IF(BW138=BL138,BO138,IF(BW138=BG138,BJ138,IF(BW138=BB138,BE138,IF(BW138=AW138,AZ138,IF(BW138=AR138,AU138," "))))))</f>
        <v xml:space="preserve">90 DIAS </v>
      </c>
      <c r="CA138" s="105"/>
      <c r="CB138" s="105"/>
      <c r="CC138" s="105"/>
      <c r="CD138" s="105"/>
      <c r="CE138" s="105"/>
      <c r="CF138" s="100"/>
      <c r="CG138" s="100"/>
      <c r="CH138" s="100"/>
      <c r="CI138" s="100"/>
      <c r="CJ138" s="100"/>
      <c r="CK138" s="107"/>
      <c r="CL138" s="107"/>
      <c r="CM138" s="107"/>
      <c r="CN138" s="107"/>
      <c r="CO138" s="107"/>
      <c r="CP138" s="102"/>
      <c r="CQ138" s="102"/>
      <c r="CR138" s="102"/>
      <c r="CS138" s="102"/>
      <c r="CT138" s="102"/>
      <c r="CU138" s="102"/>
      <c r="CV138" s="105" t="str">
        <f t="shared" ref="CV138:CV201" si="54">IF(CX138=CR138,CP138,IF(CX138=BW138,BU138,IF(CX138=AM138,AK138,"")))</f>
        <v xml:space="preserve"> INVERSIONES  JIMSA  LTDA</v>
      </c>
      <c r="CW138" s="105" t="str">
        <f t="shared" ref="CW138:CW201" si="55">IF(CX138=CR138,CQ138,IF(CX138=BW138,BV138,IF(CX138=AM138,AL138,"")))</f>
        <v xml:space="preserve">FISHER </v>
      </c>
      <c r="CX138" s="105">
        <f t="shared" ref="CX138:CX201" si="56">MIN(CR138,BW138,AM138)</f>
        <v>1035000</v>
      </c>
      <c r="CY138" s="105">
        <f t="shared" ref="CY138:CY201" si="57">IF(CX138=CR138,CS138,IF(CX138=BW138,BX138,IF(CX138=AM138,AN138,"")))</f>
        <v>165600</v>
      </c>
      <c r="CZ138" s="105">
        <f t="shared" ref="CZ138:CZ201" si="58">IF(CX138=CR138,CT138,IF(CX138=BW138,BY138,IF(CX138=AM138,AO138,"")))</f>
        <v>1200600</v>
      </c>
      <c r="DA138" s="105" t="str">
        <f t="shared" ref="DA138:DA201" si="59">IF(CX138=CR138,CU138,IF(CX138=BW138,BZ138,IF(CX138=AM138,AP138,"")))</f>
        <v xml:space="preserve">90 DIAS </v>
      </c>
    </row>
    <row r="139" spans="1:105" ht="75">
      <c r="A139" s="40">
        <v>131</v>
      </c>
      <c r="B139" s="97" t="s">
        <v>402</v>
      </c>
      <c r="C139" s="35" t="s">
        <v>358</v>
      </c>
      <c r="D139" s="35" t="s">
        <v>54</v>
      </c>
      <c r="E139" s="98" t="s">
        <v>403</v>
      </c>
      <c r="F139" s="33">
        <v>3</v>
      </c>
      <c r="G139" s="99"/>
      <c r="H139" s="115"/>
      <c r="I139" s="115"/>
      <c r="J139" s="115"/>
      <c r="K139" s="100"/>
      <c r="L139" s="101"/>
      <c r="M139" s="101"/>
      <c r="N139" s="101"/>
      <c r="O139" s="101"/>
      <c r="P139" s="101"/>
      <c r="Q139" s="102"/>
      <c r="R139" s="102"/>
      <c r="S139" s="102"/>
      <c r="T139" s="102"/>
      <c r="U139" s="102"/>
      <c r="V139" s="103"/>
      <c r="W139" s="103"/>
      <c r="X139" s="103"/>
      <c r="Y139" s="103"/>
      <c r="Z139" s="103"/>
      <c r="AA139" s="101"/>
      <c r="AB139" s="101"/>
      <c r="AC139" s="101"/>
      <c r="AD139" s="101"/>
      <c r="AE139" s="101"/>
      <c r="AF139" s="104"/>
      <c r="AG139" s="104"/>
      <c r="AH139" s="104"/>
      <c r="AI139" s="104"/>
      <c r="AJ139" s="104"/>
      <c r="AK139" s="102"/>
      <c r="AL139" s="102"/>
      <c r="AM139" s="102"/>
      <c r="AN139" s="102"/>
      <c r="AO139" s="102"/>
      <c r="AP139" s="102"/>
      <c r="AQ139" s="104"/>
      <c r="AR139" s="104"/>
      <c r="AS139" s="104"/>
      <c r="AT139" s="104"/>
      <c r="AU139" s="104"/>
      <c r="AV139" s="105"/>
      <c r="AW139" s="105"/>
      <c r="AX139" s="105"/>
      <c r="AY139" s="105"/>
      <c r="AZ139" s="105"/>
      <c r="BA139" s="102"/>
      <c r="BB139" s="102"/>
      <c r="BC139" s="102"/>
      <c r="BD139" s="102"/>
      <c r="BE139" s="102"/>
      <c r="BF139" s="106"/>
      <c r="BG139" s="106"/>
      <c r="BH139" s="106"/>
      <c r="BI139" s="106"/>
      <c r="BJ139" s="106"/>
      <c r="BK139" s="101" t="s">
        <v>405</v>
      </c>
      <c r="BL139" s="101">
        <v>183000</v>
      </c>
      <c r="BM139" s="101">
        <v>29280</v>
      </c>
      <c r="BN139" s="101">
        <v>636840</v>
      </c>
      <c r="BO139" s="101" t="s">
        <v>1283</v>
      </c>
      <c r="BP139" s="107"/>
      <c r="BQ139" s="107"/>
      <c r="BR139" s="107"/>
      <c r="BS139" s="107"/>
      <c r="BT139" s="107"/>
      <c r="BU139" s="151" t="str">
        <f t="shared" si="48"/>
        <v xml:space="preserve"> QUIMICA  M.G.  S.A.S.</v>
      </c>
      <c r="BV139" s="151" t="str">
        <f t="shared" si="49"/>
        <v>MBP</v>
      </c>
      <c r="BW139" s="151">
        <f t="shared" si="50"/>
        <v>183000</v>
      </c>
      <c r="BX139" s="151">
        <f t="shared" si="51"/>
        <v>29280</v>
      </c>
      <c r="BY139" s="151">
        <f t="shared" si="52"/>
        <v>636840</v>
      </c>
      <c r="BZ139" s="151" t="str">
        <f t="shared" si="53"/>
        <v>60 DIAS</v>
      </c>
      <c r="CA139" s="105"/>
      <c r="CB139" s="105"/>
      <c r="CC139" s="105"/>
      <c r="CD139" s="105"/>
      <c r="CE139" s="105"/>
      <c r="CF139" s="100"/>
      <c r="CG139" s="100"/>
      <c r="CH139" s="100"/>
      <c r="CI139" s="100"/>
      <c r="CJ139" s="100"/>
      <c r="CK139" s="107"/>
      <c r="CL139" s="107"/>
      <c r="CM139" s="107"/>
      <c r="CN139" s="107"/>
      <c r="CO139" s="107"/>
      <c r="CP139" s="102"/>
      <c r="CQ139" s="102"/>
      <c r="CR139" s="102"/>
      <c r="CS139" s="102"/>
      <c r="CT139" s="102"/>
      <c r="CU139" s="102"/>
      <c r="CV139" s="105" t="str">
        <f t="shared" si="54"/>
        <v xml:space="preserve"> QUIMICA  M.G.  S.A.S.</v>
      </c>
      <c r="CW139" s="105" t="str">
        <f t="shared" si="55"/>
        <v>MBP</v>
      </c>
      <c r="CX139" s="105">
        <f t="shared" si="56"/>
        <v>183000</v>
      </c>
      <c r="CY139" s="105">
        <f t="shared" si="57"/>
        <v>29280</v>
      </c>
      <c r="CZ139" s="105">
        <f t="shared" si="58"/>
        <v>636840</v>
      </c>
      <c r="DA139" s="105" t="str">
        <f t="shared" si="59"/>
        <v>60 DIAS</v>
      </c>
    </row>
    <row r="140" spans="1:105" ht="60">
      <c r="A140" s="40">
        <v>132</v>
      </c>
      <c r="B140" s="97" t="s">
        <v>404</v>
      </c>
      <c r="C140" s="35" t="s">
        <v>358</v>
      </c>
      <c r="D140" s="35" t="s">
        <v>54</v>
      </c>
      <c r="E140" s="98" t="s">
        <v>405</v>
      </c>
      <c r="F140" s="33">
        <v>3</v>
      </c>
      <c r="G140" s="99"/>
      <c r="H140" s="115"/>
      <c r="I140" s="115"/>
      <c r="J140" s="115"/>
      <c r="K140" s="100"/>
      <c r="L140" s="101"/>
      <c r="M140" s="101"/>
      <c r="N140" s="101"/>
      <c r="O140" s="101"/>
      <c r="P140" s="101"/>
      <c r="Q140" s="102"/>
      <c r="R140" s="102"/>
      <c r="S140" s="102"/>
      <c r="T140" s="102"/>
      <c r="U140" s="102"/>
      <c r="V140" s="103"/>
      <c r="W140" s="103"/>
      <c r="X140" s="103"/>
      <c r="Y140" s="103"/>
      <c r="Z140" s="103"/>
      <c r="AA140" s="101"/>
      <c r="AB140" s="101"/>
      <c r="AC140" s="101"/>
      <c r="AD140" s="101"/>
      <c r="AE140" s="101"/>
      <c r="AF140" s="104"/>
      <c r="AG140" s="104"/>
      <c r="AH140" s="104"/>
      <c r="AI140" s="104"/>
      <c r="AJ140" s="104"/>
      <c r="AK140" s="102"/>
      <c r="AL140" s="102"/>
      <c r="AM140" s="102"/>
      <c r="AN140" s="102"/>
      <c r="AO140" s="102"/>
      <c r="AP140" s="102"/>
      <c r="AQ140" s="104"/>
      <c r="AR140" s="104"/>
      <c r="AS140" s="104"/>
      <c r="AT140" s="104"/>
      <c r="AU140" s="104"/>
      <c r="AV140" s="105"/>
      <c r="AW140" s="105"/>
      <c r="AX140" s="105"/>
      <c r="AY140" s="105"/>
      <c r="AZ140" s="105"/>
      <c r="BA140" s="102"/>
      <c r="BB140" s="102"/>
      <c r="BC140" s="102"/>
      <c r="BD140" s="102"/>
      <c r="BE140" s="102"/>
      <c r="BF140" s="106"/>
      <c r="BG140" s="106"/>
      <c r="BH140" s="106"/>
      <c r="BI140" s="106"/>
      <c r="BJ140" s="106"/>
      <c r="BK140" s="101" t="s">
        <v>405</v>
      </c>
      <c r="BL140" s="101">
        <v>183000</v>
      </c>
      <c r="BM140" s="101">
        <v>29280</v>
      </c>
      <c r="BN140" s="101">
        <v>636840</v>
      </c>
      <c r="BO140" s="101" t="s">
        <v>1283</v>
      </c>
      <c r="BP140" s="107"/>
      <c r="BQ140" s="107"/>
      <c r="BR140" s="107"/>
      <c r="BS140" s="107"/>
      <c r="BT140" s="107"/>
      <c r="BU140" s="151" t="str">
        <f t="shared" si="48"/>
        <v xml:space="preserve"> QUIMICA  M.G.  S.A.S.</v>
      </c>
      <c r="BV140" s="151" t="str">
        <f t="shared" si="49"/>
        <v>MBP</v>
      </c>
      <c r="BW140" s="151">
        <f t="shared" si="50"/>
        <v>183000</v>
      </c>
      <c r="BX140" s="151">
        <f t="shared" si="51"/>
        <v>29280</v>
      </c>
      <c r="BY140" s="151">
        <f t="shared" si="52"/>
        <v>636840</v>
      </c>
      <c r="BZ140" s="151" t="str">
        <f t="shared" si="53"/>
        <v>60 DIAS</v>
      </c>
      <c r="CA140" s="105"/>
      <c r="CB140" s="105"/>
      <c r="CC140" s="105"/>
      <c r="CD140" s="105"/>
      <c r="CE140" s="105"/>
      <c r="CF140" s="100"/>
      <c r="CG140" s="100"/>
      <c r="CH140" s="100"/>
      <c r="CI140" s="100"/>
      <c r="CJ140" s="100"/>
      <c r="CK140" s="107"/>
      <c r="CL140" s="107"/>
      <c r="CM140" s="107"/>
      <c r="CN140" s="107"/>
      <c r="CO140" s="107"/>
      <c r="CP140" s="102"/>
      <c r="CQ140" s="102"/>
      <c r="CR140" s="102"/>
      <c r="CS140" s="102"/>
      <c r="CT140" s="102"/>
      <c r="CU140" s="102"/>
      <c r="CV140" s="105" t="str">
        <f t="shared" si="54"/>
        <v xml:space="preserve"> QUIMICA  M.G.  S.A.S.</v>
      </c>
      <c r="CW140" s="105" t="str">
        <f t="shared" si="55"/>
        <v>MBP</v>
      </c>
      <c r="CX140" s="105">
        <f t="shared" si="56"/>
        <v>183000</v>
      </c>
      <c r="CY140" s="105">
        <f t="shared" si="57"/>
        <v>29280</v>
      </c>
      <c r="CZ140" s="105">
        <f t="shared" si="58"/>
        <v>636840</v>
      </c>
      <c r="DA140" s="105" t="str">
        <f t="shared" si="59"/>
        <v>60 DIAS</v>
      </c>
    </row>
    <row r="141" spans="1:105" ht="60">
      <c r="A141" s="40">
        <v>133</v>
      </c>
      <c r="B141" s="97" t="s">
        <v>407</v>
      </c>
      <c r="C141" s="35" t="s">
        <v>358</v>
      </c>
      <c r="D141" s="35" t="s">
        <v>54</v>
      </c>
      <c r="E141" s="98" t="s">
        <v>406</v>
      </c>
      <c r="F141" s="33">
        <v>3</v>
      </c>
      <c r="G141" s="99"/>
      <c r="H141" s="115"/>
      <c r="I141" s="115"/>
      <c r="J141" s="115"/>
      <c r="K141" s="100"/>
      <c r="L141" s="101"/>
      <c r="M141" s="101"/>
      <c r="N141" s="101"/>
      <c r="O141" s="101"/>
      <c r="P141" s="101"/>
      <c r="Q141" s="102"/>
      <c r="R141" s="102"/>
      <c r="S141" s="102"/>
      <c r="T141" s="102"/>
      <c r="U141" s="102"/>
      <c r="V141" s="103"/>
      <c r="W141" s="103"/>
      <c r="X141" s="103"/>
      <c r="Y141" s="103"/>
      <c r="Z141" s="103"/>
      <c r="AA141" s="101"/>
      <c r="AB141" s="101"/>
      <c r="AC141" s="101"/>
      <c r="AD141" s="101"/>
      <c r="AE141" s="101"/>
      <c r="AF141" s="104"/>
      <c r="AG141" s="104"/>
      <c r="AH141" s="104"/>
      <c r="AI141" s="104"/>
      <c r="AJ141" s="104"/>
      <c r="AK141" s="102"/>
      <c r="AL141" s="102"/>
      <c r="AM141" s="102"/>
      <c r="AN141" s="102"/>
      <c r="AO141" s="102"/>
      <c r="AP141" s="102"/>
      <c r="AQ141" s="104"/>
      <c r="AR141" s="104"/>
      <c r="AS141" s="104"/>
      <c r="AT141" s="104"/>
      <c r="AU141" s="104"/>
      <c r="AV141" s="105"/>
      <c r="AW141" s="105"/>
      <c r="AX141" s="105"/>
      <c r="AY141" s="105"/>
      <c r="AZ141" s="105"/>
      <c r="BA141" s="102"/>
      <c r="BB141" s="102"/>
      <c r="BC141" s="102"/>
      <c r="BD141" s="102"/>
      <c r="BE141" s="102"/>
      <c r="BF141" s="106"/>
      <c r="BG141" s="106"/>
      <c r="BH141" s="106"/>
      <c r="BI141" s="106"/>
      <c r="BJ141" s="106"/>
      <c r="BK141" s="101"/>
      <c r="BL141" s="101"/>
      <c r="BM141" s="101"/>
      <c r="BN141" s="101"/>
      <c r="BO141" s="101"/>
      <c r="BP141" s="107"/>
      <c r="BQ141" s="107"/>
      <c r="BR141" s="107"/>
      <c r="BS141" s="107"/>
      <c r="BT141" s="107"/>
      <c r="BU141" s="151"/>
      <c r="BV141" s="151">
        <f t="shared" si="49"/>
        <v>0</v>
      </c>
      <c r="BW141" s="151"/>
      <c r="BX141" s="151"/>
      <c r="BY141" s="151"/>
      <c r="BZ141" s="151">
        <f t="shared" si="53"/>
        <v>0</v>
      </c>
      <c r="CA141" s="105"/>
      <c r="CB141" s="105"/>
      <c r="CC141" s="105"/>
      <c r="CD141" s="105"/>
      <c r="CE141" s="105"/>
      <c r="CF141" s="100"/>
      <c r="CG141" s="100"/>
      <c r="CH141" s="100"/>
      <c r="CI141" s="100"/>
      <c r="CJ141" s="100"/>
      <c r="CK141" s="107"/>
      <c r="CL141" s="107"/>
      <c r="CM141" s="107"/>
      <c r="CN141" s="107"/>
      <c r="CO141" s="107"/>
      <c r="CP141" s="102"/>
      <c r="CQ141" s="102"/>
      <c r="CR141" s="102"/>
      <c r="CS141" s="102"/>
      <c r="CT141" s="102"/>
      <c r="CU141" s="102"/>
      <c r="CV141" s="105">
        <f t="shared" si="54"/>
        <v>0</v>
      </c>
      <c r="CW141" s="105">
        <f t="shared" si="55"/>
        <v>0</v>
      </c>
      <c r="CX141" s="105">
        <f t="shared" si="56"/>
        <v>0</v>
      </c>
      <c r="CY141" s="105">
        <f t="shared" si="57"/>
        <v>0</v>
      </c>
      <c r="CZ141" s="105">
        <f t="shared" si="58"/>
        <v>0</v>
      </c>
      <c r="DA141" s="105">
        <f t="shared" si="59"/>
        <v>0</v>
      </c>
    </row>
    <row r="142" spans="1:105" ht="30">
      <c r="A142" s="40">
        <v>134</v>
      </c>
      <c r="B142" s="97" t="s">
        <v>189</v>
      </c>
      <c r="C142" s="35" t="s">
        <v>11</v>
      </c>
      <c r="D142" s="35" t="s">
        <v>15</v>
      </c>
      <c r="E142" s="98" t="s">
        <v>134</v>
      </c>
      <c r="F142" s="33">
        <v>4</v>
      </c>
      <c r="G142" s="99" t="s">
        <v>134</v>
      </c>
      <c r="H142" s="100">
        <v>175000</v>
      </c>
      <c r="I142" s="100">
        <v>28000</v>
      </c>
      <c r="J142" s="100">
        <v>812000</v>
      </c>
      <c r="K142" s="100" t="s">
        <v>1274</v>
      </c>
      <c r="L142" s="101"/>
      <c r="M142" s="101"/>
      <c r="N142" s="101"/>
      <c r="O142" s="101"/>
      <c r="P142" s="101"/>
      <c r="Q142" s="102"/>
      <c r="R142" s="102"/>
      <c r="S142" s="102"/>
      <c r="T142" s="102"/>
      <c r="U142" s="102"/>
      <c r="V142" s="103"/>
      <c r="W142" s="103"/>
      <c r="X142" s="103"/>
      <c r="Y142" s="103"/>
      <c r="Z142" s="103"/>
      <c r="AA142" s="101"/>
      <c r="AB142" s="101"/>
      <c r="AC142" s="101"/>
      <c r="AD142" s="101"/>
      <c r="AE142" s="101"/>
      <c r="AF142" s="104"/>
      <c r="AG142" s="104"/>
      <c r="AH142" s="104"/>
      <c r="AI142" s="104"/>
      <c r="AJ142" s="104"/>
      <c r="AK142" s="102" t="str">
        <f t="shared" ref="AK142:AK195" si="60">IF(AM142=AG142,$AF$7,IF(AM142=AB142,$AA$7,IF(AM142=W142,$V$7,IF(AM142=R142,$Q$7,IF(AM142=M142,$L$7,IF(AM142=H142,$G$7," "))))))</f>
        <v>ADEQUIM S.A.S</v>
      </c>
      <c r="AL142" s="102" t="str">
        <f t="shared" ref="AL142:AL195" si="61">IF(AM142=AG142,AF142,IF(AM142=AB142,AA142,IF(AM142=W142,V142,IF(AM142=R142,Q142,IF(AM142=M142,L142,IF(AM142=H142,G142," "))))))</f>
        <v>MERCK</v>
      </c>
      <c r="AM142" s="102">
        <f t="shared" ref="AM142:AM195" si="62">MIN(AG142,AB142,W142,R142,M142,H142)</f>
        <v>175000</v>
      </c>
      <c r="AN142" s="102">
        <f t="shared" ref="AN142:AN195" si="63">IF(AM142=AG142,AH142,IF(AM142=AB142,AC142,IF(AM142=W142,X142,IF(AM142=R142,S142,IF(AM142=M142,N142,IF(AM142=H142,I142," "))))))</f>
        <v>28000</v>
      </c>
      <c r="AO142" s="102">
        <f t="shared" ref="AO142:AO195" si="64">MIN(AI142,AD142,Y142,T142,O142,J142)</f>
        <v>812000</v>
      </c>
      <c r="AP142" s="102" t="str">
        <f t="shared" ref="AP142:AP195" si="65">IF(AM142=AG142,AJ142,IF(AM142=AB142,AE142,IF(AM142=W142,Z142,IF(AM142=R142,U142,IF(AM142=M142,P142,IF(AM142=H142,K142," "))))))</f>
        <v>90 DIAS</v>
      </c>
      <c r="AQ142" s="104"/>
      <c r="AR142" s="104"/>
      <c r="AS142" s="104"/>
      <c r="AT142" s="104"/>
      <c r="AU142" s="104"/>
      <c r="AV142" s="105"/>
      <c r="AW142" s="105"/>
      <c r="AX142" s="105"/>
      <c r="AY142" s="105"/>
      <c r="AZ142" s="105"/>
      <c r="BA142" s="102" t="s">
        <v>134</v>
      </c>
      <c r="BB142" s="102">
        <v>221350</v>
      </c>
      <c r="BC142" s="102">
        <v>35416</v>
      </c>
      <c r="BD142" s="102">
        <v>1027064</v>
      </c>
      <c r="BE142" s="102" t="s">
        <v>1283</v>
      </c>
      <c r="BF142" s="106" t="s">
        <v>134</v>
      </c>
      <c r="BG142" s="106">
        <v>168122.87999999998</v>
      </c>
      <c r="BH142" s="106">
        <v>26899.660799999998</v>
      </c>
      <c r="BI142" s="106">
        <v>780090.16319999984</v>
      </c>
      <c r="BJ142" s="106" t="s">
        <v>1312</v>
      </c>
      <c r="BK142" s="101"/>
      <c r="BL142" s="101"/>
      <c r="BM142" s="101"/>
      <c r="BN142" s="101"/>
      <c r="BO142" s="101"/>
      <c r="BP142" s="107"/>
      <c r="BQ142" s="107"/>
      <c r="BR142" s="107"/>
      <c r="BS142" s="107"/>
      <c r="BT142" s="107"/>
      <c r="BU142" s="151" t="str">
        <f t="shared" si="48"/>
        <v>PROFINAS S.A.S</v>
      </c>
      <c r="BV142" s="151" t="str">
        <f t="shared" si="49"/>
        <v>MERCK</v>
      </c>
      <c r="BW142" s="151">
        <f t="shared" si="50"/>
        <v>168122.87999999998</v>
      </c>
      <c r="BX142" s="151">
        <f t="shared" si="51"/>
        <v>26899.660799999998</v>
      </c>
      <c r="BY142" s="151">
        <f t="shared" si="52"/>
        <v>780090.16319999984</v>
      </c>
      <c r="BZ142" s="151" t="str">
        <f t="shared" si="53"/>
        <v>8-75 DIAS</v>
      </c>
      <c r="CA142" s="105"/>
      <c r="CB142" s="105"/>
      <c r="CC142" s="105"/>
      <c r="CD142" s="105"/>
      <c r="CE142" s="105"/>
      <c r="CF142" s="100"/>
      <c r="CG142" s="100"/>
      <c r="CH142" s="100"/>
      <c r="CI142" s="100"/>
      <c r="CJ142" s="100"/>
      <c r="CK142" s="107"/>
      <c r="CL142" s="107"/>
      <c r="CM142" s="107"/>
      <c r="CN142" s="107"/>
      <c r="CO142" s="107"/>
      <c r="CP142" s="102"/>
      <c r="CQ142" s="102"/>
      <c r="CR142" s="102"/>
      <c r="CS142" s="102"/>
      <c r="CT142" s="102"/>
      <c r="CU142" s="102"/>
      <c r="CV142" s="105" t="str">
        <f t="shared" si="54"/>
        <v>PROFINAS S.A.S</v>
      </c>
      <c r="CW142" s="105" t="str">
        <f t="shared" si="55"/>
        <v>MERCK</v>
      </c>
      <c r="CX142" s="105">
        <f t="shared" si="56"/>
        <v>168122.87999999998</v>
      </c>
      <c r="CY142" s="105">
        <f t="shared" si="57"/>
        <v>26899.660799999998</v>
      </c>
      <c r="CZ142" s="105">
        <f t="shared" si="58"/>
        <v>780090.16319999984</v>
      </c>
      <c r="DA142" s="105" t="str">
        <f t="shared" si="59"/>
        <v>8-75 DIAS</v>
      </c>
    </row>
    <row r="143" spans="1:105" ht="30">
      <c r="A143" s="40">
        <v>135</v>
      </c>
      <c r="B143" s="97" t="s">
        <v>188</v>
      </c>
      <c r="C143" s="35" t="s">
        <v>10</v>
      </c>
      <c r="D143" s="35" t="s">
        <v>14</v>
      </c>
      <c r="E143" s="98" t="s">
        <v>9</v>
      </c>
      <c r="F143" s="33">
        <v>1</v>
      </c>
      <c r="G143" s="99" t="s">
        <v>134</v>
      </c>
      <c r="H143" s="100">
        <v>177500</v>
      </c>
      <c r="I143" s="100">
        <v>28400</v>
      </c>
      <c r="J143" s="100">
        <v>205900</v>
      </c>
      <c r="K143" s="100" t="s">
        <v>1276</v>
      </c>
      <c r="L143" s="101"/>
      <c r="M143" s="101"/>
      <c r="N143" s="101"/>
      <c r="O143" s="101"/>
      <c r="P143" s="101"/>
      <c r="Q143" s="102"/>
      <c r="R143" s="102"/>
      <c r="S143" s="102"/>
      <c r="T143" s="102"/>
      <c r="U143" s="102"/>
      <c r="V143" s="103"/>
      <c r="W143" s="103"/>
      <c r="X143" s="103"/>
      <c r="Y143" s="103"/>
      <c r="Z143" s="103"/>
      <c r="AA143" s="101"/>
      <c r="AB143" s="101"/>
      <c r="AC143" s="101"/>
      <c r="AD143" s="101"/>
      <c r="AE143" s="101"/>
      <c r="AF143" s="104"/>
      <c r="AG143" s="104"/>
      <c r="AH143" s="104"/>
      <c r="AI143" s="104"/>
      <c r="AJ143" s="104"/>
      <c r="AK143" s="102" t="str">
        <f t="shared" si="60"/>
        <v>ADEQUIM S.A.S</v>
      </c>
      <c r="AL143" s="102" t="str">
        <f t="shared" si="61"/>
        <v>MERCK</v>
      </c>
      <c r="AM143" s="102">
        <f t="shared" si="62"/>
        <v>177500</v>
      </c>
      <c r="AN143" s="102">
        <f t="shared" si="63"/>
        <v>28400</v>
      </c>
      <c r="AO143" s="102">
        <f t="shared" si="64"/>
        <v>205900</v>
      </c>
      <c r="AP143" s="102" t="str">
        <f t="shared" si="65"/>
        <v>30 DIAS</v>
      </c>
      <c r="AQ143" s="104"/>
      <c r="AR143" s="104"/>
      <c r="AS143" s="104"/>
      <c r="AT143" s="104"/>
      <c r="AU143" s="104"/>
      <c r="AV143" s="105"/>
      <c r="AW143" s="105"/>
      <c r="AX143" s="105"/>
      <c r="AY143" s="105"/>
      <c r="AZ143" s="105"/>
      <c r="BA143" s="102"/>
      <c r="BB143" s="102"/>
      <c r="BC143" s="102"/>
      <c r="BD143" s="102"/>
      <c r="BE143" s="102"/>
      <c r="BF143" s="106" t="s">
        <v>134</v>
      </c>
      <c r="BG143" s="106">
        <v>177408</v>
      </c>
      <c r="BH143" s="106">
        <v>28385.279999999999</v>
      </c>
      <c r="BI143" s="106">
        <v>205793.28</v>
      </c>
      <c r="BJ143" s="106" t="s">
        <v>1312</v>
      </c>
      <c r="BK143" s="101"/>
      <c r="BL143" s="101"/>
      <c r="BM143" s="101"/>
      <c r="BN143" s="101"/>
      <c r="BO143" s="101"/>
      <c r="BP143" s="107"/>
      <c r="BQ143" s="107"/>
      <c r="BR143" s="107"/>
      <c r="BS143" s="107"/>
      <c r="BT143" s="107"/>
      <c r="BU143" s="151" t="str">
        <f t="shared" si="48"/>
        <v>PROFINAS S.A.S</v>
      </c>
      <c r="BV143" s="151" t="str">
        <f t="shared" si="49"/>
        <v>MERCK</v>
      </c>
      <c r="BW143" s="151">
        <f t="shared" si="50"/>
        <v>177408</v>
      </c>
      <c r="BX143" s="151">
        <f t="shared" si="51"/>
        <v>28385.279999999999</v>
      </c>
      <c r="BY143" s="151">
        <f t="shared" si="52"/>
        <v>205793.28</v>
      </c>
      <c r="BZ143" s="151" t="str">
        <f t="shared" si="53"/>
        <v>8-75 DIAS</v>
      </c>
      <c r="CA143" s="105"/>
      <c r="CB143" s="105"/>
      <c r="CC143" s="105"/>
      <c r="CD143" s="105"/>
      <c r="CE143" s="105"/>
      <c r="CF143" s="100"/>
      <c r="CG143" s="100"/>
      <c r="CH143" s="100"/>
      <c r="CI143" s="100"/>
      <c r="CJ143" s="100"/>
      <c r="CK143" s="107"/>
      <c r="CL143" s="107"/>
      <c r="CM143" s="107"/>
      <c r="CN143" s="107"/>
      <c r="CO143" s="107"/>
      <c r="CP143" s="102"/>
      <c r="CQ143" s="102"/>
      <c r="CR143" s="102"/>
      <c r="CS143" s="102"/>
      <c r="CT143" s="102"/>
      <c r="CU143" s="102"/>
      <c r="CV143" s="105" t="str">
        <f t="shared" si="54"/>
        <v>PROFINAS S.A.S</v>
      </c>
      <c r="CW143" s="105" t="str">
        <f t="shared" si="55"/>
        <v>MERCK</v>
      </c>
      <c r="CX143" s="105">
        <f t="shared" si="56"/>
        <v>177408</v>
      </c>
      <c r="CY143" s="105">
        <f t="shared" si="57"/>
        <v>28385.279999999999</v>
      </c>
      <c r="CZ143" s="105">
        <f t="shared" si="58"/>
        <v>205793.28</v>
      </c>
      <c r="DA143" s="105" t="str">
        <f t="shared" si="59"/>
        <v>8-75 DIAS</v>
      </c>
    </row>
    <row r="144" spans="1:105" ht="30">
      <c r="A144" s="40">
        <v>136</v>
      </c>
      <c r="B144" s="97" t="s">
        <v>196</v>
      </c>
      <c r="C144" s="35" t="s">
        <v>13</v>
      </c>
      <c r="D144" s="35" t="s">
        <v>16</v>
      </c>
      <c r="E144" s="98" t="s">
        <v>9</v>
      </c>
      <c r="F144" s="33">
        <v>1</v>
      </c>
      <c r="G144" s="99" t="s">
        <v>134</v>
      </c>
      <c r="H144" s="100">
        <v>186700</v>
      </c>
      <c r="I144" s="100">
        <v>29872</v>
      </c>
      <c r="J144" s="100">
        <v>216571.99999999997</v>
      </c>
      <c r="K144" s="100" t="s">
        <v>1276</v>
      </c>
      <c r="L144" s="101"/>
      <c r="M144" s="101"/>
      <c r="N144" s="101"/>
      <c r="O144" s="101"/>
      <c r="P144" s="101"/>
      <c r="Q144" s="102"/>
      <c r="R144" s="102"/>
      <c r="S144" s="102"/>
      <c r="T144" s="102"/>
      <c r="U144" s="102"/>
      <c r="V144" s="103"/>
      <c r="W144" s="103"/>
      <c r="X144" s="103"/>
      <c r="Y144" s="103"/>
      <c r="Z144" s="103"/>
      <c r="AA144" s="101"/>
      <c r="AB144" s="101"/>
      <c r="AC144" s="101"/>
      <c r="AD144" s="101"/>
      <c r="AE144" s="101"/>
      <c r="AF144" s="104"/>
      <c r="AG144" s="104"/>
      <c r="AH144" s="104"/>
      <c r="AI144" s="104"/>
      <c r="AJ144" s="104"/>
      <c r="AK144" s="102" t="str">
        <f t="shared" si="60"/>
        <v>ADEQUIM S.A.S</v>
      </c>
      <c r="AL144" s="102" t="str">
        <f t="shared" si="61"/>
        <v>MERCK</v>
      </c>
      <c r="AM144" s="102">
        <f t="shared" si="62"/>
        <v>186700</v>
      </c>
      <c r="AN144" s="102">
        <f t="shared" si="63"/>
        <v>29872</v>
      </c>
      <c r="AO144" s="102">
        <f t="shared" si="64"/>
        <v>216571.99999999997</v>
      </c>
      <c r="AP144" s="102" t="str">
        <f t="shared" si="65"/>
        <v>30 DIAS</v>
      </c>
      <c r="AQ144" s="104"/>
      <c r="AR144" s="104"/>
      <c r="AS144" s="104"/>
      <c r="AT144" s="104"/>
      <c r="AU144" s="104"/>
      <c r="AV144" s="105"/>
      <c r="AW144" s="105"/>
      <c r="AX144" s="105"/>
      <c r="AY144" s="105"/>
      <c r="AZ144" s="105"/>
      <c r="BA144" s="102"/>
      <c r="BB144" s="102"/>
      <c r="BC144" s="102"/>
      <c r="BD144" s="102"/>
      <c r="BE144" s="102"/>
      <c r="BF144" s="106" t="s">
        <v>134</v>
      </c>
      <c r="BG144" s="106">
        <v>186624</v>
      </c>
      <c r="BH144" s="106">
        <v>29859.84</v>
      </c>
      <c r="BI144" s="106">
        <v>216483.84</v>
      </c>
      <c r="BJ144" s="106" t="s">
        <v>1312</v>
      </c>
      <c r="BK144" s="101"/>
      <c r="BL144" s="101"/>
      <c r="BM144" s="101"/>
      <c r="BN144" s="101"/>
      <c r="BO144" s="101"/>
      <c r="BP144" s="107"/>
      <c r="BQ144" s="107"/>
      <c r="BR144" s="107"/>
      <c r="BS144" s="107"/>
      <c r="BT144" s="107"/>
      <c r="BU144" s="151" t="str">
        <f t="shared" si="48"/>
        <v>PROFINAS S.A.S</v>
      </c>
      <c r="BV144" s="151" t="str">
        <f t="shared" si="49"/>
        <v>MERCK</v>
      </c>
      <c r="BW144" s="151">
        <f t="shared" si="50"/>
        <v>186624</v>
      </c>
      <c r="BX144" s="151">
        <f t="shared" si="51"/>
        <v>29859.84</v>
      </c>
      <c r="BY144" s="151">
        <f t="shared" si="52"/>
        <v>216483.84</v>
      </c>
      <c r="BZ144" s="151" t="str">
        <f t="shared" si="53"/>
        <v>8-75 DIAS</v>
      </c>
      <c r="CA144" s="105"/>
      <c r="CB144" s="105"/>
      <c r="CC144" s="105"/>
      <c r="CD144" s="105"/>
      <c r="CE144" s="105"/>
      <c r="CF144" s="100"/>
      <c r="CG144" s="100"/>
      <c r="CH144" s="100"/>
      <c r="CI144" s="100"/>
      <c r="CJ144" s="100"/>
      <c r="CK144" s="107"/>
      <c r="CL144" s="107"/>
      <c r="CM144" s="107"/>
      <c r="CN144" s="107"/>
      <c r="CO144" s="107"/>
      <c r="CP144" s="102"/>
      <c r="CQ144" s="102"/>
      <c r="CR144" s="102"/>
      <c r="CS144" s="102"/>
      <c r="CT144" s="102"/>
      <c r="CU144" s="102"/>
      <c r="CV144" s="105" t="str">
        <f t="shared" si="54"/>
        <v>PROFINAS S.A.S</v>
      </c>
      <c r="CW144" s="105" t="str">
        <f t="shared" si="55"/>
        <v>MERCK</v>
      </c>
      <c r="CX144" s="105">
        <f t="shared" si="56"/>
        <v>186624</v>
      </c>
      <c r="CY144" s="105">
        <f t="shared" si="57"/>
        <v>29859.84</v>
      </c>
      <c r="CZ144" s="105">
        <f t="shared" si="58"/>
        <v>216483.84</v>
      </c>
      <c r="DA144" s="105" t="str">
        <f t="shared" si="59"/>
        <v>8-75 DIAS</v>
      </c>
    </row>
    <row r="145" spans="1:105" ht="30">
      <c r="A145" s="40">
        <v>137</v>
      </c>
      <c r="B145" s="97" t="s">
        <v>197</v>
      </c>
      <c r="C145" s="35" t="s">
        <v>13</v>
      </c>
      <c r="D145" s="35" t="s">
        <v>16</v>
      </c>
      <c r="E145" s="98" t="s">
        <v>9</v>
      </c>
      <c r="F145" s="33">
        <v>1</v>
      </c>
      <c r="G145" s="99" t="s">
        <v>134</v>
      </c>
      <c r="H145" s="100">
        <v>182000</v>
      </c>
      <c r="I145" s="100">
        <v>29120</v>
      </c>
      <c r="J145" s="100">
        <v>211120</v>
      </c>
      <c r="K145" s="100" t="s">
        <v>1274</v>
      </c>
      <c r="L145" s="101"/>
      <c r="M145" s="101"/>
      <c r="N145" s="101"/>
      <c r="O145" s="101"/>
      <c r="P145" s="101"/>
      <c r="Q145" s="102"/>
      <c r="R145" s="102"/>
      <c r="S145" s="102"/>
      <c r="T145" s="102"/>
      <c r="U145" s="102"/>
      <c r="V145" s="103"/>
      <c r="W145" s="103"/>
      <c r="X145" s="103"/>
      <c r="Y145" s="103"/>
      <c r="Z145" s="103"/>
      <c r="AA145" s="101"/>
      <c r="AB145" s="101"/>
      <c r="AC145" s="101"/>
      <c r="AD145" s="101"/>
      <c r="AE145" s="101"/>
      <c r="AF145" s="104"/>
      <c r="AG145" s="104"/>
      <c r="AH145" s="104"/>
      <c r="AI145" s="104"/>
      <c r="AJ145" s="104"/>
      <c r="AK145" s="102" t="str">
        <f t="shared" si="60"/>
        <v>ADEQUIM S.A.S</v>
      </c>
      <c r="AL145" s="102" t="str">
        <f t="shared" si="61"/>
        <v>MERCK</v>
      </c>
      <c r="AM145" s="102">
        <f t="shared" si="62"/>
        <v>182000</v>
      </c>
      <c r="AN145" s="102">
        <f t="shared" si="63"/>
        <v>29120</v>
      </c>
      <c r="AO145" s="102">
        <f t="shared" si="64"/>
        <v>211120</v>
      </c>
      <c r="AP145" s="102" t="str">
        <f t="shared" si="65"/>
        <v>90 DIAS</v>
      </c>
      <c r="AQ145" s="104"/>
      <c r="AR145" s="104"/>
      <c r="AS145" s="104"/>
      <c r="AT145" s="104"/>
      <c r="AU145" s="104"/>
      <c r="AV145" s="105"/>
      <c r="AW145" s="105"/>
      <c r="AX145" s="105"/>
      <c r="AY145" s="105"/>
      <c r="AZ145" s="105"/>
      <c r="BA145" s="102" t="s">
        <v>134</v>
      </c>
      <c r="BB145" s="102">
        <v>218486</v>
      </c>
      <c r="BC145" s="102">
        <v>34957.760000000002</v>
      </c>
      <c r="BD145" s="102">
        <v>253443.76</v>
      </c>
      <c r="BE145" s="102" t="s">
        <v>1283</v>
      </c>
      <c r="BF145" s="106" t="s">
        <v>134</v>
      </c>
      <c r="BG145" s="106">
        <v>83328</v>
      </c>
      <c r="BH145" s="106">
        <v>13332.48</v>
      </c>
      <c r="BI145" s="106">
        <v>96660.479999999996</v>
      </c>
      <c r="BJ145" s="106" t="s">
        <v>1312</v>
      </c>
      <c r="BK145" s="101"/>
      <c r="BL145" s="101"/>
      <c r="BM145" s="101"/>
      <c r="BN145" s="101"/>
      <c r="BO145" s="101"/>
      <c r="BP145" s="107"/>
      <c r="BQ145" s="107"/>
      <c r="BR145" s="107"/>
      <c r="BS145" s="107"/>
      <c r="BT145" s="107"/>
      <c r="BU145" s="151" t="str">
        <f t="shared" si="48"/>
        <v>PROFINAS S.A.S</v>
      </c>
      <c r="BV145" s="151" t="str">
        <f t="shared" si="49"/>
        <v>MERCK</v>
      </c>
      <c r="BW145" s="151">
        <f t="shared" si="50"/>
        <v>83328</v>
      </c>
      <c r="BX145" s="151">
        <f t="shared" si="51"/>
        <v>13332.48</v>
      </c>
      <c r="BY145" s="151">
        <f t="shared" si="52"/>
        <v>96660.479999999996</v>
      </c>
      <c r="BZ145" s="151" t="str">
        <f t="shared" si="53"/>
        <v>8-75 DIAS</v>
      </c>
      <c r="CA145" s="105"/>
      <c r="CB145" s="105"/>
      <c r="CC145" s="105"/>
      <c r="CD145" s="105"/>
      <c r="CE145" s="105"/>
      <c r="CF145" s="100"/>
      <c r="CG145" s="100"/>
      <c r="CH145" s="100"/>
      <c r="CI145" s="100"/>
      <c r="CJ145" s="100"/>
      <c r="CK145" s="107"/>
      <c r="CL145" s="107"/>
      <c r="CM145" s="107"/>
      <c r="CN145" s="107"/>
      <c r="CO145" s="107"/>
      <c r="CP145" s="102"/>
      <c r="CQ145" s="102"/>
      <c r="CR145" s="102"/>
      <c r="CS145" s="102"/>
      <c r="CT145" s="102"/>
      <c r="CU145" s="102"/>
      <c r="CV145" s="105" t="str">
        <f t="shared" si="54"/>
        <v>PROFINAS S.A.S</v>
      </c>
      <c r="CW145" s="105" t="str">
        <f t="shared" si="55"/>
        <v>MERCK</v>
      </c>
      <c r="CX145" s="105">
        <f t="shared" si="56"/>
        <v>83328</v>
      </c>
      <c r="CY145" s="105">
        <f t="shared" si="57"/>
        <v>13332.48</v>
      </c>
      <c r="CZ145" s="105">
        <f t="shared" si="58"/>
        <v>96660.479999999996</v>
      </c>
      <c r="DA145" s="105" t="str">
        <f t="shared" si="59"/>
        <v>8-75 DIAS</v>
      </c>
    </row>
    <row r="146" spans="1:105" ht="30">
      <c r="A146" s="40">
        <v>138</v>
      </c>
      <c r="B146" s="97" t="s">
        <v>198</v>
      </c>
      <c r="C146" s="35" t="s">
        <v>12</v>
      </c>
      <c r="D146" s="35" t="s">
        <v>20</v>
      </c>
      <c r="E146" s="98" t="s">
        <v>9</v>
      </c>
      <c r="F146" s="33">
        <v>1</v>
      </c>
      <c r="G146" s="99" t="s">
        <v>134</v>
      </c>
      <c r="H146" s="100">
        <v>227000</v>
      </c>
      <c r="I146" s="100" t="s">
        <v>914</v>
      </c>
      <c r="J146" s="100">
        <v>227000</v>
      </c>
      <c r="K146" s="100" t="s">
        <v>1274</v>
      </c>
      <c r="L146" s="101"/>
      <c r="M146" s="101"/>
      <c r="N146" s="101"/>
      <c r="O146" s="101"/>
      <c r="P146" s="101"/>
      <c r="Q146" s="102"/>
      <c r="R146" s="102"/>
      <c r="S146" s="102"/>
      <c r="T146" s="102"/>
      <c r="U146" s="102"/>
      <c r="V146" s="103"/>
      <c r="W146" s="103"/>
      <c r="X146" s="103"/>
      <c r="Y146" s="103"/>
      <c r="Z146" s="103"/>
      <c r="AA146" s="101"/>
      <c r="AB146" s="101"/>
      <c r="AC146" s="101"/>
      <c r="AD146" s="101"/>
      <c r="AE146" s="101"/>
      <c r="AF146" s="104"/>
      <c r="AG146" s="104"/>
      <c r="AH146" s="104"/>
      <c r="AI146" s="104"/>
      <c r="AJ146" s="104"/>
      <c r="AK146" s="102" t="str">
        <f t="shared" si="60"/>
        <v>ADEQUIM S.A.S</v>
      </c>
      <c r="AL146" s="102" t="str">
        <f t="shared" si="61"/>
        <v>MERCK</v>
      </c>
      <c r="AM146" s="102">
        <f t="shared" si="62"/>
        <v>227000</v>
      </c>
      <c r="AN146" s="102" t="str">
        <f t="shared" si="63"/>
        <v xml:space="preserve"> </v>
      </c>
      <c r="AO146" s="102">
        <f t="shared" si="64"/>
        <v>227000</v>
      </c>
      <c r="AP146" s="102" t="str">
        <f t="shared" si="65"/>
        <v>90 DIAS</v>
      </c>
      <c r="AQ146" s="104"/>
      <c r="AR146" s="104"/>
      <c r="AS146" s="104"/>
      <c r="AT146" s="104"/>
      <c r="AU146" s="104"/>
      <c r="AV146" s="105"/>
      <c r="AW146" s="105"/>
      <c r="AX146" s="105"/>
      <c r="AY146" s="105"/>
      <c r="AZ146" s="105"/>
      <c r="BA146" s="102" t="s">
        <v>134</v>
      </c>
      <c r="BB146" s="102">
        <v>305854</v>
      </c>
      <c r="BC146" s="102"/>
      <c r="BD146" s="102">
        <v>305854</v>
      </c>
      <c r="BE146" s="102" t="s">
        <v>1283</v>
      </c>
      <c r="BF146" s="106" t="s">
        <v>134</v>
      </c>
      <c r="BG146" s="106">
        <v>178560</v>
      </c>
      <c r="BH146" s="106"/>
      <c r="BI146" s="106">
        <v>178560</v>
      </c>
      <c r="BJ146" s="106" t="s">
        <v>1312</v>
      </c>
      <c r="BK146" s="101"/>
      <c r="BL146" s="101"/>
      <c r="BM146" s="101"/>
      <c r="BN146" s="101"/>
      <c r="BO146" s="101"/>
      <c r="BP146" s="107"/>
      <c r="BQ146" s="107"/>
      <c r="BR146" s="107"/>
      <c r="BS146" s="107"/>
      <c r="BT146" s="107"/>
      <c r="BU146" s="151" t="str">
        <f t="shared" si="48"/>
        <v>PROFINAS S.A.S</v>
      </c>
      <c r="BV146" s="151" t="str">
        <f t="shared" si="49"/>
        <v>MERCK</v>
      </c>
      <c r="BW146" s="151">
        <f t="shared" si="50"/>
        <v>178560</v>
      </c>
      <c r="BX146" s="151"/>
      <c r="BY146" s="151">
        <f t="shared" si="52"/>
        <v>178560</v>
      </c>
      <c r="BZ146" s="151" t="str">
        <f t="shared" si="53"/>
        <v>8-75 DIAS</v>
      </c>
      <c r="CA146" s="105"/>
      <c r="CB146" s="105"/>
      <c r="CC146" s="105"/>
      <c r="CD146" s="105"/>
      <c r="CE146" s="105"/>
      <c r="CF146" s="100"/>
      <c r="CG146" s="100"/>
      <c r="CH146" s="100"/>
      <c r="CI146" s="100"/>
      <c r="CJ146" s="100"/>
      <c r="CK146" s="107"/>
      <c r="CL146" s="107"/>
      <c r="CM146" s="107"/>
      <c r="CN146" s="107"/>
      <c r="CO146" s="107"/>
      <c r="CP146" s="102"/>
      <c r="CQ146" s="102"/>
      <c r="CR146" s="102"/>
      <c r="CS146" s="102"/>
      <c r="CT146" s="102"/>
      <c r="CU146" s="102"/>
      <c r="CV146" s="105" t="str">
        <f t="shared" si="54"/>
        <v>PROFINAS S.A.S</v>
      </c>
      <c r="CW146" s="105" t="str">
        <f t="shared" si="55"/>
        <v>MERCK</v>
      </c>
      <c r="CX146" s="105">
        <f t="shared" si="56"/>
        <v>178560</v>
      </c>
      <c r="CY146" s="105">
        <f t="shared" si="57"/>
        <v>0</v>
      </c>
      <c r="CZ146" s="105">
        <f t="shared" si="58"/>
        <v>178560</v>
      </c>
      <c r="DA146" s="105" t="str">
        <f t="shared" si="59"/>
        <v>8-75 DIAS</v>
      </c>
    </row>
    <row r="147" spans="1:105">
      <c r="A147" s="40">
        <v>139</v>
      </c>
      <c r="B147" s="97" t="s">
        <v>96</v>
      </c>
      <c r="C147" s="35" t="s">
        <v>12</v>
      </c>
      <c r="D147" s="35" t="s">
        <v>20</v>
      </c>
      <c r="E147" s="98" t="s">
        <v>9</v>
      </c>
      <c r="F147" s="33">
        <v>1</v>
      </c>
      <c r="G147" s="99" t="s">
        <v>134</v>
      </c>
      <c r="H147" s="100">
        <v>239000</v>
      </c>
      <c r="I147" s="100">
        <v>38240</v>
      </c>
      <c r="J147" s="100">
        <v>277240</v>
      </c>
      <c r="K147" s="100" t="s">
        <v>1274</v>
      </c>
      <c r="L147" s="101"/>
      <c r="M147" s="101"/>
      <c r="N147" s="101"/>
      <c r="O147" s="101"/>
      <c r="P147" s="101"/>
      <c r="Q147" s="102"/>
      <c r="R147" s="102"/>
      <c r="S147" s="102"/>
      <c r="T147" s="102"/>
      <c r="U147" s="102"/>
      <c r="V147" s="103"/>
      <c r="W147" s="103"/>
      <c r="X147" s="103"/>
      <c r="Y147" s="103"/>
      <c r="Z147" s="103"/>
      <c r="AA147" s="101"/>
      <c r="AB147" s="101"/>
      <c r="AC147" s="101"/>
      <c r="AD147" s="101"/>
      <c r="AE147" s="101"/>
      <c r="AF147" s="104"/>
      <c r="AG147" s="104"/>
      <c r="AH147" s="104"/>
      <c r="AI147" s="104"/>
      <c r="AJ147" s="104"/>
      <c r="AK147" s="102" t="str">
        <f t="shared" si="60"/>
        <v>ADEQUIM S.A.S</v>
      </c>
      <c r="AL147" s="102" t="str">
        <f t="shared" si="61"/>
        <v>MERCK</v>
      </c>
      <c r="AM147" s="102">
        <f t="shared" si="62"/>
        <v>239000</v>
      </c>
      <c r="AN147" s="102">
        <f t="shared" si="63"/>
        <v>38240</v>
      </c>
      <c r="AO147" s="102">
        <f t="shared" si="64"/>
        <v>277240</v>
      </c>
      <c r="AP147" s="102" t="str">
        <f t="shared" si="65"/>
        <v>90 DIAS</v>
      </c>
      <c r="AQ147" s="104"/>
      <c r="AR147" s="104"/>
      <c r="AS147" s="104"/>
      <c r="AT147" s="104"/>
      <c r="AU147" s="104"/>
      <c r="AV147" s="105"/>
      <c r="AW147" s="105"/>
      <c r="AX147" s="105"/>
      <c r="AY147" s="105"/>
      <c r="AZ147" s="105"/>
      <c r="BA147" s="102" t="s">
        <v>134</v>
      </c>
      <c r="BB147" s="102">
        <v>274744</v>
      </c>
      <c r="BC147" s="102">
        <v>43959.040000000001</v>
      </c>
      <c r="BD147" s="102">
        <v>318703.03999999998</v>
      </c>
      <c r="BE147" s="102" t="s">
        <v>1283</v>
      </c>
      <c r="BF147" s="106" t="s">
        <v>134</v>
      </c>
      <c r="BG147" s="106">
        <v>187488</v>
      </c>
      <c r="BH147" s="106">
        <v>29998.080000000002</v>
      </c>
      <c r="BI147" s="106">
        <v>217486.08000000002</v>
      </c>
      <c r="BJ147" s="106" t="s">
        <v>1312</v>
      </c>
      <c r="BK147" s="101"/>
      <c r="BL147" s="101"/>
      <c r="BM147" s="101"/>
      <c r="BN147" s="101"/>
      <c r="BO147" s="101"/>
      <c r="BP147" s="107"/>
      <c r="BQ147" s="107"/>
      <c r="BR147" s="107"/>
      <c r="BS147" s="107"/>
      <c r="BT147" s="107"/>
      <c r="BU147" s="151" t="str">
        <f t="shared" si="48"/>
        <v>PROFINAS S.A.S</v>
      </c>
      <c r="BV147" s="151" t="str">
        <f t="shared" si="49"/>
        <v>MERCK</v>
      </c>
      <c r="BW147" s="151">
        <f t="shared" si="50"/>
        <v>187488</v>
      </c>
      <c r="BX147" s="151">
        <f t="shared" si="51"/>
        <v>29998.080000000002</v>
      </c>
      <c r="BY147" s="151">
        <f t="shared" si="52"/>
        <v>217486.08000000002</v>
      </c>
      <c r="BZ147" s="151" t="str">
        <f t="shared" si="53"/>
        <v>8-75 DIAS</v>
      </c>
      <c r="CA147" s="105"/>
      <c r="CB147" s="105"/>
      <c r="CC147" s="105"/>
      <c r="CD147" s="105"/>
      <c r="CE147" s="105"/>
      <c r="CF147" s="100"/>
      <c r="CG147" s="100"/>
      <c r="CH147" s="100"/>
      <c r="CI147" s="100"/>
      <c r="CJ147" s="100"/>
      <c r="CK147" s="107"/>
      <c r="CL147" s="107"/>
      <c r="CM147" s="107"/>
      <c r="CN147" s="107"/>
      <c r="CO147" s="107"/>
      <c r="CP147" s="102"/>
      <c r="CQ147" s="102"/>
      <c r="CR147" s="102"/>
      <c r="CS147" s="102"/>
      <c r="CT147" s="102"/>
      <c r="CU147" s="102"/>
      <c r="CV147" s="105" t="str">
        <f t="shared" si="54"/>
        <v>PROFINAS S.A.S</v>
      </c>
      <c r="CW147" s="105" t="str">
        <f t="shared" si="55"/>
        <v>MERCK</v>
      </c>
      <c r="CX147" s="105">
        <f t="shared" si="56"/>
        <v>187488</v>
      </c>
      <c r="CY147" s="105">
        <f t="shared" si="57"/>
        <v>29998.080000000002</v>
      </c>
      <c r="CZ147" s="105">
        <f t="shared" si="58"/>
        <v>217486.08000000002</v>
      </c>
      <c r="DA147" s="105" t="str">
        <f t="shared" si="59"/>
        <v>8-75 DIAS</v>
      </c>
    </row>
    <row r="148" spans="1:105" ht="30">
      <c r="A148" s="40">
        <v>140</v>
      </c>
      <c r="B148" s="97" t="s">
        <v>92</v>
      </c>
      <c r="C148" s="35" t="s">
        <v>11</v>
      </c>
      <c r="D148" s="35" t="s">
        <v>15</v>
      </c>
      <c r="E148" s="98" t="s">
        <v>9</v>
      </c>
      <c r="F148" s="33">
        <v>1</v>
      </c>
      <c r="G148" s="99" t="s">
        <v>134</v>
      </c>
      <c r="H148" s="100">
        <v>227000</v>
      </c>
      <c r="I148" s="100">
        <v>36320</v>
      </c>
      <c r="J148" s="100">
        <v>263320</v>
      </c>
      <c r="K148" s="100" t="s">
        <v>1274</v>
      </c>
      <c r="L148" s="101"/>
      <c r="M148" s="101"/>
      <c r="N148" s="101"/>
      <c r="O148" s="101"/>
      <c r="P148" s="101"/>
      <c r="Q148" s="102"/>
      <c r="R148" s="102"/>
      <c r="S148" s="102"/>
      <c r="T148" s="102"/>
      <c r="U148" s="102"/>
      <c r="V148" s="103"/>
      <c r="W148" s="103"/>
      <c r="X148" s="103"/>
      <c r="Y148" s="103"/>
      <c r="Z148" s="103"/>
      <c r="AA148" s="101"/>
      <c r="AB148" s="101"/>
      <c r="AC148" s="101"/>
      <c r="AD148" s="101"/>
      <c r="AE148" s="101"/>
      <c r="AF148" s="104"/>
      <c r="AG148" s="104"/>
      <c r="AH148" s="104"/>
      <c r="AI148" s="104"/>
      <c r="AJ148" s="104"/>
      <c r="AK148" s="102" t="str">
        <f t="shared" si="60"/>
        <v>ADEQUIM S.A.S</v>
      </c>
      <c r="AL148" s="102" t="str">
        <f t="shared" si="61"/>
        <v>MERCK</v>
      </c>
      <c r="AM148" s="102">
        <f t="shared" si="62"/>
        <v>227000</v>
      </c>
      <c r="AN148" s="102">
        <f t="shared" si="63"/>
        <v>36320</v>
      </c>
      <c r="AO148" s="102">
        <f t="shared" si="64"/>
        <v>263320</v>
      </c>
      <c r="AP148" s="102" t="str">
        <f t="shared" si="65"/>
        <v>90 DIAS</v>
      </c>
      <c r="AQ148" s="104"/>
      <c r="AR148" s="104"/>
      <c r="AS148" s="104"/>
      <c r="AT148" s="104"/>
      <c r="AU148" s="104"/>
      <c r="AV148" s="105"/>
      <c r="AW148" s="105"/>
      <c r="AX148" s="105"/>
      <c r="AY148" s="105"/>
      <c r="AZ148" s="105"/>
      <c r="BA148" s="102" t="s">
        <v>134</v>
      </c>
      <c r="BB148" s="102">
        <v>265740</v>
      </c>
      <c r="BC148" s="102">
        <v>42518.400000000001</v>
      </c>
      <c r="BD148" s="102">
        <v>308258.40000000002</v>
      </c>
      <c r="BE148" s="102" t="s">
        <v>1283</v>
      </c>
      <c r="BF148" s="106" t="s">
        <v>134</v>
      </c>
      <c r="BG148" s="106">
        <v>184320</v>
      </c>
      <c r="BH148" s="106">
        <v>29491.200000000001</v>
      </c>
      <c r="BI148" s="106">
        <v>213811.20000000001</v>
      </c>
      <c r="BJ148" s="106" t="s">
        <v>1312</v>
      </c>
      <c r="BK148" s="101"/>
      <c r="BL148" s="101"/>
      <c r="BM148" s="101"/>
      <c r="BN148" s="101"/>
      <c r="BO148" s="101"/>
      <c r="BP148" s="107"/>
      <c r="BQ148" s="107"/>
      <c r="BR148" s="107"/>
      <c r="BS148" s="107"/>
      <c r="BT148" s="107"/>
      <c r="BU148" s="151" t="str">
        <f t="shared" si="48"/>
        <v>PROFINAS S.A.S</v>
      </c>
      <c r="BV148" s="151" t="str">
        <f t="shared" si="49"/>
        <v>MERCK</v>
      </c>
      <c r="BW148" s="151">
        <f t="shared" si="50"/>
        <v>184320</v>
      </c>
      <c r="BX148" s="151">
        <f t="shared" si="51"/>
        <v>29491.200000000001</v>
      </c>
      <c r="BY148" s="151">
        <f t="shared" si="52"/>
        <v>213811.20000000001</v>
      </c>
      <c r="BZ148" s="151" t="str">
        <f t="shared" si="53"/>
        <v>8-75 DIAS</v>
      </c>
      <c r="CA148" s="105"/>
      <c r="CB148" s="105"/>
      <c r="CC148" s="105"/>
      <c r="CD148" s="105"/>
      <c r="CE148" s="105"/>
      <c r="CF148" s="100"/>
      <c r="CG148" s="100"/>
      <c r="CH148" s="100"/>
      <c r="CI148" s="100"/>
      <c r="CJ148" s="100"/>
      <c r="CK148" s="107"/>
      <c r="CL148" s="107"/>
      <c r="CM148" s="107"/>
      <c r="CN148" s="107"/>
      <c r="CO148" s="107"/>
      <c r="CP148" s="102"/>
      <c r="CQ148" s="102"/>
      <c r="CR148" s="102"/>
      <c r="CS148" s="102"/>
      <c r="CT148" s="102"/>
      <c r="CU148" s="102"/>
      <c r="CV148" s="105" t="str">
        <f t="shared" si="54"/>
        <v>PROFINAS S.A.S</v>
      </c>
      <c r="CW148" s="105" t="str">
        <f t="shared" si="55"/>
        <v>MERCK</v>
      </c>
      <c r="CX148" s="105">
        <f t="shared" si="56"/>
        <v>184320</v>
      </c>
      <c r="CY148" s="105">
        <f t="shared" si="57"/>
        <v>29491.200000000001</v>
      </c>
      <c r="CZ148" s="105">
        <f t="shared" si="58"/>
        <v>213811.20000000001</v>
      </c>
      <c r="DA148" s="105" t="str">
        <f t="shared" si="59"/>
        <v>8-75 DIAS</v>
      </c>
    </row>
    <row r="149" spans="1:105" ht="30">
      <c r="A149" s="40">
        <v>141</v>
      </c>
      <c r="B149" s="97" t="s">
        <v>200</v>
      </c>
      <c r="C149" s="35" t="s">
        <v>21</v>
      </c>
      <c r="D149" s="35" t="s">
        <v>16</v>
      </c>
      <c r="E149" s="98" t="s">
        <v>9</v>
      </c>
      <c r="F149" s="33">
        <v>1</v>
      </c>
      <c r="G149" s="99" t="s">
        <v>134</v>
      </c>
      <c r="H149" s="100">
        <v>106000</v>
      </c>
      <c r="I149" s="100">
        <v>16960</v>
      </c>
      <c r="J149" s="100">
        <v>122959.99999999999</v>
      </c>
      <c r="K149" s="100" t="s">
        <v>1274</v>
      </c>
      <c r="L149" s="101"/>
      <c r="M149" s="101"/>
      <c r="N149" s="101"/>
      <c r="O149" s="101"/>
      <c r="P149" s="101"/>
      <c r="Q149" s="102"/>
      <c r="R149" s="102"/>
      <c r="S149" s="102"/>
      <c r="T149" s="102"/>
      <c r="U149" s="102"/>
      <c r="V149" s="103"/>
      <c r="W149" s="103"/>
      <c r="X149" s="103"/>
      <c r="Y149" s="103"/>
      <c r="Z149" s="103"/>
      <c r="AA149" s="101"/>
      <c r="AB149" s="101"/>
      <c r="AC149" s="101"/>
      <c r="AD149" s="101"/>
      <c r="AE149" s="101"/>
      <c r="AF149" s="104"/>
      <c r="AG149" s="104"/>
      <c r="AH149" s="104"/>
      <c r="AI149" s="104"/>
      <c r="AJ149" s="104"/>
      <c r="AK149" s="102" t="str">
        <f t="shared" si="60"/>
        <v>ADEQUIM S.A.S</v>
      </c>
      <c r="AL149" s="102" t="str">
        <f t="shared" si="61"/>
        <v>MERCK</v>
      </c>
      <c r="AM149" s="102">
        <f t="shared" si="62"/>
        <v>106000</v>
      </c>
      <c r="AN149" s="102">
        <f t="shared" si="63"/>
        <v>16960</v>
      </c>
      <c r="AO149" s="102">
        <f t="shared" si="64"/>
        <v>122959.99999999999</v>
      </c>
      <c r="AP149" s="102" t="str">
        <f t="shared" si="65"/>
        <v>90 DIAS</v>
      </c>
      <c r="AQ149" s="104"/>
      <c r="AR149" s="104"/>
      <c r="AS149" s="104"/>
      <c r="AT149" s="104"/>
      <c r="AU149" s="104"/>
      <c r="AV149" s="105"/>
      <c r="AW149" s="105"/>
      <c r="AX149" s="105"/>
      <c r="AY149" s="105"/>
      <c r="AZ149" s="105"/>
      <c r="BA149" s="102" t="s">
        <v>134</v>
      </c>
      <c r="BB149" s="102">
        <v>142150</v>
      </c>
      <c r="BC149" s="102">
        <v>22744</v>
      </c>
      <c r="BD149" s="102">
        <v>164894</v>
      </c>
      <c r="BE149" s="102" t="s">
        <v>1283</v>
      </c>
      <c r="BF149" s="106" t="s">
        <v>134</v>
      </c>
      <c r="BG149" s="106">
        <v>83328</v>
      </c>
      <c r="BH149" s="106">
        <v>13332.48</v>
      </c>
      <c r="BI149" s="106">
        <v>96660.479999999996</v>
      </c>
      <c r="BJ149" s="106" t="s">
        <v>1312</v>
      </c>
      <c r="BK149" s="101"/>
      <c r="BL149" s="101"/>
      <c r="BM149" s="101"/>
      <c r="BN149" s="101"/>
      <c r="BO149" s="101"/>
      <c r="BP149" s="107"/>
      <c r="BQ149" s="107"/>
      <c r="BR149" s="107"/>
      <c r="BS149" s="107"/>
      <c r="BT149" s="107"/>
      <c r="BU149" s="151" t="str">
        <f t="shared" si="48"/>
        <v>PROFINAS S.A.S</v>
      </c>
      <c r="BV149" s="151" t="str">
        <f t="shared" si="49"/>
        <v>MERCK</v>
      </c>
      <c r="BW149" s="151">
        <f t="shared" si="50"/>
        <v>83328</v>
      </c>
      <c r="BX149" s="151">
        <f t="shared" si="51"/>
        <v>13332.48</v>
      </c>
      <c r="BY149" s="151">
        <f t="shared" si="52"/>
        <v>96660.479999999996</v>
      </c>
      <c r="BZ149" s="151" t="str">
        <f t="shared" si="53"/>
        <v>8-75 DIAS</v>
      </c>
      <c r="CA149" s="105"/>
      <c r="CB149" s="105"/>
      <c r="CC149" s="105"/>
      <c r="CD149" s="105"/>
      <c r="CE149" s="105"/>
      <c r="CF149" s="100"/>
      <c r="CG149" s="100"/>
      <c r="CH149" s="100"/>
      <c r="CI149" s="100"/>
      <c r="CJ149" s="100"/>
      <c r="CK149" s="107"/>
      <c r="CL149" s="107"/>
      <c r="CM149" s="107"/>
      <c r="CN149" s="107"/>
      <c r="CO149" s="107"/>
      <c r="CP149" s="102"/>
      <c r="CQ149" s="102"/>
      <c r="CR149" s="102"/>
      <c r="CS149" s="102"/>
      <c r="CT149" s="102"/>
      <c r="CU149" s="102"/>
      <c r="CV149" s="105" t="str">
        <f t="shared" si="54"/>
        <v>PROFINAS S.A.S</v>
      </c>
      <c r="CW149" s="105" t="str">
        <f t="shared" si="55"/>
        <v>MERCK</v>
      </c>
      <c r="CX149" s="105">
        <f t="shared" si="56"/>
        <v>83328</v>
      </c>
      <c r="CY149" s="105">
        <f t="shared" si="57"/>
        <v>13332.48</v>
      </c>
      <c r="CZ149" s="105">
        <f t="shared" si="58"/>
        <v>96660.479999999996</v>
      </c>
      <c r="DA149" s="105" t="str">
        <f t="shared" si="59"/>
        <v>8-75 DIAS</v>
      </c>
    </row>
    <row r="150" spans="1:105">
      <c r="A150" s="40">
        <v>142</v>
      </c>
      <c r="B150" s="97" t="s">
        <v>408</v>
      </c>
      <c r="C150" s="35" t="s">
        <v>409</v>
      </c>
      <c r="D150" s="35" t="s">
        <v>14</v>
      </c>
      <c r="E150" s="98" t="s">
        <v>242</v>
      </c>
      <c r="F150" s="33">
        <v>1</v>
      </c>
      <c r="G150" s="99"/>
      <c r="H150" s="115"/>
      <c r="I150" s="115"/>
      <c r="J150" s="115"/>
      <c r="K150" s="100"/>
      <c r="L150" s="101"/>
      <c r="M150" s="101"/>
      <c r="N150" s="101"/>
      <c r="O150" s="101"/>
      <c r="P150" s="101"/>
      <c r="Q150" s="102"/>
      <c r="R150" s="102"/>
      <c r="S150" s="102"/>
      <c r="T150" s="102"/>
      <c r="U150" s="102"/>
      <c r="V150" s="103"/>
      <c r="W150" s="103"/>
      <c r="X150" s="103"/>
      <c r="Y150" s="103"/>
      <c r="Z150" s="103"/>
      <c r="AA150" s="101"/>
      <c r="AB150" s="101"/>
      <c r="AC150" s="101"/>
      <c r="AD150" s="101"/>
      <c r="AE150" s="101"/>
      <c r="AF150" s="104" t="s">
        <v>242</v>
      </c>
      <c r="AG150" s="104">
        <v>116000</v>
      </c>
      <c r="AH150" s="104">
        <v>18560</v>
      </c>
      <c r="AI150" s="104">
        <v>134560</v>
      </c>
      <c r="AJ150" s="104" t="s">
        <v>1292</v>
      </c>
      <c r="AK150" s="102" t="str">
        <f t="shared" si="60"/>
        <v>GENTECH S.A.S</v>
      </c>
      <c r="AL150" s="102" t="str">
        <f t="shared" si="61"/>
        <v>AMRESCO</v>
      </c>
      <c r="AM150" s="102">
        <f t="shared" si="62"/>
        <v>116000</v>
      </c>
      <c r="AN150" s="102">
        <f t="shared" si="63"/>
        <v>18560</v>
      </c>
      <c r="AO150" s="102">
        <f t="shared" si="64"/>
        <v>134560</v>
      </c>
      <c r="AP150" s="102" t="str">
        <f t="shared" si="65"/>
        <v xml:space="preserve">60 dias </v>
      </c>
      <c r="AQ150" s="104"/>
      <c r="AR150" s="104"/>
      <c r="AS150" s="104"/>
      <c r="AT150" s="104"/>
      <c r="AU150" s="104"/>
      <c r="AV150" s="105"/>
      <c r="AW150" s="105"/>
      <c r="AX150" s="105"/>
      <c r="AY150" s="105"/>
      <c r="AZ150" s="105"/>
      <c r="BA150" s="102"/>
      <c r="BB150" s="102"/>
      <c r="BC150" s="102"/>
      <c r="BD150" s="102"/>
      <c r="BE150" s="102"/>
      <c r="BF150" s="106"/>
      <c r="BG150" s="106"/>
      <c r="BH150" s="106"/>
      <c r="BI150" s="106"/>
      <c r="BJ150" s="106"/>
      <c r="BK150" s="101"/>
      <c r="BL150" s="101"/>
      <c r="BM150" s="101"/>
      <c r="BN150" s="101"/>
      <c r="BO150" s="101"/>
      <c r="BP150" s="107"/>
      <c r="BQ150" s="107"/>
      <c r="BR150" s="107"/>
      <c r="BS150" s="107"/>
      <c r="BT150" s="107"/>
      <c r="BU150" s="151"/>
      <c r="BV150" s="151">
        <f t="shared" si="49"/>
        <v>0</v>
      </c>
      <c r="BW150" s="151"/>
      <c r="BX150" s="151"/>
      <c r="BY150" s="151"/>
      <c r="BZ150" s="151">
        <f t="shared" si="53"/>
        <v>0</v>
      </c>
      <c r="CA150" s="105"/>
      <c r="CB150" s="105"/>
      <c r="CC150" s="105"/>
      <c r="CD150" s="105"/>
      <c r="CE150" s="105"/>
      <c r="CF150" s="100"/>
      <c r="CG150" s="100"/>
      <c r="CH150" s="100"/>
      <c r="CI150" s="100"/>
      <c r="CJ150" s="100"/>
      <c r="CK150" s="107"/>
      <c r="CL150" s="107"/>
      <c r="CM150" s="107"/>
      <c r="CN150" s="107"/>
      <c r="CO150" s="107"/>
      <c r="CP150" s="102"/>
      <c r="CQ150" s="102"/>
      <c r="CR150" s="102"/>
      <c r="CS150" s="102"/>
      <c r="CT150" s="102"/>
      <c r="CU150" s="102"/>
      <c r="CV150" s="105" t="str">
        <f t="shared" si="54"/>
        <v>GENTECH S.A.S</v>
      </c>
      <c r="CW150" s="105" t="str">
        <f t="shared" si="55"/>
        <v>AMRESCO</v>
      </c>
      <c r="CX150" s="105">
        <f t="shared" si="56"/>
        <v>116000</v>
      </c>
      <c r="CY150" s="105">
        <f t="shared" si="57"/>
        <v>18560</v>
      </c>
      <c r="CZ150" s="105">
        <f t="shared" si="58"/>
        <v>134560</v>
      </c>
      <c r="DA150" s="105" t="str">
        <f t="shared" si="59"/>
        <v xml:space="preserve">60 dias </v>
      </c>
    </row>
    <row r="151" spans="1:105">
      <c r="A151" s="40">
        <v>143</v>
      </c>
      <c r="B151" s="97" t="s">
        <v>241</v>
      </c>
      <c r="C151" s="35" t="s">
        <v>30</v>
      </c>
      <c r="D151" s="35" t="s">
        <v>15</v>
      </c>
      <c r="E151" s="98" t="s">
        <v>242</v>
      </c>
      <c r="F151" s="33">
        <v>2</v>
      </c>
      <c r="G151" s="99"/>
      <c r="H151" s="115"/>
      <c r="I151" s="115"/>
      <c r="J151" s="115"/>
      <c r="K151" s="100"/>
      <c r="L151" s="101"/>
      <c r="M151" s="101"/>
      <c r="N151" s="101"/>
      <c r="O151" s="101"/>
      <c r="P151" s="101"/>
      <c r="Q151" s="102"/>
      <c r="R151" s="102"/>
      <c r="S151" s="102"/>
      <c r="T151" s="102"/>
      <c r="U151" s="102"/>
      <c r="V151" s="103"/>
      <c r="W151" s="103"/>
      <c r="X151" s="103"/>
      <c r="Y151" s="103"/>
      <c r="Z151" s="103"/>
      <c r="AA151" s="101"/>
      <c r="AB151" s="101"/>
      <c r="AC151" s="101"/>
      <c r="AD151" s="101"/>
      <c r="AE151" s="101"/>
      <c r="AF151" s="104" t="s">
        <v>242</v>
      </c>
      <c r="AG151" s="104">
        <v>199000</v>
      </c>
      <c r="AH151" s="104">
        <v>31840</v>
      </c>
      <c r="AI151" s="104">
        <v>461680</v>
      </c>
      <c r="AJ151" s="104" t="s">
        <v>1292</v>
      </c>
      <c r="AK151" s="102" t="str">
        <f t="shared" si="60"/>
        <v>GENTECH S.A.S</v>
      </c>
      <c r="AL151" s="102" t="str">
        <f t="shared" si="61"/>
        <v>AMRESCO</v>
      </c>
      <c r="AM151" s="102">
        <f t="shared" si="62"/>
        <v>199000</v>
      </c>
      <c r="AN151" s="102">
        <f t="shared" si="63"/>
        <v>31840</v>
      </c>
      <c r="AO151" s="102">
        <f t="shared" si="64"/>
        <v>461680</v>
      </c>
      <c r="AP151" s="102" t="str">
        <f t="shared" si="65"/>
        <v xml:space="preserve">60 dias </v>
      </c>
      <c r="AQ151" s="104"/>
      <c r="AR151" s="104"/>
      <c r="AS151" s="104"/>
      <c r="AT151" s="104"/>
      <c r="AU151" s="104"/>
      <c r="AV151" s="105"/>
      <c r="AW151" s="105"/>
      <c r="AX151" s="105"/>
      <c r="AY151" s="105"/>
      <c r="AZ151" s="105"/>
      <c r="BA151" s="102"/>
      <c r="BB151" s="102"/>
      <c r="BC151" s="102"/>
      <c r="BD151" s="102"/>
      <c r="BE151" s="102"/>
      <c r="BF151" s="106"/>
      <c r="BG151" s="106"/>
      <c r="BH151" s="106"/>
      <c r="BI151" s="106"/>
      <c r="BJ151" s="106"/>
      <c r="BK151" s="101"/>
      <c r="BL151" s="101"/>
      <c r="BM151" s="101"/>
      <c r="BN151" s="101"/>
      <c r="BO151" s="101"/>
      <c r="BP151" s="107"/>
      <c r="BQ151" s="107"/>
      <c r="BR151" s="107"/>
      <c r="BS151" s="107"/>
      <c r="BT151" s="107"/>
      <c r="BU151" s="151"/>
      <c r="BV151" s="151">
        <f t="shared" si="49"/>
        <v>0</v>
      </c>
      <c r="BW151" s="151"/>
      <c r="BX151" s="151"/>
      <c r="BY151" s="151"/>
      <c r="BZ151" s="151">
        <f t="shared" si="53"/>
        <v>0</v>
      </c>
      <c r="CA151" s="105"/>
      <c r="CB151" s="105"/>
      <c r="CC151" s="105"/>
      <c r="CD151" s="105"/>
      <c r="CE151" s="105"/>
      <c r="CF151" s="100"/>
      <c r="CG151" s="100"/>
      <c r="CH151" s="100"/>
      <c r="CI151" s="100"/>
      <c r="CJ151" s="100"/>
      <c r="CK151" s="107"/>
      <c r="CL151" s="107"/>
      <c r="CM151" s="107"/>
      <c r="CN151" s="107"/>
      <c r="CO151" s="107"/>
      <c r="CP151" s="102"/>
      <c r="CQ151" s="102"/>
      <c r="CR151" s="102"/>
      <c r="CS151" s="102"/>
      <c r="CT151" s="102"/>
      <c r="CU151" s="102"/>
      <c r="CV151" s="105" t="str">
        <f t="shared" si="54"/>
        <v>GENTECH S.A.S</v>
      </c>
      <c r="CW151" s="105" t="str">
        <f t="shared" si="55"/>
        <v>AMRESCO</v>
      </c>
      <c r="CX151" s="105">
        <f t="shared" si="56"/>
        <v>199000</v>
      </c>
      <c r="CY151" s="105">
        <f t="shared" si="57"/>
        <v>31840</v>
      </c>
      <c r="CZ151" s="105">
        <f t="shared" si="58"/>
        <v>461680</v>
      </c>
      <c r="DA151" s="105" t="str">
        <f t="shared" si="59"/>
        <v xml:space="preserve">60 dias </v>
      </c>
    </row>
    <row r="152" spans="1:105" ht="150">
      <c r="A152" s="40">
        <v>144</v>
      </c>
      <c r="B152" s="97" t="s">
        <v>551</v>
      </c>
      <c r="C152" s="35" t="s">
        <v>10</v>
      </c>
      <c r="D152" s="35" t="s">
        <v>14</v>
      </c>
      <c r="E152" s="98" t="s">
        <v>23</v>
      </c>
      <c r="F152" s="33">
        <v>1</v>
      </c>
      <c r="G152" s="99"/>
      <c r="H152" s="115"/>
      <c r="I152" s="115"/>
      <c r="J152" s="115"/>
      <c r="K152" s="100"/>
      <c r="L152" s="101"/>
      <c r="M152" s="101"/>
      <c r="N152" s="101"/>
      <c r="O152" s="101"/>
      <c r="P152" s="101"/>
      <c r="Q152" s="102"/>
      <c r="R152" s="102"/>
      <c r="S152" s="102"/>
      <c r="T152" s="102"/>
      <c r="U152" s="102"/>
      <c r="V152" s="103" t="s">
        <v>23</v>
      </c>
      <c r="W152" s="103">
        <v>619000</v>
      </c>
      <c r="X152" s="103">
        <v>99040</v>
      </c>
      <c r="Y152" s="103">
        <v>718040</v>
      </c>
      <c r="Z152" s="103" t="s">
        <v>1287</v>
      </c>
      <c r="AA152" s="101"/>
      <c r="AB152" s="101"/>
      <c r="AC152" s="101"/>
      <c r="AD152" s="101"/>
      <c r="AE152" s="101"/>
      <c r="AF152" s="104"/>
      <c r="AG152" s="104"/>
      <c r="AH152" s="104"/>
      <c r="AI152" s="104"/>
      <c r="AJ152" s="104"/>
      <c r="AK152" s="102" t="str">
        <f t="shared" si="60"/>
        <v xml:space="preserve"> CASA CIENTIFICA BLANCO Y COMPANIA S.A.S</v>
      </c>
      <c r="AL152" s="102" t="str">
        <f t="shared" si="61"/>
        <v>SIGMA</v>
      </c>
      <c r="AM152" s="102">
        <f t="shared" si="62"/>
        <v>619000</v>
      </c>
      <c r="AN152" s="102">
        <f t="shared" si="63"/>
        <v>99040</v>
      </c>
      <c r="AO152" s="102">
        <f t="shared" si="64"/>
        <v>718040</v>
      </c>
      <c r="AP152" s="102" t="str">
        <f t="shared" si="65"/>
        <v>45 DIAS</v>
      </c>
      <c r="AQ152" s="104"/>
      <c r="AR152" s="104"/>
      <c r="AS152" s="104"/>
      <c r="AT152" s="104"/>
      <c r="AU152" s="104"/>
      <c r="AV152" s="105"/>
      <c r="AW152" s="105"/>
      <c r="AX152" s="105"/>
      <c r="AY152" s="105"/>
      <c r="AZ152" s="105"/>
      <c r="BA152" s="102"/>
      <c r="BB152" s="102"/>
      <c r="BC152" s="102"/>
      <c r="BD152" s="102"/>
      <c r="BE152" s="102"/>
      <c r="BF152" s="106"/>
      <c r="BG152" s="106"/>
      <c r="BH152" s="106"/>
      <c r="BI152" s="106"/>
      <c r="BJ152" s="106"/>
      <c r="BK152" s="101" t="s">
        <v>23</v>
      </c>
      <c r="BL152" s="101">
        <v>339000</v>
      </c>
      <c r="BM152" s="101">
        <v>54240</v>
      </c>
      <c r="BN152" s="101">
        <v>393240</v>
      </c>
      <c r="BO152" s="101" t="s">
        <v>1283</v>
      </c>
      <c r="BP152" s="107"/>
      <c r="BQ152" s="107"/>
      <c r="BR152" s="107"/>
      <c r="BS152" s="107"/>
      <c r="BT152" s="107"/>
      <c r="BU152" s="151" t="str">
        <f t="shared" si="48"/>
        <v xml:space="preserve"> QUIMICA  M.G.  S.A.S.</v>
      </c>
      <c r="BV152" s="151" t="str">
        <f t="shared" si="49"/>
        <v>SIGMA</v>
      </c>
      <c r="BW152" s="151">
        <f t="shared" si="50"/>
        <v>339000</v>
      </c>
      <c r="BX152" s="151">
        <f t="shared" si="51"/>
        <v>54240</v>
      </c>
      <c r="BY152" s="151">
        <f t="shared" si="52"/>
        <v>393240</v>
      </c>
      <c r="BZ152" s="151" t="str">
        <f t="shared" si="53"/>
        <v>60 DIAS</v>
      </c>
      <c r="CA152" s="105" t="s">
        <v>23</v>
      </c>
      <c r="CB152" s="105">
        <v>353400</v>
      </c>
      <c r="CC152" s="105">
        <v>56544</v>
      </c>
      <c r="CD152" s="105">
        <v>409944</v>
      </c>
      <c r="CE152" s="105" t="s">
        <v>160</v>
      </c>
      <c r="CF152" s="100"/>
      <c r="CG152" s="100"/>
      <c r="CH152" s="100"/>
      <c r="CI152" s="100"/>
      <c r="CJ152" s="100"/>
      <c r="CK152" s="107"/>
      <c r="CL152" s="107"/>
      <c r="CM152" s="107"/>
      <c r="CN152" s="107"/>
      <c r="CO152" s="107"/>
      <c r="CP152" s="102" t="str">
        <f t="shared" ref="CP152:CP185" si="66">IF(CR152=CL152,$CK$7,IF(CR152=CG152,$CF$7,IF(CR152=CB152,$CA$7," ")))</f>
        <v>SCIENTIFIC PRODUCTS LTDA.</v>
      </c>
      <c r="CQ152" s="102" t="str">
        <f t="shared" ref="CQ152:CQ185" si="67">IF(CR152=CL152,CK152,IF(CR152=CG152,CF152,IF(CR152=CB152,CA152," ")))</f>
        <v>SIGMA</v>
      </c>
      <c r="CR152" s="102">
        <f t="shared" ref="CR152:CR185" si="68">MIN(CL152,CG152,CB152)</f>
        <v>353400</v>
      </c>
      <c r="CS152" s="102">
        <f t="shared" ref="CS152:CS185" si="69">IF(CR152=CL152,CM152,IF(CR152=CG152,CH152,IF(CR152=CB152,CC152," ")))</f>
        <v>56544</v>
      </c>
      <c r="CT152" s="102">
        <f t="shared" ref="CT152:CT185" si="70">MIN(CN152,CI152,CD152)</f>
        <v>409944</v>
      </c>
      <c r="CU152" s="102" t="str">
        <f t="shared" ref="CU152:CU185" si="71">IF(CR152=CL152,CO152,IF(CR152=CG152,CJ152,IF(CR152=CB152,CE152," ")))</f>
        <v>90 DÍAS</v>
      </c>
      <c r="CV152" s="105" t="str">
        <f t="shared" si="54"/>
        <v xml:space="preserve"> QUIMICA  M.G.  S.A.S.</v>
      </c>
      <c r="CW152" s="105" t="str">
        <f t="shared" si="55"/>
        <v>SIGMA</v>
      </c>
      <c r="CX152" s="105">
        <f t="shared" si="56"/>
        <v>339000</v>
      </c>
      <c r="CY152" s="105">
        <f t="shared" si="57"/>
        <v>54240</v>
      </c>
      <c r="CZ152" s="105">
        <f t="shared" si="58"/>
        <v>393240</v>
      </c>
      <c r="DA152" s="105" t="str">
        <f t="shared" si="59"/>
        <v>60 DIAS</v>
      </c>
    </row>
    <row r="153" spans="1:105">
      <c r="A153" s="40">
        <v>145</v>
      </c>
      <c r="B153" s="97" t="s">
        <v>411</v>
      </c>
      <c r="C153" s="35" t="s">
        <v>45</v>
      </c>
      <c r="D153" s="35" t="s">
        <v>410</v>
      </c>
      <c r="E153" s="98"/>
      <c r="F153" s="33">
        <v>1</v>
      </c>
      <c r="G153" s="99"/>
      <c r="H153" s="115"/>
      <c r="I153" s="115"/>
      <c r="J153" s="115"/>
      <c r="K153" s="100"/>
      <c r="L153" s="101"/>
      <c r="M153" s="101"/>
      <c r="N153" s="101"/>
      <c r="O153" s="101"/>
      <c r="P153" s="101"/>
      <c r="Q153" s="102"/>
      <c r="R153" s="102"/>
      <c r="S153" s="102"/>
      <c r="T153" s="102"/>
      <c r="U153" s="102"/>
      <c r="V153" s="103"/>
      <c r="W153" s="103"/>
      <c r="X153" s="103"/>
      <c r="Y153" s="103"/>
      <c r="Z153" s="103"/>
      <c r="AA153" s="101"/>
      <c r="AB153" s="101"/>
      <c r="AC153" s="101"/>
      <c r="AD153" s="101"/>
      <c r="AE153" s="101"/>
      <c r="AF153" s="104"/>
      <c r="AG153" s="104"/>
      <c r="AH153" s="104"/>
      <c r="AI153" s="104"/>
      <c r="AJ153" s="104"/>
      <c r="AK153" s="102"/>
      <c r="AL153" s="102"/>
      <c r="AM153" s="102"/>
      <c r="AN153" s="102"/>
      <c r="AO153" s="102"/>
      <c r="AP153" s="102"/>
      <c r="AQ153" s="104"/>
      <c r="AR153" s="104"/>
      <c r="AS153" s="104"/>
      <c r="AT153" s="104"/>
      <c r="AU153" s="104"/>
      <c r="AV153" s="105"/>
      <c r="AW153" s="105"/>
      <c r="AX153" s="105"/>
      <c r="AY153" s="105"/>
      <c r="AZ153" s="105"/>
      <c r="BA153" s="102" t="s">
        <v>134</v>
      </c>
      <c r="BB153" s="102">
        <v>460381</v>
      </c>
      <c r="BC153" s="102">
        <v>73660.960000000006</v>
      </c>
      <c r="BD153" s="102">
        <v>534041.96</v>
      </c>
      <c r="BE153" s="102" t="s">
        <v>1283</v>
      </c>
      <c r="BF153" s="106"/>
      <c r="BG153" s="106"/>
      <c r="BH153" s="106"/>
      <c r="BI153" s="106"/>
      <c r="BJ153" s="106"/>
      <c r="BK153" s="101"/>
      <c r="BL153" s="101"/>
      <c r="BM153" s="101"/>
      <c r="BN153" s="101"/>
      <c r="BO153" s="101"/>
      <c r="BP153" s="107"/>
      <c r="BQ153" s="107"/>
      <c r="BR153" s="107"/>
      <c r="BS153" s="107"/>
      <c r="BT153" s="107"/>
      <c r="BU153" s="151" t="str">
        <f t="shared" si="48"/>
        <v>PURIFIACIÓN Y ANÁLISIS DE FLUUIDOS LTDA.</v>
      </c>
      <c r="BV153" s="151" t="str">
        <f t="shared" si="49"/>
        <v>MERCK</v>
      </c>
      <c r="BW153" s="151">
        <f t="shared" si="50"/>
        <v>460381</v>
      </c>
      <c r="BX153" s="151">
        <f t="shared" si="51"/>
        <v>73660.960000000006</v>
      </c>
      <c r="BY153" s="151">
        <f t="shared" si="52"/>
        <v>534041.96</v>
      </c>
      <c r="BZ153" s="151" t="str">
        <f t="shared" si="53"/>
        <v>60 DIAS</v>
      </c>
      <c r="CA153" s="105" t="s">
        <v>23</v>
      </c>
      <c r="CB153" s="105">
        <v>102900</v>
      </c>
      <c r="CC153" s="105">
        <v>16464</v>
      </c>
      <c r="CD153" s="105">
        <v>119364</v>
      </c>
      <c r="CE153" s="105" t="s">
        <v>160</v>
      </c>
      <c r="CF153" s="100"/>
      <c r="CG153" s="100"/>
      <c r="CH153" s="100"/>
      <c r="CI153" s="100"/>
      <c r="CJ153" s="100"/>
      <c r="CK153" s="107"/>
      <c r="CL153" s="107"/>
      <c r="CM153" s="107"/>
      <c r="CN153" s="107"/>
      <c r="CO153" s="107"/>
      <c r="CP153" s="102" t="str">
        <f t="shared" si="66"/>
        <v>SCIENTIFIC PRODUCTS LTDA.</v>
      </c>
      <c r="CQ153" s="102" t="str">
        <f t="shared" si="67"/>
        <v>SIGMA</v>
      </c>
      <c r="CR153" s="102">
        <f t="shared" si="68"/>
        <v>102900</v>
      </c>
      <c r="CS153" s="102">
        <f t="shared" si="69"/>
        <v>16464</v>
      </c>
      <c r="CT153" s="102">
        <f t="shared" si="70"/>
        <v>119364</v>
      </c>
      <c r="CU153" s="102" t="str">
        <f t="shared" si="71"/>
        <v>90 DÍAS</v>
      </c>
      <c r="CV153" s="105" t="str">
        <f t="shared" si="54"/>
        <v>SCIENTIFIC PRODUCTS LTDA.</v>
      </c>
      <c r="CW153" s="105" t="str">
        <f t="shared" si="55"/>
        <v>SIGMA</v>
      </c>
      <c r="CX153" s="105">
        <f t="shared" si="56"/>
        <v>102900</v>
      </c>
      <c r="CY153" s="105">
        <f t="shared" si="57"/>
        <v>16464</v>
      </c>
      <c r="CZ153" s="105">
        <f t="shared" si="58"/>
        <v>119364</v>
      </c>
      <c r="DA153" s="105" t="str">
        <f t="shared" si="59"/>
        <v>90 DÍAS</v>
      </c>
    </row>
    <row r="154" spans="1:105" ht="30">
      <c r="A154" s="40">
        <v>146</v>
      </c>
      <c r="B154" s="97" t="s">
        <v>412</v>
      </c>
      <c r="C154" s="35" t="s">
        <v>10</v>
      </c>
      <c r="D154" s="35" t="s">
        <v>14</v>
      </c>
      <c r="E154" s="98" t="s">
        <v>134</v>
      </c>
      <c r="F154" s="33">
        <v>1</v>
      </c>
      <c r="G154" s="99" t="s">
        <v>134</v>
      </c>
      <c r="H154" s="115">
        <v>89500</v>
      </c>
      <c r="I154" s="115">
        <v>14320</v>
      </c>
      <c r="J154" s="115">
        <v>103820</v>
      </c>
      <c r="K154" s="100" t="s">
        <v>1274</v>
      </c>
      <c r="L154" s="101"/>
      <c r="M154" s="101"/>
      <c r="N154" s="101"/>
      <c r="O154" s="101"/>
      <c r="P154" s="101"/>
      <c r="Q154" s="102"/>
      <c r="R154" s="102"/>
      <c r="S154" s="102"/>
      <c r="T154" s="102"/>
      <c r="U154" s="102"/>
      <c r="V154" s="103"/>
      <c r="W154" s="103"/>
      <c r="X154" s="103"/>
      <c r="Y154" s="103"/>
      <c r="Z154" s="103"/>
      <c r="AA154" s="101"/>
      <c r="AB154" s="101"/>
      <c r="AC154" s="101"/>
      <c r="AD154" s="101"/>
      <c r="AE154" s="101"/>
      <c r="AF154" s="104"/>
      <c r="AG154" s="104"/>
      <c r="AH154" s="104"/>
      <c r="AI154" s="104"/>
      <c r="AJ154" s="104"/>
      <c r="AK154" s="102" t="str">
        <f t="shared" si="60"/>
        <v>ADEQUIM S.A.S</v>
      </c>
      <c r="AL154" s="102" t="str">
        <f t="shared" si="61"/>
        <v>MERCK</v>
      </c>
      <c r="AM154" s="102">
        <f t="shared" si="62"/>
        <v>89500</v>
      </c>
      <c r="AN154" s="102">
        <f t="shared" si="63"/>
        <v>14320</v>
      </c>
      <c r="AO154" s="102">
        <f t="shared" si="64"/>
        <v>103820</v>
      </c>
      <c r="AP154" s="102" t="str">
        <f t="shared" si="65"/>
        <v>90 DIAS</v>
      </c>
      <c r="AQ154" s="104"/>
      <c r="AR154" s="104"/>
      <c r="AS154" s="104"/>
      <c r="AT154" s="104"/>
      <c r="AU154" s="104"/>
      <c r="AV154" s="105"/>
      <c r="AW154" s="105"/>
      <c r="AX154" s="105"/>
      <c r="AY154" s="105"/>
      <c r="AZ154" s="105"/>
      <c r="BA154" s="102"/>
      <c r="BB154" s="102"/>
      <c r="BC154" s="102"/>
      <c r="BD154" s="102"/>
      <c r="BE154" s="102"/>
      <c r="BF154" s="106" t="s">
        <v>134</v>
      </c>
      <c r="BG154" s="106">
        <v>82368</v>
      </c>
      <c r="BH154" s="106">
        <v>13178.880000000001</v>
      </c>
      <c r="BI154" s="106">
        <v>95546.880000000005</v>
      </c>
      <c r="BJ154" s="106" t="s">
        <v>1312</v>
      </c>
      <c r="BK154" s="101"/>
      <c r="BL154" s="101"/>
      <c r="BM154" s="101"/>
      <c r="BN154" s="101"/>
      <c r="BO154" s="101"/>
      <c r="BP154" s="107"/>
      <c r="BQ154" s="107"/>
      <c r="BR154" s="107"/>
      <c r="BS154" s="107"/>
      <c r="BT154" s="107"/>
      <c r="BU154" s="151" t="str">
        <f t="shared" si="48"/>
        <v>PROFINAS S.A.S</v>
      </c>
      <c r="BV154" s="151" t="str">
        <f t="shared" si="49"/>
        <v>MERCK</v>
      </c>
      <c r="BW154" s="151">
        <f t="shared" si="50"/>
        <v>82368</v>
      </c>
      <c r="BX154" s="151">
        <f t="shared" si="51"/>
        <v>13178.880000000001</v>
      </c>
      <c r="BY154" s="151">
        <f t="shared" si="52"/>
        <v>95546.880000000005</v>
      </c>
      <c r="BZ154" s="151" t="str">
        <f t="shared" si="53"/>
        <v>8-75 DIAS</v>
      </c>
      <c r="CA154" s="105"/>
      <c r="CB154" s="105"/>
      <c r="CC154" s="105"/>
      <c r="CD154" s="105"/>
      <c r="CE154" s="105"/>
      <c r="CF154" s="100"/>
      <c r="CG154" s="100"/>
      <c r="CH154" s="100"/>
      <c r="CI154" s="100"/>
      <c r="CJ154" s="100"/>
      <c r="CK154" s="107"/>
      <c r="CL154" s="107"/>
      <c r="CM154" s="107"/>
      <c r="CN154" s="107"/>
      <c r="CO154" s="107"/>
      <c r="CP154" s="102"/>
      <c r="CQ154" s="102"/>
      <c r="CR154" s="102"/>
      <c r="CS154" s="102"/>
      <c r="CT154" s="102"/>
      <c r="CU154" s="102"/>
      <c r="CV154" s="105" t="str">
        <f t="shared" si="54"/>
        <v>PROFINAS S.A.S</v>
      </c>
      <c r="CW154" s="105" t="str">
        <f t="shared" si="55"/>
        <v>MERCK</v>
      </c>
      <c r="CX154" s="105">
        <f t="shared" si="56"/>
        <v>82368</v>
      </c>
      <c r="CY154" s="105">
        <f t="shared" si="57"/>
        <v>13178.880000000001</v>
      </c>
      <c r="CZ154" s="105">
        <f t="shared" si="58"/>
        <v>95546.880000000005</v>
      </c>
      <c r="DA154" s="105" t="str">
        <f t="shared" si="59"/>
        <v>8-75 DIAS</v>
      </c>
    </row>
    <row r="155" spans="1:105" ht="30">
      <c r="A155" s="40">
        <v>147</v>
      </c>
      <c r="B155" s="113" t="s">
        <v>254</v>
      </c>
      <c r="C155" s="35" t="s">
        <v>213</v>
      </c>
      <c r="D155" s="35" t="s">
        <v>16</v>
      </c>
      <c r="E155" s="98" t="s">
        <v>258</v>
      </c>
      <c r="F155" s="33">
        <v>3</v>
      </c>
      <c r="G155" s="99"/>
      <c r="H155" s="115"/>
      <c r="I155" s="115"/>
      <c r="J155" s="115"/>
      <c r="K155" s="100"/>
      <c r="L155" s="101"/>
      <c r="M155" s="101"/>
      <c r="N155" s="101"/>
      <c r="O155" s="101"/>
      <c r="P155" s="101"/>
      <c r="Q155" s="102"/>
      <c r="R155" s="102"/>
      <c r="S155" s="102"/>
      <c r="T155" s="102"/>
      <c r="U155" s="102"/>
      <c r="V155" s="103"/>
      <c r="W155" s="103"/>
      <c r="X155" s="103"/>
      <c r="Y155" s="103"/>
      <c r="Z155" s="103"/>
      <c r="AA155" s="101"/>
      <c r="AB155" s="101"/>
      <c r="AC155" s="101"/>
      <c r="AD155" s="101"/>
      <c r="AE155" s="101"/>
      <c r="AF155" s="104"/>
      <c r="AG155" s="104"/>
      <c r="AH155" s="104"/>
      <c r="AI155" s="104"/>
      <c r="AJ155" s="104"/>
      <c r="AK155" s="102"/>
      <c r="AL155" s="102"/>
      <c r="AM155" s="102"/>
      <c r="AN155" s="102"/>
      <c r="AO155" s="102"/>
      <c r="AP155" s="102"/>
      <c r="AQ155" s="104"/>
      <c r="AR155" s="104"/>
      <c r="AS155" s="104"/>
      <c r="AT155" s="104"/>
      <c r="AU155" s="104"/>
      <c r="AV155" s="105"/>
      <c r="AW155" s="105"/>
      <c r="AX155" s="105"/>
      <c r="AY155" s="105"/>
      <c r="AZ155" s="105"/>
      <c r="BA155" s="102"/>
      <c r="BB155" s="102"/>
      <c r="BC155" s="102"/>
      <c r="BD155" s="102"/>
      <c r="BE155" s="102"/>
      <c r="BF155" s="106"/>
      <c r="BG155" s="106"/>
      <c r="BH155" s="106"/>
      <c r="BI155" s="106"/>
      <c r="BJ155" s="106"/>
      <c r="BK155" s="101"/>
      <c r="BL155" s="101"/>
      <c r="BM155" s="101"/>
      <c r="BN155" s="101"/>
      <c r="BO155" s="101"/>
      <c r="BP155" s="107"/>
      <c r="BQ155" s="107"/>
      <c r="BR155" s="107"/>
      <c r="BS155" s="107"/>
      <c r="BT155" s="107"/>
      <c r="BU155" s="151"/>
      <c r="BV155" s="151">
        <f t="shared" si="49"/>
        <v>0</v>
      </c>
      <c r="BW155" s="151"/>
      <c r="BX155" s="151"/>
      <c r="BY155" s="151"/>
      <c r="BZ155" s="151">
        <f t="shared" si="53"/>
        <v>0</v>
      </c>
      <c r="CA155" s="105"/>
      <c r="CB155" s="105"/>
      <c r="CC155" s="105"/>
      <c r="CD155" s="105"/>
      <c r="CE155" s="105"/>
      <c r="CF155" s="100"/>
      <c r="CG155" s="100"/>
      <c r="CH155" s="100"/>
      <c r="CI155" s="100"/>
      <c r="CJ155" s="100"/>
      <c r="CK155" s="107"/>
      <c r="CL155" s="107"/>
      <c r="CM155" s="107"/>
      <c r="CN155" s="107"/>
      <c r="CO155" s="107"/>
      <c r="CP155" s="102"/>
      <c r="CQ155" s="102"/>
      <c r="CR155" s="102"/>
      <c r="CS155" s="102"/>
      <c r="CT155" s="102"/>
      <c r="CU155" s="102"/>
      <c r="CV155" s="105">
        <f t="shared" si="54"/>
        <v>0</v>
      </c>
      <c r="CW155" s="105">
        <f t="shared" si="55"/>
        <v>0</v>
      </c>
      <c r="CX155" s="105">
        <f t="shared" si="56"/>
        <v>0</v>
      </c>
      <c r="CY155" s="105">
        <f t="shared" si="57"/>
        <v>0</v>
      </c>
      <c r="CZ155" s="105">
        <f t="shared" si="58"/>
        <v>0</v>
      </c>
      <c r="DA155" s="105">
        <f t="shared" si="59"/>
        <v>0</v>
      </c>
    </row>
    <row r="156" spans="1:105" ht="30">
      <c r="A156" s="40">
        <v>148</v>
      </c>
      <c r="B156" s="113" t="s">
        <v>256</v>
      </c>
      <c r="C156" s="35" t="s">
        <v>261</v>
      </c>
      <c r="D156" s="35" t="s">
        <v>262</v>
      </c>
      <c r="E156" s="98" t="s">
        <v>257</v>
      </c>
      <c r="F156" s="33">
        <v>1</v>
      </c>
      <c r="G156" s="117"/>
      <c r="H156" s="118"/>
      <c r="I156" s="118"/>
      <c r="J156" s="115"/>
      <c r="K156" s="100"/>
      <c r="L156" s="101"/>
      <c r="M156" s="101"/>
      <c r="N156" s="101"/>
      <c r="O156" s="101"/>
      <c r="P156" s="101"/>
      <c r="Q156" s="102"/>
      <c r="R156" s="102"/>
      <c r="S156" s="102"/>
      <c r="T156" s="102"/>
      <c r="U156" s="102"/>
      <c r="V156" s="103"/>
      <c r="W156" s="103"/>
      <c r="X156" s="103"/>
      <c r="Y156" s="103"/>
      <c r="Z156" s="103"/>
      <c r="AA156" s="101"/>
      <c r="AB156" s="101"/>
      <c r="AC156" s="101"/>
      <c r="AD156" s="101"/>
      <c r="AE156" s="101"/>
      <c r="AF156" s="104"/>
      <c r="AG156" s="104"/>
      <c r="AH156" s="104"/>
      <c r="AI156" s="104"/>
      <c r="AJ156" s="104"/>
      <c r="AK156" s="102"/>
      <c r="AL156" s="102"/>
      <c r="AM156" s="102"/>
      <c r="AN156" s="102"/>
      <c r="AO156" s="102"/>
      <c r="AP156" s="102"/>
      <c r="AQ156" s="104"/>
      <c r="AR156" s="104"/>
      <c r="AS156" s="104"/>
      <c r="AT156" s="104"/>
      <c r="AU156" s="104"/>
      <c r="AV156" s="105"/>
      <c r="AW156" s="105"/>
      <c r="AX156" s="105"/>
      <c r="AY156" s="105"/>
      <c r="AZ156" s="105"/>
      <c r="BA156" s="102"/>
      <c r="BB156" s="102"/>
      <c r="BC156" s="102"/>
      <c r="BD156" s="102"/>
      <c r="BE156" s="102"/>
      <c r="BF156" s="106"/>
      <c r="BG156" s="106"/>
      <c r="BH156" s="106"/>
      <c r="BI156" s="106"/>
      <c r="BJ156" s="106"/>
      <c r="BK156" s="101"/>
      <c r="BL156" s="101"/>
      <c r="BM156" s="101"/>
      <c r="BN156" s="101"/>
      <c r="BO156" s="101"/>
      <c r="BP156" s="107"/>
      <c r="BQ156" s="107"/>
      <c r="BR156" s="107"/>
      <c r="BS156" s="107"/>
      <c r="BT156" s="107"/>
      <c r="BU156" s="151"/>
      <c r="BV156" s="151">
        <f t="shared" si="49"/>
        <v>0</v>
      </c>
      <c r="BW156" s="151"/>
      <c r="BX156" s="151"/>
      <c r="BY156" s="151"/>
      <c r="BZ156" s="151">
        <f t="shared" si="53"/>
        <v>0</v>
      </c>
      <c r="CA156" s="105"/>
      <c r="CB156" s="105"/>
      <c r="CC156" s="105"/>
      <c r="CD156" s="105"/>
      <c r="CE156" s="105"/>
      <c r="CF156" s="100"/>
      <c r="CG156" s="100"/>
      <c r="CH156" s="100"/>
      <c r="CI156" s="100"/>
      <c r="CJ156" s="100"/>
      <c r="CK156" s="107"/>
      <c r="CL156" s="107"/>
      <c r="CM156" s="107"/>
      <c r="CN156" s="107"/>
      <c r="CO156" s="107"/>
      <c r="CP156" s="102"/>
      <c r="CQ156" s="102"/>
      <c r="CR156" s="102"/>
      <c r="CS156" s="102"/>
      <c r="CT156" s="102"/>
      <c r="CU156" s="102"/>
      <c r="CV156" s="105">
        <f t="shared" si="54"/>
        <v>0</v>
      </c>
      <c r="CW156" s="105">
        <f t="shared" si="55"/>
        <v>0</v>
      </c>
      <c r="CX156" s="105">
        <f t="shared" si="56"/>
        <v>0</v>
      </c>
      <c r="CY156" s="105">
        <f t="shared" si="57"/>
        <v>0</v>
      </c>
      <c r="CZ156" s="105">
        <f t="shared" si="58"/>
        <v>0</v>
      </c>
      <c r="DA156" s="105">
        <f t="shared" si="59"/>
        <v>0</v>
      </c>
    </row>
    <row r="157" spans="1:105" ht="30">
      <c r="A157" s="40">
        <v>149</v>
      </c>
      <c r="B157" s="97" t="s">
        <v>217</v>
      </c>
      <c r="C157" s="35" t="s">
        <v>13</v>
      </c>
      <c r="D157" s="35" t="s">
        <v>16</v>
      </c>
      <c r="E157" s="97" t="s">
        <v>1255</v>
      </c>
      <c r="F157" s="33">
        <v>1</v>
      </c>
      <c r="G157" s="99"/>
      <c r="H157" s="115"/>
      <c r="I157" s="115"/>
      <c r="J157" s="115"/>
      <c r="K157" s="100"/>
      <c r="L157" s="101"/>
      <c r="M157" s="101"/>
      <c r="N157" s="101"/>
      <c r="O157" s="101"/>
      <c r="P157" s="101"/>
      <c r="Q157" s="102"/>
      <c r="R157" s="102"/>
      <c r="S157" s="102"/>
      <c r="T157" s="102"/>
      <c r="U157" s="102"/>
      <c r="V157" s="103"/>
      <c r="W157" s="103"/>
      <c r="X157" s="103"/>
      <c r="Y157" s="103"/>
      <c r="Z157" s="103"/>
      <c r="AA157" s="101"/>
      <c r="AB157" s="101"/>
      <c r="AC157" s="101"/>
      <c r="AD157" s="101"/>
      <c r="AE157" s="101"/>
      <c r="AF157" s="104"/>
      <c r="AG157" s="104"/>
      <c r="AH157" s="104"/>
      <c r="AI157" s="104"/>
      <c r="AJ157" s="104"/>
      <c r="AK157" s="102"/>
      <c r="AL157" s="102"/>
      <c r="AM157" s="102"/>
      <c r="AN157" s="102"/>
      <c r="AO157" s="102"/>
      <c r="AP157" s="102"/>
      <c r="AQ157" s="104"/>
      <c r="AR157" s="104"/>
      <c r="AS157" s="104"/>
      <c r="AT157" s="104"/>
      <c r="AU157" s="104"/>
      <c r="AV157" s="105"/>
      <c r="AW157" s="105"/>
      <c r="AX157" s="105"/>
      <c r="AY157" s="105"/>
      <c r="AZ157" s="105"/>
      <c r="BA157" s="102"/>
      <c r="BB157" s="102"/>
      <c r="BC157" s="102"/>
      <c r="BD157" s="102"/>
      <c r="BE157" s="102"/>
      <c r="BF157" s="106"/>
      <c r="BG157" s="106"/>
      <c r="BH157" s="106"/>
      <c r="BI157" s="106"/>
      <c r="BJ157" s="106"/>
      <c r="BK157" s="101"/>
      <c r="BL157" s="101"/>
      <c r="BM157" s="101"/>
      <c r="BN157" s="101"/>
      <c r="BO157" s="101"/>
      <c r="BP157" s="107"/>
      <c r="BQ157" s="107"/>
      <c r="BR157" s="107"/>
      <c r="BS157" s="107"/>
      <c r="BT157" s="107"/>
      <c r="BU157" s="151"/>
      <c r="BV157" s="151">
        <f t="shared" si="49"/>
        <v>0</v>
      </c>
      <c r="BW157" s="151"/>
      <c r="BX157" s="151"/>
      <c r="BY157" s="151"/>
      <c r="BZ157" s="151">
        <f t="shared" si="53"/>
        <v>0</v>
      </c>
      <c r="CA157" s="105" t="s">
        <v>23</v>
      </c>
      <c r="CB157" s="105">
        <v>151400</v>
      </c>
      <c r="CC157" s="105">
        <v>24224</v>
      </c>
      <c r="CD157" s="105">
        <v>175624</v>
      </c>
      <c r="CE157" s="105" t="s">
        <v>160</v>
      </c>
      <c r="CF157" s="100"/>
      <c r="CG157" s="100"/>
      <c r="CH157" s="100"/>
      <c r="CI157" s="100"/>
      <c r="CJ157" s="100"/>
      <c r="CK157" s="107"/>
      <c r="CL157" s="107"/>
      <c r="CM157" s="107"/>
      <c r="CN157" s="107"/>
      <c r="CO157" s="107"/>
      <c r="CP157" s="102" t="str">
        <f t="shared" si="66"/>
        <v>SCIENTIFIC PRODUCTS LTDA.</v>
      </c>
      <c r="CQ157" s="102" t="str">
        <f t="shared" si="67"/>
        <v>SIGMA</v>
      </c>
      <c r="CR157" s="102">
        <f t="shared" si="68"/>
        <v>151400</v>
      </c>
      <c r="CS157" s="102">
        <f t="shared" si="69"/>
        <v>24224</v>
      </c>
      <c r="CT157" s="102">
        <f t="shared" si="70"/>
        <v>175624</v>
      </c>
      <c r="CU157" s="102" t="str">
        <f t="shared" si="71"/>
        <v>90 DÍAS</v>
      </c>
      <c r="CV157" s="105" t="str">
        <f t="shared" si="54"/>
        <v>SCIENTIFIC PRODUCTS LTDA.</v>
      </c>
      <c r="CW157" s="105" t="str">
        <f t="shared" si="55"/>
        <v>SIGMA</v>
      </c>
      <c r="CX157" s="105">
        <f t="shared" si="56"/>
        <v>151400</v>
      </c>
      <c r="CY157" s="105">
        <f t="shared" si="57"/>
        <v>24224</v>
      </c>
      <c r="CZ157" s="105">
        <f t="shared" si="58"/>
        <v>175624</v>
      </c>
      <c r="DA157" s="105" t="str">
        <f t="shared" si="59"/>
        <v>90 DÍAS</v>
      </c>
    </row>
    <row r="158" spans="1:105" ht="45">
      <c r="A158" s="40">
        <v>150</v>
      </c>
      <c r="B158" s="97" t="s">
        <v>413</v>
      </c>
      <c r="C158" s="35" t="s">
        <v>281</v>
      </c>
      <c r="D158" s="35" t="s">
        <v>15</v>
      </c>
      <c r="E158" s="98" t="s">
        <v>414</v>
      </c>
      <c r="F158" s="33">
        <v>2</v>
      </c>
      <c r="G158" s="99"/>
      <c r="H158" s="115"/>
      <c r="I158" s="115"/>
      <c r="J158" s="115"/>
      <c r="K158" s="100"/>
      <c r="L158" s="101"/>
      <c r="M158" s="101"/>
      <c r="N158" s="101"/>
      <c r="O158" s="101"/>
      <c r="P158" s="101"/>
      <c r="Q158" s="102"/>
      <c r="R158" s="102"/>
      <c r="S158" s="102"/>
      <c r="T158" s="102"/>
      <c r="U158" s="102"/>
      <c r="V158" s="103"/>
      <c r="W158" s="103"/>
      <c r="X158" s="103"/>
      <c r="Y158" s="103"/>
      <c r="Z158" s="103"/>
      <c r="AA158" s="101"/>
      <c r="AB158" s="101"/>
      <c r="AC158" s="101"/>
      <c r="AD158" s="101"/>
      <c r="AE158" s="101"/>
      <c r="AF158" s="104"/>
      <c r="AG158" s="104"/>
      <c r="AH158" s="104"/>
      <c r="AI158" s="104"/>
      <c r="AJ158" s="104"/>
      <c r="AK158" s="102"/>
      <c r="AL158" s="102"/>
      <c r="AM158" s="102"/>
      <c r="AN158" s="102"/>
      <c r="AO158" s="102"/>
      <c r="AP158" s="102"/>
      <c r="AQ158" s="104"/>
      <c r="AR158" s="104"/>
      <c r="AS158" s="104"/>
      <c r="AT158" s="104"/>
      <c r="AU158" s="104"/>
      <c r="AV158" s="105"/>
      <c r="AW158" s="105"/>
      <c r="AX158" s="105"/>
      <c r="AY158" s="105"/>
      <c r="AZ158" s="105"/>
      <c r="BA158" s="102"/>
      <c r="BB158" s="102"/>
      <c r="BC158" s="102"/>
      <c r="BD158" s="102"/>
      <c r="BE158" s="102"/>
      <c r="BF158" s="106"/>
      <c r="BG158" s="106"/>
      <c r="BH158" s="106"/>
      <c r="BI158" s="106"/>
      <c r="BJ158" s="106"/>
      <c r="BK158" s="101"/>
      <c r="BL158" s="101"/>
      <c r="BM158" s="101"/>
      <c r="BN158" s="101"/>
      <c r="BO158" s="101"/>
      <c r="BP158" s="107"/>
      <c r="BQ158" s="107"/>
      <c r="BR158" s="107"/>
      <c r="BS158" s="107"/>
      <c r="BT158" s="107"/>
      <c r="BU158" s="151"/>
      <c r="BV158" s="151">
        <f t="shared" si="49"/>
        <v>0</v>
      </c>
      <c r="BW158" s="151"/>
      <c r="BX158" s="151"/>
      <c r="BY158" s="151"/>
      <c r="BZ158" s="151">
        <f t="shared" si="53"/>
        <v>0</v>
      </c>
      <c r="CA158" s="105"/>
      <c r="CB158" s="105"/>
      <c r="CC158" s="105"/>
      <c r="CD158" s="105"/>
      <c r="CE158" s="105"/>
      <c r="CF158" s="100"/>
      <c r="CG158" s="100"/>
      <c r="CH158" s="100"/>
      <c r="CI158" s="100"/>
      <c r="CJ158" s="100"/>
      <c r="CK158" s="107"/>
      <c r="CL158" s="107"/>
      <c r="CM158" s="107"/>
      <c r="CN158" s="107"/>
      <c r="CO158" s="107"/>
      <c r="CP158" s="102"/>
      <c r="CQ158" s="102"/>
      <c r="CR158" s="102"/>
      <c r="CS158" s="102"/>
      <c r="CT158" s="102"/>
      <c r="CU158" s="102"/>
      <c r="CV158" s="105">
        <f t="shared" si="54"/>
        <v>0</v>
      </c>
      <c r="CW158" s="105">
        <f t="shared" si="55"/>
        <v>0</v>
      </c>
      <c r="CX158" s="105">
        <f t="shared" si="56"/>
        <v>0</v>
      </c>
      <c r="CY158" s="105">
        <f t="shared" si="57"/>
        <v>0</v>
      </c>
      <c r="CZ158" s="105">
        <f t="shared" si="58"/>
        <v>0</v>
      </c>
      <c r="DA158" s="105">
        <f t="shared" si="59"/>
        <v>0</v>
      </c>
    </row>
    <row r="159" spans="1:105" ht="45">
      <c r="A159" s="40">
        <v>151</v>
      </c>
      <c r="B159" s="114" t="s">
        <v>400</v>
      </c>
      <c r="C159" s="35" t="s">
        <v>45</v>
      </c>
      <c r="D159" s="35" t="s">
        <v>15</v>
      </c>
      <c r="E159" s="97" t="s">
        <v>1272</v>
      </c>
      <c r="F159" s="33">
        <v>1</v>
      </c>
      <c r="G159" s="99"/>
      <c r="H159" s="100"/>
      <c r="I159" s="100"/>
      <c r="J159" s="100"/>
      <c r="K159" s="100"/>
      <c r="L159" s="101"/>
      <c r="M159" s="101"/>
      <c r="N159" s="101"/>
      <c r="O159" s="101"/>
      <c r="P159" s="101"/>
      <c r="Q159" s="102"/>
      <c r="R159" s="102"/>
      <c r="S159" s="102"/>
      <c r="T159" s="102"/>
      <c r="U159" s="102"/>
      <c r="V159" s="103"/>
      <c r="W159" s="103"/>
      <c r="X159" s="103"/>
      <c r="Y159" s="103"/>
      <c r="Z159" s="103"/>
      <c r="AA159" s="101"/>
      <c r="AB159" s="101"/>
      <c r="AC159" s="101"/>
      <c r="AD159" s="101"/>
      <c r="AE159" s="101"/>
      <c r="AF159" s="104"/>
      <c r="AG159" s="104"/>
      <c r="AH159" s="104"/>
      <c r="AI159" s="104"/>
      <c r="AJ159" s="104"/>
      <c r="AK159" s="102"/>
      <c r="AL159" s="102"/>
      <c r="AM159" s="102"/>
      <c r="AN159" s="102"/>
      <c r="AO159" s="102"/>
      <c r="AP159" s="102"/>
      <c r="AQ159" s="104"/>
      <c r="AR159" s="104"/>
      <c r="AS159" s="104"/>
      <c r="AT159" s="104"/>
      <c r="AU159" s="104"/>
      <c r="AV159" s="105"/>
      <c r="AW159" s="105"/>
      <c r="AX159" s="105"/>
      <c r="AY159" s="105"/>
      <c r="AZ159" s="105"/>
      <c r="BA159" s="102"/>
      <c r="BB159" s="102"/>
      <c r="BC159" s="102"/>
      <c r="BD159" s="102"/>
      <c r="BE159" s="102"/>
      <c r="BF159" s="106"/>
      <c r="BG159" s="106"/>
      <c r="BH159" s="106"/>
      <c r="BI159" s="106"/>
      <c r="BJ159" s="106"/>
      <c r="BK159" s="101"/>
      <c r="BL159" s="101"/>
      <c r="BM159" s="101"/>
      <c r="BN159" s="101"/>
      <c r="BO159" s="101"/>
      <c r="BP159" s="107"/>
      <c r="BQ159" s="107"/>
      <c r="BR159" s="107"/>
      <c r="BS159" s="107"/>
      <c r="BT159" s="107"/>
      <c r="BU159" s="151"/>
      <c r="BV159" s="151">
        <f t="shared" si="49"/>
        <v>0</v>
      </c>
      <c r="BW159" s="151"/>
      <c r="BX159" s="151"/>
      <c r="BY159" s="151"/>
      <c r="BZ159" s="151">
        <f t="shared" si="53"/>
        <v>0</v>
      </c>
      <c r="CA159" s="105"/>
      <c r="CB159" s="105"/>
      <c r="CC159" s="105"/>
      <c r="CD159" s="105"/>
      <c r="CE159" s="105"/>
      <c r="CF159" s="100"/>
      <c r="CG159" s="100"/>
      <c r="CH159" s="100"/>
      <c r="CI159" s="100"/>
      <c r="CJ159" s="100"/>
      <c r="CK159" s="107"/>
      <c r="CL159" s="107"/>
      <c r="CM159" s="107"/>
      <c r="CN159" s="107"/>
      <c r="CO159" s="107"/>
      <c r="CP159" s="102"/>
      <c r="CQ159" s="102"/>
      <c r="CR159" s="102"/>
      <c r="CS159" s="102"/>
      <c r="CT159" s="102"/>
      <c r="CU159" s="102"/>
      <c r="CV159" s="105">
        <f t="shared" si="54"/>
        <v>0</v>
      </c>
      <c r="CW159" s="105">
        <f t="shared" si="55"/>
        <v>0</v>
      </c>
      <c r="CX159" s="105">
        <f t="shared" si="56"/>
        <v>0</v>
      </c>
      <c r="CY159" s="105">
        <f t="shared" si="57"/>
        <v>0</v>
      </c>
      <c r="CZ159" s="105">
        <f t="shared" si="58"/>
        <v>0</v>
      </c>
      <c r="DA159" s="105">
        <f t="shared" si="59"/>
        <v>0</v>
      </c>
    </row>
    <row r="160" spans="1:105" ht="45">
      <c r="A160" s="40">
        <v>152</v>
      </c>
      <c r="B160" s="97" t="s">
        <v>415</v>
      </c>
      <c r="C160" s="35" t="s">
        <v>281</v>
      </c>
      <c r="D160" s="35" t="s">
        <v>410</v>
      </c>
      <c r="E160" s="98" t="s">
        <v>257</v>
      </c>
      <c r="F160" s="33">
        <v>1</v>
      </c>
      <c r="G160" s="99"/>
      <c r="H160" s="115"/>
      <c r="I160" s="115"/>
      <c r="J160" s="115"/>
      <c r="K160" s="100"/>
      <c r="L160" s="101"/>
      <c r="M160" s="101"/>
      <c r="N160" s="101"/>
      <c r="O160" s="101"/>
      <c r="P160" s="101"/>
      <c r="Q160" s="102"/>
      <c r="R160" s="102"/>
      <c r="S160" s="102"/>
      <c r="T160" s="102"/>
      <c r="U160" s="102"/>
      <c r="V160" s="103"/>
      <c r="W160" s="103"/>
      <c r="X160" s="103"/>
      <c r="Y160" s="103"/>
      <c r="Z160" s="103"/>
      <c r="AA160" s="101"/>
      <c r="AB160" s="101"/>
      <c r="AC160" s="101"/>
      <c r="AD160" s="101"/>
      <c r="AE160" s="101"/>
      <c r="AF160" s="104"/>
      <c r="AG160" s="104"/>
      <c r="AH160" s="104"/>
      <c r="AI160" s="104"/>
      <c r="AJ160" s="104"/>
      <c r="AK160" s="102"/>
      <c r="AL160" s="102"/>
      <c r="AM160" s="102"/>
      <c r="AN160" s="102"/>
      <c r="AO160" s="102"/>
      <c r="AP160" s="102"/>
      <c r="AQ160" s="104"/>
      <c r="AR160" s="104"/>
      <c r="AS160" s="104"/>
      <c r="AT160" s="104"/>
      <c r="AU160" s="104"/>
      <c r="AV160" s="105"/>
      <c r="AW160" s="105"/>
      <c r="AX160" s="105"/>
      <c r="AY160" s="105"/>
      <c r="AZ160" s="105"/>
      <c r="BA160" s="102"/>
      <c r="BB160" s="102"/>
      <c r="BC160" s="102"/>
      <c r="BD160" s="102"/>
      <c r="BE160" s="102"/>
      <c r="BF160" s="106"/>
      <c r="BG160" s="106"/>
      <c r="BH160" s="106"/>
      <c r="BI160" s="106"/>
      <c r="BJ160" s="106"/>
      <c r="BK160" s="101" t="s">
        <v>1317</v>
      </c>
      <c r="BL160" s="101">
        <v>868000</v>
      </c>
      <c r="BM160" s="101">
        <v>138880</v>
      </c>
      <c r="BN160" s="101">
        <v>1006880</v>
      </c>
      <c r="BO160" s="101" t="s">
        <v>1283</v>
      </c>
      <c r="BP160" s="107"/>
      <c r="BQ160" s="107"/>
      <c r="BR160" s="107"/>
      <c r="BS160" s="107"/>
      <c r="BT160" s="107"/>
      <c r="BU160" s="151" t="str">
        <f t="shared" si="48"/>
        <v xml:space="preserve"> QUIMICA  M.G.  S.A.S.</v>
      </c>
      <c r="BV160" s="151" t="str">
        <f t="shared" si="49"/>
        <v>BIOLINE</v>
      </c>
      <c r="BW160" s="151">
        <f t="shared" si="50"/>
        <v>868000</v>
      </c>
      <c r="BX160" s="151">
        <f t="shared" si="51"/>
        <v>138880</v>
      </c>
      <c r="BY160" s="151">
        <f t="shared" si="52"/>
        <v>1006880</v>
      </c>
      <c r="BZ160" s="151" t="str">
        <f t="shared" si="53"/>
        <v>60 DIAS</v>
      </c>
      <c r="CA160" s="105"/>
      <c r="CB160" s="105"/>
      <c r="CC160" s="105"/>
      <c r="CD160" s="105"/>
      <c r="CE160" s="105"/>
      <c r="CF160" s="100"/>
      <c r="CG160" s="100"/>
      <c r="CH160" s="100"/>
      <c r="CI160" s="100"/>
      <c r="CJ160" s="100"/>
      <c r="CK160" s="107"/>
      <c r="CL160" s="107"/>
      <c r="CM160" s="107"/>
      <c r="CN160" s="107"/>
      <c r="CO160" s="107"/>
      <c r="CP160" s="102"/>
      <c r="CQ160" s="102"/>
      <c r="CR160" s="102"/>
      <c r="CS160" s="102"/>
      <c r="CT160" s="102"/>
      <c r="CU160" s="102"/>
      <c r="CV160" s="105" t="str">
        <f t="shared" si="54"/>
        <v xml:space="preserve"> QUIMICA  M.G.  S.A.S.</v>
      </c>
      <c r="CW160" s="105" t="str">
        <f t="shared" si="55"/>
        <v>BIOLINE</v>
      </c>
      <c r="CX160" s="105">
        <f t="shared" si="56"/>
        <v>868000</v>
      </c>
      <c r="CY160" s="105">
        <f t="shared" si="57"/>
        <v>138880</v>
      </c>
      <c r="CZ160" s="105">
        <f t="shared" si="58"/>
        <v>1006880</v>
      </c>
      <c r="DA160" s="105" t="str">
        <f t="shared" si="59"/>
        <v>60 DIAS</v>
      </c>
    </row>
    <row r="161" spans="1:105" ht="30">
      <c r="A161" s="40">
        <v>153</v>
      </c>
      <c r="B161" s="97" t="s">
        <v>529</v>
      </c>
      <c r="C161" s="35" t="s">
        <v>13</v>
      </c>
      <c r="D161" s="35" t="s">
        <v>16</v>
      </c>
      <c r="E161" s="98" t="s">
        <v>46</v>
      </c>
      <c r="F161" s="33">
        <v>1</v>
      </c>
      <c r="G161" s="99"/>
      <c r="H161" s="115"/>
      <c r="I161" s="115"/>
      <c r="J161" s="115"/>
      <c r="K161" s="100"/>
      <c r="L161" s="101"/>
      <c r="M161" s="101"/>
      <c r="N161" s="101"/>
      <c r="O161" s="101"/>
      <c r="P161" s="101"/>
      <c r="Q161" s="102"/>
      <c r="R161" s="102"/>
      <c r="S161" s="102"/>
      <c r="T161" s="102"/>
      <c r="U161" s="102"/>
      <c r="V161" s="103"/>
      <c r="W161" s="103"/>
      <c r="X161" s="103"/>
      <c r="Y161" s="103"/>
      <c r="Z161" s="103"/>
      <c r="AA161" s="101"/>
      <c r="AB161" s="101"/>
      <c r="AC161" s="101"/>
      <c r="AD161" s="101"/>
      <c r="AE161" s="101"/>
      <c r="AF161" s="104"/>
      <c r="AG161" s="104"/>
      <c r="AH161" s="104"/>
      <c r="AI161" s="104"/>
      <c r="AJ161" s="104"/>
      <c r="AK161" s="102"/>
      <c r="AL161" s="102"/>
      <c r="AM161" s="102"/>
      <c r="AN161" s="102"/>
      <c r="AO161" s="102"/>
      <c r="AP161" s="102"/>
      <c r="AQ161" s="104"/>
      <c r="AR161" s="104"/>
      <c r="AS161" s="104"/>
      <c r="AT161" s="104"/>
      <c r="AU161" s="104"/>
      <c r="AV161" s="105"/>
      <c r="AW161" s="105"/>
      <c r="AX161" s="105"/>
      <c r="AY161" s="105"/>
      <c r="AZ161" s="105"/>
      <c r="BA161" s="102"/>
      <c r="BB161" s="102"/>
      <c r="BC161" s="102"/>
      <c r="BD161" s="102"/>
      <c r="BE161" s="102"/>
      <c r="BF161" s="106"/>
      <c r="BG161" s="106"/>
      <c r="BH161" s="106"/>
      <c r="BI161" s="106"/>
      <c r="BJ161" s="106"/>
      <c r="BK161" s="101" t="s">
        <v>46</v>
      </c>
      <c r="BL161" s="101">
        <v>208000</v>
      </c>
      <c r="BM161" s="101">
        <v>33280</v>
      </c>
      <c r="BN161" s="101">
        <v>241280</v>
      </c>
      <c r="BO161" s="101" t="s">
        <v>1319</v>
      </c>
      <c r="BP161" s="107"/>
      <c r="BQ161" s="107"/>
      <c r="BR161" s="107"/>
      <c r="BS161" s="107"/>
      <c r="BT161" s="107"/>
      <c r="BU161" s="151" t="str">
        <f t="shared" si="48"/>
        <v xml:space="preserve"> QUIMICA  M.G.  S.A.S.</v>
      </c>
      <c r="BV161" s="151" t="str">
        <f t="shared" si="49"/>
        <v>Ibiscientific</v>
      </c>
      <c r="BW161" s="151">
        <f t="shared" si="50"/>
        <v>208000</v>
      </c>
      <c r="BX161" s="151">
        <f t="shared" si="51"/>
        <v>33280</v>
      </c>
      <c r="BY161" s="151">
        <f t="shared" si="52"/>
        <v>241280</v>
      </c>
      <c r="BZ161" s="151" t="str">
        <f t="shared" si="53"/>
        <v>60  DIAS</v>
      </c>
      <c r="CA161" s="105"/>
      <c r="CB161" s="105"/>
      <c r="CC161" s="105"/>
      <c r="CD161" s="105"/>
      <c r="CE161" s="105"/>
      <c r="CF161" s="100"/>
      <c r="CG161" s="100"/>
      <c r="CH161" s="100"/>
      <c r="CI161" s="100"/>
      <c r="CJ161" s="100"/>
      <c r="CK161" s="107"/>
      <c r="CL161" s="107"/>
      <c r="CM161" s="107"/>
      <c r="CN161" s="107"/>
      <c r="CO161" s="107"/>
      <c r="CP161" s="102"/>
      <c r="CQ161" s="102"/>
      <c r="CR161" s="102"/>
      <c r="CS161" s="102"/>
      <c r="CT161" s="102"/>
      <c r="CU161" s="102"/>
      <c r="CV161" s="105" t="str">
        <f t="shared" si="54"/>
        <v xml:space="preserve"> QUIMICA  M.G.  S.A.S.</v>
      </c>
      <c r="CW161" s="105" t="str">
        <f t="shared" si="55"/>
        <v>Ibiscientific</v>
      </c>
      <c r="CX161" s="105">
        <f t="shared" si="56"/>
        <v>208000</v>
      </c>
      <c r="CY161" s="105">
        <f t="shared" si="57"/>
        <v>33280</v>
      </c>
      <c r="CZ161" s="105">
        <f t="shared" si="58"/>
        <v>241280</v>
      </c>
      <c r="DA161" s="105" t="str">
        <f t="shared" si="59"/>
        <v>60  DIAS</v>
      </c>
    </row>
    <row r="162" spans="1:105" ht="45">
      <c r="A162" s="40">
        <v>154</v>
      </c>
      <c r="B162" s="97" t="s">
        <v>416</v>
      </c>
      <c r="C162" s="35" t="s">
        <v>13</v>
      </c>
      <c r="D162" s="35" t="s">
        <v>16</v>
      </c>
      <c r="E162" s="97" t="s">
        <v>1255</v>
      </c>
      <c r="F162" s="33">
        <v>1</v>
      </c>
      <c r="G162" s="99"/>
      <c r="H162" s="115"/>
      <c r="I162" s="115"/>
      <c r="J162" s="115"/>
      <c r="K162" s="100"/>
      <c r="L162" s="101"/>
      <c r="M162" s="101"/>
      <c r="N162" s="101"/>
      <c r="O162" s="101"/>
      <c r="P162" s="101"/>
      <c r="Q162" s="102"/>
      <c r="R162" s="102"/>
      <c r="S162" s="102"/>
      <c r="T162" s="102"/>
      <c r="U162" s="102"/>
      <c r="V162" s="103"/>
      <c r="W162" s="103"/>
      <c r="X162" s="103"/>
      <c r="Y162" s="103"/>
      <c r="Z162" s="103"/>
      <c r="AA162" s="101"/>
      <c r="AB162" s="101"/>
      <c r="AC162" s="101"/>
      <c r="AD162" s="101"/>
      <c r="AE162" s="101"/>
      <c r="AF162" s="104"/>
      <c r="AG162" s="104"/>
      <c r="AH162" s="104"/>
      <c r="AI162" s="104"/>
      <c r="AJ162" s="104"/>
      <c r="AK162" s="102"/>
      <c r="AL162" s="102"/>
      <c r="AM162" s="102"/>
      <c r="AN162" s="102"/>
      <c r="AO162" s="102"/>
      <c r="AP162" s="102"/>
      <c r="AQ162" s="104"/>
      <c r="AR162" s="104"/>
      <c r="AS162" s="104"/>
      <c r="AT162" s="104"/>
      <c r="AU162" s="104"/>
      <c r="AV162" s="105"/>
      <c r="AW162" s="105"/>
      <c r="AX162" s="105"/>
      <c r="AY162" s="105"/>
      <c r="AZ162" s="105"/>
      <c r="BA162" s="102"/>
      <c r="BB162" s="102"/>
      <c r="BC162" s="102"/>
      <c r="BD162" s="102"/>
      <c r="BE162" s="102"/>
      <c r="BF162" s="106"/>
      <c r="BG162" s="106"/>
      <c r="BH162" s="106"/>
      <c r="BI162" s="106"/>
      <c r="BJ162" s="106"/>
      <c r="BK162" s="101"/>
      <c r="BL162" s="101"/>
      <c r="BM162" s="101"/>
      <c r="BN162" s="101"/>
      <c r="BO162" s="101"/>
      <c r="BP162" s="107"/>
      <c r="BQ162" s="107"/>
      <c r="BR162" s="107"/>
      <c r="BS162" s="107"/>
      <c r="BT162" s="107"/>
      <c r="BU162" s="151"/>
      <c r="BV162" s="151">
        <f t="shared" si="49"/>
        <v>0</v>
      </c>
      <c r="BW162" s="151"/>
      <c r="BX162" s="151"/>
      <c r="BY162" s="151"/>
      <c r="BZ162" s="151">
        <f t="shared" si="53"/>
        <v>0</v>
      </c>
      <c r="CA162" s="105" t="s">
        <v>23</v>
      </c>
      <c r="CB162" s="105">
        <v>107400</v>
      </c>
      <c r="CC162" s="105">
        <v>17184</v>
      </c>
      <c r="CD162" s="105">
        <v>124584</v>
      </c>
      <c r="CE162" s="105" t="s">
        <v>160</v>
      </c>
      <c r="CF162" s="100"/>
      <c r="CG162" s="100"/>
      <c r="CH162" s="100"/>
      <c r="CI162" s="100"/>
      <c r="CJ162" s="100"/>
      <c r="CK162" s="107"/>
      <c r="CL162" s="107"/>
      <c r="CM162" s="107"/>
      <c r="CN162" s="107"/>
      <c r="CO162" s="107"/>
      <c r="CP162" s="102" t="str">
        <f t="shared" si="66"/>
        <v>SCIENTIFIC PRODUCTS LTDA.</v>
      </c>
      <c r="CQ162" s="102" t="str">
        <f t="shared" si="67"/>
        <v>SIGMA</v>
      </c>
      <c r="CR162" s="102">
        <f t="shared" si="68"/>
        <v>107400</v>
      </c>
      <c r="CS162" s="102">
        <f t="shared" si="69"/>
        <v>17184</v>
      </c>
      <c r="CT162" s="102">
        <f t="shared" si="70"/>
        <v>124584</v>
      </c>
      <c r="CU162" s="102" t="str">
        <f t="shared" si="71"/>
        <v>90 DÍAS</v>
      </c>
      <c r="CV162" s="105" t="str">
        <f t="shared" si="54"/>
        <v>SCIENTIFIC PRODUCTS LTDA.</v>
      </c>
      <c r="CW162" s="105" t="str">
        <f t="shared" si="55"/>
        <v>SIGMA</v>
      </c>
      <c r="CX162" s="105">
        <f t="shared" si="56"/>
        <v>107400</v>
      </c>
      <c r="CY162" s="105">
        <f t="shared" si="57"/>
        <v>17184</v>
      </c>
      <c r="CZ162" s="105">
        <f t="shared" si="58"/>
        <v>124584</v>
      </c>
      <c r="DA162" s="105" t="str">
        <f t="shared" si="59"/>
        <v>90 DÍAS</v>
      </c>
    </row>
    <row r="163" spans="1:105" ht="90">
      <c r="A163" s="40">
        <v>155</v>
      </c>
      <c r="B163" s="97" t="s">
        <v>417</v>
      </c>
      <c r="C163" s="35" t="s">
        <v>13</v>
      </c>
      <c r="D163" s="35" t="s">
        <v>16</v>
      </c>
      <c r="E163" s="98" t="s">
        <v>418</v>
      </c>
      <c r="F163" s="33">
        <v>1</v>
      </c>
      <c r="G163" s="99"/>
      <c r="H163" s="115"/>
      <c r="I163" s="115"/>
      <c r="J163" s="115"/>
      <c r="K163" s="100"/>
      <c r="L163" s="101"/>
      <c r="M163" s="101"/>
      <c r="N163" s="101"/>
      <c r="O163" s="101"/>
      <c r="P163" s="101"/>
      <c r="Q163" s="102"/>
      <c r="R163" s="102"/>
      <c r="S163" s="102"/>
      <c r="T163" s="102"/>
      <c r="U163" s="102"/>
      <c r="V163" s="103" t="s">
        <v>23</v>
      </c>
      <c r="W163" s="103">
        <v>496000</v>
      </c>
      <c r="X163" s="103">
        <v>79360</v>
      </c>
      <c r="Y163" s="103">
        <v>575360</v>
      </c>
      <c r="Z163" s="103" t="s">
        <v>1287</v>
      </c>
      <c r="AA163" s="101"/>
      <c r="AB163" s="101"/>
      <c r="AC163" s="101"/>
      <c r="AD163" s="101"/>
      <c r="AE163" s="101"/>
      <c r="AF163" s="104"/>
      <c r="AG163" s="104"/>
      <c r="AH163" s="104"/>
      <c r="AI163" s="104"/>
      <c r="AJ163" s="104"/>
      <c r="AK163" s="102" t="str">
        <f t="shared" si="60"/>
        <v xml:space="preserve"> CASA CIENTIFICA BLANCO Y COMPANIA S.A.S</v>
      </c>
      <c r="AL163" s="102" t="str">
        <f t="shared" si="61"/>
        <v>SIGMA</v>
      </c>
      <c r="AM163" s="102">
        <f t="shared" si="62"/>
        <v>496000</v>
      </c>
      <c r="AN163" s="102">
        <f t="shared" si="63"/>
        <v>79360</v>
      </c>
      <c r="AO163" s="102">
        <f t="shared" si="64"/>
        <v>575360</v>
      </c>
      <c r="AP163" s="102" t="str">
        <f t="shared" si="65"/>
        <v>45 DIAS</v>
      </c>
      <c r="AQ163" s="104"/>
      <c r="AR163" s="104"/>
      <c r="AS163" s="104"/>
      <c r="AT163" s="104"/>
      <c r="AU163" s="104"/>
      <c r="AV163" s="105"/>
      <c r="AW163" s="105"/>
      <c r="AX163" s="105"/>
      <c r="AY163" s="105"/>
      <c r="AZ163" s="105"/>
      <c r="BA163" s="102"/>
      <c r="BB163" s="102"/>
      <c r="BC163" s="102"/>
      <c r="BD163" s="102"/>
      <c r="BE163" s="102"/>
      <c r="BF163" s="106"/>
      <c r="BG163" s="106"/>
      <c r="BH163" s="106"/>
      <c r="BI163" s="106"/>
      <c r="BJ163" s="106"/>
      <c r="BK163" s="101" t="s">
        <v>23</v>
      </c>
      <c r="BL163" s="101">
        <v>221000</v>
      </c>
      <c r="BM163" s="101">
        <v>35360</v>
      </c>
      <c r="BN163" s="101">
        <v>256360</v>
      </c>
      <c r="BO163" s="101" t="s">
        <v>1283</v>
      </c>
      <c r="BP163" s="107"/>
      <c r="BQ163" s="107"/>
      <c r="BR163" s="107"/>
      <c r="BS163" s="107"/>
      <c r="BT163" s="107"/>
      <c r="BU163" s="151" t="str">
        <f t="shared" si="48"/>
        <v xml:space="preserve"> QUIMICA  M.G.  S.A.S.</v>
      </c>
      <c r="BV163" s="151" t="str">
        <f t="shared" si="49"/>
        <v>SIGMA</v>
      </c>
      <c r="BW163" s="151">
        <f t="shared" si="50"/>
        <v>221000</v>
      </c>
      <c r="BX163" s="151">
        <f t="shared" si="51"/>
        <v>35360</v>
      </c>
      <c r="BY163" s="151">
        <f t="shared" si="52"/>
        <v>256360</v>
      </c>
      <c r="BZ163" s="151" t="str">
        <f t="shared" si="53"/>
        <v>60 DIAS</v>
      </c>
      <c r="CA163" s="105" t="s">
        <v>23</v>
      </c>
      <c r="CB163" s="105">
        <v>231800</v>
      </c>
      <c r="CC163" s="105">
        <v>37088</v>
      </c>
      <c r="CD163" s="105">
        <v>268888</v>
      </c>
      <c r="CE163" s="105" t="s">
        <v>160</v>
      </c>
      <c r="CF163" s="100"/>
      <c r="CG163" s="100"/>
      <c r="CH163" s="100"/>
      <c r="CI163" s="100"/>
      <c r="CJ163" s="100"/>
      <c r="CK163" s="107"/>
      <c r="CL163" s="107"/>
      <c r="CM163" s="107"/>
      <c r="CN163" s="107"/>
      <c r="CO163" s="107"/>
      <c r="CP163" s="102" t="str">
        <f t="shared" si="66"/>
        <v>SCIENTIFIC PRODUCTS LTDA.</v>
      </c>
      <c r="CQ163" s="102" t="str">
        <f t="shared" si="67"/>
        <v>SIGMA</v>
      </c>
      <c r="CR163" s="102">
        <f t="shared" si="68"/>
        <v>231800</v>
      </c>
      <c r="CS163" s="102">
        <f t="shared" si="69"/>
        <v>37088</v>
      </c>
      <c r="CT163" s="102">
        <f t="shared" si="70"/>
        <v>268888</v>
      </c>
      <c r="CU163" s="102" t="str">
        <f t="shared" si="71"/>
        <v>90 DÍAS</v>
      </c>
      <c r="CV163" s="105" t="str">
        <f t="shared" si="54"/>
        <v xml:space="preserve"> QUIMICA  M.G.  S.A.S.</v>
      </c>
      <c r="CW163" s="105" t="str">
        <f t="shared" si="55"/>
        <v>SIGMA</v>
      </c>
      <c r="CX163" s="105">
        <f t="shared" si="56"/>
        <v>221000</v>
      </c>
      <c r="CY163" s="105">
        <f t="shared" si="57"/>
        <v>35360</v>
      </c>
      <c r="CZ163" s="105">
        <f t="shared" si="58"/>
        <v>256360</v>
      </c>
      <c r="DA163" s="105" t="str">
        <f t="shared" si="59"/>
        <v>60 DIAS</v>
      </c>
    </row>
    <row r="164" spans="1:105" ht="30">
      <c r="A164" s="40">
        <v>156</v>
      </c>
      <c r="B164" s="116" t="s">
        <v>420</v>
      </c>
      <c r="C164" s="35" t="s">
        <v>419</v>
      </c>
      <c r="D164" s="35" t="s">
        <v>16</v>
      </c>
      <c r="E164" s="98" t="s">
        <v>418</v>
      </c>
      <c r="F164" s="33">
        <v>1</v>
      </c>
      <c r="G164" s="99"/>
      <c r="H164" s="115"/>
      <c r="I164" s="115"/>
      <c r="J164" s="115"/>
      <c r="K164" s="100"/>
      <c r="L164" s="101"/>
      <c r="M164" s="101"/>
      <c r="N164" s="101"/>
      <c r="O164" s="101"/>
      <c r="P164" s="101"/>
      <c r="Q164" s="102"/>
      <c r="R164" s="102"/>
      <c r="S164" s="102"/>
      <c r="T164" s="102"/>
      <c r="U164" s="102"/>
      <c r="V164" s="103" t="s">
        <v>23</v>
      </c>
      <c r="W164" s="103">
        <v>762000</v>
      </c>
      <c r="X164" s="103">
        <v>121920</v>
      </c>
      <c r="Y164" s="103">
        <v>883920</v>
      </c>
      <c r="Z164" s="103" t="s">
        <v>1287</v>
      </c>
      <c r="AA164" s="101"/>
      <c r="AB164" s="101"/>
      <c r="AC164" s="101"/>
      <c r="AD164" s="101"/>
      <c r="AE164" s="101"/>
      <c r="AF164" s="104"/>
      <c r="AG164" s="104"/>
      <c r="AH164" s="104"/>
      <c r="AI164" s="104"/>
      <c r="AJ164" s="104"/>
      <c r="AK164" s="102" t="str">
        <f t="shared" si="60"/>
        <v xml:space="preserve"> CASA CIENTIFICA BLANCO Y COMPANIA S.A.S</v>
      </c>
      <c r="AL164" s="102" t="str">
        <f t="shared" si="61"/>
        <v>SIGMA</v>
      </c>
      <c r="AM164" s="102">
        <f t="shared" si="62"/>
        <v>762000</v>
      </c>
      <c r="AN164" s="102">
        <f t="shared" si="63"/>
        <v>121920</v>
      </c>
      <c r="AO164" s="102">
        <f t="shared" si="64"/>
        <v>883920</v>
      </c>
      <c r="AP164" s="102" t="str">
        <f t="shared" si="65"/>
        <v>45 DIAS</v>
      </c>
      <c r="AQ164" s="104"/>
      <c r="AR164" s="104"/>
      <c r="AS164" s="104"/>
      <c r="AT164" s="104"/>
      <c r="AU164" s="104"/>
      <c r="AV164" s="105"/>
      <c r="AW164" s="105"/>
      <c r="AX164" s="105"/>
      <c r="AY164" s="105"/>
      <c r="AZ164" s="105"/>
      <c r="BA164" s="102"/>
      <c r="BB164" s="102"/>
      <c r="BC164" s="102"/>
      <c r="BD164" s="102"/>
      <c r="BE164" s="102"/>
      <c r="BF164" s="106"/>
      <c r="BG164" s="106"/>
      <c r="BH164" s="106"/>
      <c r="BI164" s="106"/>
      <c r="BJ164" s="106"/>
      <c r="BK164" s="101" t="s">
        <v>23</v>
      </c>
      <c r="BL164" s="101">
        <v>363000</v>
      </c>
      <c r="BM164" s="101">
        <v>58080</v>
      </c>
      <c r="BN164" s="101">
        <v>421080</v>
      </c>
      <c r="BO164" s="101" t="s">
        <v>1283</v>
      </c>
      <c r="BP164" s="107"/>
      <c r="BQ164" s="107"/>
      <c r="BR164" s="107"/>
      <c r="BS164" s="107"/>
      <c r="BT164" s="107"/>
      <c r="BU164" s="151" t="str">
        <f t="shared" si="48"/>
        <v xml:space="preserve"> QUIMICA  M.G.  S.A.S.</v>
      </c>
      <c r="BV164" s="151" t="str">
        <f t="shared" si="49"/>
        <v>SIGMA</v>
      </c>
      <c r="BW164" s="151">
        <f t="shared" si="50"/>
        <v>363000</v>
      </c>
      <c r="BX164" s="151">
        <f t="shared" si="51"/>
        <v>58080</v>
      </c>
      <c r="BY164" s="151">
        <f t="shared" si="52"/>
        <v>421080</v>
      </c>
      <c r="BZ164" s="151" t="str">
        <f t="shared" si="53"/>
        <v>60 DIAS</v>
      </c>
      <c r="CA164" s="105" t="s">
        <v>23</v>
      </c>
      <c r="CB164" s="105">
        <v>395500</v>
      </c>
      <c r="CC164" s="105">
        <v>63280</v>
      </c>
      <c r="CD164" s="105">
        <v>458780</v>
      </c>
      <c r="CE164" s="105" t="s">
        <v>160</v>
      </c>
      <c r="CF164" s="100"/>
      <c r="CG164" s="100"/>
      <c r="CH164" s="100"/>
      <c r="CI164" s="100"/>
      <c r="CJ164" s="100"/>
      <c r="CK164" s="107"/>
      <c r="CL164" s="107"/>
      <c r="CM164" s="107"/>
      <c r="CN164" s="107"/>
      <c r="CO164" s="107"/>
      <c r="CP164" s="102" t="str">
        <f t="shared" si="66"/>
        <v>SCIENTIFIC PRODUCTS LTDA.</v>
      </c>
      <c r="CQ164" s="102" t="str">
        <f t="shared" si="67"/>
        <v>SIGMA</v>
      </c>
      <c r="CR164" s="102">
        <f t="shared" si="68"/>
        <v>395500</v>
      </c>
      <c r="CS164" s="102">
        <f t="shared" si="69"/>
        <v>63280</v>
      </c>
      <c r="CT164" s="102">
        <f t="shared" si="70"/>
        <v>458780</v>
      </c>
      <c r="CU164" s="102" t="str">
        <f t="shared" si="71"/>
        <v>90 DÍAS</v>
      </c>
      <c r="CV164" s="105" t="str">
        <f t="shared" si="54"/>
        <v xml:space="preserve"> QUIMICA  M.G.  S.A.S.</v>
      </c>
      <c r="CW164" s="105" t="str">
        <f t="shared" si="55"/>
        <v>SIGMA</v>
      </c>
      <c r="CX164" s="105">
        <f t="shared" si="56"/>
        <v>363000</v>
      </c>
      <c r="CY164" s="105">
        <f t="shared" si="57"/>
        <v>58080</v>
      </c>
      <c r="CZ164" s="105">
        <f t="shared" si="58"/>
        <v>421080</v>
      </c>
      <c r="DA164" s="105" t="str">
        <f t="shared" si="59"/>
        <v>60 DIAS</v>
      </c>
    </row>
    <row r="165" spans="1:105" ht="45">
      <c r="A165" s="40">
        <v>157</v>
      </c>
      <c r="B165" s="97" t="s">
        <v>421</v>
      </c>
      <c r="C165" s="35" t="s">
        <v>64</v>
      </c>
      <c r="D165" s="35" t="s">
        <v>54</v>
      </c>
      <c r="E165" s="98" t="s">
        <v>225</v>
      </c>
      <c r="F165" s="33">
        <v>2</v>
      </c>
      <c r="G165" s="99"/>
      <c r="H165" s="115"/>
      <c r="I165" s="115"/>
      <c r="J165" s="115"/>
      <c r="K165" s="100"/>
      <c r="L165" s="101" t="s">
        <v>225</v>
      </c>
      <c r="M165" s="101">
        <v>413000</v>
      </c>
      <c r="N165" s="101">
        <v>66080</v>
      </c>
      <c r="O165" s="101">
        <v>958160</v>
      </c>
      <c r="P165" s="101" t="s">
        <v>151</v>
      </c>
      <c r="Q165" s="102"/>
      <c r="R165" s="102"/>
      <c r="S165" s="102"/>
      <c r="T165" s="102"/>
      <c r="U165" s="102"/>
      <c r="V165" s="103"/>
      <c r="W165" s="103"/>
      <c r="X165" s="103"/>
      <c r="Y165" s="103"/>
      <c r="Z165" s="103"/>
      <c r="AA165" s="101"/>
      <c r="AB165" s="101"/>
      <c r="AC165" s="101"/>
      <c r="AD165" s="101"/>
      <c r="AE165" s="101"/>
      <c r="AF165" s="104"/>
      <c r="AG165" s="104"/>
      <c r="AH165" s="104"/>
      <c r="AI165" s="104"/>
      <c r="AJ165" s="104"/>
      <c r="AK165" s="102" t="str">
        <f t="shared" si="60"/>
        <v xml:space="preserve"> ANNAR DIAGNOSTICA IMPORT S.A.S</v>
      </c>
      <c r="AL165" s="102" t="str">
        <f t="shared" si="61"/>
        <v>PROMEGA</v>
      </c>
      <c r="AM165" s="102">
        <f t="shared" si="62"/>
        <v>413000</v>
      </c>
      <c r="AN165" s="102">
        <f t="shared" si="63"/>
        <v>66080</v>
      </c>
      <c r="AO165" s="102">
        <f t="shared" si="64"/>
        <v>958160</v>
      </c>
      <c r="AP165" s="102" t="str">
        <f t="shared" si="65"/>
        <v>30 DÍAS</v>
      </c>
      <c r="AQ165" s="104"/>
      <c r="AR165" s="104"/>
      <c r="AS165" s="104"/>
      <c r="AT165" s="104"/>
      <c r="AU165" s="104"/>
      <c r="AV165" s="105"/>
      <c r="AW165" s="105"/>
      <c r="AX165" s="105"/>
      <c r="AY165" s="105"/>
      <c r="AZ165" s="105"/>
      <c r="BA165" s="102"/>
      <c r="BB165" s="102"/>
      <c r="BC165" s="102"/>
      <c r="BD165" s="102"/>
      <c r="BE165" s="102"/>
      <c r="BF165" s="106"/>
      <c r="BG165" s="106"/>
      <c r="BH165" s="106"/>
      <c r="BI165" s="106"/>
      <c r="BJ165" s="106"/>
      <c r="BK165" s="101"/>
      <c r="BL165" s="101"/>
      <c r="BM165" s="101"/>
      <c r="BN165" s="101"/>
      <c r="BO165" s="101"/>
      <c r="BP165" s="107"/>
      <c r="BQ165" s="107"/>
      <c r="BR165" s="107"/>
      <c r="BS165" s="107"/>
      <c r="BT165" s="107"/>
      <c r="BU165" s="151"/>
      <c r="BV165" s="151">
        <f t="shared" si="49"/>
        <v>0</v>
      </c>
      <c r="BW165" s="151"/>
      <c r="BX165" s="151"/>
      <c r="BY165" s="151"/>
      <c r="BZ165" s="151">
        <f t="shared" si="53"/>
        <v>0</v>
      </c>
      <c r="CA165" s="105"/>
      <c r="CB165" s="105"/>
      <c r="CC165" s="105"/>
      <c r="CD165" s="105"/>
      <c r="CE165" s="105"/>
      <c r="CF165" s="100"/>
      <c r="CG165" s="100"/>
      <c r="CH165" s="100"/>
      <c r="CI165" s="100"/>
      <c r="CJ165" s="100"/>
      <c r="CK165" s="107"/>
      <c r="CL165" s="107"/>
      <c r="CM165" s="107"/>
      <c r="CN165" s="107"/>
      <c r="CO165" s="107"/>
      <c r="CP165" s="102"/>
      <c r="CQ165" s="102"/>
      <c r="CR165" s="102"/>
      <c r="CS165" s="102"/>
      <c r="CT165" s="102"/>
      <c r="CU165" s="102"/>
      <c r="CV165" s="105" t="str">
        <f t="shared" si="54"/>
        <v xml:space="preserve"> ANNAR DIAGNOSTICA IMPORT S.A.S</v>
      </c>
      <c r="CW165" s="105" t="str">
        <f t="shared" si="55"/>
        <v>PROMEGA</v>
      </c>
      <c r="CX165" s="105">
        <f t="shared" si="56"/>
        <v>413000</v>
      </c>
      <c r="CY165" s="105">
        <f t="shared" si="57"/>
        <v>66080</v>
      </c>
      <c r="CZ165" s="105">
        <f t="shared" si="58"/>
        <v>958160</v>
      </c>
      <c r="DA165" s="105" t="str">
        <f t="shared" si="59"/>
        <v>30 DÍAS</v>
      </c>
    </row>
    <row r="166" spans="1:105" ht="30">
      <c r="A166" s="40">
        <v>158</v>
      </c>
      <c r="B166" s="97" t="s">
        <v>422</v>
      </c>
      <c r="C166" s="35" t="s">
        <v>281</v>
      </c>
      <c r="D166" s="35" t="s">
        <v>15</v>
      </c>
      <c r="E166" s="98" t="s">
        <v>225</v>
      </c>
      <c r="F166" s="33">
        <v>1</v>
      </c>
      <c r="G166" s="99"/>
      <c r="H166" s="115"/>
      <c r="I166" s="115"/>
      <c r="J166" s="115"/>
      <c r="K166" s="100"/>
      <c r="L166" s="101" t="s">
        <v>225</v>
      </c>
      <c r="M166" s="101">
        <v>295000</v>
      </c>
      <c r="N166" s="101">
        <v>47200</v>
      </c>
      <c r="O166" s="101">
        <v>342200</v>
      </c>
      <c r="P166" s="101" t="s">
        <v>151</v>
      </c>
      <c r="Q166" s="102"/>
      <c r="R166" s="102"/>
      <c r="S166" s="102"/>
      <c r="T166" s="102"/>
      <c r="U166" s="102"/>
      <c r="V166" s="103"/>
      <c r="W166" s="103"/>
      <c r="X166" s="103"/>
      <c r="Y166" s="103"/>
      <c r="Z166" s="103"/>
      <c r="AA166" s="101"/>
      <c r="AB166" s="101"/>
      <c r="AC166" s="101"/>
      <c r="AD166" s="101"/>
      <c r="AE166" s="101"/>
      <c r="AF166" s="104"/>
      <c r="AG166" s="104"/>
      <c r="AH166" s="104"/>
      <c r="AI166" s="104"/>
      <c r="AJ166" s="104"/>
      <c r="AK166" s="102" t="str">
        <f t="shared" si="60"/>
        <v xml:space="preserve"> ANNAR DIAGNOSTICA IMPORT S.A.S</v>
      </c>
      <c r="AL166" s="102" t="str">
        <f t="shared" si="61"/>
        <v>PROMEGA</v>
      </c>
      <c r="AM166" s="102">
        <f t="shared" si="62"/>
        <v>295000</v>
      </c>
      <c r="AN166" s="102">
        <f t="shared" si="63"/>
        <v>47200</v>
      </c>
      <c r="AO166" s="102">
        <f t="shared" si="64"/>
        <v>342200</v>
      </c>
      <c r="AP166" s="102" t="str">
        <f t="shared" si="65"/>
        <v>30 DÍAS</v>
      </c>
      <c r="AQ166" s="104"/>
      <c r="AR166" s="104"/>
      <c r="AS166" s="104"/>
      <c r="AT166" s="104"/>
      <c r="AU166" s="104"/>
      <c r="AV166" s="105"/>
      <c r="AW166" s="105"/>
      <c r="AX166" s="105"/>
      <c r="AY166" s="105"/>
      <c r="AZ166" s="105"/>
      <c r="BA166" s="102"/>
      <c r="BB166" s="102"/>
      <c r="BC166" s="102"/>
      <c r="BD166" s="102"/>
      <c r="BE166" s="102"/>
      <c r="BF166" s="106"/>
      <c r="BG166" s="106"/>
      <c r="BH166" s="106"/>
      <c r="BI166" s="106"/>
      <c r="BJ166" s="106"/>
      <c r="BK166" s="101"/>
      <c r="BL166" s="101"/>
      <c r="BM166" s="101"/>
      <c r="BN166" s="101"/>
      <c r="BO166" s="101"/>
      <c r="BP166" s="107"/>
      <c r="BQ166" s="107"/>
      <c r="BR166" s="107"/>
      <c r="BS166" s="107"/>
      <c r="BT166" s="107"/>
      <c r="BU166" s="151"/>
      <c r="BV166" s="151">
        <f t="shared" si="49"/>
        <v>0</v>
      </c>
      <c r="BW166" s="151"/>
      <c r="BX166" s="151"/>
      <c r="BY166" s="151"/>
      <c r="BZ166" s="151">
        <f t="shared" si="53"/>
        <v>0</v>
      </c>
      <c r="CA166" s="105"/>
      <c r="CB166" s="105"/>
      <c r="CC166" s="105"/>
      <c r="CD166" s="105"/>
      <c r="CE166" s="105"/>
      <c r="CF166" s="100"/>
      <c r="CG166" s="100"/>
      <c r="CH166" s="100"/>
      <c r="CI166" s="100"/>
      <c r="CJ166" s="100"/>
      <c r="CK166" s="107"/>
      <c r="CL166" s="107"/>
      <c r="CM166" s="107"/>
      <c r="CN166" s="107"/>
      <c r="CO166" s="107"/>
      <c r="CP166" s="102"/>
      <c r="CQ166" s="102"/>
      <c r="CR166" s="102"/>
      <c r="CS166" s="102"/>
      <c r="CT166" s="102"/>
      <c r="CU166" s="102"/>
      <c r="CV166" s="105" t="str">
        <f t="shared" si="54"/>
        <v xml:space="preserve"> ANNAR DIAGNOSTICA IMPORT S.A.S</v>
      </c>
      <c r="CW166" s="105" t="str">
        <f t="shared" si="55"/>
        <v>PROMEGA</v>
      </c>
      <c r="CX166" s="105">
        <f t="shared" si="56"/>
        <v>295000</v>
      </c>
      <c r="CY166" s="105">
        <f t="shared" si="57"/>
        <v>47200</v>
      </c>
      <c r="CZ166" s="105">
        <f t="shared" si="58"/>
        <v>342200</v>
      </c>
      <c r="DA166" s="105" t="str">
        <f t="shared" si="59"/>
        <v>30 DÍAS</v>
      </c>
    </row>
    <row r="167" spans="1:105" ht="30">
      <c r="A167" s="40">
        <v>159</v>
      </c>
      <c r="B167" s="97" t="s">
        <v>423</v>
      </c>
      <c r="C167" s="35" t="s">
        <v>424</v>
      </c>
      <c r="D167" s="35" t="s">
        <v>301</v>
      </c>
      <c r="E167" s="98" t="s">
        <v>225</v>
      </c>
      <c r="F167" s="33">
        <v>1</v>
      </c>
      <c r="G167" s="99"/>
      <c r="H167" s="115"/>
      <c r="I167" s="115"/>
      <c r="J167" s="115"/>
      <c r="K167" s="100"/>
      <c r="L167" s="101" t="s">
        <v>225</v>
      </c>
      <c r="M167" s="101">
        <v>482000</v>
      </c>
      <c r="N167" s="101">
        <v>77120</v>
      </c>
      <c r="O167" s="101">
        <v>559120</v>
      </c>
      <c r="P167" s="101" t="s">
        <v>151</v>
      </c>
      <c r="Q167" s="102"/>
      <c r="R167" s="102"/>
      <c r="S167" s="102"/>
      <c r="T167" s="102"/>
      <c r="U167" s="102"/>
      <c r="V167" s="103"/>
      <c r="W167" s="103"/>
      <c r="X167" s="103"/>
      <c r="Y167" s="103"/>
      <c r="Z167" s="103"/>
      <c r="AA167" s="101"/>
      <c r="AB167" s="101"/>
      <c r="AC167" s="101"/>
      <c r="AD167" s="101"/>
      <c r="AE167" s="101"/>
      <c r="AF167" s="104"/>
      <c r="AG167" s="104"/>
      <c r="AH167" s="104"/>
      <c r="AI167" s="104"/>
      <c r="AJ167" s="104"/>
      <c r="AK167" s="102" t="str">
        <f t="shared" si="60"/>
        <v xml:space="preserve"> ANNAR DIAGNOSTICA IMPORT S.A.S</v>
      </c>
      <c r="AL167" s="102" t="str">
        <f t="shared" si="61"/>
        <v>PROMEGA</v>
      </c>
      <c r="AM167" s="102">
        <f t="shared" si="62"/>
        <v>482000</v>
      </c>
      <c r="AN167" s="102">
        <f t="shared" si="63"/>
        <v>77120</v>
      </c>
      <c r="AO167" s="102">
        <f t="shared" si="64"/>
        <v>559120</v>
      </c>
      <c r="AP167" s="102" t="str">
        <f t="shared" si="65"/>
        <v>30 DÍAS</v>
      </c>
      <c r="AQ167" s="104"/>
      <c r="AR167" s="104"/>
      <c r="AS167" s="104"/>
      <c r="AT167" s="104"/>
      <c r="AU167" s="104"/>
      <c r="AV167" s="105"/>
      <c r="AW167" s="105"/>
      <c r="AX167" s="105"/>
      <c r="AY167" s="105"/>
      <c r="AZ167" s="105"/>
      <c r="BA167" s="102"/>
      <c r="BB167" s="102"/>
      <c r="BC167" s="102"/>
      <c r="BD167" s="102"/>
      <c r="BE167" s="102"/>
      <c r="BF167" s="106"/>
      <c r="BG167" s="106"/>
      <c r="BH167" s="106"/>
      <c r="BI167" s="106"/>
      <c r="BJ167" s="106"/>
      <c r="BK167" s="101"/>
      <c r="BL167" s="101"/>
      <c r="BM167" s="101"/>
      <c r="BN167" s="101"/>
      <c r="BO167" s="101"/>
      <c r="BP167" s="107"/>
      <c r="BQ167" s="107"/>
      <c r="BR167" s="107"/>
      <c r="BS167" s="107"/>
      <c r="BT167" s="107"/>
      <c r="BU167" s="151"/>
      <c r="BV167" s="151">
        <f t="shared" si="49"/>
        <v>0</v>
      </c>
      <c r="BW167" s="151"/>
      <c r="BX167" s="151"/>
      <c r="BY167" s="151"/>
      <c r="BZ167" s="151">
        <f t="shared" si="53"/>
        <v>0</v>
      </c>
      <c r="CA167" s="105"/>
      <c r="CB167" s="105"/>
      <c r="CC167" s="105"/>
      <c r="CD167" s="105"/>
      <c r="CE167" s="105"/>
      <c r="CF167" s="100"/>
      <c r="CG167" s="100"/>
      <c r="CH167" s="100"/>
      <c r="CI167" s="100"/>
      <c r="CJ167" s="100"/>
      <c r="CK167" s="107"/>
      <c r="CL167" s="107"/>
      <c r="CM167" s="107"/>
      <c r="CN167" s="107"/>
      <c r="CO167" s="107"/>
      <c r="CP167" s="102"/>
      <c r="CQ167" s="102"/>
      <c r="CR167" s="102"/>
      <c r="CS167" s="102"/>
      <c r="CT167" s="102"/>
      <c r="CU167" s="102"/>
      <c r="CV167" s="105" t="str">
        <f t="shared" si="54"/>
        <v xml:space="preserve"> ANNAR DIAGNOSTICA IMPORT S.A.S</v>
      </c>
      <c r="CW167" s="105" t="str">
        <f t="shared" si="55"/>
        <v>PROMEGA</v>
      </c>
      <c r="CX167" s="105">
        <f t="shared" si="56"/>
        <v>482000</v>
      </c>
      <c r="CY167" s="105">
        <f t="shared" si="57"/>
        <v>77120</v>
      </c>
      <c r="CZ167" s="105">
        <f t="shared" si="58"/>
        <v>559120</v>
      </c>
      <c r="DA167" s="105" t="str">
        <f t="shared" si="59"/>
        <v>30 DÍAS</v>
      </c>
    </row>
    <row r="168" spans="1:105" ht="30">
      <c r="A168" s="40">
        <v>160</v>
      </c>
      <c r="B168" s="97" t="s">
        <v>425</v>
      </c>
      <c r="C168" s="35"/>
      <c r="D168" s="35"/>
      <c r="E168" s="98" t="s">
        <v>225</v>
      </c>
      <c r="F168" s="33">
        <v>1</v>
      </c>
      <c r="G168" s="99"/>
      <c r="H168" s="115"/>
      <c r="I168" s="115"/>
      <c r="J168" s="115"/>
      <c r="K168" s="100"/>
      <c r="L168" s="101" t="s">
        <v>225</v>
      </c>
      <c r="M168" s="101">
        <v>292250</v>
      </c>
      <c r="N168" s="101">
        <v>46760</v>
      </c>
      <c r="O168" s="101">
        <v>339010</v>
      </c>
      <c r="P168" s="101" t="s">
        <v>151</v>
      </c>
      <c r="Q168" s="102"/>
      <c r="R168" s="102"/>
      <c r="S168" s="102"/>
      <c r="T168" s="102"/>
      <c r="U168" s="102"/>
      <c r="V168" s="103"/>
      <c r="W168" s="103"/>
      <c r="X168" s="103"/>
      <c r="Y168" s="103"/>
      <c r="Z168" s="103"/>
      <c r="AA168" s="101"/>
      <c r="AB168" s="101"/>
      <c r="AC168" s="101"/>
      <c r="AD168" s="101"/>
      <c r="AE168" s="101"/>
      <c r="AF168" s="104"/>
      <c r="AG168" s="104"/>
      <c r="AH168" s="104"/>
      <c r="AI168" s="104"/>
      <c r="AJ168" s="104"/>
      <c r="AK168" s="102" t="str">
        <f t="shared" si="60"/>
        <v xml:space="preserve"> ANNAR DIAGNOSTICA IMPORT S.A.S</v>
      </c>
      <c r="AL168" s="102" t="str">
        <f t="shared" si="61"/>
        <v>PROMEGA</v>
      </c>
      <c r="AM168" s="102">
        <f t="shared" si="62"/>
        <v>292250</v>
      </c>
      <c r="AN168" s="102">
        <f t="shared" si="63"/>
        <v>46760</v>
      </c>
      <c r="AO168" s="102">
        <f t="shared" si="64"/>
        <v>339010</v>
      </c>
      <c r="AP168" s="102" t="str">
        <f t="shared" si="65"/>
        <v>30 DÍAS</v>
      </c>
      <c r="AQ168" s="104"/>
      <c r="AR168" s="104"/>
      <c r="AS168" s="104"/>
      <c r="AT168" s="104"/>
      <c r="AU168" s="104"/>
      <c r="AV168" s="105"/>
      <c r="AW168" s="105"/>
      <c r="AX168" s="105"/>
      <c r="AY168" s="105"/>
      <c r="AZ168" s="105"/>
      <c r="BA168" s="102"/>
      <c r="BB168" s="102"/>
      <c r="BC168" s="102"/>
      <c r="BD168" s="102"/>
      <c r="BE168" s="102"/>
      <c r="BF168" s="106"/>
      <c r="BG168" s="106"/>
      <c r="BH168" s="106"/>
      <c r="BI168" s="106"/>
      <c r="BJ168" s="106"/>
      <c r="BK168" s="101"/>
      <c r="BL168" s="101"/>
      <c r="BM168" s="101"/>
      <c r="BN168" s="101"/>
      <c r="BO168" s="101"/>
      <c r="BP168" s="107"/>
      <c r="BQ168" s="107"/>
      <c r="BR168" s="107"/>
      <c r="BS168" s="107"/>
      <c r="BT168" s="107"/>
      <c r="BU168" s="151"/>
      <c r="BV168" s="151">
        <f t="shared" si="49"/>
        <v>0</v>
      </c>
      <c r="BW168" s="151"/>
      <c r="BX168" s="151"/>
      <c r="BY168" s="151"/>
      <c r="BZ168" s="151">
        <f t="shared" si="53"/>
        <v>0</v>
      </c>
      <c r="CA168" s="105"/>
      <c r="CB168" s="105"/>
      <c r="CC168" s="105"/>
      <c r="CD168" s="105"/>
      <c r="CE168" s="105"/>
      <c r="CF168" s="100"/>
      <c r="CG168" s="100"/>
      <c r="CH168" s="100"/>
      <c r="CI168" s="100"/>
      <c r="CJ168" s="100"/>
      <c r="CK168" s="107"/>
      <c r="CL168" s="107"/>
      <c r="CM168" s="107"/>
      <c r="CN168" s="107"/>
      <c r="CO168" s="107"/>
      <c r="CP168" s="102"/>
      <c r="CQ168" s="102"/>
      <c r="CR168" s="102"/>
      <c r="CS168" s="102"/>
      <c r="CT168" s="102"/>
      <c r="CU168" s="102"/>
      <c r="CV168" s="105" t="str">
        <f t="shared" si="54"/>
        <v xml:space="preserve"> ANNAR DIAGNOSTICA IMPORT S.A.S</v>
      </c>
      <c r="CW168" s="105" t="str">
        <f t="shared" si="55"/>
        <v>PROMEGA</v>
      </c>
      <c r="CX168" s="105">
        <f t="shared" si="56"/>
        <v>292250</v>
      </c>
      <c r="CY168" s="105">
        <f t="shared" si="57"/>
        <v>46760</v>
      </c>
      <c r="CZ168" s="105">
        <f t="shared" si="58"/>
        <v>339010</v>
      </c>
      <c r="DA168" s="105" t="str">
        <f t="shared" si="59"/>
        <v>30 DÍAS</v>
      </c>
    </row>
    <row r="169" spans="1:105" ht="45">
      <c r="A169" s="40">
        <v>161</v>
      </c>
      <c r="B169" s="97" t="s">
        <v>426</v>
      </c>
      <c r="C169" s="35" t="s">
        <v>30</v>
      </c>
      <c r="D169" s="35" t="s">
        <v>15</v>
      </c>
      <c r="E169" s="98"/>
      <c r="F169" s="33">
        <v>1</v>
      </c>
      <c r="G169" s="99"/>
      <c r="H169" s="115"/>
      <c r="I169" s="115"/>
      <c r="J169" s="115"/>
      <c r="K169" s="100"/>
      <c r="L169" s="101"/>
      <c r="M169" s="101"/>
      <c r="N169" s="101"/>
      <c r="O169" s="101"/>
      <c r="P169" s="101"/>
      <c r="Q169" s="102"/>
      <c r="R169" s="102"/>
      <c r="S169" s="102"/>
      <c r="T169" s="102"/>
      <c r="U169" s="102"/>
      <c r="V169" s="103"/>
      <c r="W169" s="103"/>
      <c r="X169" s="103"/>
      <c r="Y169" s="103"/>
      <c r="Z169" s="103"/>
      <c r="AA169" s="101"/>
      <c r="AB169" s="101"/>
      <c r="AC169" s="101"/>
      <c r="AD169" s="101"/>
      <c r="AE169" s="101"/>
      <c r="AF169" s="104"/>
      <c r="AG169" s="104"/>
      <c r="AH169" s="104"/>
      <c r="AI169" s="104"/>
      <c r="AJ169" s="104"/>
      <c r="AK169" s="102"/>
      <c r="AL169" s="102"/>
      <c r="AM169" s="102"/>
      <c r="AN169" s="102"/>
      <c r="AO169" s="102"/>
      <c r="AP169" s="102"/>
      <c r="AQ169" s="104"/>
      <c r="AR169" s="104"/>
      <c r="AS169" s="104"/>
      <c r="AT169" s="104"/>
      <c r="AU169" s="104"/>
      <c r="AV169" s="105"/>
      <c r="AW169" s="105"/>
      <c r="AX169" s="105"/>
      <c r="AY169" s="105"/>
      <c r="AZ169" s="105"/>
      <c r="BA169" s="102"/>
      <c r="BB169" s="102"/>
      <c r="BC169" s="102"/>
      <c r="BD169" s="102"/>
      <c r="BE169" s="102"/>
      <c r="BF169" s="106"/>
      <c r="BG169" s="106"/>
      <c r="BH169" s="106"/>
      <c r="BI169" s="106"/>
      <c r="BJ169" s="106"/>
      <c r="BK169" s="101"/>
      <c r="BL169" s="101"/>
      <c r="BM169" s="101"/>
      <c r="BN169" s="101"/>
      <c r="BO169" s="101"/>
      <c r="BP169" s="107"/>
      <c r="BQ169" s="107"/>
      <c r="BR169" s="107"/>
      <c r="BS169" s="107"/>
      <c r="BT169" s="107"/>
      <c r="BU169" s="151"/>
      <c r="BV169" s="151">
        <f t="shared" si="49"/>
        <v>0</v>
      </c>
      <c r="BW169" s="151"/>
      <c r="BX169" s="151"/>
      <c r="BY169" s="151"/>
      <c r="BZ169" s="151">
        <f t="shared" si="53"/>
        <v>0</v>
      </c>
      <c r="CA169" s="105"/>
      <c r="CB169" s="105"/>
      <c r="CC169" s="105"/>
      <c r="CD169" s="105"/>
      <c r="CE169" s="105"/>
      <c r="CF169" s="100"/>
      <c r="CG169" s="100"/>
      <c r="CH169" s="100"/>
      <c r="CI169" s="100"/>
      <c r="CJ169" s="100"/>
      <c r="CK169" s="107"/>
      <c r="CL169" s="107"/>
      <c r="CM169" s="107"/>
      <c r="CN169" s="107"/>
      <c r="CO169" s="107"/>
      <c r="CP169" s="102"/>
      <c r="CQ169" s="102"/>
      <c r="CR169" s="102"/>
      <c r="CS169" s="102"/>
      <c r="CT169" s="102"/>
      <c r="CU169" s="102"/>
      <c r="CV169" s="105">
        <f t="shared" si="54"/>
        <v>0</v>
      </c>
      <c r="CW169" s="105">
        <f t="shared" si="55"/>
        <v>0</v>
      </c>
      <c r="CX169" s="105">
        <f t="shared" si="56"/>
        <v>0</v>
      </c>
      <c r="CY169" s="105">
        <f t="shared" si="57"/>
        <v>0</v>
      </c>
      <c r="CZ169" s="105">
        <f t="shared" si="58"/>
        <v>0</v>
      </c>
      <c r="DA169" s="105">
        <f t="shared" si="59"/>
        <v>0</v>
      </c>
    </row>
    <row r="170" spans="1:105" ht="30">
      <c r="A170" s="40">
        <v>162</v>
      </c>
      <c r="B170" s="97" t="s">
        <v>427</v>
      </c>
      <c r="C170" s="35"/>
      <c r="D170" s="35"/>
      <c r="E170" s="98" t="s">
        <v>225</v>
      </c>
      <c r="F170" s="33">
        <v>1</v>
      </c>
      <c r="G170" s="99"/>
      <c r="H170" s="115"/>
      <c r="I170" s="115"/>
      <c r="J170" s="115"/>
      <c r="K170" s="100"/>
      <c r="L170" s="101" t="s">
        <v>225</v>
      </c>
      <c r="M170" s="101">
        <v>257000</v>
      </c>
      <c r="N170" s="101">
        <v>41120</v>
      </c>
      <c r="O170" s="101">
        <v>298120</v>
      </c>
      <c r="P170" s="101" t="s">
        <v>151</v>
      </c>
      <c r="Q170" s="102"/>
      <c r="R170" s="102"/>
      <c r="S170" s="102"/>
      <c r="T170" s="102"/>
      <c r="U170" s="102"/>
      <c r="V170" s="103"/>
      <c r="W170" s="103"/>
      <c r="X170" s="103"/>
      <c r="Y170" s="103"/>
      <c r="Z170" s="103"/>
      <c r="AA170" s="101"/>
      <c r="AB170" s="101"/>
      <c r="AC170" s="101"/>
      <c r="AD170" s="101"/>
      <c r="AE170" s="101"/>
      <c r="AF170" s="104"/>
      <c r="AG170" s="104"/>
      <c r="AH170" s="104"/>
      <c r="AI170" s="104"/>
      <c r="AJ170" s="104"/>
      <c r="AK170" s="102" t="str">
        <f t="shared" si="60"/>
        <v xml:space="preserve"> ANNAR DIAGNOSTICA IMPORT S.A.S</v>
      </c>
      <c r="AL170" s="102" t="str">
        <f t="shared" si="61"/>
        <v>PROMEGA</v>
      </c>
      <c r="AM170" s="102">
        <f t="shared" si="62"/>
        <v>257000</v>
      </c>
      <c r="AN170" s="102">
        <f t="shared" si="63"/>
        <v>41120</v>
      </c>
      <c r="AO170" s="102">
        <f t="shared" si="64"/>
        <v>298120</v>
      </c>
      <c r="AP170" s="102" t="str">
        <f t="shared" si="65"/>
        <v>30 DÍAS</v>
      </c>
      <c r="AQ170" s="104"/>
      <c r="AR170" s="104"/>
      <c r="AS170" s="104"/>
      <c r="AT170" s="104"/>
      <c r="AU170" s="104"/>
      <c r="AV170" s="105"/>
      <c r="AW170" s="105"/>
      <c r="AX170" s="105"/>
      <c r="AY170" s="105"/>
      <c r="AZ170" s="105"/>
      <c r="BA170" s="102"/>
      <c r="BB170" s="102"/>
      <c r="BC170" s="102"/>
      <c r="BD170" s="102"/>
      <c r="BE170" s="102"/>
      <c r="BF170" s="106"/>
      <c r="BG170" s="106"/>
      <c r="BH170" s="106"/>
      <c r="BI170" s="106"/>
      <c r="BJ170" s="106"/>
      <c r="BK170" s="101"/>
      <c r="BL170" s="101"/>
      <c r="BM170" s="101"/>
      <c r="BN170" s="101"/>
      <c r="BO170" s="101"/>
      <c r="BP170" s="107"/>
      <c r="BQ170" s="107"/>
      <c r="BR170" s="107"/>
      <c r="BS170" s="107"/>
      <c r="BT170" s="107"/>
      <c r="BU170" s="151"/>
      <c r="BV170" s="151">
        <f t="shared" si="49"/>
        <v>0</v>
      </c>
      <c r="BW170" s="151"/>
      <c r="BX170" s="151"/>
      <c r="BY170" s="151"/>
      <c r="BZ170" s="151">
        <f t="shared" si="53"/>
        <v>0</v>
      </c>
      <c r="CA170" s="105"/>
      <c r="CB170" s="105"/>
      <c r="CC170" s="105"/>
      <c r="CD170" s="105"/>
      <c r="CE170" s="105"/>
      <c r="CF170" s="100"/>
      <c r="CG170" s="100"/>
      <c r="CH170" s="100"/>
      <c r="CI170" s="100"/>
      <c r="CJ170" s="100"/>
      <c r="CK170" s="107"/>
      <c r="CL170" s="107"/>
      <c r="CM170" s="107"/>
      <c r="CN170" s="107"/>
      <c r="CO170" s="107"/>
      <c r="CP170" s="102"/>
      <c r="CQ170" s="102"/>
      <c r="CR170" s="102"/>
      <c r="CS170" s="102"/>
      <c r="CT170" s="102"/>
      <c r="CU170" s="102"/>
      <c r="CV170" s="105" t="str">
        <f t="shared" si="54"/>
        <v xml:space="preserve"> ANNAR DIAGNOSTICA IMPORT S.A.S</v>
      </c>
      <c r="CW170" s="105" t="str">
        <f t="shared" si="55"/>
        <v>PROMEGA</v>
      </c>
      <c r="CX170" s="105">
        <f t="shared" si="56"/>
        <v>257000</v>
      </c>
      <c r="CY170" s="105">
        <f t="shared" si="57"/>
        <v>41120</v>
      </c>
      <c r="CZ170" s="105">
        <f t="shared" si="58"/>
        <v>298120</v>
      </c>
      <c r="DA170" s="105" t="str">
        <f t="shared" si="59"/>
        <v>30 DÍAS</v>
      </c>
    </row>
    <row r="171" spans="1:105" ht="30">
      <c r="A171" s="40">
        <v>163</v>
      </c>
      <c r="B171" s="97" t="s">
        <v>428</v>
      </c>
      <c r="C171" s="35"/>
      <c r="D171" s="98"/>
      <c r="E171" s="98" t="s">
        <v>225</v>
      </c>
      <c r="F171" s="33">
        <v>1</v>
      </c>
      <c r="G171" s="99"/>
      <c r="H171" s="115"/>
      <c r="I171" s="115"/>
      <c r="J171" s="115"/>
      <c r="K171" s="100"/>
      <c r="L171" s="101" t="s">
        <v>225</v>
      </c>
      <c r="M171" s="101">
        <v>474000</v>
      </c>
      <c r="N171" s="101">
        <v>75840</v>
      </c>
      <c r="O171" s="101">
        <v>549840</v>
      </c>
      <c r="P171" s="101" t="s">
        <v>151</v>
      </c>
      <c r="Q171" s="102"/>
      <c r="R171" s="102"/>
      <c r="S171" s="102"/>
      <c r="T171" s="102"/>
      <c r="U171" s="102"/>
      <c r="V171" s="103"/>
      <c r="W171" s="103"/>
      <c r="X171" s="103"/>
      <c r="Y171" s="103"/>
      <c r="Z171" s="103"/>
      <c r="AA171" s="101"/>
      <c r="AB171" s="101"/>
      <c r="AC171" s="101"/>
      <c r="AD171" s="101"/>
      <c r="AE171" s="101"/>
      <c r="AF171" s="104"/>
      <c r="AG171" s="104"/>
      <c r="AH171" s="104"/>
      <c r="AI171" s="104"/>
      <c r="AJ171" s="104"/>
      <c r="AK171" s="102" t="str">
        <f t="shared" si="60"/>
        <v xml:space="preserve"> ANNAR DIAGNOSTICA IMPORT S.A.S</v>
      </c>
      <c r="AL171" s="102" t="str">
        <f t="shared" si="61"/>
        <v>PROMEGA</v>
      </c>
      <c r="AM171" s="102">
        <f t="shared" si="62"/>
        <v>474000</v>
      </c>
      <c r="AN171" s="102">
        <f t="shared" si="63"/>
        <v>75840</v>
      </c>
      <c r="AO171" s="102">
        <f t="shared" si="64"/>
        <v>549840</v>
      </c>
      <c r="AP171" s="102" t="str">
        <f t="shared" si="65"/>
        <v>30 DÍAS</v>
      </c>
      <c r="AQ171" s="104"/>
      <c r="AR171" s="104"/>
      <c r="AS171" s="104"/>
      <c r="AT171" s="104"/>
      <c r="AU171" s="104"/>
      <c r="AV171" s="105"/>
      <c r="AW171" s="105"/>
      <c r="AX171" s="105"/>
      <c r="AY171" s="105"/>
      <c r="AZ171" s="105"/>
      <c r="BA171" s="102"/>
      <c r="BB171" s="102"/>
      <c r="BC171" s="102"/>
      <c r="BD171" s="102"/>
      <c r="BE171" s="102"/>
      <c r="BF171" s="106"/>
      <c r="BG171" s="106"/>
      <c r="BH171" s="106"/>
      <c r="BI171" s="106"/>
      <c r="BJ171" s="106"/>
      <c r="BK171" s="101"/>
      <c r="BL171" s="101"/>
      <c r="BM171" s="101"/>
      <c r="BN171" s="101"/>
      <c r="BO171" s="101"/>
      <c r="BP171" s="107"/>
      <c r="BQ171" s="107"/>
      <c r="BR171" s="107"/>
      <c r="BS171" s="107"/>
      <c r="BT171" s="107"/>
      <c r="BU171" s="151"/>
      <c r="BV171" s="151">
        <f t="shared" si="49"/>
        <v>0</v>
      </c>
      <c r="BW171" s="151"/>
      <c r="BX171" s="151"/>
      <c r="BY171" s="151"/>
      <c r="BZ171" s="151">
        <f t="shared" si="53"/>
        <v>0</v>
      </c>
      <c r="CA171" s="105"/>
      <c r="CB171" s="105"/>
      <c r="CC171" s="105"/>
      <c r="CD171" s="105"/>
      <c r="CE171" s="105"/>
      <c r="CF171" s="100"/>
      <c r="CG171" s="100"/>
      <c r="CH171" s="100"/>
      <c r="CI171" s="100"/>
      <c r="CJ171" s="100"/>
      <c r="CK171" s="107"/>
      <c r="CL171" s="107"/>
      <c r="CM171" s="107"/>
      <c r="CN171" s="107"/>
      <c r="CO171" s="107"/>
      <c r="CP171" s="102"/>
      <c r="CQ171" s="102"/>
      <c r="CR171" s="102"/>
      <c r="CS171" s="102"/>
      <c r="CT171" s="102"/>
      <c r="CU171" s="102"/>
      <c r="CV171" s="105" t="str">
        <f t="shared" si="54"/>
        <v xml:space="preserve"> ANNAR DIAGNOSTICA IMPORT S.A.S</v>
      </c>
      <c r="CW171" s="105" t="str">
        <f t="shared" si="55"/>
        <v>PROMEGA</v>
      </c>
      <c r="CX171" s="105">
        <f t="shared" si="56"/>
        <v>474000</v>
      </c>
      <c r="CY171" s="105">
        <f t="shared" si="57"/>
        <v>75840</v>
      </c>
      <c r="CZ171" s="105">
        <f t="shared" si="58"/>
        <v>549840</v>
      </c>
      <c r="DA171" s="105" t="str">
        <f t="shared" si="59"/>
        <v>30 DÍAS</v>
      </c>
    </row>
    <row r="172" spans="1:105" ht="30">
      <c r="A172" s="40">
        <v>164</v>
      </c>
      <c r="B172" s="97" t="s">
        <v>429</v>
      </c>
      <c r="C172" s="35" t="s">
        <v>316</v>
      </c>
      <c r="D172" s="35" t="s">
        <v>16</v>
      </c>
      <c r="E172" s="98" t="s">
        <v>436</v>
      </c>
      <c r="F172" s="33">
        <v>1</v>
      </c>
      <c r="G172" s="99"/>
      <c r="H172" s="115"/>
      <c r="I172" s="115"/>
      <c r="J172" s="115"/>
      <c r="K172" s="100"/>
      <c r="L172" s="101"/>
      <c r="M172" s="101"/>
      <c r="N172" s="101"/>
      <c r="O172" s="101"/>
      <c r="P172" s="101"/>
      <c r="Q172" s="102"/>
      <c r="R172" s="102"/>
      <c r="S172" s="102"/>
      <c r="T172" s="102"/>
      <c r="U172" s="102"/>
      <c r="V172" s="103"/>
      <c r="W172" s="103"/>
      <c r="X172" s="103"/>
      <c r="Y172" s="103"/>
      <c r="Z172" s="103"/>
      <c r="AA172" s="101"/>
      <c r="AB172" s="101"/>
      <c r="AC172" s="101"/>
      <c r="AD172" s="101"/>
      <c r="AE172" s="101"/>
      <c r="AF172" s="104" t="s">
        <v>436</v>
      </c>
      <c r="AG172" s="104">
        <v>224000</v>
      </c>
      <c r="AH172" s="104">
        <v>35840</v>
      </c>
      <c r="AI172" s="104">
        <v>259840</v>
      </c>
      <c r="AJ172" s="104" t="s">
        <v>1292</v>
      </c>
      <c r="AK172" s="102" t="str">
        <f t="shared" si="60"/>
        <v>GENTECH S.A.S</v>
      </c>
      <c r="AL172" s="102" t="str">
        <f t="shared" si="61"/>
        <v>CAISSON</v>
      </c>
      <c r="AM172" s="102">
        <f t="shared" si="62"/>
        <v>224000</v>
      </c>
      <c r="AN172" s="102">
        <f t="shared" si="63"/>
        <v>35840</v>
      </c>
      <c r="AO172" s="102">
        <f t="shared" si="64"/>
        <v>259840</v>
      </c>
      <c r="AP172" s="102" t="str">
        <f t="shared" si="65"/>
        <v xml:space="preserve">60 dias </v>
      </c>
      <c r="AQ172" s="104"/>
      <c r="AR172" s="104"/>
      <c r="AS172" s="104"/>
      <c r="AT172" s="104"/>
      <c r="AU172" s="104"/>
      <c r="AV172" s="105"/>
      <c r="AW172" s="105"/>
      <c r="AX172" s="105"/>
      <c r="AY172" s="105"/>
      <c r="AZ172" s="105"/>
      <c r="BA172" s="102"/>
      <c r="BB172" s="102"/>
      <c r="BC172" s="102"/>
      <c r="BD172" s="102"/>
      <c r="BE172" s="102"/>
      <c r="BF172" s="106"/>
      <c r="BG172" s="106"/>
      <c r="BH172" s="106"/>
      <c r="BI172" s="106"/>
      <c r="BJ172" s="106"/>
      <c r="BK172" s="101" t="s">
        <v>436</v>
      </c>
      <c r="BL172" s="101">
        <v>384000</v>
      </c>
      <c r="BM172" s="101">
        <v>61440</v>
      </c>
      <c r="BN172" s="101">
        <v>445440</v>
      </c>
      <c r="BO172" s="101" t="s">
        <v>1283</v>
      </c>
      <c r="BP172" s="107"/>
      <c r="BQ172" s="107"/>
      <c r="BR172" s="107"/>
      <c r="BS172" s="107"/>
      <c r="BT172" s="107"/>
      <c r="BU172" s="151" t="str">
        <f t="shared" si="48"/>
        <v xml:space="preserve"> QUIMICA  M.G.  S.A.S.</v>
      </c>
      <c r="BV172" s="151" t="str">
        <f t="shared" si="49"/>
        <v>CAISSON</v>
      </c>
      <c r="BW172" s="151">
        <f t="shared" si="50"/>
        <v>384000</v>
      </c>
      <c r="BX172" s="151">
        <f t="shared" si="51"/>
        <v>61440</v>
      </c>
      <c r="BY172" s="151">
        <f t="shared" si="52"/>
        <v>445440</v>
      </c>
      <c r="BZ172" s="151" t="str">
        <f t="shared" si="53"/>
        <v>60 DIAS</v>
      </c>
      <c r="CA172" s="105"/>
      <c r="CB172" s="105"/>
      <c r="CC172" s="105"/>
      <c r="CD172" s="105"/>
      <c r="CE172" s="105"/>
      <c r="CF172" s="100"/>
      <c r="CG172" s="100"/>
      <c r="CH172" s="100"/>
      <c r="CI172" s="100"/>
      <c r="CJ172" s="100"/>
      <c r="CK172" s="107"/>
      <c r="CL172" s="107"/>
      <c r="CM172" s="107"/>
      <c r="CN172" s="107"/>
      <c r="CO172" s="107"/>
      <c r="CP172" s="102"/>
      <c r="CQ172" s="102"/>
      <c r="CR172" s="102"/>
      <c r="CS172" s="102"/>
      <c r="CT172" s="102"/>
      <c r="CU172" s="102"/>
      <c r="CV172" s="105" t="str">
        <f t="shared" si="54"/>
        <v>GENTECH S.A.S</v>
      </c>
      <c r="CW172" s="105" t="str">
        <f t="shared" si="55"/>
        <v>CAISSON</v>
      </c>
      <c r="CX172" s="105">
        <f t="shared" si="56"/>
        <v>224000</v>
      </c>
      <c r="CY172" s="105">
        <f t="shared" si="57"/>
        <v>35840</v>
      </c>
      <c r="CZ172" s="105">
        <f t="shared" si="58"/>
        <v>259840</v>
      </c>
      <c r="DA172" s="105" t="str">
        <f t="shared" si="59"/>
        <v xml:space="preserve">60 dias </v>
      </c>
    </row>
    <row r="173" spans="1:105" ht="30">
      <c r="A173" s="40">
        <v>165</v>
      </c>
      <c r="B173" s="97" t="s">
        <v>430</v>
      </c>
      <c r="C173" s="35" t="s">
        <v>316</v>
      </c>
      <c r="D173" s="35" t="s">
        <v>16</v>
      </c>
      <c r="E173" s="98" t="s">
        <v>436</v>
      </c>
      <c r="F173" s="33">
        <v>1</v>
      </c>
      <c r="G173" s="99"/>
      <c r="H173" s="115"/>
      <c r="I173" s="115"/>
      <c r="J173" s="115"/>
      <c r="K173" s="100"/>
      <c r="L173" s="101"/>
      <c r="M173" s="101"/>
      <c r="N173" s="101"/>
      <c r="O173" s="101"/>
      <c r="P173" s="101"/>
      <c r="Q173" s="102"/>
      <c r="R173" s="102"/>
      <c r="S173" s="102"/>
      <c r="T173" s="102"/>
      <c r="U173" s="102"/>
      <c r="V173" s="103"/>
      <c r="W173" s="103"/>
      <c r="X173" s="103"/>
      <c r="Y173" s="103"/>
      <c r="Z173" s="103"/>
      <c r="AA173" s="101"/>
      <c r="AB173" s="101"/>
      <c r="AC173" s="101"/>
      <c r="AD173" s="101"/>
      <c r="AE173" s="101"/>
      <c r="AF173" s="104" t="s">
        <v>436</v>
      </c>
      <c r="AG173" s="104">
        <v>391000</v>
      </c>
      <c r="AH173" s="104">
        <v>62560</v>
      </c>
      <c r="AI173" s="104">
        <v>453560</v>
      </c>
      <c r="AJ173" s="104" t="s">
        <v>1292</v>
      </c>
      <c r="AK173" s="102" t="str">
        <f t="shared" si="60"/>
        <v>GENTECH S.A.S</v>
      </c>
      <c r="AL173" s="102" t="str">
        <f t="shared" si="61"/>
        <v>CAISSON</v>
      </c>
      <c r="AM173" s="102">
        <f t="shared" si="62"/>
        <v>391000</v>
      </c>
      <c r="AN173" s="102">
        <f t="shared" si="63"/>
        <v>62560</v>
      </c>
      <c r="AO173" s="102">
        <f t="shared" si="64"/>
        <v>453560</v>
      </c>
      <c r="AP173" s="102" t="str">
        <f t="shared" si="65"/>
        <v xml:space="preserve">60 dias </v>
      </c>
      <c r="AQ173" s="104"/>
      <c r="AR173" s="104"/>
      <c r="AS173" s="104"/>
      <c r="AT173" s="104"/>
      <c r="AU173" s="104"/>
      <c r="AV173" s="105"/>
      <c r="AW173" s="105"/>
      <c r="AX173" s="105"/>
      <c r="AY173" s="105"/>
      <c r="AZ173" s="105"/>
      <c r="BA173" s="102"/>
      <c r="BB173" s="102"/>
      <c r="BC173" s="102"/>
      <c r="BD173" s="102"/>
      <c r="BE173" s="102"/>
      <c r="BF173" s="106"/>
      <c r="BG173" s="106"/>
      <c r="BH173" s="106"/>
      <c r="BI173" s="106"/>
      <c r="BJ173" s="106"/>
      <c r="BK173" s="101" t="s">
        <v>436</v>
      </c>
      <c r="BL173" s="101">
        <v>449000</v>
      </c>
      <c r="BM173" s="101">
        <v>71840</v>
      </c>
      <c r="BN173" s="101">
        <v>520840</v>
      </c>
      <c r="BO173" s="101" t="s">
        <v>1283</v>
      </c>
      <c r="BP173" s="107"/>
      <c r="BQ173" s="107"/>
      <c r="BR173" s="107"/>
      <c r="BS173" s="107"/>
      <c r="BT173" s="107"/>
      <c r="BU173" s="151" t="str">
        <f t="shared" si="48"/>
        <v xml:space="preserve"> QUIMICA  M.G.  S.A.S.</v>
      </c>
      <c r="BV173" s="151" t="str">
        <f t="shared" si="49"/>
        <v>CAISSON</v>
      </c>
      <c r="BW173" s="151">
        <f t="shared" si="50"/>
        <v>449000</v>
      </c>
      <c r="BX173" s="151">
        <f t="shared" si="51"/>
        <v>71840</v>
      </c>
      <c r="BY173" s="151">
        <f t="shared" si="52"/>
        <v>520840</v>
      </c>
      <c r="BZ173" s="151" t="str">
        <f t="shared" si="53"/>
        <v>60 DIAS</v>
      </c>
      <c r="CA173" s="105"/>
      <c r="CB173" s="105"/>
      <c r="CC173" s="105"/>
      <c r="CD173" s="105"/>
      <c r="CE173" s="105"/>
      <c r="CF173" s="100"/>
      <c r="CG173" s="100"/>
      <c r="CH173" s="100"/>
      <c r="CI173" s="100"/>
      <c r="CJ173" s="100"/>
      <c r="CK173" s="107"/>
      <c r="CL173" s="107"/>
      <c r="CM173" s="107"/>
      <c r="CN173" s="107"/>
      <c r="CO173" s="107"/>
      <c r="CP173" s="102"/>
      <c r="CQ173" s="102"/>
      <c r="CR173" s="102"/>
      <c r="CS173" s="102"/>
      <c r="CT173" s="102"/>
      <c r="CU173" s="102"/>
      <c r="CV173" s="105" t="str">
        <f t="shared" si="54"/>
        <v>GENTECH S.A.S</v>
      </c>
      <c r="CW173" s="105" t="str">
        <f t="shared" si="55"/>
        <v>CAISSON</v>
      </c>
      <c r="CX173" s="105">
        <f t="shared" si="56"/>
        <v>391000</v>
      </c>
      <c r="CY173" s="105">
        <f t="shared" si="57"/>
        <v>62560</v>
      </c>
      <c r="CZ173" s="105">
        <f t="shared" si="58"/>
        <v>453560</v>
      </c>
      <c r="DA173" s="105" t="str">
        <f t="shared" si="59"/>
        <v xml:space="preserve">60 dias </v>
      </c>
    </row>
    <row r="174" spans="1:105">
      <c r="A174" s="40">
        <v>166</v>
      </c>
      <c r="B174" s="97" t="s">
        <v>431</v>
      </c>
      <c r="C174" s="35"/>
      <c r="D174" s="35"/>
      <c r="E174" s="98" t="s">
        <v>177</v>
      </c>
      <c r="F174" s="33">
        <v>1</v>
      </c>
      <c r="G174" s="99"/>
      <c r="H174" s="115"/>
      <c r="I174" s="115"/>
      <c r="J174" s="115"/>
      <c r="K174" s="100"/>
      <c r="L174" s="101"/>
      <c r="M174" s="101"/>
      <c r="N174" s="101"/>
      <c r="O174" s="101"/>
      <c r="P174" s="101"/>
      <c r="Q174" s="102"/>
      <c r="R174" s="102"/>
      <c r="S174" s="102"/>
      <c r="T174" s="102"/>
      <c r="U174" s="102"/>
      <c r="V174" s="103"/>
      <c r="W174" s="103"/>
      <c r="X174" s="103"/>
      <c r="Y174" s="103"/>
      <c r="Z174" s="103"/>
      <c r="AA174" s="101"/>
      <c r="AB174" s="101"/>
      <c r="AC174" s="101"/>
      <c r="AD174" s="101"/>
      <c r="AE174" s="101"/>
      <c r="AF174" s="104" t="s">
        <v>177</v>
      </c>
      <c r="AG174" s="104">
        <v>235000</v>
      </c>
      <c r="AH174" s="104">
        <v>37600</v>
      </c>
      <c r="AI174" s="104">
        <v>272600</v>
      </c>
      <c r="AJ174" s="104" t="s">
        <v>1292</v>
      </c>
      <c r="AK174" s="102" t="str">
        <f t="shared" si="60"/>
        <v>GENTECH S.A.S</v>
      </c>
      <c r="AL174" s="102" t="str">
        <f t="shared" si="61"/>
        <v>QIAGEN</v>
      </c>
      <c r="AM174" s="102">
        <f t="shared" si="62"/>
        <v>235000</v>
      </c>
      <c r="AN174" s="102">
        <f t="shared" si="63"/>
        <v>37600</v>
      </c>
      <c r="AO174" s="102">
        <f t="shared" si="64"/>
        <v>272600</v>
      </c>
      <c r="AP174" s="102" t="str">
        <f t="shared" si="65"/>
        <v xml:space="preserve">60 dias </v>
      </c>
      <c r="AQ174" s="104"/>
      <c r="AR174" s="104"/>
      <c r="AS174" s="104"/>
      <c r="AT174" s="104"/>
      <c r="AU174" s="104"/>
      <c r="AV174" s="105"/>
      <c r="AW174" s="105"/>
      <c r="AX174" s="105"/>
      <c r="AY174" s="105"/>
      <c r="AZ174" s="105"/>
      <c r="BA174" s="102"/>
      <c r="BB174" s="102"/>
      <c r="BC174" s="102"/>
      <c r="BD174" s="102"/>
      <c r="BE174" s="102"/>
      <c r="BF174" s="106"/>
      <c r="BG174" s="106"/>
      <c r="BH174" s="106"/>
      <c r="BI174" s="106"/>
      <c r="BJ174" s="106"/>
      <c r="BK174" s="101"/>
      <c r="BL174" s="101"/>
      <c r="BM174" s="101"/>
      <c r="BN174" s="101"/>
      <c r="BO174" s="101"/>
      <c r="BP174" s="107"/>
      <c r="BQ174" s="107"/>
      <c r="BR174" s="107"/>
      <c r="BS174" s="107"/>
      <c r="BT174" s="107"/>
      <c r="BU174" s="151"/>
      <c r="BV174" s="151">
        <f t="shared" si="49"/>
        <v>0</v>
      </c>
      <c r="BW174" s="151"/>
      <c r="BX174" s="151"/>
      <c r="BY174" s="151"/>
      <c r="BZ174" s="151">
        <f t="shared" si="53"/>
        <v>0</v>
      </c>
      <c r="CA174" s="105"/>
      <c r="CB174" s="105"/>
      <c r="CC174" s="105"/>
      <c r="CD174" s="105"/>
      <c r="CE174" s="105"/>
      <c r="CF174" s="100"/>
      <c r="CG174" s="100"/>
      <c r="CH174" s="100"/>
      <c r="CI174" s="100"/>
      <c r="CJ174" s="100"/>
      <c r="CK174" s="107"/>
      <c r="CL174" s="107"/>
      <c r="CM174" s="107"/>
      <c r="CN174" s="107"/>
      <c r="CO174" s="107"/>
      <c r="CP174" s="102"/>
      <c r="CQ174" s="102"/>
      <c r="CR174" s="102"/>
      <c r="CS174" s="102"/>
      <c r="CT174" s="102"/>
      <c r="CU174" s="102"/>
      <c r="CV174" s="105" t="str">
        <f t="shared" si="54"/>
        <v>GENTECH S.A.S</v>
      </c>
      <c r="CW174" s="105" t="str">
        <f t="shared" si="55"/>
        <v>QIAGEN</v>
      </c>
      <c r="CX174" s="105">
        <f t="shared" si="56"/>
        <v>235000</v>
      </c>
      <c r="CY174" s="105">
        <f t="shared" si="57"/>
        <v>37600</v>
      </c>
      <c r="CZ174" s="105">
        <f t="shared" si="58"/>
        <v>272600</v>
      </c>
      <c r="DA174" s="105" t="str">
        <f t="shared" si="59"/>
        <v xml:space="preserve">60 dias </v>
      </c>
    </row>
    <row r="175" spans="1:105">
      <c r="A175" s="40">
        <v>167</v>
      </c>
      <c r="B175" s="97" t="s">
        <v>435</v>
      </c>
      <c r="C175" s="35" t="s">
        <v>316</v>
      </c>
      <c r="D175" s="35" t="s">
        <v>16</v>
      </c>
      <c r="E175" s="98" t="s">
        <v>436</v>
      </c>
      <c r="F175" s="33">
        <v>1</v>
      </c>
      <c r="G175" s="99"/>
      <c r="H175" s="115"/>
      <c r="I175" s="115"/>
      <c r="J175" s="115"/>
      <c r="K175" s="100"/>
      <c r="L175" s="101"/>
      <c r="M175" s="101"/>
      <c r="N175" s="101"/>
      <c r="O175" s="101"/>
      <c r="P175" s="101"/>
      <c r="Q175" s="102"/>
      <c r="R175" s="102"/>
      <c r="S175" s="102"/>
      <c r="T175" s="102"/>
      <c r="U175" s="102"/>
      <c r="V175" s="103"/>
      <c r="W175" s="103"/>
      <c r="X175" s="103"/>
      <c r="Y175" s="103"/>
      <c r="Z175" s="103"/>
      <c r="AA175" s="101"/>
      <c r="AB175" s="101"/>
      <c r="AC175" s="101"/>
      <c r="AD175" s="101"/>
      <c r="AE175" s="101"/>
      <c r="AF175" s="104" t="s">
        <v>436</v>
      </c>
      <c r="AG175" s="104">
        <v>153000</v>
      </c>
      <c r="AH175" s="104">
        <v>24480</v>
      </c>
      <c r="AI175" s="104">
        <v>177480</v>
      </c>
      <c r="AJ175" s="104" t="s">
        <v>1292</v>
      </c>
      <c r="AK175" s="102" t="str">
        <f t="shared" si="60"/>
        <v>GENTECH S.A.S</v>
      </c>
      <c r="AL175" s="102" t="str">
        <f t="shared" si="61"/>
        <v>CAISSON</v>
      </c>
      <c r="AM175" s="102">
        <f t="shared" si="62"/>
        <v>153000</v>
      </c>
      <c r="AN175" s="102">
        <f t="shared" si="63"/>
        <v>24480</v>
      </c>
      <c r="AO175" s="102">
        <f t="shared" si="64"/>
        <v>177480</v>
      </c>
      <c r="AP175" s="102" t="str">
        <f t="shared" si="65"/>
        <v xml:space="preserve">60 dias </v>
      </c>
      <c r="AQ175" s="104"/>
      <c r="AR175" s="104"/>
      <c r="AS175" s="104"/>
      <c r="AT175" s="104"/>
      <c r="AU175" s="104"/>
      <c r="AV175" s="105"/>
      <c r="AW175" s="105"/>
      <c r="AX175" s="105"/>
      <c r="AY175" s="105"/>
      <c r="AZ175" s="105"/>
      <c r="BA175" s="102"/>
      <c r="BB175" s="102"/>
      <c r="BC175" s="102"/>
      <c r="BD175" s="102"/>
      <c r="BE175" s="102"/>
      <c r="BF175" s="106"/>
      <c r="BG175" s="106"/>
      <c r="BH175" s="106"/>
      <c r="BI175" s="106"/>
      <c r="BJ175" s="106"/>
      <c r="BK175" s="101" t="s">
        <v>436</v>
      </c>
      <c r="BL175" s="101">
        <v>230000</v>
      </c>
      <c r="BM175" s="101">
        <v>36800</v>
      </c>
      <c r="BN175" s="101">
        <v>266800</v>
      </c>
      <c r="BO175" s="101" t="s">
        <v>1283</v>
      </c>
      <c r="BP175" s="107"/>
      <c r="BQ175" s="107"/>
      <c r="BR175" s="107"/>
      <c r="BS175" s="107"/>
      <c r="BT175" s="107"/>
      <c r="BU175" s="151" t="str">
        <f t="shared" si="48"/>
        <v xml:space="preserve"> QUIMICA  M.G.  S.A.S.</v>
      </c>
      <c r="BV175" s="151" t="str">
        <f t="shared" si="49"/>
        <v>CAISSON</v>
      </c>
      <c r="BW175" s="151">
        <f t="shared" si="50"/>
        <v>230000</v>
      </c>
      <c r="BX175" s="151">
        <f t="shared" si="51"/>
        <v>36800</v>
      </c>
      <c r="BY175" s="151">
        <f t="shared" si="52"/>
        <v>266800</v>
      </c>
      <c r="BZ175" s="151" t="str">
        <f t="shared" si="53"/>
        <v>60 DIAS</v>
      </c>
      <c r="CA175" s="105"/>
      <c r="CB175" s="105"/>
      <c r="CC175" s="105"/>
      <c r="CD175" s="105"/>
      <c r="CE175" s="105"/>
      <c r="CF175" s="100"/>
      <c r="CG175" s="100"/>
      <c r="CH175" s="100"/>
      <c r="CI175" s="100"/>
      <c r="CJ175" s="100"/>
      <c r="CK175" s="107"/>
      <c r="CL175" s="107"/>
      <c r="CM175" s="107"/>
      <c r="CN175" s="107"/>
      <c r="CO175" s="107"/>
      <c r="CP175" s="102"/>
      <c r="CQ175" s="102"/>
      <c r="CR175" s="102"/>
      <c r="CS175" s="102"/>
      <c r="CT175" s="102"/>
      <c r="CU175" s="102"/>
      <c r="CV175" s="105" t="str">
        <f t="shared" si="54"/>
        <v>GENTECH S.A.S</v>
      </c>
      <c r="CW175" s="105" t="str">
        <f t="shared" si="55"/>
        <v>CAISSON</v>
      </c>
      <c r="CX175" s="105">
        <f t="shared" si="56"/>
        <v>153000</v>
      </c>
      <c r="CY175" s="105">
        <f t="shared" si="57"/>
        <v>24480</v>
      </c>
      <c r="CZ175" s="105">
        <f t="shared" si="58"/>
        <v>177480</v>
      </c>
      <c r="DA175" s="105" t="str">
        <f t="shared" si="59"/>
        <v xml:space="preserve">60 dias </v>
      </c>
    </row>
    <row r="176" spans="1:105" ht="30">
      <c r="A176" s="40">
        <v>168</v>
      </c>
      <c r="B176" s="97" t="s">
        <v>437</v>
      </c>
      <c r="C176" s="35" t="s">
        <v>21</v>
      </c>
      <c r="D176" s="35" t="s">
        <v>16</v>
      </c>
      <c r="E176" s="98" t="s">
        <v>242</v>
      </c>
      <c r="F176" s="33">
        <v>1</v>
      </c>
      <c r="G176" s="99"/>
      <c r="H176" s="115"/>
      <c r="I176" s="115"/>
      <c r="J176" s="115"/>
      <c r="K176" s="100"/>
      <c r="L176" s="101"/>
      <c r="M176" s="101"/>
      <c r="N176" s="101"/>
      <c r="O176" s="101"/>
      <c r="P176" s="101"/>
      <c r="Q176" s="102"/>
      <c r="R176" s="102"/>
      <c r="S176" s="102"/>
      <c r="T176" s="102"/>
      <c r="U176" s="102"/>
      <c r="V176" s="103"/>
      <c r="W176" s="103"/>
      <c r="X176" s="103"/>
      <c r="Y176" s="103"/>
      <c r="Z176" s="103"/>
      <c r="AA176" s="101"/>
      <c r="AB176" s="101"/>
      <c r="AC176" s="101"/>
      <c r="AD176" s="101"/>
      <c r="AE176" s="101"/>
      <c r="AF176" s="104" t="s">
        <v>242</v>
      </c>
      <c r="AG176" s="104">
        <v>293000</v>
      </c>
      <c r="AH176" s="104">
        <v>46880</v>
      </c>
      <c r="AI176" s="104">
        <v>339880</v>
      </c>
      <c r="AJ176" s="104" t="s">
        <v>1292</v>
      </c>
      <c r="AK176" s="102" t="str">
        <f t="shared" si="60"/>
        <v>GENTECH S.A.S</v>
      </c>
      <c r="AL176" s="102" t="str">
        <f t="shared" si="61"/>
        <v>AMRESCO</v>
      </c>
      <c r="AM176" s="102">
        <f t="shared" si="62"/>
        <v>293000</v>
      </c>
      <c r="AN176" s="102">
        <f t="shared" si="63"/>
        <v>46880</v>
      </c>
      <c r="AO176" s="102">
        <f t="shared" si="64"/>
        <v>339880</v>
      </c>
      <c r="AP176" s="102" t="str">
        <f t="shared" si="65"/>
        <v xml:space="preserve">60 dias </v>
      </c>
      <c r="AQ176" s="104"/>
      <c r="AR176" s="104"/>
      <c r="AS176" s="104"/>
      <c r="AT176" s="104"/>
      <c r="AU176" s="104"/>
      <c r="AV176" s="105"/>
      <c r="AW176" s="105"/>
      <c r="AX176" s="105"/>
      <c r="AY176" s="105"/>
      <c r="AZ176" s="105"/>
      <c r="BA176" s="102"/>
      <c r="BB176" s="102"/>
      <c r="BC176" s="102"/>
      <c r="BD176" s="102"/>
      <c r="BE176" s="102"/>
      <c r="BF176" s="106"/>
      <c r="BG176" s="106"/>
      <c r="BH176" s="106"/>
      <c r="BI176" s="106"/>
      <c r="BJ176" s="106"/>
      <c r="BK176" s="101"/>
      <c r="BL176" s="101"/>
      <c r="BM176" s="101"/>
      <c r="BN176" s="101"/>
      <c r="BO176" s="101"/>
      <c r="BP176" s="107"/>
      <c r="BQ176" s="107"/>
      <c r="BR176" s="107"/>
      <c r="BS176" s="107"/>
      <c r="BT176" s="107"/>
      <c r="BU176" s="151"/>
      <c r="BV176" s="151">
        <f t="shared" si="49"/>
        <v>0</v>
      </c>
      <c r="BW176" s="151"/>
      <c r="BX176" s="151"/>
      <c r="BY176" s="151"/>
      <c r="BZ176" s="151">
        <f t="shared" si="53"/>
        <v>0</v>
      </c>
      <c r="CA176" s="105"/>
      <c r="CB176" s="105"/>
      <c r="CC176" s="105"/>
      <c r="CD176" s="105"/>
      <c r="CE176" s="105"/>
      <c r="CF176" s="100"/>
      <c r="CG176" s="100"/>
      <c r="CH176" s="100"/>
      <c r="CI176" s="100"/>
      <c r="CJ176" s="100"/>
      <c r="CK176" s="107"/>
      <c r="CL176" s="107"/>
      <c r="CM176" s="107"/>
      <c r="CN176" s="107"/>
      <c r="CO176" s="107"/>
      <c r="CP176" s="102"/>
      <c r="CQ176" s="102"/>
      <c r="CR176" s="102"/>
      <c r="CS176" s="102"/>
      <c r="CT176" s="102"/>
      <c r="CU176" s="102"/>
      <c r="CV176" s="105" t="str">
        <f t="shared" si="54"/>
        <v>GENTECH S.A.S</v>
      </c>
      <c r="CW176" s="105" t="str">
        <f t="shared" si="55"/>
        <v>AMRESCO</v>
      </c>
      <c r="CX176" s="105">
        <f t="shared" si="56"/>
        <v>293000</v>
      </c>
      <c r="CY176" s="105">
        <f t="shared" si="57"/>
        <v>46880</v>
      </c>
      <c r="CZ176" s="105">
        <f t="shared" si="58"/>
        <v>339880</v>
      </c>
      <c r="DA176" s="105" t="str">
        <f t="shared" si="59"/>
        <v xml:space="preserve">60 dias </v>
      </c>
    </row>
    <row r="177" spans="1:105" ht="30">
      <c r="A177" s="40">
        <v>169</v>
      </c>
      <c r="B177" s="97" t="s">
        <v>438</v>
      </c>
      <c r="C177" s="35" t="s">
        <v>45</v>
      </c>
      <c r="D177" s="35" t="s">
        <v>15</v>
      </c>
      <c r="E177" s="98" t="s">
        <v>242</v>
      </c>
      <c r="F177" s="33">
        <v>1</v>
      </c>
      <c r="G177" s="99"/>
      <c r="H177" s="115"/>
      <c r="I177" s="115"/>
      <c r="J177" s="115"/>
      <c r="K177" s="100"/>
      <c r="L177" s="101"/>
      <c r="M177" s="101"/>
      <c r="N177" s="101"/>
      <c r="O177" s="101"/>
      <c r="P177" s="101"/>
      <c r="Q177" s="102"/>
      <c r="R177" s="102"/>
      <c r="S177" s="102"/>
      <c r="T177" s="102"/>
      <c r="U177" s="102"/>
      <c r="V177" s="103"/>
      <c r="W177" s="103"/>
      <c r="X177" s="103"/>
      <c r="Y177" s="103"/>
      <c r="Z177" s="103"/>
      <c r="AA177" s="101"/>
      <c r="AB177" s="101"/>
      <c r="AC177" s="101"/>
      <c r="AD177" s="101"/>
      <c r="AE177" s="101"/>
      <c r="AF177" s="104"/>
      <c r="AG177" s="104"/>
      <c r="AH177" s="104"/>
      <c r="AI177" s="104"/>
      <c r="AJ177" s="104"/>
      <c r="AK177" s="102"/>
      <c r="AL177" s="102"/>
      <c r="AM177" s="102"/>
      <c r="AN177" s="102"/>
      <c r="AO177" s="102"/>
      <c r="AP177" s="102"/>
      <c r="AQ177" s="104"/>
      <c r="AR177" s="104"/>
      <c r="AS177" s="104"/>
      <c r="AT177" s="104"/>
      <c r="AU177" s="104"/>
      <c r="AV177" s="105"/>
      <c r="AW177" s="105"/>
      <c r="AX177" s="105"/>
      <c r="AY177" s="105"/>
      <c r="AZ177" s="105"/>
      <c r="BA177" s="102"/>
      <c r="BB177" s="102"/>
      <c r="BC177" s="102"/>
      <c r="BD177" s="102"/>
      <c r="BE177" s="102"/>
      <c r="BF177" s="106"/>
      <c r="BG177" s="106"/>
      <c r="BH177" s="106"/>
      <c r="BI177" s="106"/>
      <c r="BJ177" s="106"/>
      <c r="BK177" s="101"/>
      <c r="BL177" s="101"/>
      <c r="BM177" s="101"/>
      <c r="BN177" s="101"/>
      <c r="BO177" s="101"/>
      <c r="BP177" s="107"/>
      <c r="BQ177" s="107"/>
      <c r="BR177" s="107"/>
      <c r="BS177" s="107"/>
      <c r="BT177" s="107"/>
      <c r="BU177" s="151"/>
      <c r="BV177" s="151">
        <f t="shared" si="49"/>
        <v>0</v>
      </c>
      <c r="BW177" s="151"/>
      <c r="BX177" s="151"/>
      <c r="BY177" s="151"/>
      <c r="BZ177" s="151">
        <f t="shared" si="53"/>
        <v>0</v>
      </c>
      <c r="CA177" s="105"/>
      <c r="CB177" s="105"/>
      <c r="CC177" s="105"/>
      <c r="CD177" s="105"/>
      <c r="CE177" s="105"/>
      <c r="CF177" s="100"/>
      <c r="CG177" s="100"/>
      <c r="CH177" s="100"/>
      <c r="CI177" s="100"/>
      <c r="CJ177" s="100"/>
      <c r="CK177" s="107"/>
      <c r="CL177" s="107"/>
      <c r="CM177" s="107"/>
      <c r="CN177" s="107"/>
      <c r="CO177" s="107"/>
      <c r="CP177" s="102"/>
      <c r="CQ177" s="102"/>
      <c r="CR177" s="102"/>
      <c r="CS177" s="102"/>
      <c r="CT177" s="102"/>
      <c r="CU177" s="102"/>
      <c r="CV177" s="105">
        <f t="shared" si="54"/>
        <v>0</v>
      </c>
      <c r="CW177" s="105">
        <f t="shared" si="55"/>
        <v>0</v>
      </c>
      <c r="CX177" s="105">
        <f t="shared" si="56"/>
        <v>0</v>
      </c>
      <c r="CY177" s="105">
        <f t="shared" si="57"/>
        <v>0</v>
      </c>
      <c r="CZ177" s="105">
        <f t="shared" si="58"/>
        <v>0</v>
      </c>
      <c r="DA177" s="105">
        <f t="shared" si="59"/>
        <v>0</v>
      </c>
    </row>
    <row r="178" spans="1:105">
      <c r="A178" s="40">
        <v>170</v>
      </c>
      <c r="B178" s="97" t="s">
        <v>439</v>
      </c>
      <c r="C178" s="35" t="s">
        <v>13</v>
      </c>
      <c r="D178" s="35" t="s">
        <v>16</v>
      </c>
      <c r="E178" s="98" t="s">
        <v>242</v>
      </c>
      <c r="F178" s="33">
        <v>1</v>
      </c>
      <c r="G178" s="99"/>
      <c r="H178" s="115"/>
      <c r="I178" s="115"/>
      <c r="J178" s="115"/>
      <c r="K178" s="100"/>
      <c r="L178" s="101"/>
      <c r="M178" s="101"/>
      <c r="N178" s="101"/>
      <c r="O178" s="101"/>
      <c r="P178" s="101"/>
      <c r="Q178" s="102"/>
      <c r="R178" s="102"/>
      <c r="S178" s="102"/>
      <c r="T178" s="102"/>
      <c r="U178" s="102"/>
      <c r="V178" s="103"/>
      <c r="W178" s="103"/>
      <c r="X178" s="103"/>
      <c r="Y178" s="103"/>
      <c r="Z178" s="103"/>
      <c r="AA178" s="101"/>
      <c r="AB178" s="101"/>
      <c r="AC178" s="101"/>
      <c r="AD178" s="101"/>
      <c r="AE178" s="101"/>
      <c r="AF178" s="104" t="s">
        <v>242</v>
      </c>
      <c r="AG178" s="104">
        <v>113000</v>
      </c>
      <c r="AH178" s="104">
        <v>18080</v>
      </c>
      <c r="AI178" s="104">
        <v>131080</v>
      </c>
      <c r="AJ178" s="104" t="s">
        <v>1292</v>
      </c>
      <c r="AK178" s="102" t="str">
        <f t="shared" si="60"/>
        <v>GENTECH S.A.S</v>
      </c>
      <c r="AL178" s="102" t="str">
        <f t="shared" si="61"/>
        <v>AMRESCO</v>
      </c>
      <c r="AM178" s="102">
        <f t="shared" si="62"/>
        <v>113000</v>
      </c>
      <c r="AN178" s="102">
        <f t="shared" si="63"/>
        <v>18080</v>
      </c>
      <c r="AO178" s="102">
        <f t="shared" si="64"/>
        <v>131080</v>
      </c>
      <c r="AP178" s="102" t="str">
        <f t="shared" si="65"/>
        <v xml:space="preserve">60 dias </v>
      </c>
      <c r="AQ178" s="104"/>
      <c r="AR178" s="104"/>
      <c r="AS178" s="104"/>
      <c r="AT178" s="104"/>
      <c r="AU178" s="104"/>
      <c r="AV178" s="105"/>
      <c r="AW178" s="105"/>
      <c r="AX178" s="105"/>
      <c r="AY178" s="105"/>
      <c r="AZ178" s="105"/>
      <c r="BA178" s="102"/>
      <c r="BB178" s="102"/>
      <c r="BC178" s="102"/>
      <c r="BD178" s="102"/>
      <c r="BE178" s="102"/>
      <c r="BF178" s="106"/>
      <c r="BG178" s="106"/>
      <c r="BH178" s="106"/>
      <c r="BI178" s="106"/>
      <c r="BJ178" s="106"/>
      <c r="BK178" s="101"/>
      <c r="BL178" s="101"/>
      <c r="BM178" s="101"/>
      <c r="BN178" s="101"/>
      <c r="BO178" s="101"/>
      <c r="BP178" s="107"/>
      <c r="BQ178" s="107"/>
      <c r="BR178" s="107"/>
      <c r="BS178" s="107"/>
      <c r="BT178" s="107"/>
      <c r="BU178" s="151"/>
      <c r="BV178" s="151">
        <f t="shared" si="49"/>
        <v>0</v>
      </c>
      <c r="BW178" s="151"/>
      <c r="BX178" s="151"/>
      <c r="BY178" s="151"/>
      <c r="BZ178" s="151">
        <f t="shared" si="53"/>
        <v>0</v>
      </c>
      <c r="CA178" s="105"/>
      <c r="CB178" s="105"/>
      <c r="CC178" s="105"/>
      <c r="CD178" s="105"/>
      <c r="CE178" s="105"/>
      <c r="CF178" s="100"/>
      <c r="CG178" s="100"/>
      <c r="CH178" s="100"/>
      <c r="CI178" s="100"/>
      <c r="CJ178" s="100"/>
      <c r="CK178" s="107"/>
      <c r="CL178" s="107"/>
      <c r="CM178" s="107"/>
      <c r="CN178" s="107"/>
      <c r="CO178" s="107"/>
      <c r="CP178" s="102"/>
      <c r="CQ178" s="102"/>
      <c r="CR178" s="102"/>
      <c r="CS178" s="102"/>
      <c r="CT178" s="102"/>
      <c r="CU178" s="102"/>
      <c r="CV178" s="105" t="str">
        <f t="shared" si="54"/>
        <v>GENTECH S.A.S</v>
      </c>
      <c r="CW178" s="105" t="str">
        <f t="shared" si="55"/>
        <v>AMRESCO</v>
      </c>
      <c r="CX178" s="105">
        <f t="shared" si="56"/>
        <v>113000</v>
      </c>
      <c r="CY178" s="105">
        <f t="shared" si="57"/>
        <v>18080</v>
      </c>
      <c r="CZ178" s="105">
        <f t="shared" si="58"/>
        <v>131080</v>
      </c>
      <c r="DA178" s="105" t="str">
        <f t="shared" si="59"/>
        <v xml:space="preserve">60 dias </v>
      </c>
    </row>
    <row r="179" spans="1:105">
      <c r="A179" s="40">
        <v>171</v>
      </c>
      <c r="B179" s="97" t="s">
        <v>444</v>
      </c>
      <c r="C179" s="35"/>
      <c r="D179" s="35"/>
      <c r="E179" s="98" t="s">
        <v>38</v>
      </c>
      <c r="F179" s="33">
        <v>1</v>
      </c>
      <c r="G179" s="99"/>
      <c r="H179" s="115"/>
      <c r="I179" s="115"/>
      <c r="J179" s="115"/>
      <c r="K179" s="100"/>
      <c r="L179" s="101"/>
      <c r="M179" s="101"/>
      <c r="N179" s="101"/>
      <c r="O179" s="101"/>
      <c r="P179" s="101"/>
      <c r="Q179" s="102"/>
      <c r="R179" s="102"/>
      <c r="S179" s="102"/>
      <c r="T179" s="102"/>
      <c r="U179" s="102"/>
      <c r="V179" s="103"/>
      <c r="W179" s="103"/>
      <c r="X179" s="103"/>
      <c r="Y179" s="103"/>
      <c r="Z179" s="103"/>
      <c r="AA179" s="101"/>
      <c r="AB179" s="101"/>
      <c r="AC179" s="101"/>
      <c r="AD179" s="101"/>
      <c r="AE179" s="101"/>
      <c r="AF179" s="104" t="s">
        <v>38</v>
      </c>
      <c r="AG179" s="104">
        <v>464000</v>
      </c>
      <c r="AH179" s="104">
        <v>74240</v>
      </c>
      <c r="AI179" s="104">
        <v>538240</v>
      </c>
      <c r="AJ179" s="104" t="s">
        <v>1292</v>
      </c>
      <c r="AK179" s="102" t="str">
        <f t="shared" si="60"/>
        <v>GENTECH S.A.S</v>
      </c>
      <c r="AL179" s="102" t="str">
        <f t="shared" si="61"/>
        <v>THERMO SCIENTIFIC</v>
      </c>
      <c r="AM179" s="102">
        <f t="shared" si="62"/>
        <v>464000</v>
      </c>
      <c r="AN179" s="102">
        <f t="shared" si="63"/>
        <v>74240</v>
      </c>
      <c r="AO179" s="102">
        <f t="shared" si="64"/>
        <v>538240</v>
      </c>
      <c r="AP179" s="102" t="str">
        <f t="shared" si="65"/>
        <v xml:space="preserve">60 dias </v>
      </c>
      <c r="AQ179" s="104" t="s">
        <v>38</v>
      </c>
      <c r="AR179" s="104">
        <v>1120000</v>
      </c>
      <c r="AS179" s="104">
        <v>179200</v>
      </c>
      <c r="AT179" s="104">
        <v>1299200</v>
      </c>
      <c r="AU179" s="104" t="s">
        <v>1295</v>
      </c>
      <c r="AV179" s="105"/>
      <c r="AW179" s="105"/>
      <c r="AX179" s="105"/>
      <c r="AY179" s="105"/>
      <c r="AZ179" s="105"/>
      <c r="BA179" s="102"/>
      <c r="BB179" s="102"/>
      <c r="BC179" s="102"/>
      <c r="BD179" s="102"/>
      <c r="BE179" s="102"/>
      <c r="BF179" s="106"/>
      <c r="BG179" s="106"/>
      <c r="BH179" s="106"/>
      <c r="BI179" s="106"/>
      <c r="BJ179" s="106"/>
      <c r="BK179" s="101" t="s">
        <v>38</v>
      </c>
      <c r="BL179" s="101">
        <v>1117000</v>
      </c>
      <c r="BM179" s="101">
        <v>178720</v>
      </c>
      <c r="BN179" s="101">
        <v>1295720</v>
      </c>
      <c r="BO179" s="101" t="s">
        <v>1283</v>
      </c>
      <c r="BP179" s="107"/>
      <c r="BQ179" s="107"/>
      <c r="BR179" s="107"/>
      <c r="BS179" s="107"/>
      <c r="BT179" s="107"/>
      <c r="BU179" s="151" t="str">
        <f t="shared" si="48"/>
        <v xml:space="preserve"> QUIMICA  M.G.  S.A.S.</v>
      </c>
      <c r="BV179" s="151" t="str">
        <f t="shared" si="49"/>
        <v>THERMO SCIENTIFIC</v>
      </c>
      <c r="BW179" s="151">
        <f t="shared" si="50"/>
        <v>1117000</v>
      </c>
      <c r="BX179" s="151">
        <f t="shared" si="51"/>
        <v>178720</v>
      </c>
      <c r="BY179" s="151">
        <f t="shared" si="52"/>
        <v>1295720</v>
      </c>
      <c r="BZ179" s="151" t="str">
        <f t="shared" si="53"/>
        <v>60 DIAS</v>
      </c>
      <c r="CA179" s="105"/>
      <c r="CB179" s="105"/>
      <c r="CC179" s="105"/>
      <c r="CD179" s="105"/>
      <c r="CE179" s="105"/>
      <c r="CF179" s="100"/>
      <c r="CG179" s="100"/>
      <c r="CH179" s="100"/>
      <c r="CI179" s="100"/>
      <c r="CJ179" s="100"/>
      <c r="CK179" s="107"/>
      <c r="CL179" s="107"/>
      <c r="CM179" s="107"/>
      <c r="CN179" s="107"/>
      <c r="CO179" s="107"/>
      <c r="CP179" s="102"/>
      <c r="CQ179" s="102"/>
      <c r="CR179" s="102"/>
      <c r="CS179" s="102"/>
      <c r="CT179" s="102"/>
      <c r="CU179" s="102"/>
      <c r="CV179" s="105" t="str">
        <f t="shared" si="54"/>
        <v>GENTECH S.A.S</v>
      </c>
      <c r="CW179" s="105" t="str">
        <f t="shared" si="55"/>
        <v>THERMO SCIENTIFIC</v>
      </c>
      <c r="CX179" s="105">
        <f t="shared" si="56"/>
        <v>464000</v>
      </c>
      <c r="CY179" s="105">
        <f t="shared" si="57"/>
        <v>74240</v>
      </c>
      <c r="CZ179" s="105">
        <f t="shared" si="58"/>
        <v>538240</v>
      </c>
      <c r="DA179" s="105" t="str">
        <f t="shared" si="59"/>
        <v xml:space="preserve">60 dias </v>
      </c>
    </row>
    <row r="180" spans="1:105" ht="30">
      <c r="A180" s="40">
        <v>172</v>
      </c>
      <c r="B180" s="97" t="s">
        <v>440</v>
      </c>
      <c r="C180" s="35" t="s">
        <v>356</v>
      </c>
      <c r="D180" s="35" t="s">
        <v>54</v>
      </c>
      <c r="E180" s="98" t="s">
        <v>441</v>
      </c>
      <c r="F180" s="33">
        <v>1</v>
      </c>
      <c r="G180" s="99"/>
      <c r="H180" s="115"/>
      <c r="I180" s="115"/>
      <c r="J180" s="115"/>
      <c r="K180" s="100"/>
      <c r="L180" s="101"/>
      <c r="M180" s="101"/>
      <c r="N180" s="101"/>
      <c r="O180" s="101"/>
      <c r="P180" s="101"/>
      <c r="Q180" s="102"/>
      <c r="R180" s="102"/>
      <c r="S180" s="102"/>
      <c r="T180" s="102"/>
      <c r="U180" s="102"/>
      <c r="V180" s="103"/>
      <c r="W180" s="103"/>
      <c r="X180" s="103"/>
      <c r="Y180" s="103"/>
      <c r="Z180" s="103"/>
      <c r="AA180" s="101"/>
      <c r="AB180" s="101"/>
      <c r="AC180" s="101"/>
      <c r="AD180" s="101"/>
      <c r="AE180" s="101"/>
      <c r="AF180" s="104"/>
      <c r="AG180" s="104"/>
      <c r="AH180" s="104"/>
      <c r="AI180" s="104"/>
      <c r="AJ180" s="104"/>
      <c r="AK180" s="102"/>
      <c r="AL180" s="102"/>
      <c r="AM180" s="102"/>
      <c r="AN180" s="102"/>
      <c r="AO180" s="102"/>
      <c r="AP180" s="102"/>
      <c r="AQ180" s="104"/>
      <c r="AR180" s="104"/>
      <c r="AS180" s="104"/>
      <c r="AT180" s="104"/>
      <c r="AU180" s="104"/>
      <c r="AV180" s="105"/>
      <c r="AW180" s="105"/>
      <c r="AX180" s="105"/>
      <c r="AY180" s="105"/>
      <c r="AZ180" s="105"/>
      <c r="BA180" s="102"/>
      <c r="BB180" s="102"/>
      <c r="BC180" s="102"/>
      <c r="BD180" s="102"/>
      <c r="BE180" s="102"/>
      <c r="BF180" s="106"/>
      <c r="BG180" s="106"/>
      <c r="BH180" s="106"/>
      <c r="BI180" s="106"/>
      <c r="BJ180" s="106"/>
      <c r="BK180" s="101"/>
      <c r="BL180" s="101"/>
      <c r="BM180" s="101"/>
      <c r="BN180" s="101"/>
      <c r="BO180" s="101"/>
      <c r="BP180" s="107"/>
      <c r="BQ180" s="107"/>
      <c r="BR180" s="107"/>
      <c r="BS180" s="107"/>
      <c r="BT180" s="107"/>
      <c r="BU180" s="151"/>
      <c r="BV180" s="151">
        <f t="shared" si="49"/>
        <v>0</v>
      </c>
      <c r="BW180" s="151"/>
      <c r="BX180" s="151"/>
      <c r="BY180" s="151"/>
      <c r="BZ180" s="151">
        <f t="shared" si="53"/>
        <v>0</v>
      </c>
      <c r="CA180" s="105" t="s">
        <v>88</v>
      </c>
      <c r="CB180" s="105">
        <v>330000</v>
      </c>
      <c r="CC180" s="105">
        <v>52800</v>
      </c>
      <c r="CD180" s="105">
        <v>382800</v>
      </c>
      <c r="CE180" s="105" t="s">
        <v>137</v>
      </c>
      <c r="CF180" s="100"/>
      <c r="CG180" s="100"/>
      <c r="CH180" s="100"/>
      <c r="CI180" s="100"/>
      <c r="CJ180" s="100"/>
      <c r="CK180" s="107"/>
      <c r="CL180" s="107"/>
      <c r="CM180" s="107"/>
      <c r="CN180" s="107"/>
      <c r="CO180" s="107"/>
      <c r="CP180" s="102" t="str">
        <f t="shared" si="66"/>
        <v>SCIENTIFIC PRODUCTS LTDA.</v>
      </c>
      <c r="CQ180" s="102" t="str">
        <f t="shared" si="67"/>
        <v>FISHER</v>
      </c>
      <c r="CR180" s="102">
        <f t="shared" si="68"/>
        <v>330000</v>
      </c>
      <c r="CS180" s="102">
        <f t="shared" si="69"/>
        <v>52800</v>
      </c>
      <c r="CT180" s="102">
        <f t="shared" si="70"/>
        <v>382800</v>
      </c>
      <c r="CU180" s="102" t="str">
        <f t="shared" si="71"/>
        <v>60 DÍAS</v>
      </c>
      <c r="CV180" s="105" t="str">
        <f t="shared" si="54"/>
        <v>SCIENTIFIC PRODUCTS LTDA.</v>
      </c>
      <c r="CW180" s="105" t="str">
        <f t="shared" si="55"/>
        <v>FISHER</v>
      </c>
      <c r="CX180" s="105">
        <f t="shared" si="56"/>
        <v>330000</v>
      </c>
      <c r="CY180" s="105">
        <f t="shared" si="57"/>
        <v>52800</v>
      </c>
      <c r="CZ180" s="105">
        <f t="shared" si="58"/>
        <v>382800</v>
      </c>
      <c r="DA180" s="105" t="str">
        <f t="shared" si="59"/>
        <v>60 DÍAS</v>
      </c>
    </row>
    <row r="181" spans="1:105">
      <c r="A181" s="40">
        <v>173</v>
      </c>
      <c r="B181" s="97" t="s">
        <v>442</v>
      </c>
      <c r="C181" s="35" t="s">
        <v>13</v>
      </c>
      <c r="D181" s="35" t="s">
        <v>16</v>
      </c>
      <c r="E181" s="98" t="s">
        <v>242</v>
      </c>
      <c r="F181" s="33">
        <v>1</v>
      </c>
      <c r="G181" s="99"/>
      <c r="H181" s="115"/>
      <c r="I181" s="115"/>
      <c r="J181" s="115"/>
      <c r="K181" s="100"/>
      <c r="L181" s="101"/>
      <c r="M181" s="101"/>
      <c r="N181" s="101"/>
      <c r="O181" s="101"/>
      <c r="P181" s="101"/>
      <c r="Q181" s="102"/>
      <c r="R181" s="102"/>
      <c r="S181" s="102"/>
      <c r="T181" s="102"/>
      <c r="U181" s="102"/>
      <c r="V181" s="103"/>
      <c r="W181" s="103"/>
      <c r="X181" s="103"/>
      <c r="Y181" s="103"/>
      <c r="Z181" s="103"/>
      <c r="AA181" s="101"/>
      <c r="AB181" s="101"/>
      <c r="AC181" s="101"/>
      <c r="AD181" s="101"/>
      <c r="AE181" s="101"/>
      <c r="AF181" s="104" t="s">
        <v>242</v>
      </c>
      <c r="AG181" s="104">
        <v>214000</v>
      </c>
      <c r="AH181" s="104">
        <v>34240</v>
      </c>
      <c r="AI181" s="104">
        <v>248240</v>
      </c>
      <c r="AJ181" s="104" t="s">
        <v>1292</v>
      </c>
      <c r="AK181" s="102" t="str">
        <f t="shared" si="60"/>
        <v>GENTECH S.A.S</v>
      </c>
      <c r="AL181" s="102" t="str">
        <f t="shared" si="61"/>
        <v>AMRESCO</v>
      </c>
      <c r="AM181" s="102">
        <f t="shared" si="62"/>
        <v>214000</v>
      </c>
      <c r="AN181" s="102">
        <f t="shared" si="63"/>
        <v>34240</v>
      </c>
      <c r="AO181" s="102">
        <f t="shared" si="64"/>
        <v>248240</v>
      </c>
      <c r="AP181" s="102" t="str">
        <f t="shared" si="65"/>
        <v xml:space="preserve">60 dias </v>
      </c>
      <c r="AQ181" s="104"/>
      <c r="AR181" s="104"/>
      <c r="AS181" s="104"/>
      <c r="AT181" s="104"/>
      <c r="AU181" s="104"/>
      <c r="AV181" s="105"/>
      <c r="AW181" s="105"/>
      <c r="AX181" s="105"/>
      <c r="AY181" s="105"/>
      <c r="AZ181" s="105"/>
      <c r="BA181" s="102"/>
      <c r="BB181" s="102"/>
      <c r="BC181" s="102"/>
      <c r="BD181" s="102"/>
      <c r="BE181" s="102"/>
      <c r="BF181" s="106"/>
      <c r="BG181" s="106"/>
      <c r="BH181" s="106"/>
      <c r="BI181" s="106"/>
      <c r="BJ181" s="106"/>
      <c r="BK181" s="101"/>
      <c r="BL181" s="101"/>
      <c r="BM181" s="101"/>
      <c r="BN181" s="101"/>
      <c r="BO181" s="101"/>
      <c r="BP181" s="107"/>
      <c r="BQ181" s="107"/>
      <c r="BR181" s="107"/>
      <c r="BS181" s="107"/>
      <c r="BT181" s="107"/>
      <c r="BU181" s="151"/>
      <c r="BV181" s="151">
        <f t="shared" si="49"/>
        <v>0</v>
      </c>
      <c r="BW181" s="151"/>
      <c r="BX181" s="151"/>
      <c r="BY181" s="151"/>
      <c r="BZ181" s="151">
        <f t="shared" si="53"/>
        <v>0</v>
      </c>
      <c r="CA181" s="105"/>
      <c r="CB181" s="105"/>
      <c r="CC181" s="105"/>
      <c r="CD181" s="105"/>
      <c r="CE181" s="105"/>
      <c r="CF181" s="100"/>
      <c r="CG181" s="100"/>
      <c r="CH181" s="100"/>
      <c r="CI181" s="100"/>
      <c r="CJ181" s="100"/>
      <c r="CK181" s="107"/>
      <c r="CL181" s="107"/>
      <c r="CM181" s="107"/>
      <c r="CN181" s="107"/>
      <c r="CO181" s="107"/>
      <c r="CP181" s="102"/>
      <c r="CQ181" s="102"/>
      <c r="CR181" s="102"/>
      <c r="CS181" s="102"/>
      <c r="CT181" s="102"/>
      <c r="CU181" s="102"/>
      <c r="CV181" s="105" t="str">
        <f t="shared" si="54"/>
        <v>GENTECH S.A.S</v>
      </c>
      <c r="CW181" s="105" t="str">
        <f t="shared" si="55"/>
        <v>AMRESCO</v>
      </c>
      <c r="CX181" s="105">
        <f t="shared" si="56"/>
        <v>214000</v>
      </c>
      <c r="CY181" s="105">
        <f t="shared" si="57"/>
        <v>34240</v>
      </c>
      <c r="CZ181" s="105">
        <f t="shared" si="58"/>
        <v>248240</v>
      </c>
      <c r="DA181" s="105" t="str">
        <f t="shared" si="59"/>
        <v xml:space="preserve">60 dias </v>
      </c>
    </row>
    <row r="182" spans="1:105">
      <c r="A182" s="40">
        <v>174</v>
      </c>
      <c r="B182" s="97" t="s">
        <v>443</v>
      </c>
      <c r="C182" s="35" t="s">
        <v>64</v>
      </c>
      <c r="D182" s="35" t="s">
        <v>54</v>
      </c>
      <c r="E182" s="98" t="s">
        <v>177</v>
      </c>
      <c r="F182" s="33">
        <v>1</v>
      </c>
      <c r="G182" s="99"/>
      <c r="H182" s="115"/>
      <c r="I182" s="115"/>
      <c r="J182" s="115"/>
      <c r="K182" s="100"/>
      <c r="L182" s="101"/>
      <c r="M182" s="101"/>
      <c r="N182" s="101"/>
      <c r="O182" s="101"/>
      <c r="P182" s="101"/>
      <c r="Q182" s="102"/>
      <c r="R182" s="102"/>
      <c r="S182" s="102"/>
      <c r="T182" s="102"/>
      <c r="U182" s="102"/>
      <c r="V182" s="103"/>
      <c r="W182" s="103"/>
      <c r="X182" s="103"/>
      <c r="Y182" s="103"/>
      <c r="Z182" s="103"/>
      <c r="AA182" s="101"/>
      <c r="AB182" s="101"/>
      <c r="AC182" s="101"/>
      <c r="AD182" s="101"/>
      <c r="AE182" s="101"/>
      <c r="AF182" s="104" t="s">
        <v>177</v>
      </c>
      <c r="AG182" s="104">
        <v>483000</v>
      </c>
      <c r="AH182" s="104">
        <v>77280</v>
      </c>
      <c r="AI182" s="104">
        <v>560280</v>
      </c>
      <c r="AJ182" s="104" t="s">
        <v>1292</v>
      </c>
      <c r="AK182" s="102" t="str">
        <f t="shared" si="60"/>
        <v>GENTECH S.A.S</v>
      </c>
      <c r="AL182" s="102" t="str">
        <f t="shared" si="61"/>
        <v>QIAGEN</v>
      </c>
      <c r="AM182" s="102">
        <f t="shared" si="62"/>
        <v>483000</v>
      </c>
      <c r="AN182" s="102">
        <f t="shared" si="63"/>
        <v>77280</v>
      </c>
      <c r="AO182" s="102">
        <f t="shared" si="64"/>
        <v>560280</v>
      </c>
      <c r="AP182" s="102" t="str">
        <f t="shared" si="65"/>
        <v xml:space="preserve">60 dias </v>
      </c>
      <c r="AQ182" s="104"/>
      <c r="AR182" s="104"/>
      <c r="AS182" s="104"/>
      <c r="AT182" s="104"/>
      <c r="AU182" s="104"/>
      <c r="AV182" s="105"/>
      <c r="AW182" s="105"/>
      <c r="AX182" s="105"/>
      <c r="AY182" s="105"/>
      <c r="AZ182" s="105"/>
      <c r="BA182" s="102"/>
      <c r="BB182" s="102"/>
      <c r="BC182" s="102"/>
      <c r="BD182" s="102"/>
      <c r="BE182" s="102"/>
      <c r="BF182" s="106"/>
      <c r="BG182" s="106"/>
      <c r="BH182" s="106"/>
      <c r="BI182" s="106"/>
      <c r="BJ182" s="106"/>
      <c r="BK182" s="101"/>
      <c r="BL182" s="101"/>
      <c r="BM182" s="101"/>
      <c r="BN182" s="101"/>
      <c r="BO182" s="101"/>
      <c r="BP182" s="107"/>
      <c r="BQ182" s="107"/>
      <c r="BR182" s="107"/>
      <c r="BS182" s="107"/>
      <c r="BT182" s="107"/>
      <c r="BU182" s="151"/>
      <c r="BV182" s="151">
        <f t="shared" si="49"/>
        <v>0</v>
      </c>
      <c r="BW182" s="151"/>
      <c r="BX182" s="151"/>
      <c r="BY182" s="151"/>
      <c r="BZ182" s="151">
        <f t="shared" si="53"/>
        <v>0</v>
      </c>
      <c r="CA182" s="105"/>
      <c r="CB182" s="105"/>
      <c r="CC182" s="105"/>
      <c r="CD182" s="105"/>
      <c r="CE182" s="105"/>
      <c r="CF182" s="100"/>
      <c r="CG182" s="100"/>
      <c r="CH182" s="100"/>
      <c r="CI182" s="100"/>
      <c r="CJ182" s="100"/>
      <c r="CK182" s="107"/>
      <c r="CL182" s="107"/>
      <c r="CM182" s="107"/>
      <c r="CN182" s="107"/>
      <c r="CO182" s="107"/>
      <c r="CP182" s="102"/>
      <c r="CQ182" s="102"/>
      <c r="CR182" s="102"/>
      <c r="CS182" s="102"/>
      <c r="CT182" s="102"/>
      <c r="CU182" s="102"/>
      <c r="CV182" s="105" t="str">
        <f t="shared" si="54"/>
        <v>GENTECH S.A.S</v>
      </c>
      <c r="CW182" s="105" t="str">
        <f t="shared" si="55"/>
        <v>QIAGEN</v>
      </c>
      <c r="CX182" s="105">
        <f t="shared" si="56"/>
        <v>483000</v>
      </c>
      <c r="CY182" s="105">
        <f t="shared" si="57"/>
        <v>77280</v>
      </c>
      <c r="CZ182" s="105">
        <f t="shared" si="58"/>
        <v>560280</v>
      </c>
      <c r="DA182" s="105" t="str">
        <f t="shared" si="59"/>
        <v xml:space="preserve">60 dias </v>
      </c>
    </row>
    <row r="183" spans="1:105">
      <c r="A183" s="40">
        <v>175</v>
      </c>
      <c r="B183" s="97" t="s">
        <v>446</v>
      </c>
      <c r="C183" s="35" t="s">
        <v>64</v>
      </c>
      <c r="D183" s="35" t="s">
        <v>54</v>
      </c>
      <c r="E183" s="98" t="s">
        <v>177</v>
      </c>
      <c r="F183" s="33">
        <v>1</v>
      </c>
      <c r="G183" s="99"/>
      <c r="H183" s="115"/>
      <c r="I183" s="115"/>
      <c r="J183" s="115"/>
      <c r="K183" s="100"/>
      <c r="L183" s="101"/>
      <c r="M183" s="101"/>
      <c r="N183" s="101"/>
      <c r="O183" s="101"/>
      <c r="P183" s="101"/>
      <c r="Q183" s="102"/>
      <c r="R183" s="102"/>
      <c r="S183" s="102"/>
      <c r="T183" s="102"/>
      <c r="U183" s="102"/>
      <c r="V183" s="103"/>
      <c r="W183" s="103"/>
      <c r="X183" s="103"/>
      <c r="Y183" s="103"/>
      <c r="Z183" s="103"/>
      <c r="AA183" s="101"/>
      <c r="AB183" s="101"/>
      <c r="AC183" s="101"/>
      <c r="AD183" s="101"/>
      <c r="AE183" s="101"/>
      <c r="AF183" s="104" t="s">
        <v>177</v>
      </c>
      <c r="AG183" s="104">
        <v>1272000</v>
      </c>
      <c r="AH183" s="104">
        <v>203520</v>
      </c>
      <c r="AI183" s="104">
        <v>1475520</v>
      </c>
      <c r="AJ183" s="104" t="s">
        <v>1292</v>
      </c>
      <c r="AK183" s="102" t="str">
        <f t="shared" si="60"/>
        <v>GENTECH S.A.S</v>
      </c>
      <c r="AL183" s="102" t="str">
        <f t="shared" si="61"/>
        <v>QIAGEN</v>
      </c>
      <c r="AM183" s="102">
        <f t="shared" si="62"/>
        <v>1272000</v>
      </c>
      <c r="AN183" s="102">
        <f t="shared" si="63"/>
        <v>203520</v>
      </c>
      <c r="AO183" s="102">
        <f t="shared" si="64"/>
        <v>1475520</v>
      </c>
      <c r="AP183" s="102" t="str">
        <f t="shared" si="65"/>
        <v xml:space="preserve">60 dias </v>
      </c>
      <c r="AQ183" s="104"/>
      <c r="AR183" s="104"/>
      <c r="AS183" s="104"/>
      <c r="AT183" s="104"/>
      <c r="AU183" s="104"/>
      <c r="AV183" s="105"/>
      <c r="AW183" s="105"/>
      <c r="AX183" s="105"/>
      <c r="AY183" s="105"/>
      <c r="AZ183" s="105"/>
      <c r="BA183" s="102"/>
      <c r="BB183" s="102"/>
      <c r="BC183" s="102"/>
      <c r="BD183" s="102"/>
      <c r="BE183" s="102"/>
      <c r="BF183" s="106"/>
      <c r="BG183" s="106"/>
      <c r="BH183" s="106"/>
      <c r="BI183" s="106"/>
      <c r="BJ183" s="106"/>
      <c r="BK183" s="101"/>
      <c r="BL183" s="101"/>
      <c r="BM183" s="101"/>
      <c r="BN183" s="101"/>
      <c r="BO183" s="101"/>
      <c r="BP183" s="107"/>
      <c r="BQ183" s="107"/>
      <c r="BR183" s="107"/>
      <c r="BS183" s="107"/>
      <c r="BT183" s="107"/>
      <c r="BU183" s="151"/>
      <c r="BV183" s="151">
        <f t="shared" si="49"/>
        <v>0</v>
      </c>
      <c r="BW183" s="151"/>
      <c r="BX183" s="151"/>
      <c r="BY183" s="151"/>
      <c r="BZ183" s="151">
        <f t="shared" si="53"/>
        <v>0</v>
      </c>
      <c r="CA183" s="105"/>
      <c r="CB183" s="105"/>
      <c r="CC183" s="105"/>
      <c r="CD183" s="105"/>
      <c r="CE183" s="105"/>
      <c r="CF183" s="100"/>
      <c r="CG183" s="100"/>
      <c r="CH183" s="100"/>
      <c r="CI183" s="100"/>
      <c r="CJ183" s="100"/>
      <c r="CK183" s="107"/>
      <c r="CL183" s="107"/>
      <c r="CM183" s="107"/>
      <c r="CN183" s="107"/>
      <c r="CO183" s="107"/>
      <c r="CP183" s="102"/>
      <c r="CQ183" s="102"/>
      <c r="CR183" s="102"/>
      <c r="CS183" s="102"/>
      <c r="CT183" s="102"/>
      <c r="CU183" s="102"/>
      <c r="CV183" s="105" t="str">
        <f t="shared" si="54"/>
        <v>GENTECH S.A.S</v>
      </c>
      <c r="CW183" s="105" t="str">
        <f t="shared" si="55"/>
        <v>QIAGEN</v>
      </c>
      <c r="CX183" s="105">
        <f t="shared" si="56"/>
        <v>1272000</v>
      </c>
      <c r="CY183" s="105">
        <f t="shared" si="57"/>
        <v>203520</v>
      </c>
      <c r="CZ183" s="105">
        <f t="shared" si="58"/>
        <v>1475520</v>
      </c>
      <c r="DA183" s="105" t="str">
        <f t="shared" si="59"/>
        <v xml:space="preserve">60 dias </v>
      </c>
    </row>
    <row r="184" spans="1:105" ht="30">
      <c r="A184" s="40">
        <v>176</v>
      </c>
      <c r="B184" s="97" t="s">
        <v>469</v>
      </c>
      <c r="C184" s="35" t="s">
        <v>21</v>
      </c>
      <c r="D184" s="35" t="s">
        <v>16</v>
      </c>
      <c r="E184" s="98" t="s">
        <v>134</v>
      </c>
      <c r="F184" s="33">
        <v>1</v>
      </c>
      <c r="G184" s="99" t="s">
        <v>134</v>
      </c>
      <c r="H184" s="115">
        <v>304700</v>
      </c>
      <c r="I184" s="115">
        <v>48752</v>
      </c>
      <c r="J184" s="115">
        <v>353452</v>
      </c>
      <c r="K184" s="100" t="s">
        <v>1274</v>
      </c>
      <c r="L184" s="101"/>
      <c r="M184" s="101"/>
      <c r="N184" s="101"/>
      <c r="O184" s="101"/>
      <c r="P184" s="101"/>
      <c r="Q184" s="102"/>
      <c r="R184" s="102"/>
      <c r="S184" s="102"/>
      <c r="T184" s="102"/>
      <c r="U184" s="102"/>
      <c r="V184" s="103"/>
      <c r="W184" s="103"/>
      <c r="X184" s="103"/>
      <c r="Y184" s="103"/>
      <c r="Z184" s="103"/>
      <c r="AA184" s="101"/>
      <c r="AB184" s="101"/>
      <c r="AC184" s="101"/>
      <c r="AD184" s="101"/>
      <c r="AE184" s="101"/>
      <c r="AF184" s="104"/>
      <c r="AG184" s="104"/>
      <c r="AH184" s="104"/>
      <c r="AI184" s="104"/>
      <c r="AJ184" s="104"/>
      <c r="AK184" s="102" t="str">
        <f t="shared" si="60"/>
        <v>ADEQUIM S.A.S</v>
      </c>
      <c r="AL184" s="102" t="str">
        <f t="shared" si="61"/>
        <v>MERCK</v>
      </c>
      <c r="AM184" s="102">
        <f t="shared" si="62"/>
        <v>304700</v>
      </c>
      <c r="AN184" s="102">
        <f t="shared" si="63"/>
        <v>48752</v>
      </c>
      <c r="AO184" s="102">
        <f t="shared" si="64"/>
        <v>353452</v>
      </c>
      <c r="AP184" s="102" t="str">
        <f t="shared" si="65"/>
        <v>90 DIAS</v>
      </c>
      <c r="AQ184" s="104"/>
      <c r="AR184" s="104"/>
      <c r="AS184" s="104"/>
      <c r="AT184" s="104"/>
      <c r="AU184" s="104"/>
      <c r="AV184" s="105"/>
      <c r="AW184" s="105"/>
      <c r="AX184" s="105"/>
      <c r="AY184" s="105"/>
      <c r="AZ184" s="105"/>
      <c r="BA184" s="102" t="s">
        <v>134</v>
      </c>
      <c r="BB184" s="102">
        <v>217877</v>
      </c>
      <c r="BC184" s="102">
        <v>34860.32</v>
      </c>
      <c r="BD184" s="102">
        <v>252737.32</v>
      </c>
      <c r="BE184" s="102" t="s">
        <v>1283</v>
      </c>
      <c r="BF184" s="106" t="s">
        <v>134</v>
      </c>
      <c r="BG184" s="106">
        <v>304704</v>
      </c>
      <c r="BH184" s="106">
        <v>48752.639999999999</v>
      </c>
      <c r="BI184" s="106">
        <v>353456.64000000001</v>
      </c>
      <c r="BJ184" s="106" t="s">
        <v>1312</v>
      </c>
      <c r="BK184" s="101"/>
      <c r="BL184" s="101"/>
      <c r="BM184" s="101"/>
      <c r="BN184" s="101"/>
      <c r="BO184" s="101"/>
      <c r="BP184" s="107"/>
      <c r="BQ184" s="107"/>
      <c r="BR184" s="107"/>
      <c r="BS184" s="107"/>
      <c r="BT184" s="107"/>
      <c r="BU184" s="151" t="str">
        <f t="shared" si="48"/>
        <v>PURIFIACIÓN Y ANÁLISIS DE FLUUIDOS LTDA.</v>
      </c>
      <c r="BV184" s="151" t="str">
        <f t="shared" si="49"/>
        <v>MERCK</v>
      </c>
      <c r="BW184" s="151">
        <f t="shared" si="50"/>
        <v>217877</v>
      </c>
      <c r="BX184" s="151">
        <f t="shared" si="51"/>
        <v>34860.32</v>
      </c>
      <c r="BY184" s="151">
        <f t="shared" si="52"/>
        <v>252737.32</v>
      </c>
      <c r="BZ184" s="151" t="str">
        <f t="shared" si="53"/>
        <v>60 DIAS</v>
      </c>
      <c r="CA184" s="105"/>
      <c r="CB184" s="105"/>
      <c r="CC184" s="105"/>
      <c r="CD184" s="105"/>
      <c r="CE184" s="105"/>
      <c r="CF184" s="100"/>
      <c r="CG184" s="100"/>
      <c r="CH184" s="100"/>
      <c r="CI184" s="100"/>
      <c r="CJ184" s="100"/>
      <c r="CK184" s="107"/>
      <c r="CL184" s="107"/>
      <c r="CM184" s="107"/>
      <c r="CN184" s="107"/>
      <c r="CO184" s="107"/>
      <c r="CP184" s="102"/>
      <c r="CQ184" s="102"/>
      <c r="CR184" s="102"/>
      <c r="CS184" s="102"/>
      <c r="CT184" s="102"/>
      <c r="CU184" s="102"/>
      <c r="CV184" s="105" t="str">
        <f t="shared" si="54"/>
        <v>PURIFIACIÓN Y ANÁLISIS DE FLUUIDOS LTDA.</v>
      </c>
      <c r="CW184" s="105" t="str">
        <f t="shared" si="55"/>
        <v>MERCK</v>
      </c>
      <c r="CX184" s="105">
        <f t="shared" si="56"/>
        <v>217877</v>
      </c>
      <c r="CY184" s="105">
        <f t="shared" si="57"/>
        <v>34860.32</v>
      </c>
      <c r="CZ184" s="105">
        <f t="shared" si="58"/>
        <v>252737.32</v>
      </c>
      <c r="DA184" s="105" t="str">
        <f t="shared" si="59"/>
        <v>60 DIAS</v>
      </c>
    </row>
    <row r="185" spans="1:105" ht="30">
      <c r="A185" s="40">
        <v>177</v>
      </c>
      <c r="B185" s="97" t="s">
        <v>447</v>
      </c>
      <c r="C185" s="35" t="s">
        <v>324</v>
      </c>
      <c r="D185" s="35" t="s">
        <v>54</v>
      </c>
      <c r="E185" s="98" t="s">
        <v>134</v>
      </c>
      <c r="F185" s="33">
        <v>2</v>
      </c>
      <c r="G185" s="99" t="s">
        <v>296</v>
      </c>
      <c r="H185" s="115">
        <v>43000</v>
      </c>
      <c r="I185" s="115">
        <v>6880</v>
      </c>
      <c r="J185" s="115">
        <v>99760</v>
      </c>
      <c r="K185" s="100" t="s">
        <v>1274</v>
      </c>
      <c r="L185" s="101"/>
      <c r="M185" s="101"/>
      <c r="N185" s="101"/>
      <c r="O185" s="101"/>
      <c r="P185" s="101"/>
      <c r="Q185" s="102"/>
      <c r="R185" s="102"/>
      <c r="S185" s="102"/>
      <c r="T185" s="102"/>
      <c r="U185" s="102"/>
      <c r="V185" s="103"/>
      <c r="W185" s="103"/>
      <c r="X185" s="103"/>
      <c r="Y185" s="103"/>
      <c r="Z185" s="103"/>
      <c r="AA185" s="101"/>
      <c r="AB185" s="101"/>
      <c r="AC185" s="101"/>
      <c r="AD185" s="101"/>
      <c r="AE185" s="101"/>
      <c r="AF185" s="104"/>
      <c r="AG185" s="104"/>
      <c r="AH185" s="104"/>
      <c r="AI185" s="104"/>
      <c r="AJ185" s="104"/>
      <c r="AK185" s="102" t="str">
        <f t="shared" si="60"/>
        <v>ADEQUIM S.A.S</v>
      </c>
      <c r="AL185" s="102" t="str">
        <f t="shared" si="61"/>
        <v>WHATMAN</v>
      </c>
      <c r="AM185" s="102">
        <f t="shared" si="62"/>
        <v>43000</v>
      </c>
      <c r="AN185" s="102">
        <f t="shared" si="63"/>
        <v>6880</v>
      </c>
      <c r="AO185" s="102">
        <f t="shared" si="64"/>
        <v>99760</v>
      </c>
      <c r="AP185" s="102" t="str">
        <f t="shared" si="65"/>
        <v>90 DIAS</v>
      </c>
      <c r="AQ185" s="104"/>
      <c r="AR185" s="104"/>
      <c r="AS185" s="104"/>
      <c r="AT185" s="104"/>
      <c r="AU185" s="104"/>
      <c r="AV185" s="105"/>
      <c r="AW185" s="105"/>
      <c r="AX185" s="105"/>
      <c r="AY185" s="105"/>
      <c r="AZ185" s="105"/>
      <c r="BA185" s="102"/>
      <c r="BB185" s="102"/>
      <c r="BC185" s="102"/>
      <c r="BD185" s="102"/>
      <c r="BE185" s="102"/>
      <c r="BF185" s="106" t="s">
        <v>296</v>
      </c>
      <c r="BG185" s="106">
        <v>64172</v>
      </c>
      <c r="BH185" s="106">
        <v>10267.52</v>
      </c>
      <c r="BI185" s="106">
        <v>148879.04000000001</v>
      </c>
      <c r="BJ185" s="106" t="s">
        <v>1312</v>
      </c>
      <c r="BK185" s="101"/>
      <c r="BL185" s="101"/>
      <c r="BM185" s="101"/>
      <c r="BN185" s="101"/>
      <c r="BO185" s="101"/>
      <c r="BP185" s="107"/>
      <c r="BQ185" s="107"/>
      <c r="BR185" s="107"/>
      <c r="BS185" s="107"/>
      <c r="BT185" s="107"/>
      <c r="BU185" s="151" t="str">
        <f t="shared" si="48"/>
        <v>PROFINAS S.A.S</v>
      </c>
      <c r="BV185" s="151" t="str">
        <f t="shared" si="49"/>
        <v>WHATMAN</v>
      </c>
      <c r="BW185" s="151">
        <f t="shared" si="50"/>
        <v>64172</v>
      </c>
      <c r="BX185" s="151">
        <f t="shared" si="51"/>
        <v>10267.52</v>
      </c>
      <c r="BY185" s="151">
        <f t="shared" si="52"/>
        <v>148879.04000000001</v>
      </c>
      <c r="BZ185" s="151" t="str">
        <f t="shared" si="53"/>
        <v>8-75 DIAS</v>
      </c>
      <c r="CA185" s="105" t="s">
        <v>134</v>
      </c>
      <c r="CB185" s="105">
        <v>72400</v>
      </c>
      <c r="CC185" s="105">
        <v>11584</v>
      </c>
      <c r="CD185" s="105">
        <v>167968</v>
      </c>
      <c r="CE185" s="105" t="s">
        <v>137</v>
      </c>
      <c r="CF185" s="100"/>
      <c r="CG185" s="100"/>
      <c r="CH185" s="100"/>
      <c r="CI185" s="100"/>
      <c r="CJ185" s="100"/>
      <c r="CK185" s="107"/>
      <c r="CL185" s="107"/>
      <c r="CM185" s="107"/>
      <c r="CN185" s="107"/>
      <c r="CO185" s="107"/>
      <c r="CP185" s="102" t="str">
        <f t="shared" si="66"/>
        <v>SCIENTIFIC PRODUCTS LTDA.</v>
      </c>
      <c r="CQ185" s="102" t="str">
        <f t="shared" si="67"/>
        <v>MERCK</v>
      </c>
      <c r="CR185" s="102">
        <f t="shared" si="68"/>
        <v>72400</v>
      </c>
      <c r="CS185" s="102">
        <f t="shared" si="69"/>
        <v>11584</v>
      </c>
      <c r="CT185" s="102">
        <f t="shared" si="70"/>
        <v>167968</v>
      </c>
      <c r="CU185" s="102" t="str">
        <f t="shared" si="71"/>
        <v>60 DÍAS</v>
      </c>
      <c r="CV185" s="105" t="str">
        <f t="shared" si="54"/>
        <v>ADEQUIM S.A.S</v>
      </c>
      <c r="CW185" s="105" t="str">
        <f t="shared" si="55"/>
        <v>WHATMAN</v>
      </c>
      <c r="CX185" s="105">
        <f t="shared" si="56"/>
        <v>43000</v>
      </c>
      <c r="CY185" s="105">
        <f t="shared" si="57"/>
        <v>6880</v>
      </c>
      <c r="CZ185" s="105">
        <f t="shared" si="58"/>
        <v>99760</v>
      </c>
      <c r="DA185" s="105" t="str">
        <f t="shared" si="59"/>
        <v>90 DIAS</v>
      </c>
    </row>
    <row r="186" spans="1:105" ht="60">
      <c r="A186" s="40">
        <v>178</v>
      </c>
      <c r="B186" s="97" t="s">
        <v>449</v>
      </c>
      <c r="C186" s="35"/>
      <c r="D186" s="35"/>
      <c r="E186" s="98" t="s">
        <v>436</v>
      </c>
      <c r="F186" s="33">
        <v>1</v>
      </c>
      <c r="G186" s="99"/>
      <c r="H186" s="115"/>
      <c r="I186" s="115"/>
      <c r="J186" s="115"/>
      <c r="K186" s="100"/>
      <c r="L186" s="101"/>
      <c r="M186" s="101"/>
      <c r="N186" s="101"/>
      <c r="O186" s="101"/>
      <c r="P186" s="101"/>
      <c r="Q186" s="102"/>
      <c r="R186" s="102"/>
      <c r="S186" s="102"/>
      <c r="T186" s="102"/>
      <c r="U186" s="102"/>
      <c r="V186" s="103"/>
      <c r="W186" s="103"/>
      <c r="X186" s="103"/>
      <c r="Y186" s="103"/>
      <c r="Z186" s="103"/>
      <c r="AA186" s="101"/>
      <c r="AB186" s="101"/>
      <c r="AC186" s="101"/>
      <c r="AD186" s="101"/>
      <c r="AE186" s="101"/>
      <c r="AF186" s="104" t="s">
        <v>436</v>
      </c>
      <c r="AG186" s="104">
        <v>130000</v>
      </c>
      <c r="AH186" s="104">
        <v>20800</v>
      </c>
      <c r="AI186" s="104">
        <v>150800</v>
      </c>
      <c r="AJ186" s="104" t="s">
        <v>1292</v>
      </c>
      <c r="AK186" s="102" t="str">
        <f t="shared" si="60"/>
        <v>GENTECH S.A.S</v>
      </c>
      <c r="AL186" s="102" t="str">
        <f t="shared" si="61"/>
        <v>CAISSON</v>
      </c>
      <c r="AM186" s="102">
        <f t="shared" si="62"/>
        <v>130000</v>
      </c>
      <c r="AN186" s="102">
        <f t="shared" si="63"/>
        <v>20800</v>
      </c>
      <c r="AO186" s="102">
        <f t="shared" si="64"/>
        <v>150800</v>
      </c>
      <c r="AP186" s="102" t="str">
        <f t="shared" si="65"/>
        <v xml:space="preserve">60 dias </v>
      </c>
      <c r="AQ186" s="104"/>
      <c r="AR186" s="104"/>
      <c r="AS186" s="104"/>
      <c r="AT186" s="104"/>
      <c r="AU186" s="104"/>
      <c r="AV186" s="105"/>
      <c r="AW186" s="105"/>
      <c r="AX186" s="105"/>
      <c r="AY186" s="105"/>
      <c r="AZ186" s="105"/>
      <c r="BA186" s="102"/>
      <c r="BB186" s="102"/>
      <c r="BC186" s="102"/>
      <c r="BD186" s="102"/>
      <c r="BE186" s="102"/>
      <c r="BF186" s="106"/>
      <c r="BG186" s="106"/>
      <c r="BH186" s="106"/>
      <c r="BI186" s="106"/>
      <c r="BJ186" s="106"/>
      <c r="BK186" s="101" t="s">
        <v>436</v>
      </c>
      <c r="BL186" s="101">
        <v>190000</v>
      </c>
      <c r="BM186" s="101">
        <v>30400</v>
      </c>
      <c r="BN186" s="101">
        <v>220400</v>
      </c>
      <c r="BO186" s="101" t="s">
        <v>1283</v>
      </c>
      <c r="BP186" s="107"/>
      <c r="BQ186" s="107"/>
      <c r="BR186" s="107"/>
      <c r="BS186" s="107"/>
      <c r="BT186" s="107"/>
      <c r="BU186" s="151" t="str">
        <f t="shared" si="48"/>
        <v xml:space="preserve"> QUIMICA  M.G.  S.A.S.</v>
      </c>
      <c r="BV186" s="151" t="str">
        <f t="shared" si="49"/>
        <v>CAISSON</v>
      </c>
      <c r="BW186" s="151">
        <f t="shared" si="50"/>
        <v>190000</v>
      </c>
      <c r="BX186" s="151">
        <f t="shared" si="51"/>
        <v>30400</v>
      </c>
      <c r="BY186" s="151">
        <f t="shared" si="52"/>
        <v>220400</v>
      </c>
      <c r="BZ186" s="151" t="str">
        <f t="shared" si="53"/>
        <v>60 DIAS</v>
      </c>
      <c r="CA186" s="105"/>
      <c r="CB186" s="105"/>
      <c r="CC186" s="105"/>
      <c r="CD186" s="105"/>
      <c r="CE186" s="105"/>
      <c r="CF186" s="100"/>
      <c r="CG186" s="100"/>
      <c r="CH186" s="100"/>
      <c r="CI186" s="100"/>
      <c r="CJ186" s="100"/>
      <c r="CK186" s="107"/>
      <c r="CL186" s="107"/>
      <c r="CM186" s="107"/>
      <c r="CN186" s="107"/>
      <c r="CO186" s="107"/>
      <c r="CP186" s="102"/>
      <c r="CQ186" s="102"/>
      <c r="CR186" s="102"/>
      <c r="CS186" s="102"/>
      <c r="CT186" s="102"/>
      <c r="CU186" s="102"/>
      <c r="CV186" s="105" t="str">
        <f t="shared" si="54"/>
        <v>GENTECH S.A.S</v>
      </c>
      <c r="CW186" s="105" t="str">
        <f t="shared" si="55"/>
        <v>CAISSON</v>
      </c>
      <c r="CX186" s="105">
        <f t="shared" si="56"/>
        <v>130000</v>
      </c>
      <c r="CY186" s="105">
        <f t="shared" si="57"/>
        <v>20800</v>
      </c>
      <c r="CZ186" s="105">
        <f t="shared" si="58"/>
        <v>150800</v>
      </c>
      <c r="DA186" s="105" t="str">
        <f t="shared" si="59"/>
        <v xml:space="preserve">60 dias </v>
      </c>
    </row>
    <row r="187" spans="1:105" ht="30">
      <c r="A187" s="40">
        <v>179</v>
      </c>
      <c r="B187" s="97" t="s">
        <v>448</v>
      </c>
      <c r="C187" s="35" t="s">
        <v>21</v>
      </c>
      <c r="D187" s="35" t="s">
        <v>16</v>
      </c>
      <c r="E187" s="98" t="s">
        <v>436</v>
      </c>
      <c r="F187" s="33">
        <v>1</v>
      </c>
      <c r="G187" s="99"/>
      <c r="H187" s="115"/>
      <c r="I187" s="115"/>
      <c r="J187" s="115"/>
      <c r="K187" s="100"/>
      <c r="L187" s="101"/>
      <c r="M187" s="101"/>
      <c r="N187" s="101"/>
      <c r="O187" s="101"/>
      <c r="P187" s="101"/>
      <c r="Q187" s="102"/>
      <c r="R187" s="102"/>
      <c r="S187" s="102"/>
      <c r="T187" s="102"/>
      <c r="U187" s="102"/>
      <c r="V187" s="103"/>
      <c r="W187" s="103"/>
      <c r="X187" s="103"/>
      <c r="Y187" s="103"/>
      <c r="Z187" s="103"/>
      <c r="AA187" s="101"/>
      <c r="AB187" s="101"/>
      <c r="AC187" s="101"/>
      <c r="AD187" s="101"/>
      <c r="AE187" s="101"/>
      <c r="AF187" s="104" t="s">
        <v>436</v>
      </c>
      <c r="AG187" s="104">
        <v>130000</v>
      </c>
      <c r="AH187" s="104">
        <v>20800</v>
      </c>
      <c r="AI187" s="104">
        <v>150800</v>
      </c>
      <c r="AJ187" s="104" t="s">
        <v>1292</v>
      </c>
      <c r="AK187" s="102" t="str">
        <f t="shared" si="60"/>
        <v>GENTECH S.A.S</v>
      </c>
      <c r="AL187" s="102" t="str">
        <f t="shared" si="61"/>
        <v>CAISSON</v>
      </c>
      <c r="AM187" s="102">
        <f t="shared" si="62"/>
        <v>130000</v>
      </c>
      <c r="AN187" s="102">
        <f t="shared" si="63"/>
        <v>20800</v>
      </c>
      <c r="AO187" s="102">
        <f t="shared" si="64"/>
        <v>150800</v>
      </c>
      <c r="AP187" s="102" t="str">
        <f t="shared" si="65"/>
        <v xml:space="preserve">60 dias </v>
      </c>
      <c r="AQ187" s="104"/>
      <c r="AR187" s="104"/>
      <c r="AS187" s="104"/>
      <c r="AT187" s="104"/>
      <c r="AU187" s="104"/>
      <c r="AV187" s="105"/>
      <c r="AW187" s="105"/>
      <c r="AX187" s="105"/>
      <c r="AY187" s="105"/>
      <c r="AZ187" s="105"/>
      <c r="BA187" s="102"/>
      <c r="BB187" s="102"/>
      <c r="BC187" s="102"/>
      <c r="BD187" s="102"/>
      <c r="BE187" s="102"/>
      <c r="BF187" s="106"/>
      <c r="BG187" s="106"/>
      <c r="BH187" s="106"/>
      <c r="BI187" s="106"/>
      <c r="BJ187" s="106"/>
      <c r="BK187" s="101" t="s">
        <v>436</v>
      </c>
      <c r="BL187" s="101">
        <v>190000</v>
      </c>
      <c r="BM187" s="101">
        <v>30400</v>
      </c>
      <c r="BN187" s="101">
        <v>220400</v>
      </c>
      <c r="BO187" s="101" t="s">
        <v>1283</v>
      </c>
      <c r="BP187" s="107"/>
      <c r="BQ187" s="107"/>
      <c r="BR187" s="107"/>
      <c r="BS187" s="107"/>
      <c r="BT187" s="107"/>
      <c r="BU187" s="151" t="str">
        <f t="shared" si="48"/>
        <v xml:space="preserve"> QUIMICA  M.G.  S.A.S.</v>
      </c>
      <c r="BV187" s="151" t="str">
        <f t="shared" si="49"/>
        <v>CAISSON</v>
      </c>
      <c r="BW187" s="151">
        <f t="shared" si="50"/>
        <v>190000</v>
      </c>
      <c r="BX187" s="151">
        <f t="shared" si="51"/>
        <v>30400</v>
      </c>
      <c r="BY187" s="151">
        <f t="shared" si="52"/>
        <v>220400</v>
      </c>
      <c r="BZ187" s="151" t="str">
        <f t="shared" si="53"/>
        <v>60 DIAS</v>
      </c>
      <c r="CA187" s="105"/>
      <c r="CB187" s="105"/>
      <c r="CC187" s="105"/>
      <c r="CD187" s="105"/>
      <c r="CE187" s="105"/>
      <c r="CF187" s="100"/>
      <c r="CG187" s="100"/>
      <c r="CH187" s="100"/>
      <c r="CI187" s="100"/>
      <c r="CJ187" s="100"/>
      <c r="CK187" s="107"/>
      <c r="CL187" s="107"/>
      <c r="CM187" s="107"/>
      <c r="CN187" s="107"/>
      <c r="CO187" s="107"/>
      <c r="CP187" s="102"/>
      <c r="CQ187" s="102"/>
      <c r="CR187" s="102"/>
      <c r="CS187" s="102"/>
      <c r="CT187" s="102"/>
      <c r="CU187" s="102"/>
      <c r="CV187" s="105" t="str">
        <f t="shared" si="54"/>
        <v>GENTECH S.A.S</v>
      </c>
      <c r="CW187" s="105" t="str">
        <f t="shared" si="55"/>
        <v>CAISSON</v>
      </c>
      <c r="CX187" s="105">
        <f t="shared" si="56"/>
        <v>130000</v>
      </c>
      <c r="CY187" s="105">
        <f t="shared" si="57"/>
        <v>20800</v>
      </c>
      <c r="CZ187" s="105">
        <f t="shared" si="58"/>
        <v>150800</v>
      </c>
      <c r="DA187" s="105" t="str">
        <f t="shared" si="59"/>
        <v xml:space="preserve">60 dias </v>
      </c>
    </row>
    <row r="188" spans="1:105" ht="30">
      <c r="A188" s="40">
        <v>180</v>
      </c>
      <c r="B188" s="97" t="s">
        <v>234</v>
      </c>
      <c r="C188" s="35" t="s">
        <v>45</v>
      </c>
      <c r="D188" s="35" t="s">
        <v>15</v>
      </c>
      <c r="E188" s="98" t="s">
        <v>116</v>
      </c>
      <c r="F188" s="33">
        <v>1</v>
      </c>
      <c r="G188" s="99"/>
      <c r="H188" s="115"/>
      <c r="I188" s="115"/>
      <c r="J188" s="115"/>
      <c r="K188" s="100"/>
      <c r="L188" s="101"/>
      <c r="M188" s="101"/>
      <c r="N188" s="101"/>
      <c r="O188" s="101"/>
      <c r="P188" s="101"/>
      <c r="Q188" s="102"/>
      <c r="R188" s="102"/>
      <c r="S188" s="102"/>
      <c r="T188" s="102"/>
      <c r="U188" s="102"/>
      <c r="V188" s="103"/>
      <c r="W188" s="103"/>
      <c r="X188" s="103"/>
      <c r="Y188" s="103"/>
      <c r="Z188" s="103"/>
      <c r="AA188" s="101"/>
      <c r="AB188" s="101"/>
      <c r="AC188" s="101"/>
      <c r="AD188" s="101"/>
      <c r="AE188" s="101"/>
      <c r="AF188" s="104"/>
      <c r="AG188" s="104"/>
      <c r="AH188" s="104"/>
      <c r="AI188" s="104"/>
      <c r="AJ188" s="104"/>
      <c r="AK188" s="102"/>
      <c r="AL188" s="102"/>
      <c r="AM188" s="102"/>
      <c r="AN188" s="102"/>
      <c r="AO188" s="102"/>
      <c r="AP188" s="102"/>
      <c r="AQ188" s="104"/>
      <c r="AR188" s="104"/>
      <c r="AS188" s="104"/>
      <c r="AT188" s="104"/>
      <c r="AU188" s="104"/>
      <c r="AV188" s="105"/>
      <c r="AW188" s="105"/>
      <c r="AX188" s="105"/>
      <c r="AY188" s="105"/>
      <c r="AZ188" s="105"/>
      <c r="BA188" s="102"/>
      <c r="BB188" s="102"/>
      <c r="BC188" s="102"/>
      <c r="BD188" s="102"/>
      <c r="BE188" s="102"/>
      <c r="BF188" s="106"/>
      <c r="BG188" s="106"/>
      <c r="BH188" s="106"/>
      <c r="BI188" s="106"/>
      <c r="BJ188" s="106"/>
      <c r="BK188" s="101"/>
      <c r="BL188" s="101"/>
      <c r="BM188" s="101"/>
      <c r="BN188" s="101"/>
      <c r="BO188" s="101"/>
      <c r="BP188" s="107"/>
      <c r="BQ188" s="107"/>
      <c r="BR188" s="107"/>
      <c r="BS188" s="107"/>
      <c r="BT188" s="107"/>
      <c r="BU188" s="151"/>
      <c r="BV188" s="151">
        <f t="shared" si="49"/>
        <v>0</v>
      </c>
      <c r="BW188" s="151"/>
      <c r="BX188" s="151"/>
      <c r="BY188" s="151"/>
      <c r="BZ188" s="151">
        <f t="shared" si="53"/>
        <v>0</v>
      </c>
      <c r="CA188" s="105"/>
      <c r="CB188" s="105"/>
      <c r="CC188" s="105"/>
      <c r="CD188" s="105"/>
      <c r="CE188" s="105"/>
      <c r="CF188" s="100"/>
      <c r="CG188" s="100"/>
      <c r="CH188" s="100"/>
      <c r="CI188" s="100"/>
      <c r="CJ188" s="100"/>
      <c r="CK188" s="107"/>
      <c r="CL188" s="107"/>
      <c r="CM188" s="107"/>
      <c r="CN188" s="107"/>
      <c r="CO188" s="107"/>
      <c r="CP188" s="102"/>
      <c r="CQ188" s="102"/>
      <c r="CR188" s="102"/>
      <c r="CS188" s="102"/>
      <c r="CT188" s="102"/>
      <c r="CU188" s="102"/>
      <c r="CV188" s="105">
        <f t="shared" si="54"/>
        <v>0</v>
      </c>
      <c r="CW188" s="105">
        <f t="shared" si="55"/>
        <v>0</v>
      </c>
      <c r="CX188" s="105">
        <f t="shared" si="56"/>
        <v>0</v>
      </c>
      <c r="CY188" s="105">
        <f t="shared" si="57"/>
        <v>0</v>
      </c>
      <c r="CZ188" s="105">
        <f t="shared" si="58"/>
        <v>0</v>
      </c>
      <c r="DA188" s="105">
        <f t="shared" si="59"/>
        <v>0</v>
      </c>
    </row>
    <row r="189" spans="1:105" ht="30">
      <c r="A189" s="40">
        <v>181</v>
      </c>
      <c r="B189" s="97" t="s">
        <v>595</v>
      </c>
      <c r="C189" s="35"/>
      <c r="D189" s="35"/>
      <c r="E189" s="98"/>
      <c r="F189" s="33">
        <v>1</v>
      </c>
      <c r="G189" s="99"/>
      <c r="H189" s="115"/>
      <c r="I189" s="115"/>
      <c r="J189" s="115"/>
      <c r="K189" s="100"/>
      <c r="L189" s="101"/>
      <c r="M189" s="101"/>
      <c r="N189" s="101"/>
      <c r="O189" s="101"/>
      <c r="P189" s="101"/>
      <c r="Q189" s="102"/>
      <c r="R189" s="102"/>
      <c r="S189" s="102"/>
      <c r="T189" s="102"/>
      <c r="U189" s="102"/>
      <c r="V189" s="103"/>
      <c r="W189" s="103"/>
      <c r="X189" s="103"/>
      <c r="Y189" s="103"/>
      <c r="Z189" s="103"/>
      <c r="AA189" s="101"/>
      <c r="AB189" s="101"/>
      <c r="AC189" s="101"/>
      <c r="AD189" s="101"/>
      <c r="AE189" s="101"/>
      <c r="AF189" s="104"/>
      <c r="AG189" s="104"/>
      <c r="AH189" s="104"/>
      <c r="AI189" s="104"/>
      <c r="AJ189" s="104"/>
      <c r="AK189" s="102"/>
      <c r="AL189" s="102"/>
      <c r="AM189" s="102"/>
      <c r="AN189" s="102"/>
      <c r="AO189" s="102"/>
      <c r="AP189" s="102"/>
      <c r="AQ189" s="104"/>
      <c r="AR189" s="104"/>
      <c r="AS189" s="104"/>
      <c r="AT189" s="104"/>
      <c r="AU189" s="104"/>
      <c r="AV189" s="105"/>
      <c r="AW189" s="105"/>
      <c r="AX189" s="105"/>
      <c r="AY189" s="105"/>
      <c r="AZ189" s="105"/>
      <c r="BA189" s="102"/>
      <c r="BB189" s="102"/>
      <c r="BC189" s="102"/>
      <c r="BD189" s="102"/>
      <c r="BE189" s="102"/>
      <c r="BF189" s="106"/>
      <c r="BG189" s="106"/>
      <c r="BH189" s="106"/>
      <c r="BI189" s="106"/>
      <c r="BJ189" s="106"/>
      <c r="BK189" s="101"/>
      <c r="BL189" s="101"/>
      <c r="BM189" s="101"/>
      <c r="BN189" s="101"/>
      <c r="BO189" s="101"/>
      <c r="BP189" s="107"/>
      <c r="BQ189" s="107"/>
      <c r="BR189" s="107"/>
      <c r="BS189" s="107"/>
      <c r="BT189" s="107"/>
      <c r="BU189" s="151"/>
      <c r="BV189" s="151">
        <f t="shared" si="49"/>
        <v>0</v>
      </c>
      <c r="BW189" s="151"/>
      <c r="BX189" s="151"/>
      <c r="BY189" s="151"/>
      <c r="BZ189" s="151">
        <f t="shared" si="53"/>
        <v>0</v>
      </c>
      <c r="CA189" s="105"/>
      <c r="CB189" s="105"/>
      <c r="CC189" s="105"/>
      <c r="CD189" s="105"/>
      <c r="CE189" s="105"/>
      <c r="CF189" s="100"/>
      <c r="CG189" s="100"/>
      <c r="CH189" s="100"/>
      <c r="CI189" s="100"/>
      <c r="CJ189" s="100"/>
      <c r="CK189" s="107"/>
      <c r="CL189" s="107"/>
      <c r="CM189" s="107"/>
      <c r="CN189" s="107"/>
      <c r="CO189" s="107"/>
      <c r="CP189" s="102"/>
      <c r="CQ189" s="102"/>
      <c r="CR189" s="102"/>
      <c r="CS189" s="102"/>
      <c r="CT189" s="102"/>
      <c r="CU189" s="102"/>
      <c r="CV189" s="105">
        <f t="shared" si="54"/>
        <v>0</v>
      </c>
      <c r="CW189" s="105">
        <f t="shared" si="55"/>
        <v>0</v>
      </c>
      <c r="CX189" s="105">
        <f t="shared" si="56"/>
        <v>0</v>
      </c>
      <c r="CY189" s="105">
        <f t="shared" si="57"/>
        <v>0</v>
      </c>
      <c r="CZ189" s="105">
        <f t="shared" si="58"/>
        <v>0</v>
      </c>
      <c r="DA189" s="105">
        <f t="shared" si="59"/>
        <v>0</v>
      </c>
    </row>
    <row r="190" spans="1:105" ht="30">
      <c r="A190" s="40">
        <v>182</v>
      </c>
      <c r="B190" s="97" t="s">
        <v>547</v>
      </c>
      <c r="C190" s="35" t="s">
        <v>13</v>
      </c>
      <c r="D190" s="35" t="s">
        <v>16</v>
      </c>
      <c r="E190" s="98" t="s">
        <v>134</v>
      </c>
      <c r="F190" s="33">
        <v>1</v>
      </c>
      <c r="G190" s="99" t="s">
        <v>1277</v>
      </c>
      <c r="H190" s="115">
        <v>780000</v>
      </c>
      <c r="I190" s="115">
        <v>124800</v>
      </c>
      <c r="J190" s="115">
        <v>904799.99999999988</v>
      </c>
      <c r="K190" s="100" t="s">
        <v>1274</v>
      </c>
      <c r="L190" s="101"/>
      <c r="M190" s="101"/>
      <c r="N190" s="101"/>
      <c r="O190" s="101"/>
      <c r="P190" s="101"/>
      <c r="Q190" s="102"/>
      <c r="R190" s="102"/>
      <c r="S190" s="102"/>
      <c r="T190" s="102"/>
      <c r="U190" s="102"/>
      <c r="V190" s="103"/>
      <c r="W190" s="103"/>
      <c r="X190" s="103"/>
      <c r="Y190" s="103"/>
      <c r="Z190" s="103"/>
      <c r="AA190" s="101"/>
      <c r="AB190" s="101"/>
      <c r="AC190" s="101"/>
      <c r="AD190" s="101"/>
      <c r="AE190" s="101"/>
      <c r="AF190" s="104"/>
      <c r="AG190" s="104"/>
      <c r="AH190" s="104"/>
      <c r="AI190" s="104"/>
      <c r="AJ190" s="104"/>
      <c r="AK190" s="102" t="str">
        <f t="shared" si="60"/>
        <v>ADEQUIM S.A.S</v>
      </c>
      <c r="AL190" s="102" t="str">
        <f t="shared" si="61"/>
        <v>MERCK REF. 1022450500</v>
      </c>
      <c r="AM190" s="102">
        <f t="shared" si="62"/>
        <v>780000</v>
      </c>
      <c r="AN190" s="102">
        <f t="shared" si="63"/>
        <v>124800</v>
      </c>
      <c r="AO190" s="102">
        <f t="shared" si="64"/>
        <v>904799.99999999988</v>
      </c>
      <c r="AP190" s="102" t="str">
        <f t="shared" si="65"/>
        <v>90 DIAS</v>
      </c>
      <c r="AQ190" s="104"/>
      <c r="AR190" s="104"/>
      <c r="AS190" s="104"/>
      <c r="AT190" s="104"/>
      <c r="AU190" s="104"/>
      <c r="AV190" s="105"/>
      <c r="AW190" s="105"/>
      <c r="AX190" s="105"/>
      <c r="AY190" s="105"/>
      <c r="AZ190" s="105"/>
      <c r="BA190" s="102"/>
      <c r="BB190" s="102"/>
      <c r="BC190" s="102"/>
      <c r="BD190" s="102"/>
      <c r="BE190" s="102"/>
      <c r="BF190" s="106" t="s">
        <v>134</v>
      </c>
      <c r="BG190" s="106">
        <v>771264</v>
      </c>
      <c r="BH190" s="106">
        <v>123402.24000000001</v>
      </c>
      <c r="BI190" s="106">
        <v>894666.23999999999</v>
      </c>
      <c r="BJ190" s="106" t="s">
        <v>1312</v>
      </c>
      <c r="BK190" s="101"/>
      <c r="BL190" s="101"/>
      <c r="BM190" s="101"/>
      <c r="BN190" s="101"/>
      <c r="BO190" s="101"/>
      <c r="BP190" s="107"/>
      <c r="BQ190" s="107"/>
      <c r="BR190" s="107"/>
      <c r="BS190" s="107"/>
      <c r="BT190" s="107"/>
      <c r="BU190" s="151" t="str">
        <f t="shared" si="48"/>
        <v>PROFINAS S.A.S</v>
      </c>
      <c r="BV190" s="151" t="str">
        <f t="shared" si="49"/>
        <v>MERCK</v>
      </c>
      <c r="BW190" s="151">
        <f t="shared" si="50"/>
        <v>771264</v>
      </c>
      <c r="BX190" s="151">
        <f t="shared" si="51"/>
        <v>123402.24000000001</v>
      </c>
      <c r="BY190" s="151">
        <f t="shared" si="52"/>
        <v>894666.23999999999</v>
      </c>
      <c r="BZ190" s="151" t="str">
        <f t="shared" si="53"/>
        <v>8-75 DIAS</v>
      </c>
      <c r="CA190" s="105"/>
      <c r="CB190" s="105"/>
      <c r="CC190" s="105"/>
      <c r="CD190" s="105"/>
      <c r="CE190" s="105"/>
      <c r="CF190" s="100"/>
      <c r="CG190" s="100"/>
      <c r="CH190" s="100"/>
      <c r="CI190" s="100"/>
      <c r="CJ190" s="100"/>
      <c r="CK190" s="107"/>
      <c r="CL190" s="107"/>
      <c r="CM190" s="107"/>
      <c r="CN190" s="107"/>
      <c r="CO190" s="107"/>
      <c r="CP190" s="102"/>
      <c r="CQ190" s="102"/>
      <c r="CR190" s="102"/>
      <c r="CS190" s="102"/>
      <c r="CT190" s="102"/>
      <c r="CU190" s="102"/>
      <c r="CV190" s="105" t="str">
        <f t="shared" si="54"/>
        <v>PROFINAS S.A.S</v>
      </c>
      <c r="CW190" s="105" t="str">
        <f t="shared" si="55"/>
        <v>MERCK</v>
      </c>
      <c r="CX190" s="105">
        <f t="shared" si="56"/>
        <v>771264</v>
      </c>
      <c r="CY190" s="105">
        <f t="shared" si="57"/>
        <v>123402.24000000001</v>
      </c>
      <c r="CZ190" s="105">
        <f t="shared" si="58"/>
        <v>894666.23999999999</v>
      </c>
      <c r="DA190" s="105" t="str">
        <f t="shared" si="59"/>
        <v>8-75 DIAS</v>
      </c>
    </row>
    <row r="191" spans="1:105" ht="30">
      <c r="A191" s="40">
        <v>183</v>
      </c>
      <c r="B191" s="97" t="s">
        <v>474</v>
      </c>
      <c r="C191" s="35" t="s">
        <v>12</v>
      </c>
      <c r="D191" s="35" t="s">
        <v>20</v>
      </c>
      <c r="E191" s="98" t="s">
        <v>1257</v>
      </c>
      <c r="F191" s="33">
        <v>1</v>
      </c>
      <c r="G191" s="99" t="s">
        <v>134</v>
      </c>
      <c r="H191" s="115">
        <v>576000</v>
      </c>
      <c r="I191" s="115">
        <v>92160</v>
      </c>
      <c r="J191" s="115">
        <v>668160</v>
      </c>
      <c r="K191" s="100" t="s">
        <v>1274</v>
      </c>
      <c r="L191" s="101"/>
      <c r="M191" s="101"/>
      <c r="N191" s="101"/>
      <c r="O191" s="101"/>
      <c r="P191" s="101"/>
      <c r="Q191" s="102"/>
      <c r="R191" s="102"/>
      <c r="S191" s="102"/>
      <c r="T191" s="102"/>
      <c r="U191" s="102"/>
      <c r="V191" s="103"/>
      <c r="W191" s="103"/>
      <c r="X191" s="103"/>
      <c r="Y191" s="103"/>
      <c r="Z191" s="103"/>
      <c r="AA191" s="101"/>
      <c r="AB191" s="101"/>
      <c r="AC191" s="101"/>
      <c r="AD191" s="101"/>
      <c r="AE191" s="101"/>
      <c r="AF191" s="104"/>
      <c r="AG191" s="104"/>
      <c r="AH191" s="104"/>
      <c r="AI191" s="104"/>
      <c r="AJ191" s="104"/>
      <c r="AK191" s="102" t="str">
        <f t="shared" si="60"/>
        <v>ADEQUIM S.A.S</v>
      </c>
      <c r="AL191" s="102" t="str">
        <f t="shared" si="61"/>
        <v>MERCK</v>
      </c>
      <c r="AM191" s="102">
        <f t="shared" si="62"/>
        <v>576000</v>
      </c>
      <c r="AN191" s="102">
        <f t="shared" si="63"/>
        <v>92160</v>
      </c>
      <c r="AO191" s="102">
        <f t="shared" si="64"/>
        <v>668160</v>
      </c>
      <c r="AP191" s="102" t="str">
        <f t="shared" si="65"/>
        <v>90 DIAS</v>
      </c>
      <c r="AQ191" s="104"/>
      <c r="AR191" s="104"/>
      <c r="AS191" s="104"/>
      <c r="AT191" s="104"/>
      <c r="AU191" s="104"/>
      <c r="AV191" s="105"/>
      <c r="AW191" s="105"/>
      <c r="AX191" s="105"/>
      <c r="AY191" s="105"/>
      <c r="AZ191" s="105"/>
      <c r="BA191" s="102"/>
      <c r="BB191" s="102"/>
      <c r="BC191" s="102"/>
      <c r="BD191" s="102"/>
      <c r="BE191" s="102"/>
      <c r="BF191" s="106" t="s">
        <v>134</v>
      </c>
      <c r="BG191" s="106">
        <v>576000</v>
      </c>
      <c r="BH191" s="106">
        <v>92160</v>
      </c>
      <c r="BI191" s="106">
        <v>668160</v>
      </c>
      <c r="BJ191" s="106" t="s">
        <v>1312</v>
      </c>
      <c r="BK191" s="101"/>
      <c r="BL191" s="101"/>
      <c r="BM191" s="101"/>
      <c r="BN191" s="101"/>
      <c r="BO191" s="101"/>
      <c r="BP191" s="107" t="s">
        <v>762</v>
      </c>
      <c r="BQ191" s="107">
        <v>534600</v>
      </c>
      <c r="BR191" s="107">
        <v>85536</v>
      </c>
      <c r="BS191" s="107">
        <v>620136</v>
      </c>
      <c r="BT191" s="107" t="s">
        <v>1320</v>
      </c>
      <c r="BU191" s="151" t="str">
        <f t="shared" si="48"/>
        <v xml:space="preserve"> QUIMICOS Y REACTIVOS SAS "QUIMIREL SAS"</v>
      </c>
      <c r="BV191" s="151" t="str">
        <f t="shared" si="49"/>
        <v>OXOID</v>
      </c>
      <c r="BW191" s="151">
        <f t="shared" si="50"/>
        <v>534600</v>
      </c>
      <c r="BX191" s="151">
        <f t="shared" si="51"/>
        <v>85536</v>
      </c>
      <c r="BY191" s="151">
        <f t="shared" si="52"/>
        <v>620136</v>
      </c>
      <c r="BZ191" s="151" t="str">
        <f t="shared" si="53"/>
        <v xml:space="preserve">3 DIAS </v>
      </c>
      <c r="CA191" s="105"/>
      <c r="CB191" s="105"/>
      <c r="CC191" s="105"/>
      <c r="CD191" s="105"/>
      <c r="CE191" s="105"/>
      <c r="CF191" s="100"/>
      <c r="CG191" s="100"/>
      <c r="CH191" s="100"/>
      <c r="CI191" s="100"/>
      <c r="CJ191" s="100"/>
      <c r="CK191" s="107"/>
      <c r="CL191" s="107"/>
      <c r="CM191" s="107"/>
      <c r="CN191" s="107"/>
      <c r="CO191" s="107"/>
      <c r="CP191" s="102"/>
      <c r="CQ191" s="102"/>
      <c r="CR191" s="102"/>
      <c r="CS191" s="102"/>
      <c r="CT191" s="102"/>
      <c r="CU191" s="102"/>
      <c r="CV191" s="105" t="str">
        <f t="shared" si="54"/>
        <v xml:space="preserve"> QUIMICOS Y REACTIVOS SAS "QUIMIREL SAS"</v>
      </c>
      <c r="CW191" s="105" t="str">
        <f t="shared" si="55"/>
        <v>OXOID</v>
      </c>
      <c r="CX191" s="105">
        <f t="shared" si="56"/>
        <v>534600</v>
      </c>
      <c r="CY191" s="105">
        <f t="shared" si="57"/>
        <v>85536</v>
      </c>
      <c r="CZ191" s="105">
        <f t="shared" si="58"/>
        <v>620136</v>
      </c>
      <c r="DA191" s="105" t="str">
        <f t="shared" si="59"/>
        <v xml:space="preserve">3 DIAS </v>
      </c>
    </row>
    <row r="192" spans="1:105" ht="30">
      <c r="A192" s="40">
        <v>184</v>
      </c>
      <c r="B192" s="97" t="s">
        <v>475</v>
      </c>
      <c r="C192" s="35" t="s">
        <v>10</v>
      </c>
      <c r="D192" s="35" t="s">
        <v>14</v>
      </c>
      <c r="E192" s="98" t="s">
        <v>134</v>
      </c>
      <c r="F192" s="33">
        <v>1</v>
      </c>
      <c r="G192" s="99" t="s">
        <v>134</v>
      </c>
      <c r="H192" s="115">
        <v>42650</v>
      </c>
      <c r="I192" s="115">
        <v>6824</v>
      </c>
      <c r="J192" s="115">
        <v>49474</v>
      </c>
      <c r="K192" s="100" t="s">
        <v>1276</v>
      </c>
      <c r="L192" s="101"/>
      <c r="M192" s="101"/>
      <c r="N192" s="101"/>
      <c r="O192" s="101"/>
      <c r="P192" s="101"/>
      <c r="Q192" s="102"/>
      <c r="R192" s="102"/>
      <c r="S192" s="102"/>
      <c r="T192" s="102"/>
      <c r="U192" s="102"/>
      <c r="V192" s="103"/>
      <c r="W192" s="103"/>
      <c r="X192" s="103"/>
      <c r="Y192" s="103"/>
      <c r="Z192" s="103"/>
      <c r="AA192" s="101"/>
      <c r="AB192" s="101"/>
      <c r="AC192" s="101"/>
      <c r="AD192" s="101"/>
      <c r="AE192" s="101"/>
      <c r="AF192" s="104"/>
      <c r="AG192" s="104"/>
      <c r="AH192" s="104"/>
      <c r="AI192" s="104"/>
      <c r="AJ192" s="104"/>
      <c r="AK192" s="102" t="str">
        <f t="shared" si="60"/>
        <v>ADEQUIM S.A.S</v>
      </c>
      <c r="AL192" s="102" t="str">
        <f t="shared" si="61"/>
        <v>MERCK</v>
      </c>
      <c r="AM192" s="102">
        <f t="shared" si="62"/>
        <v>42650</v>
      </c>
      <c r="AN192" s="102">
        <f t="shared" si="63"/>
        <v>6824</v>
      </c>
      <c r="AO192" s="102">
        <f t="shared" si="64"/>
        <v>49474</v>
      </c>
      <c r="AP192" s="102" t="str">
        <f t="shared" si="65"/>
        <v>30 DIAS</v>
      </c>
      <c r="AQ192" s="104"/>
      <c r="AR192" s="104"/>
      <c r="AS192" s="104"/>
      <c r="AT192" s="104"/>
      <c r="AU192" s="104"/>
      <c r="AV192" s="105"/>
      <c r="AW192" s="105"/>
      <c r="AX192" s="105"/>
      <c r="AY192" s="105"/>
      <c r="AZ192" s="105"/>
      <c r="BA192" s="102"/>
      <c r="BB192" s="102"/>
      <c r="BC192" s="102"/>
      <c r="BD192" s="102"/>
      <c r="BE192" s="102"/>
      <c r="BF192" s="106" t="s">
        <v>134</v>
      </c>
      <c r="BG192" s="106">
        <v>42624</v>
      </c>
      <c r="BH192" s="106">
        <v>6819.84</v>
      </c>
      <c r="BI192" s="106">
        <v>49443.839999999997</v>
      </c>
      <c r="BJ192" s="106" t="s">
        <v>1312</v>
      </c>
      <c r="BK192" s="101"/>
      <c r="BL192" s="101"/>
      <c r="BM192" s="101"/>
      <c r="BN192" s="101"/>
      <c r="BO192" s="101"/>
      <c r="BP192" s="107"/>
      <c r="BQ192" s="107"/>
      <c r="BR192" s="107"/>
      <c r="BS192" s="107"/>
      <c r="BT192" s="107"/>
      <c r="BU192" s="151" t="str">
        <f t="shared" si="48"/>
        <v>PROFINAS S.A.S</v>
      </c>
      <c r="BV192" s="151" t="str">
        <f t="shared" si="49"/>
        <v>MERCK</v>
      </c>
      <c r="BW192" s="151">
        <f t="shared" si="50"/>
        <v>42624</v>
      </c>
      <c r="BX192" s="151">
        <f t="shared" si="51"/>
        <v>6819.84</v>
      </c>
      <c r="BY192" s="151">
        <f t="shared" si="52"/>
        <v>49443.839999999997</v>
      </c>
      <c r="BZ192" s="151" t="str">
        <f t="shared" si="53"/>
        <v>8-75 DIAS</v>
      </c>
      <c r="CA192" s="105"/>
      <c r="CB192" s="105"/>
      <c r="CC192" s="105"/>
      <c r="CD192" s="105"/>
      <c r="CE192" s="105"/>
      <c r="CF192" s="100"/>
      <c r="CG192" s="100"/>
      <c r="CH192" s="100"/>
      <c r="CI192" s="100"/>
      <c r="CJ192" s="100"/>
      <c r="CK192" s="107"/>
      <c r="CL192" s="107"/>
      <c r="CM192" s="107"/>
      <c r="CN192" s="107"/>
      <c r="CO192" s="107"/>
      <c r="CP192" s="102"/>
      <c r="CQ192" s="102"/>
      <c r="CR192" s="102"/>
      <c r="CS192" s="102"/>
      <c r="CT192" s="102"/>
      <c r="CU192" s="102"/>
      <c r="CV192" s="105" t="str">
        <f t="shared" si="54"/>
        <v>PROFINAS S.A.S</v>
      </c>
      <c r="CW192" s="105" t="str">
        <f t="shared" si="55"/>
        <v>MERCK</v>
      </c>
      <c r="CX192" s="105">
        <f t="shared" si="56"/>
        <v>42624</v>
      </c>
      <c r="CY192" s="105">
        <f t="shared" si="57"/>
        <v>6819.84</v>
      </c>
      <c r="CZ192" s="105">
        <f t="shared" si="58"/>
        <v>49443.839999999997</v>
      </c>
      <c r="DA192" s="105" t="str">
        <f t="shared" si="59"/>
        <v>8-75 DIAS</v>
      </c>
    </row>
    <row r="193" spans="1:105" ht="30">
      <c r="A193" s="40">
        <v>185</v>
      </c>
      <c r="B193" s="97" t="s">
        <v>506</v>
      </c>
      <c r="C193" s="35" t="s">
        <v>19</v>
      </c>
      <c r="D193" s="35" t="s">
        <v>16</v>
      </c>
      <c r="E193" s="98" t="s">
        <v>476</v>
      </c>
      <c r="F193" s="33">
        <v>1</v>
      </c>
      <c r="G193" s="99" t="s">
        <v>476</v>
      </c>
      <c r="H193" s="115">
        <v>151200</v>
      </c>
      <c r="I193" s="115">
        <v>24192</v>
      </c>
      <c r="J193" s="115">
        <v>175392</v>
      </c>
      <c r="K193" s="100" t="s">
        <v>1274</v>
      </c>
      <c r="L193" s="101"/>
      <c r="M193" s="101"/>
      <c r="N193" s="101"/>
      <c r="O193" s="101"/>
      <c r="P193" s="101"/>
      <c r="Q193" s="102"/>
      <c r="R193" s="102"/>
      <c r="S193" s="102"/>
      <c r="T193" s="102"/>
      <c r="U193" s="102"/>
      <c r="V193" s="103"/>
      <c r="W193" s="103"/>
      <c r="X193" s="103"/>
      <c r="Y193" s="103"/>
      <c r="Z193" s="103"/>
      <c r="AA193" s="101"/>
      <c r="AB193" s="101"/>
      <c r="AC193" s="101"/>
      <c r="AD193" s="101"/>
      <c r="AE193" s="101"/>
      <c r="AF193" s="104"/>
      <c r="AG193" s="104"/>
      <c r="AH193" s="104"/>
      <c r="AI193" s="104"/>
      <c r="AJ193" s="104"/>
      <c r="AK193" s="102" t="str">
        <f t="shared" si="60"/>
        <v>ADEQUIM S.A.S</v>
      </c>
      <c r="AL193" s="102" t="str">
        <f t="shared" si="61"/>
        <v>PANREAC</v>
      </c>
      <c r="AM193" s="102">
        <f t="shared" si="62"/>
        <v>151200</v>
      </c>
      <c r="AN193" s="102">
        <f t="shared" si="63"/>
        <v>24192</v>
      </c>
      <c r="AO193" s="102">
        <f t="shared" si="64"/>
        <v>175392</v>
      </c>
      <c r="AP193" s="102" t="str">
        <f t="shared" si="65"/>
        <v>90 DIAS</v>
      </c>
      <c r="AQ193" s="104" t="s">
        <v>476</v>
      </c>
      <c r="AR193" s="104">
        <v>180000</v>
      </c>
      <c r="AS193" s="104">
        <v>28800</v>
      </c>
      <c r="AT193" s="104">
        <v>208800</v>
      </c>
      <c r="AU193" s="104" t="s">
        <v>1298</v>
      </c>
      <c r="AV193" s="105" t="s">
        <v>476</v>
      </c>
      <c r="AW193" s="105">
        <v>164000</v>
      </c>
      <c r="AX193" s="105">
        <v>26240</v>
      </c>
      <c r="AY193" s="105">
        <v>190240</v>
      </c>
      <c r="AZ193" s="105"/>
      <c r="BA193" s="102"/>
      <c r="BB193" s="102"/>
      <c r="BC193" s="102"/>
      <c r="BD193" s="102"/>
      <c r="BE193" s="102"/>
      <c r="BF193" s="106" t="s">
        <v>476</v>
      </c>
      <c r="BG193" s="106">
        <v>153720</v>
      </c>
      <c r="BH193" s="106">
        <v>24595.200000000001</v>
      </c>
      <c r="BI193" s="106">
        <v>178315.2</v>
      </c>
      <c r="BJ193" s="106" t="s">
        <v>1312</v>
      </c>
      <c r="BK193" s="101"/>
      <c r="BL193" s="101"/>
      <c r="BM193" s="101"/>
      <c r="BN193" s="101"/>
      <c r="BO193" s="101"/>
      <c r="BP193" s="107"/>
      <c r="BQ193" s="107"/>
      <c r="BR193" s="107"/>
      <c r="BS193" s="107"/>
      <c r="BT193" s="107"/>
      <c r="BU193" s="151" t="str">
        <f t="shared" si="48"/>
        <v>PROFINAS S.A.S</v>
      </c>
      <c r="BV193" s="151" t="str">
        <f t="shared" si="49"/>
        <v>PANREAC</v>
      </c>
      <c r="BW193" s="151">
        <f t="shared" si="50"/>
        <v>153720</v>
      </c>
      <c r="BX193" s="151">
        <f t="shared" si="51"/>
        <v>24595.200000000001</v>
      </c>
      <c r="BY193" s="151">
        <f t="shared" si="52"/>
        <v>178315.2</v>
      </c>
      <c r="BZ193" s="151" t="str">
        <f t="shared" si="53"/>
        <v>8-75 DIAS</v>
      </c>
      <c r="CA193" s="105"/>
      <c r="CB193" s="105"/>
      <c r="CC193" s="105"/>
      <c r="CD193" s="105"/>
      <c r="CE193" s="105"/>
      <c r="CF193" s="100"/>
      <c r="CG193" s="100"/>
      <c r="CH193" s="100"/>
      <c r="CI193" s="100"/>
      <c r="CJ193" s="100"/>
      <c r="CK193" s="107"/>
      <c r="CL193" s="107"/>
      <c r="CM193" s="107"/>
      <c r="CN193" s="107"/>
      <c r="CO193" s="107"/>
      <c r="CP193" s="102"/>
      <c r="CQ193" s="102"/>
      <c r="CR193" s="102"/>
      <c r="CS193" s="102"/>
      <c r="CT193" s="102"/>
      <c r="CU193" s="102"/>
      <c r="CV193" s="105" t="str">
        <f t="shared" si="54"/>
        <v>ADEQUIM S.A.S</v>
      </c>
      <c r="CW193" s="105" t="str">
        <f t="shared" si="55"/>
        <v>PANREAC</v>
      </c>
      <c r="CX193" s="105">
        <f t="shared" si="56"/>
        <v>151200</v>
      </c>
      <c r="CY193" s="105">
        <f t="shared" si="57"/>
        <v>24192</v>
      </c>
      <c r="CZ193" s="105">
        <f t="shared" si="58"/>
        <v>175392</v>
      </c>
      <c r="DA193" s="105" t="str">
        <f t="shared" si="59"/>
        <v>90 DIAS</v>
      </c>
    </row>
    <row r="194" spans="1:105" ht="30">
      <c r="A194" s="40">
        <v>186</v>
      </c>
      <c r="B194" s="97" t="s">
        <v>507</v>
      </c>
      <c r="C194" s="35" t="s">
        <v>248</v>
      </c>
      <c r="D194" s="35" t="s">
        <v>14</v>
      </c>
      <c r="E194" s="98" t="s">
        <v>134</v>
      </c>
      <c r="F194" s="33">
        <v>1</v>
      </c>
      <c r="G194" s="99" t="s">
        <v>1278</v>
      </c>
      <c r="H194" s="115">
        <v>121000</v>
      </c>
      <c r="I194" s="115">
        <v>19360</v>
      </c>
      <c r="J194" s="115">
        <v>140360</v>
      </c>
      <c r="K194" s="100" t="s">
        <v>1274</v>
      </c>
      <c r="L194" s="101"/>
      <c r="M194" s="101"/>
      <c r="N194" s="101"/>
      <c r="O194" s="101"/>
      <c r="P194" s="101"/>
      <c r="Q194" s="102"/>
      <c r="R194" s="102"/>
      <c r="S194" s="102"/>
      <c r="T194" s="102"/>
      <c r="U194" s="102"/>
      <c r="V194" s="103"/>
      <c r="W194" s="103"/>
      <c r="X194" s="103"/>
      <c r="Y194" s="103"/>
      <c r="Z194" s="103"/>
      <c r="AA194" s="101"/>
      <c r="AB194" s="101"/>
      <c r="AC194" s="101"/>
      <c r="AD194" s="101"/>
      <c r="AE194" s="101"/>
      <c r="AF194" s="104"/>
      <c r="AG194" s="104"/>
      <c r="AH194" s="104"/>
      <c r="AI194" s="104"/>
      <c r="AJ194" s="104"/>
      <c r="AK194" s="102" t="str">
        <f t="shared" si="60"/>
        <v>ADEQUIM S.A.S</v>
      </c>
      <c r="AL194" s="102" t="str">
        <f t="shared" si="61"/>
        <v>MERCK REF. 8222622500</v>
      </c>
      <c r="AM194" s="102">
        <f t="shared" si="62"/>
        <v>121000</v>
      </c>
      <c r="AN194" s="102">
        <f t="shared" si="63"/>
        <v>19360</v>
      </c>
      <c r="AO194" s="102">
        <f t="shared" si="64"/>
        <v>140360</v>
      </c>
      <c r="AP194" s="102" t="str">
        <f t="shared" si="65"/>
        <v>90 DIAS</v>
      </c>
      <c r="AQ194" s="104"/>
      <c r="AR194" s="104"/>
      <c r="AS194" s="104"/>
      <c r="AT194" s="104"/>
      <c r="AU194" s="104"/>
      <c r="AV194" s="105"/>
      <c r="AW194" s="105"/>
      <c r="AX194" s="105"/>
      <c r="AY194" s="105"/>
      <c r="AZ194" s="105"/>
      <c r="BA194" s="102"/>
      <c r="BB194" s="102"/>
      <c r="BC194" s="102"/>
      <c r="BD194" s="102"/>
      <c r="BE194" s="102"/>
      <c r="BF194" s="106" t="s">
        <v>134</v>
      </c>
      <c r="BG194" s="106">
        <v>220032</v>
      </c>
      <c r="BH194" s="106">
        <v>35205.120000000003</v>
      </c>
      <c r="BI194" s="106">
        <v>255237.12</v>
      </c>
      <c r="BJ194" s="106" t="s">
        <v>1312</v>
      </c>
      <c r="BK194" s="101"/>
      <c r="BL194" s="101"/>
      <c r="BM194" s="101"/>
      <c r="BN194" s="101"/>
      <c r="BO194" s="101"/>
      <c r="BP194" s="107"/>
      <c r="BQ194" s="107"/>
      <c r="BR194" s="107"/>
      <c r="BS194" s="107"/>
      <c r="BT194" s="107"/>
      <c r="BU194" s="151" t="str">
        <f t="shared" si="48"/>
        <v>PROFINAS S.A.S</v>
      </c>
      <c r="BV194" s="151" t="str">
        <f t="shared" si="49"/>
        <v>MERCK</v>
      </c>
      <c r="BW194" s="151">
        <f t="shared" si="50"/>
        <v>220032</v>
      </c>
      <c r="BX194" s="151">
        <f t="shared" si="51"/>
        <v>35205.120000000003</v>
      </c>
      <c r="BY194" s="151">
        <f t="shared" si="52"/>
        <v>255237.12</v>
      </c>
      <c r="BZ194" s="151" t="str">
        <f t="shared" si="53"/>
        <v>8-75 DIAS</v>
      </c>
      <c r="CA194" s="105"/>
      <c r="CB194" s="105"/>
      <c r="CC194" s="105"/>
      <c r="CD194" s="105"/>
      <c r="CE194" s="105"/>
      <c r="CF194" s="100"/>
      <c r="CG194" s="100"/>
      <c r="CH194" s="100"/>
      <c r="CI194" s="100"/>
      <c r="CJ194" s="100"/>
      <c r="CK194" s="107"/>
      <c r="CL194" s="107"/>
      <c r="CM194" s="107"/>
      <c r="CN194" s="107"/>
      <c r="CO194" s="107"/>
      <c r="CP194" s="102"/>
      <c r="CQ194" s="102"/>
      <c r="CR194" s="102"/>
      <c r="CS194" s="102"/>
      <c r="CT194" s="102"/>
      <c r="CU194" s="102"/>
      <c r="CV194" s="105" t="str">
        <f t="shared" si="54"/>
        <v>ADEQUIM S.A.S</v>
      </c>
      <c r="CW194" s="105" t="str">
        <f t="shared" si="55"/>
        <v>MERCK REF. 8222622500</v>
      </c>
      <c r="CX194" s="105">
        <f t="shared" si="56"/>
        <v>121000</v>
      </c>
      <c r="CY194" s="105">
        <f t="shared" si="57"/>
        <v>19360</v>
      </c>
      <c r="CZ194" s="105">
        <f t="shared" si="58"/>
        <v>140360</v>
      </c>
      <c r="DA194" s="105" t="str">
        <f t="shared" si="59"/>
        <v>90 DIAS</v>
      </c>
    </row>
    <row r="195" spans="1:105" ht="30">
      <c r="A195" s="40">
        <v>187</v>
      </c>
      <c r="B195" s="97" t="s">
        <v>566</v>
      </c>
      <c r="C195" s="35" t="s">
        <v>10</v>
      </c>
      <c r="D195" s="35" t="s">
        <v>14</v>
      </c>
      <c r="E195" s="98" t="s">
        <v>134</v>
      </c>
      <c r="F195" s="33">
        <v>1</v>
      </c>
      <c r="G195" s="99" t="s">
        <v>134</v>
      </c>
      <c r="H195" s="115">
        <v>272500</v>
      </c>
      <c r="I195" s="115">
        <v>43600</v>
      </c>
      <c r="J195" s="115">
        <v>316100</v>
      </c>
      <c r="K195" s="100" t="s">
        <v>1274</v>
      </c>
      <c r="L195" s="101"/>
      <c r="M195" s="101"/>
      <c r="N195" s="101"/>
      <c r="O195" s="101"/>
      <c r="P195" s="101"/>
      <c r="Q195" s="102"/>
      <c r="R195" s="102"/>
      <c r="S195" s="102"/>
      <c r="T195" s="102"/>
      <c r="U195" s="102"/>
      <c r="V195" s="103"/>
      <c r="W195" s="103"/>
      <c r="X195" s="103"/>
      <c r="Y195" s="103"/>
      <c r="Z195" s="103"/>
      <c r="AA195" s="101"/>
      <c r="AB195" s="101"/>
      <c r="AC195" s="101"/>
      <c r="AD195" s="101"/>
      <c r="AE195" s="101"/>
      <c r="AF195" s="104"/>
      <c r="AG195" s="104"/>
      <c r="AH195" s="104"/>
      <c r="AI195" s="104"/>
      <c r="AJ195" s="104"/>
      <c r="AK195" s="102" t="str">
        <f t="shared" si="60"/>
        <v>ADEQUIM S.A.S</v>
      </c>
      <c r="AL195" s="102" t="str">
        <f t="shared" si="61"/>
        <v>MERCK</v>
      </c>
      <c r="AM195" s="102">
        <f t="shared" si="62"/>
        <v>272500</v>
      </c>
      <c r="AN195" s="102">
        <f t="shared" si="63"/>
        <v>43600</v>
      </c>
      <c r="AO195" s="102">
        <f t="shared" si="64"/>
        <v>316100</v>
      </c>
      <c r="AP195" s="102" t="str">
        <f t="shared" si="65"/>
        <v>90 DIAS</v>
      </c>
      <c r="AQ195" s="104"/>
      <c r="AR195" s="104"/>
      <c r="AS195" s="104"/>
      <c r="AT195" s="104"/>
      <c r="AU195" s="104"/>
      <c r="AV195" s="105"/>
      <c r="AW195" s="105"/>
      <c r="AX195" s="105"/>
      <c r="AY195" s="105"/>
      <c r="AZ195" s="105"/>
      <c r="BA195" s="102" t="s">
        <v>134</v>
      </c>
      <c r="BB195" s="102">
        <v>1043146</v>
      </c>
      <c r="BC195" s="102">
        <v>166903.36000000002</v>
      </c>
      <c r="BD195" s="102">
        <v>1210049.3600000001</v>
      </c>
      <c r="BE195" s="102" t="s">
        <v>1283</v>
      </c>
      <c r="BF195" s="106" t="s">
        <v>134</v>
      </c>
      <c r="BG195" s="106">
        <v>272448</v>
      </c>
      <c r="BH195" s="106">
        <v>43591.68</v>
      </c>
      <c r="BI195" s="106">
        <v>316039.67999999999</v>
      </c>
      <c r="BJ195" s="106" t="s">
        <v>1312</v>
      </c>
      <c r="BK195" s="101"/>
      <c r="BL195" s="101"/>
      <c r="BM195" s="101"/>
      <c r="BN195" s="101"/>
      <c r="BO195" s="101"/>
      <c r="BP195" s="107"/>
      <c r="BQ195" s="107"/>
      <c r="BR195" s="107"/>
      <c r="BS195" s="107"/>
      <c r="BT195" s="107"/>
      <c r="BU195" s="151" t="str">
        <f t="shared" si="48"/>
        <v>PROFINAS S.A.S</v>
      </c>
      <c r="BV195" s="151" t="str">
        <f t="shared" si="49"/>
        <v>MERCK</v>
      </c>
      <c r="BW195" s="151">
        <f t="shared" si="50"/>
        <v>272448</v>
      </c>
      <c r="BX195" s="151">
        <f t="shared" si="51"/>
        <v>43591.68</v>
      </c>
      <c r="BY195" s="151">
        <f t="shared" si="52"/>
        <v>316039.67999999999</v>
      </c>
      <c r="BZ195" s="151" t="str">
        <f t="shared" si="53"/>
        <v>8-75 DIAS</v>
      </c>
      <c r="CA195" s="105"/>
      <c r="CB195" s="105"/>
      <c r="CC195" s="105"/>
      <c r="CD195" s="105"/>
      <c r="CE195" s="105"/>
      <c r="CF195" s="100"/>
      <c r="CG195" s="100"/>
      <c r="CH195" s="100"/>
      <c r="CI195" s="100"/>
      <c r="CJ195" s="100"/>
      <c r="CK195" s="107"/>
      <c r="CL195" s="107"/>
      <c r="CM195" s="107"/>
      <c r="CN195" s="107"/>
      <c r="CO195" s="107"/>
      <c r="CP195" s="102"/>
      <c r="CQ195" s="102"/>
      <c r="CR195" s="102"/>
      <c r="CS195" s="102"/>
      <c r="CT195" s="102"/>
      <c r="CU195" s="102"/>
      <c r="CV195" s="105" t="str">
        <f t="shared" si="54"/>
        <v>PROFINAS S.A.S</v>
      </c>
      <c r="CW195" s="105" t="str">
        <f t="shared" si="55"/>
        <v>MERCK</v>
      </c>
      <c r="CX195" s="105">
        <f t="shared" si="56"/>
        <v>272448</v>
      </c>
      <c r="CY195" s="105">
        <f t="shared" si="57"/>
        <v>43591.68</v>
      </c>
      <c r="CZ195" s="105">
        <f t="shared" si="58"/>
        <v>316039.67999999999</v>
      </c>
      <c r="DA195" s="105" t="str">
        <f t="shared" si="59"/>
        <v>8-75 DIAS</v>
      </c>
    </row>
    <row r="196" spans="1:105">
      <c r="A196" s="40">
        <v>188</v>
      </c>
      <c r="B196" s="124" t="s">
        <v>478</v>
      </c>
      <c r="C196" s="125" t="s">
        <v>30</v>
      </c>
      <c r="D196" s="35" t="s">
        <v>15</v>
      </c>
      <c r="E196" s="126" t="s">
        <v>549</v>
      </c>
      <c r="F196" s="33">
        <v>1</v>
      </c>
      <c r="G196" s="99"/>
      <c r="H196" s="115"/>
      <c r="I196" s="115"/>
      <c r="J196" s="115"/>
      <c r="K196" s="100"/>
      <c r="L196" s="101"/>
      <c r="M196" s="101"/>
      <c r="N196" s="101"/>
      <c r="O196" s="101"/>
      <c r="P196" s="101"/>
      <c r="Q196" s="102"/>
      <c r="R196" s="102"/>
      <c r="S196" s="102"/>
      <c r="T196" s="102"/>
      <c r="U196" s="102"/>
      <c r="V196" s="103"/>
      <c r="W196" s="103"/>
      <c r="X196" s="103"/>
      <c r="Y196" s="103"/>
      <c r="Z196" s="103"/>
      <c r="AA196" s="101"/>
      <c r="AB196" s="101"/>
      <c r="AC196" s="101"/>
      <c r="AD196" s="101"/>
      <c r="AE196" s="101"/>
      <c r="AF196" s="104"/>
      <c r="AG196" s="104"/>
      <c r="AH196" s="104"/>
      <c r="AI196" s="104"/>
      <c r="AJ196" s="104"/>
      <c r="AK196" s="102"/>
      <c r="AL196" s="102"/>
      <c r="AM196" s="102"/>
      <c r="AN196" s="102"/>
      <c r="AO196" s="102"/>
      <c r="AP196" s="102"/>
      <c r="AQ196" s="104" t="s">
        <v>38</v>
      </c>
      <c r="AR196" s="104">
        <v>465000</v>
      </c>
      <c r="AS196" s="104">
        <v>74400</v>
      </c>
      <c r="AT196" s="104">
        <v>539400</v>
      </c>
      <c r="AU196" s="104" t="s">
        <v>1298</v>
      </c>
      <c r="AV196" s="105"/>
      <c r="AW196" s="105"/>
      <c r="AX196" s="105"/>
      <c r="AY196" s="105"/>
      <c r="AZ196" s="105"/>
      <c r="BA196" s="102"/>
      <c r="BB196" s="102"/>
      <c r="BC196" s="102"/>
      <c r="BD196" s="102"/>
      <c r="BE196" s="102"/>
      <c r="BF196" s="106"/>
      <c r="BG196" s="106"/>
      <c r="BH196" s="106"/>
      <c r="BI196" s="106"/>
      <c r="BJ196" s="106"/>
      <c r="BK196" s="101" t="s">
        <v>549</v>
      </c>
      <c r="BL196" s="101">
        <v>469000</v>
      </c>
      <c r="BM196" s="101">
        <v>75040</v>
      </c>
      <c r="BN196" s="101">
        <v>544040</v>
      </c>
      <c r="BO196" s="101" t="s">
        <v>1283</v>
      </c>
      <c r="BP196" s="107"/>
      <c r="BQ196" s="107"/>
      <c r="BR196" s="107"/>
      <c r="BS196" s="107"/>
      <c r="BT196" s="107"/>
      <c r="BU196" s="151" t="str">
        <f t="shared" si="48"/>
        <v xml:space="preserve"> INVERSIONES  JIMSA  LTDA</v>
      </c>
      <c r="BV196" s="151" t="str">
        <f t="shared" si="49"/>
        <v>THERMO SCIENTIFIC</v>
      </c>
      <c r="BW196" s="151">
        <f t="shared" si="50"/>
        <v>465000</v>
      </c>
      <c r="BX196" s="151">
        <f t="shared" si="51"/>
        <v>74400</v>
      </c>
      <c r="BY196" s="151">
        <f t="shared" si="52"/>
        <v>539400</v>
      </c>
      <c r="BZ196" s="151" t="str">
        <f t="shared" si="53"/>
        <v xml:space="preserve">10 dias  </v>
      </c>
      <c r="CA196" s="105"/>
      <c r="CB196" s="105"/>
      <c r="CC196" s="105"/>
      <c r="CD196" s="105"/>
      <c r="CE196" s="105"/>
      <c r="CF196" s="100"/>
      <c r="CG196" s="100"/>
      <c r="CH196" s="100"/>
      <c r="CI196" s="100"/>
      <c r="CJ196" s="100"/>
      <c r="CK196" s="107"/>
      <c r="CL196" s="107"/>
      <c r="CM196" s="107"/>
      <c r="CN196" s="107"/>
      <c r="CO196" s="107"/>
      <c r="CP196" s="102"/>
      <c r="CQ196" s="102"/>
      <c r="CR196" s="102"/>
      <c r="CS196" s="102"/>
      <c r="CT196" s="102"/>
      <c r="CU196" s="102"/>
      <c r="CV196" s="105" t="str">
        <f t="shared" si="54"/>
        <v xml:space="preserve"> INVERSIONES  JIMSA  LTDA</v>
      </c>
      <c r="CW196" s="105" t="str">
        <f t="shared" si="55"/>
        <v>THERMO SCIENTIFIC</v>
      </c>
      <c r="CX196" s="105">
        <f t="shared" si="56"/>
        <v>465000</v>
      </c>
      <c r="CY196" s="105">
        <f t="shared" si="57"/>
        <v>74400</v>
      </c>
      <c r="CZ196" s="105">
        <f t="shared" si="58"/>
        <v>539400</v>
      </c>
      <c r="DA196" s="105" t="str">
        <f t="shared" si="59"/>
        <v xml:space="preserve">10 dias  </v>
      </c>
    </row>
    <row r="197" spans="1:105" ht="45">
      <c r="A197" s="40">
        <v>189</v>
      </c>
      <c r="B197" s="127" t="s">
        <v>500</v>
      </c>
      <c r="C197" s="128" t="s">
        <v>479</v>
      </c>
      <c r="D197" s="128" t="s">
        <v>480</v>
      </c>
      <c r="E197" s="129" t="s">
        <v>481</v>
      </c>
      <c r="F197" s="128">
        <v>1</v>
      </c>
      <c r="G197" s="130"/>
      <c r="H197" s="115"/>
      <c r="I197" s="115"/>
      <c r="J197" s="115"/>
      <c r="K197" s="100"/>
      <c r="L197" s="101"/>
      <c r="M197" s="101"/>
      <c r="N197" s="101"/>
      <c r="O197" s="101"/>
      <c r="P197" s="101"/>
      <c r="Q197" s="102"/>
      <c r="R197" s="102"/>
      <c r="S197" s="102"/>
      <c r="T197" s="102"/>
      <c r="U197" s="102"/>
      <c r="V197" s="103"/>
      <c r="W197" s="103"/>
      <c r="X197" s="103"/>
      <c r="Y197" s="103"/>
      <c r="Z197" s="103"/>
      <c r="AA197" s="101"/>
      <c r="AB197" s="101"/>
      <c r="AC197" s="101"/>
      <c r="AD197" s="101"/>
      <c r="AE197" s="101"/>
      <c r="AF197" s="104"/>
      <c r="AG197" s="104"/>
      <c r="AH197" s="104"/>
      <c r="AI197" s="104"/>
      <c r="AJ197" s="104"/>
      <c r="AK197" s="102"/>
      <c r="AL197" s="102"/>
      <c r="AM197" s="102"/>
      <c r="AN197" s="102"/>
      <c r="AO197" s="102"/>
      <c r="AP197" s="102"/>
      <c r="AQ197" s="104"/>
      <c r="AR197" s="104"/>
      <c r="AS197" s="104"/>
      <c r="AT197" s="104"/>
      <c r="AU197" s="104"/>
      <c r="AV197" s="105"/>
      <c r="AW197" s="105"/>
      <c r="AX197" s="105"/>
      <c r="AY197" s="105"/>
      <c r="AZ197" s="105"/>
      <c r="BA197" s="102"/>
      <c r="BB197" s="102"/>
      <c r="BC197" s="102"/>
      <c r="BD197" s="102"/>
      <c r="BE197" s="102"/>
      <c r="BF197" s="106"/>
      <c r="BG197" s="106"/>
      <c r="BH197" s="106"/>
      <c r="BI197" s="106"/>
      <c r="BJ197" s="106"/>
      <c r="BK197" s="101"/>
      <c r="BL197" s="101"/>
      <c r="BM197" s="101"/>
      <c r="BN197" s="101"/>
      <c r="BO197" s="101"/>
      <c r="BP197" s="107" t="s">
        <v>1321</v>
      </c>
      <c r="BQ197" s="107">
        <v>745000</v>
      </c>
      <c r="BR197" s="107">
        <v>119200</v>
      </c>
      <c r="BS197" s="107">
        <v>864200</v>
      </c>
      <c r="BT197" s="107" t="s">
        <v>1283</v>
      </c>
      <c r="BU197" s="151" t="str">
        <f t="shared" si="48"/>
        <v xml:space="preserve"> QUIMICOS Y REACTIVOS SAS "QUIMIREL SAS"</v>
      </c>
      <c r="BV197" s="151" t="str">
        <f t="shared" si="49"/>
        <v xml:space="preserve">Applied Biosystems™ </v>
      </c>
      <c r="BW197" s="151">
        <f t="shared" si="50"/>
        <v>745000</v>
      </c>
      <c r="BX197" s="151">
        <f t="shared" si="51"/>
        <v>119200</v>
      </c>
      <c r="BY197" s="151">
        <f t="shared" si="52"/>
        <v>864200</v>
      </c>
      <c r="BZ197" s="151" t="str">
        <f t="shared" si="53"/>
        <v>60 DIAS</v>
      </c>
      <c r="CA197" s="105"/>
      <c r="CB197" s="105"/>
      <c r="CC197" s="105"/>
      <c r="CD197" s="105"/>
      <c r="CE197" s="105"/>
      <c r="CF197" s="100"/>
      <c r="CG197" s="100"/>
      <c r="CH197" s="100"/>
      <c r="CI197" s="100"/>
      <c r="CJ197" s="100"/>
      <c r="CK197" s="107"/>
      <c r="CL197" s="107"/>
      <c r="CM197" s="107"/>
      <c r="CN197" s="107"/>
      <c r="CO197" s="107"/>
      <c r="CP197" s="102"/>
      <c r="CQ197" s="102"/>
      <c r="CR197" s="102"/>
      <c r="CS197" s="102"/>
      <c r="CT197" s="102"/>
      <c r="CU197" s="102"/>
      <c r="CV197" s="105" t="str">
        <f t="shared" si="54"/>
        <v xml:space="preserve"> QUIMICOS Y REACTIVOS SAS "QUIMIREL SAS"</v>
      </c>
      <c r="CW197" s="105" t="str">
        <f t="shared" si="55"/>
        <v xml:space="preserve">Applied Biosystems™ </v>
      </c>
      <c r="CX197" s="105">
        <f t="shared" si="56"/>
        <v>745000</v>
      </c>
      <c r="CY197" s="105">
        <f t="shared" si="57"/>
        <v>119200</v>
      </c>
      <c r="CZ197" s="105">
        <f t="shared" si="58"/>
        <v>864200</v>
      </c>
      <c r="DA197" s="105" t="str">
        <f t="shared" si="59"/>
        <v>60 DIAS</v>
      </c>
    </row>
    <row r="198" spans="1:105" ht="45">
      <c r="A198" s="40">
        <v>190</v>
      </c>
      <c r="B198" s="127" t="s">
        <v>501</v>
      </c>
      <c r="C198" s="128" t="s">
        <v>479</v>
      </c>
      <c r="D198" s="128" t="s">
        <v>480</v>
      </c>
      <c r="E198" s="129" t="s">
        <v>481</v>
      </c>
      <c r="F198" s="128">
        <v>1</v>
      </c>
      <c r="G198" s="130"/>
      <c r="H198" s="115"/>
      <c r="I198" s="115"/>
      <c r="J198" s="115"/>
      <c r="K198" s="100"/>
      <c r="L198" s="101"/>
      <c r="M198" s="101"/>
      <c r="N198" s="101"/>
      <c r="O198" s="101"/>
      <c r="P198" s="101"/>
      <c r="Q198" s="102"/>
      <c r="R198" s="102"/>
      <c r="S198" s="102"/>
      <c r="T198" s="102"/>
      <c r="U198" s="102"/>
      <c r="V198" s="103"/>
      <c r="W198" s="103"/>
      <c r="X198" s="103"/>
      <c r="Y198" s="103"/>
      <c r="Z198" s="103"/>
      <c r="AA198" s="101"/>
      <c r="AB198" s="101"/>
      <c r="AC198" s="101"/>
      <c r="AD198" s="101"/>
      <c r="AE198" s="101"/>
      <c r="AF198" s="104"/>
      <c r="AG198" s="104"/>
      <c r="AH198" s="104"/>
      <c r="AI198" s="104"/>
      <c r="AJ198" s="104"/>
      <c r="AK198" s="102"/>
      <c r="AL198" s="102"/>
      <c r="AM198" s="102"/>
      <c r="AN198" s="102"/>
      <c r="AO198" s="102"/>
      <c r="AP198" s="102"/>
      <c r="AQ198" s="104"/>
      <c r="AR198" s="104"/>
      <c r="AS198" s="104"/>
      <c r="AT198" s="104"/>
      <c r="AU198" s="104"/>
      <c r="AV198" s="105"/>
      <c r="AW198" s="105"/>
      <c r="AX198" s="105"/>
      <c r="AY198" s="105"/>
      <c r="AZ198" s="105"/>
      <c r="BA198" s="102"/>
      <c r="BB198" s="102"/>
      <c r="BC198" s="102"/>
      <c r="BD198" s="102"/>
      <c r="BE198" s="102"/>
      <c r="BF198" s="106"/>
      <c r="BG198" s="106"/>
      <c r="BH198" s="106"/>
      <c r="BI198" s="106"/>
      <c r="BJ198" s="106"/>
      <c r="BK198" s="101"/>
      <c r="BL198" s="101"/>
      <c r="BM198" s="101"/>
      <c r="BN198" s="101"/>
      <c r="BO198" s="101"/>
      <c r="BP198" s="107" t="s">
        <v>1321</v>
      </c>
      <c r="BQ198" s="107">
        <v>745000</v>
      </c>
      <c r="BR198" s="107">
        <v>119200</v>
      </c>
      <c r="BS198" s="107">
        <v>864200</v>
      </c>
      <c r="BT198" s="107" t="s">
        <v>1283</v>
      </c>
      <c r="BU198" s="151" t="str">
        <f t="shared" si="48"/>
        <v xml:space="preserve"> QUIMICOS Y REACTIVOS SAS "QUIMIREL SAS"</v>
      </c>
      <c r="BV198" s="151" t="str">
        <f t="shared" si="49"/>
        <v xml:space="preserve">Applied Biosystems™ </v>
      </c>
      <c r="BW198" s="151">
        <f t="shared" si="50"/>
        <v>745000</v>
      </c>
      <c r="BX198" s="151">
        <f t="shared" si="51"/>
        <v>119200</v>
      </c>
      <c r="BY198" s="151">
        <f t="shared" si="52"/>
        <v>864200</v>
      </c>
      <c r="BZ198" s="151" t="str">
        <f t="shared" si="53"/>
        <v>60 DIAS</v>
      </c>
      <c r="CA198" s="105"/>
      <c r="CB198" s="105"/>
      <c r="CC198" s="105"/>
      <c r="CD198" s="105"/>
      <c r="CE198" s="105"/>
      <c r="CF198" s="100"/>
      <c r="CG198" s="100"/>
      <c r="CH198" s="100"/>
      <c r="CI198" s="100"/>
      <c r="CJ198" s="100"/>
      <c r="CK198" s="107"/>
      <c r="CL198" s="107"/>
      <c r="CM198" s="107"/>
      <c r="CN198" s="107"/>
      <c r="CO198" s="107"/>
      <c r="CP198" s="102"/>
      <c r="CQ198" s="102"/>
      <c r="CR198" s="102"/>
      <c r="CS198" s="102"/>
      <c r="CT198" s="102"/>
      <c r="CU198" s="102"/>
      <c r="CV198" s="105" t="str">
        <f t="shared" si="54"/>
        <v xml:space="preserve"> QUIMICOS Y REACTIVOS SAS "QUIMIREL SAS"</v>
      </c>
      <c r="CW198" s="105" t="str">
        <f t="shared" si="55"/>
        <v xml:space="preserve">Applied Biosystems™ </v>
      </c>
      <c r="CX198" s="105">
        <f t="shared" si="56"/>
        <v>745000</v>
      </c>
      <c r="CY198" s="105">
        <f t="shared" si="57"/>
        <v>119200</v>
      </c>
      <c r="CZ198" s="105">
        <f t="shared" si="58"/>
        <v>864200</v>
      </c>
      <c r="DA198" s="105" t="str">
        <f t="shared" si="59"/>
        <v>60 DIAS</v>
      </c>
    </row>
    <row r="199" spans="1:105" ht="45">
      <c r="A199" s="40">
        <v>191</v>
      </c>
      <c r="B199" s="127" t="s">
        <v>502</v>
      </c>
      <c r="C199" s="128" t="s">
        <v>479</v>
      </c>
      <c r="D199" s="128" t="s">
        <v>480</v>
      </c>
      <c r="E199" s="129" t="s">
        <v>481</v>
      </c>
      <c r="F199" s="128">
        <v>1</v>
      </c>
      <c r="G199" s="130"/>
      <c r="H199" s="115"/>
      <c r="I199" s="115"/>
      <c r="J199" s="115"/>
      <c r="K199" s="100"/>
      <c r="L199" s="101"/>
      <c r="M199" s="101"/>
      <c r="N199" s="101"/>
      <c r="O199" s="101"/>
      <c r="P199" s="101"/>
      <c r="Q199" s="102"/>
      <c r="R199" s="102"/>
      <c r="S199" s="102"/>
      <c r="T199" s="102"/>
      <c r="U199" s="102"/>
      <c r="V199" s="103"/>
      <c r="W199" s="103"/>
      <c r="X199" s="103"/>
      <c r="Y199" s="103"/>
      <c r="Z199" s="103"/>
      <c r="AA199" s="101"/>
      <c r="AB199" s="101"/>
      <c r="AC199" s="101"/>
      <c r="AD199" s="101"/>
      <c r="AE199" s="101"/>
      <c r="AF199" s="104"/>
      <c r="AG199" s="104"/>
      <c r="AH199" s="104"/>
      <c r="AI199" s="104"/>
      <c r="AJ199" s="104"/>
      <c r="AK199" s="102"/>
      <c r="AL199" s="102"/>
      <c r="AM199" s="102"/>
      <c r="AN199" s="102"/>
      <c r="AO199" s="102"/>
      <c r="AP199" s="102"/>
      <c r="AQ199" s="104"/>
      <c r="AR199" s="104"/>
      <c r="AS199" s="104"/>
      <c r="AT199" s="104"/>
      <c r="AU199" s="104"/>
      <c r="AV199" s="105"/>
      <c r="AW199" s="105"/>
      <c r="AX199" s="105"/>
      <c r="AY199" s="105"/>
      <c r="AZ199" s="105"/>
      <c r="BA199" s="102"/>
      <c r="BB199" s="102"/>
      <c r="BC199" s="102"/>
      <c r="BD199" s="102"/>
      <c r="BE199" s="102"/>
      <c r="BF199" s="106"/>
      <c r="BG199" s="106"/>
      <c r="BH199" s="106"/>
      <c r="BI199" s="106"/>
      <c r="BJ199" s="106"/>
      <c r="BK199" s="101"/>
      <c r="BL199" s="101"/>
      <c r="BM199" s="101"/>
      <c r="BN199" s="101"/>
      <c r="BO199" s="101"/>
      <c r="BP199" s="107" t="s">
        <v>1321</v>
      </c>
      <c r="BQ199" s="107">
        <v>745000</v>
      </c>
      <c r="BR199" s="107">
        <v>119200</v>
      </c>
      <c r="BS199" s="107">
        <v>864200</v>
      </c>
      <c r="BT199" s="107" t="s">
        <v>1283</v>
      </c>
      <c r="BU199" s="151" t="str">
        <f t="shared" si="48"/>
        <v xml:space="preserve"> QUIMICOS Y REACTIVOS SAS "QUIMIREL SAS"</v>
      </c>
      <c r="BV199" s="151" t="str">
        <f t="shared" si="49"/>
        <v xml:space="preserve">Applied Biosystems™ </v>
      </c>
      <c r="BW199" s="151">
        <f t="shared" si="50"/>
        <v>745000</v>
      </c>
      <c r="BX199" s="151">
        <f t="shared" si="51"/>
        <v>119200</v>
      </c>
      <c r="BY199" s="151">
        <f t="shared" si="52"/>
        <v>864200</v>
      </c>
      <c r="BZ199" s="151" t="str">
        <f t="shared" si="53"/>
        <v>60 DIAS</v>
      </c>
      <c r="CA199" s="105"/>
      <c r="CB199" s="105"/>
      <c r="CC199" s="105"/>
      <c r="CD199" s="105"/>
      <c r="CE199" s="105"/>
      <c r="CF199" s="100"/>
      <c r="CG199" s="100"/>
      <c r="CH199" s="100"/>
      <c r="CI199" s="100"/>
      <c r="CJ199" s="100"/>
      <c r="CK199" s="107"/>
      <c r="CL199" s="107"/>
      <c r="CM199" s="107"/>
      <c r="CN199" s="107"/>
      <c r="CO199" s="107"/>
      <c r="CP199" s="102"/>
      <c r="CQ199" s="102"/>
      <c r="CR199" s="102"/>
      <c r="CS199" s="102"/>
      <c r="CT199" s="102"/>
      <c r="CU199" s="102"/>
      <c r="CV199" s="105" t="str">
        <f t="shared" si="54"/>
        <v xml:space="preserve"> QUIMICOS Y REACTIVOS SAS "QUIMIREL SAS"</v>
      </c>
      <c r="CW199" s="105" t="str">
        <f t="shared" si="55"/>
        <v xml:space="preserve">Applied Biosystems™ </v>
      </c>
      <c r="CX199" s="105">
        <f t="shared" si="56"/>
        <v>745000</v>
      </c>
      <c r="CY199" s="105">
        <f t="shared" si="57"/>
        <v>119200</v>
      </c>
      <c r="CZ199" s="105">
        <f t="shared" si="58"/>
        <v>864200</v>
      </c>
      <c r="DA199" s="105" t="str">
        <f t="shared" si="59"/>
        <v>60 DIAS</v>
      </c>
    </row>
    <row r="200" spans="1:105" ht="30">
      <c r="A200" s="40">
        <v>192</v>
      </c>
      <c r="B200" s="127" t="s">
        <v>503</v>
      </c>
      <c r="C200" s="128" t="s">
        <v>479</v>
      </c>
      <c r="D200" s="128" t="s">
        <v>480</v>
      </c>
      <c r="E200" s="129" t="s">
        <v>481</v>
      </c>
      <c r="F200" s="128">
        <v>1</v>
      </c>
      <c r="G200" s="130"/>
      <c r="H200" s="115"/>
      <c r="I200" s="115"/>
      <c r="J200" s="115"/>
      <c r="K200" s="100"/>
      <c r="L200" s="101"/>
      <c r="M200" s="101"/>
      <c r="N200" s="101"/>
      <c r="O200" s="101"/>
      <c r="P200" s="101"/>
      <c r="Q200" s="102"/>
      <c r="R200" s="102"/>
      <c r="S200" s="102"/>
      <c r="T200" s="102"/>
      <c r="U200" s="102"/>
      <c r="V200" s="103"/>
      <c r="W200" s="103"/>
      <c r="X200" s="103"/>
      <c r="Y200" s="103"/>
      <c r="Z200" s="103"/>
      <c r="AA200" s="101"/>
      <c r="AB200" s="101"/>
      <c r="AC200" s="101"/>
      <c r="AD200" s="101"/>
      <c r="AE200" s="101"/>
      <c r="AF200" s="104"/>
      <c r="AG200" s="104"/>
      <c r="AH200" s="104"/>
      <c r="AI200" s="104"/>
      <c r="AJ200" s="104"/>
      <c r="AK200" s="102"/>
      <c r="AL200" s="102"/>
      <c r="AM200" s="102"/>
      <c r="AN200" s="102"/>
      <c r="AO200" s="102"/>
      <c r="AP200" s="102"/>
      <c r="AQ200" s="104"/>
      <c r="AR200" s="104"/>
      <c r="AS200" s="104"/>
      <c r="AT200" s="104"/>
      <c r="AU200" s="104"/>
      <c r="AV200" s="105"/>
      <c r="AW200" s="105"/>
      <c r="AX200" s="105"/>
      <c r="AY200" s="105"/>
      <c r="AZ200" s="105"/>
      <c r="BA200" s="102"/>
      <c r="BB200" s="102"/>
      <c r="BC200" s="102"/>
      <c r="BD200" s="102"/>
      <c r="BE200" s="102"/>
      <c r="BF200" s="106"/>
      <c r="BG200" s="106"/>
      <c r="BH200" s="106"/>
      <c r="BI200" s="106"/>
      <c r="BJ200" s="106"/>
      <c r="BK200" s="101"/>
      <c r="BL200" s="101"/>
      <c r="BM200" s="101"/>
      <c r="BN200" s="101"/>
      <c r="BO200" s="101"/>
      <c r="BP200" s="107" t="s">
        <v>1321</v>
      </c>
      <c r="BQ200" s="107">
        <v>745000</v>
      </c>
      <c r="BR200" s="107">
        <v>119200</v>
      </c>
      <c r="BS200" s="107">
        <v>864200</v>
      </c>
      <c r="BT200" s="107" t="s">
        <v>1283</v>
      </c>
      <c r="BU200" s="151" t="str">
        <f t="shared" si="48"/>
        <v xml:space="preserve"> QUIMICOS Y REACTIVOS SAS "QUIMIREL SAS"</v>
      </c>
      <c r="BV200" s="151" t="str">
        <f t="shared" si="49"/>
        <v xml:space="preserve">Applied Biosystems™ </v>
      </c>
      <c r="BW200" s="151">
        <f t="shared" si="50"/>
        <v>745000</v>
      </c>
      <c r="BX200" s="151">
        <f t="shared" si="51"/>
        <v>119200</v>
      </c>
      <c r="BY200" s="151">
        <f t="shared" si="52"/>
        <v>864200</v>
      </c>
      <c r="BZ200" s="151" t="str">
        <f t="shared" si="53"/>
        <v>60 DIAS</v>
      </c>
      <c r="CA200" s="105"/>
      <c r="CB200" s="105"/>
      <c r="CC200" s="105"/>
      <c r="CD200" s="105"/>
      <c r="CE200" s="105"/>
      <c r="CF200" s="100"/>
      <c r="CG200" s="100"/>
      <c r="CH200" s="100"/>
      <c r="CI200" s="100"/>
      <c r="CJ200" s="100"/>
      <c r="CK200" s="107"/>
      <c r="CL200" s="107"/>
      <c r="CM200" s="107"/>
      <c r="CN200" s="107"/>
      <c r="CO200" s="107"/>
      <c r="CP200" s="102"/>
      <c r="CQ200" s="102"/>
      <c r="CR200" s="102"/>
      <c r="CS200" s="102"/>
      <c r="CT200" s="102"/>
      <c r="CU200" s="102"/>
      <c r="CV200" s="105" t="str">
        <f t="shared" si="54"/>
        <v xml:space="preserve"> QUIMICOS Y REACTIVOS SAS "QUIMIREL SAS"</v>
      </c>
      <c r="CW200" s="105" t="str">
        <f t="shared" si="55"/>
        <v xml:space="preserve">Applied Biosystems™ </v>
      </c>
      <c r="CX200" s="105">
        <f t="shared" si="56"/>
        <v>745000</v>
      </c>
      <c r="CY200" s="105">
        <f t="shared" si="57"/>
        <v>119200</v>
      </c>
      <c r="CZ200" s="105">
        <f t="shared" si="58"/>
        <v>864200</v>
      </c>
      <c r="DA200" s="105" t="str">
        <f t="shared" si="59"/>
        <v>60 DIAS</v>
      </c>
    </row>
    <row r="201" spans="1:105" ht="45">
      <c r="A201" s="40">
        <v>193</v>
      </c>
      <c r="B201" s="127" t="s">
        <v>504</v>
      </c>
      <c r="C201" s="128" t="s">
        <v>479</v>
      </c>
      <c r="D201" s="128" t="s">
        <v>480</v>
      </c>
      <c r="E201" s="129" t="s">
        <v>481</v>
      </c>
      <c r="F201" s="128">
        <v>1</v>
      </c>
      <c r="G201" s="130"/>
      <c r="H201" s="115"/>
      <c r="I201" s="115"/>
      <c r="J201" s="115"/>
      <c r="K201" s="100"/>
      <c r="L201" s="101"/>
      <c r="M201" s="101"/>
      <c r="N201" s="101"/>
      <c r="O201" s="101"/>
      <c r="P201" s="101"/>
      <c r="Q201" s="102"/>
      <c r="R201" s="102"/>
      <c r="S201" s="102"/>
      <c r="T201" s="102"/>
      <c r="U201" s="102"/>
      <c r="V201" s="103"/>
      <c r="W201" s="103"/>
      <c r="X201" s="103"/>
      <c r="Y201" s="103"/>
      <c r="Z201" s="103"/>
      <c r="AA201" s="101"/>
      <c r="AB201" s="101"/>
      <c r="AC201" s="101"/>
      <c r="AD201" s="101"/>
      <c r="AE201" s="101"/>
      <c r="AF201" s="104"/>
      <c r="AG201" s="104"/>
      <c r="AH201" s="104"/>
      <c r="AI201" s="104"/>
      <c r="AJ201" s="104"/>
      <c r="AK201" s="102"/>
      <c r="AL201" s="102"/>
      <c r="AM201" s="102"/>
      <c r="AN201" s="102"/>
      <c r="AO201" s="102"/>
      <c r="AP201" s="102"/>
      <c r="AQ201" s="104"/>
      <c r="AR201" s="104"/>
      <c r="AS201" s="104"/>
      <c r="AT201" s="104"/>
      <c r="AU201" s="104"/>
      <c r="AV201" s="105"/>
      <c r="AW201" s="105"/>
      <c r="AX201" s="105"/>
      <c r="AY201" s="105"/>
      <c r="AZ201" s="105"/>
      <c r="BA201" s="102"/>
      <c r="BB201" s="102"/>
      <c r="BC201" s="102"/>
      <c r="BD201" s="102"/>
      <c r="BE201" s="102"/>
      <c r="BF201" s="106"/>
      <c r="BG201" s="106"/>
      <c r="BH201" s="106"/>
      <c r="BI201" s="106"/>
      <c r="BJ201" s="106"/>
      <c r="BK201" s="101"/>
      <c r="BL201" s="101"/>
      <c r="BM201" s="101"/>
      <c r="BN201" s="101"/>
      <c r="BO201" s="101"/>
      <c r="BP201" s="107" t="s">
        <v>1321</v>
      </c>
      <c r="BQ201" s="107">
        <v>745000</v>
      </c>
      <c r="BR201" s="107">
        <v>119200</v>
      </c>
      <c r="BS201" s="107">
        <v>864200</v>
      </c>
      <c r="BT201" s="107" t="s">
        <v>1283</v>
      </c>
      <c r="BU201" s="151" t="str">
        <f t="shared" si="48"/>
        <v xml:space="preserve"> QUIMICOS Y REACTIVOS SAS "QUIMIREL SAS"</v>
      </c>
      <c r="BV201" s="151" t="str">
        <f t="shared" si="49"/>
        <v xml:space="preserve">Applied Biosystems™ </v>
      </c>
      <c r="BW201" s="151">
        <f t="shared" si="50"/>
        <v>745000</v>
      </c>
      <c r="BX201" s="151">
        <f t="shared" si="51"/>
        <v>119200</v>
      </c>
      <c r="BY201" s="151">
        <f t="shared" si="52"/>
        <v>864200</v>
      </c>
      <c r="BZ201" s="151" t="str">
        <f t="shared" si="53"/>
        <v>60 DIAS</v>
      </c>
      <c r="CA201" s="105"/>
      <c r="CB201" s="105"/>
      <c r="CC201" s="105"/>
      <c r="CD201" s="105"/>
      <c r="CE201" s="105"/>
      <c r="CF201" s="100"/>
      <c r="CG201" s="100"/>
      <c r="CH201" s="100"/>
      <c r="CI201" s="100"/>
      <c r="CJ201" s="100"/>
      <c r="CK201" s="107"/>
      <c r="CL201" s="107"/>
      <c r="CM201" s="107"/>
      <c r="CN201" s="107"/>
      <c r="CO201" s="107"/>
      <c r="CP201" s="102"/>
      <c r="CQ201" s="102"/>
      <c r="CR201" s="102"/>
      <c r="CS201" s="102"/>
      <c r="CT201" s="102"/>
      <c r="CU201" s="102"/>
      <c r="CV201" s="105" t="str">
        <f t="shared" si="54"/>
        <v xml:space="preserve"> QUIMICOS Y REACTIVOS SAS "QUIMIREL SAS"</v>
      </c>
      <c r="CW201" s="105" t="str">
        <f t="shared" si="55"/>
        <v xml:space="preserve">Applied Biosystems™ </v>
      </c>
      <c r="CX201" s="105">
        <f t="shared" si="56"/>
        <v>745000</v>
      </c>
      <c r="CY201" s="105">
        <f t="shared" si="57"/>
        <v>119200</v>
      </c>
      <c r="CZ201" s="105">
        <f t="shared" si="58"/>
        <v>864200</v>
      </c>
      <c r="DA201" s="105" t="str">
        <f t="shared" si="59"/>
        <v>60 DIAS</v>
      </c>
    </row>
    <row r="202" spans="1:105" ht="30">
      <c r="A202" s="40">
        <v>194</v>
      </c>
      <c r="B202" s="127" t="s">
        <v>505</v>
      </c>
      <c r="C202" s="128" t="s">
        <v>482</v>
      </c>
      <c r="D202" s="128" t="s">
        <v>480</v>
      </c>
      <c r="E202" s="129" t="s">
        <v>483</v>
      </c>
      <c r="F202" s="128">
        <v>2</v>
      </c>
      <c r="G202" s="130"/>
      <c r="H202" s="115"/>
      <c r="I202" s="115"/>
      <c r="J202" s="115"/>
      <c r="K202" s="100"/>
      <c r="L202" s="101"/>
      <c r="M202" s="101"/>
      <c r="N202" s="101"/>
      <c r="O202" s="101"/>
      <c r="P202" s="101"/>
      <c r="Q202" s="102"/>
      <c r="R202" s="102"/>
      <c r="S202" s="102"/>
      <c r="T202" s="102"/>
      <c r="U202" s="102"/>
      <c r="V202" s="103"/>
      <c r="W202" s="103"/>
      <c r="X202" s="103"/>
      <c r="Y202" s="103"/>
      <c r="Z202" s="103"/>
      <c r="AA202" s="101"/>
      <c r="AB202" s="101"/>
      <c r="AC202" s="101"/>
      <c r="AD202" s="101"/>
      <c r="AE202" s="101"/>
      <c r="AF202" s="104"/>
      <c r="AG202" s="104"/>
      <c r="AH202" s="104"/>
      <c r="AI202" s="104"/>
      <c r="AJ202" s="104"/>
      <c r="AK202" s="102"/>
      <c r="AL202" s="102"/>
      <c r="AM202" s="102"/>
      <c r="AN202" s="102"/>
      <c r="AO202" s="102"/>
      <c r="AP202" s="102"/>
      <c r="AQ202" s="104"/>
      <c r="AR202" s="104"/>
      <c r="AS202" s="104"/>
      <c r="AT202" s="104"/>
      <c r="AU202" s="104"/>
      <c r="AV202" s="105"/>
      <c r="AW202" s="105"/>
      <c r="AX202" s="105"/>
      <c r="AY202" s="105"/>
      <c r="AZ202" s="105"/>
      <c r="BA202" s="102"/>
      <c r="BB202" s="102"/>
      <c r="BC202" s="102"/>
      <c r="BD202" s="102"/>
      <c r="BE202" s="102"/>
      <c r="BF202" s="106"/>
      <c r="BG202" s="106"/>
      <c r="BH202" s="106"/>
      <c r="BI202" s="106"/>
      <c r="BJ202" s="106"/>
      <c r="BK202" s="101"/>
      <c r="BL202" s="101"/>
      <c r="BM202" s="101"/>
      <c r="BN202" s="101"/>
      <c r="BO202" s="101"/>
      <c r="BP202" s="107"/>
      <c r="BQ202" s="107"/>
      <c r="BR202" s="107"/>
      <c r="BS202" s="107"/>
      <c r="BT202" s="107"/>
      <c r="BU202" s="151"/>
      <c r="BV202" s="151">
        <f t="shared" ref="BV202:BV265" si="72">IF(BW202=BQ202,BP202,IF(BW202=BL202,BK202,IF(BW202=BG202,BF202,IF(BW202=BB202,BA202,IF(BW202=AW202,AV202,IF(BW202=AR202,AQ202," "))))))</f>
        <v>0</v>
      </c>
      <c r="BW202" s="151"/>
      <c r="BX202" s="151"/>
      <c r="BY202" s="151"/>
      <c r="BZ202" s="151">
        <f t="shared" ref="BZ202:BZ265" si="73">IF(BW202=BQ202,BT202,IF(BW202=BL202,BO202,IF(BW202=BG202,BJ202,IF(BW202=BB202,BE202,IF(BW202=AW202,AZ202,IF(BW202=AR202,AU202," "))))))</f>
        <v>0</v>
      </c>
      <c r="CA202" s="105"/>
      <c r="CB202" s="105"/>
      <c r="CC202" s="105"/>
      <c r="CD202" s="105"/>
      <c r="CE202" s="105"/>
      <c r="CF202" s="100"/>
      <c r="CG202" s="100"/>
      <c r="CH202" s="100"/>
      <c r="CI202" s="100"/>
      <c r="CJ202" s="100"/>
      <c r="CK202" s="107"/>
      <c r="CL202" s="107"/>
      <c r="CM202" s="107"/>
      <c r="CN202" s="107"/>
      <c r="CO202" s="107"/>
      <c r="CP202" s="102"/>
      <c r="CQ202" s="102"/>
      <c r="CR202" s="102"/>
      <c r="CS202" s="102"/>
      <c r="CT202" s="102"/>
      <c r="CU202" s="102"/>
      <c r="CV202" s="105">
        <f t="shared" ref="CV202:CV265" si="74">IF(CX202=CR202,CP202,IF(CX202=BW202,BU202,IF(CX202=AM202,AK202,"")))</f>
        <v>0</v>
      </c>
      <c r="CW202" s="105">
        <f t="shared" ref="CW202:CW265" si="75">IF(CX202=CR202,CQ202,IF(CX202=BW202,BV202,IF(CX202=AM202,AL202,"")))</f>
        <v>0</v>
      </c>
      <c r="CX202" s="105">
        <f t="shared" ref="CX202:CX265" si="76">MIN(CR202,BW202,AM202)</f>
        <v>0</v>
      </c>
      <c r="CY202" s="105">
        <f t="shared" ref="CY202:CY265" si="77">IF(CX202=CR202,CS202,IF(CX202=BW202,BX202,IF(CX202=AM202,AN202,"")))</f>
        <v>0</v>
      </c>
      <c r="CZ202" s="105">
        <f t="shared" ref="CZ202:CZ265" si="78">IF(CX202=CR202,CT202,IF(CX202=BW202,BY202,IF(CX202=AM202,AO202,"")))</f>
        <v>0</v>
      </c>
      <c r="DA202" s="105">
        <f t="shared" ref="DA202:DA265" si="79">IF(CX202=CR202,CU202,IF(CX202=BW202,BZ202,IF(CX202=AM202,AP202,"")))</f>
        <v>0</v>
      </c>
    </row>
    <row r="203" spans="1:105" ht="30">
      <c r="A203" s="40">
        <v>195</v>
      </c>
      <c r="B203" s="127" t="s">
        <v>484</v>
      </c>
      <c r="C203" s="131" t="s">
        <v>485</v>
      </c>
      <c r="D203" s="131" t="s">
        <v>279</v>
      </c>
      <c r="E203" s="132" t="s">
        <v>486</v>
      </c>
      <c r="F203" s="128">
        <v>1</v>
      </c>
      <c r="G203" s="130"/>
      <c r="H203" s="115"/>
      <c r="I203" s="115"/>
      <c r="J203" s="115"/>
      <c r="K203" s="100"/>
      <c r="L203" s="101"/>
      <c r="M203" s="101"/>
      <c r="N203" s="101"/>
      <c r="O203" s="101"/>
      <c r="P203" s="101"/>
      <c r="Q203" s="102"/>
      <c r="R203" s="102"/>
      <c r="S203" s="102"/>
      <c r="T203" s="102"/>
      <c r="U203" s="102"/>
      <c r="V203" s="103"/>
      <c r="W203" s="103"/>
      <c r="X203" s="103"/>
      <c r="Y203" s="103"/>
      <c r="Z203" s="103"/>
      <c r="AA203" s="101"/>
      <c r="AB203" s="101"/>
      <c r="AC203" s="101"/>
      <c r="AD203" s="101"/>
      <c r="AE203" s="101"/>
      <c r="AF203" s="104"/>
      <c r="AG203" s="104"/>
      <c r="AH203" s="104"/>
      <c r="AI203" s="104"/>
      <c r="AJ203" s="104"/>
      <c r="AK203" s="102"/>
      <c r="AL203" s="102"/>
      <c r="AM203" s="102"/>
      <c r="AN203" s="102"/>
      <c r="AO203" s="102"/>
      <c r="AP203" s="102"/>
      <c r="AQ203" s="104"/>
      <c r="AR203" s="104"/>
      <c r="AS203" s="104"/>
      <c r="AT203" s="104"/>
      <c r="AU203" s="104"/>
      <c r="AV203" s="105"/>
      <c r="AW203" s="105"/>
      <c r="AX203" s="105"/>
      <c r="AY203" s="105"/>
      <c r="AZ203" s="105"/>
      <c r="BA203" s="102"/>
      <c r="BB203" s="102"/>
      <c r="BC203" s="102"/>
      <c r="BD203" s="102"/>
      <c r="BE203" s="102"/>
      <c r="BF203" s="106"/>
      <c r="BG203" s="106"/>
      <c r="BH203" s="106"/>
      <c r="BI203" s="106"/>
      <c r="BJ203" s="106"/>
      <c r="BK203" s="101" t="s">
        <v>486</v>
      </c>
      <c r="BL203" s="101">
        <v>2816000</v>
      </c>
      <c r="BM203" s="101">
        <v>450560</v>
      </c>
      <c r="BN203" s="101">
        <v>3266560</v>
      </c>
      <c r="BO203" s="101" t="s">
        <v>1283</v>
      </c>
      <c r="BP203" s="107"/>
      <c r="BQ203" s="107"/>
      <c r="BR203" s="107"/>
      <c r="BS203" s="107"/>
      <c r="BT203" s="107"/>
      <c r="BU203" s="151" t="str">
        <f t="shared" ref="BU203:BU265" si="80">IF(BW203=BQ203,$BP$7,IF(BW203=BL203,$BK$7,IF(BW203=BG203,$BF$7,IF(BW203=BB203,$BA$7,IF(BW203=AW203,$AV$7,IF(BW203=AR203,$AQ$7," "))))))</f>
        <v xml:space="preserve"> QUIMICA  M.G.  S.A.S.</v>
      </c>
      <c r="BV203" s="151" t="str">
        <f t="shared" si="72"/>
        <v>STA-341, CELL BIOLABS, INC.</v>
      </c>
      <c r="BW203" s="151">
        <f t="shared" ref="BW203:BW265" si="81">MIN(BQ203,BL203,BG203,BB203,AW203,AR203)</f>
        <v>2816000</v>
      </c>
      <c r="BX203" s="151">
        <f t="shared" ref="BX203:BX265" si="82">IF(BW203=BQ203,BR203,IF(BW203=BL203,BM203,IF(BW203=BG203,BH203,IF(BW203=BB203,BC203,IF(BW203=AW203,AX203,IF(BW203=AR203,AS203," "))))))</f>
        <v>450560</v>
      </c>
      <c r="BY203" s="151">
        <f t="shared" ref="BY203:BY265" si="83">MIN(BS203,BN203,BI203,BD203,AY203,AT203)</f>
        <v>3266560</v>
      </c>
      <c r="BZ203" s="151" t="str">
        <f t="shared" si="73"/>
        <v>60 DIAS</v>
      </c>
      <c r="CA203" s="105"/>
      <c r="CB203" s="105"/>
      <c r="CC203" s="105"/>
      <c r="CD203" s="105"/>
      <c r="CE203" s="105"/>
      <c r="CF203" s="100" t="s">
        <v>1334</v>
      </c>
      <c r="CG203" s="100">
        <v>2783880</v>
      </c>
      <c r="CH203" s="100">
        <v>0</v>
      </c>
      <c r="CI203" s="100">
        <v>2783880</v>
      </c>
      <c r="CJ203" s="100" t="s">
        <v>1335</v>
      </c>
      <c r="CK203" s="107"/>
      <c r="CL203" s="107"/>
      <c r="CM203" s="107"/>
      <c r="CN203" s="107"/>
      <c r="CO203" s="107"/>
      <c r="CP203" s="102" t="str">
        <f t="shared" ref="CP203:CP265" si="84">IF(CR203=CL203,$CK$7,IF(CR203=CG203,$CF$7,IF(CR203=CB203,$CA$7," ")))</f>
        <v xml:space="preserve"> SUMINISTROS CLINICOS ISLA SAS</v>
      </c>
      <c r="CQ203" s="102" t="str">
        <f t="shared" ref="CQ203:CQ265" si="85">IF(CR203=CL203,CK203,IF(CR203=CG203,CF203,IF(CR203=CB203,CA203," ")))</f>
        <v>CELL BIOLABS</v>
      </c>
      <c r="CR203" s="102">
        <f t="shared" ref="CR203:CR265" si="86">MIN(CL203,CG203,CB203)</f>
        <v>2783880</v>
      </c>
      <c r="CS203" s="102">
        <f t="shared" ref="CS203:CS265" si="87">IF(CR203=CL203,CM203,IF(CR203=CG203,CH203,IF(CR203=CB203,CC203," ")))</f>
        <v>0</v>
      </c>
      <c r="CT203" s="102">
        <f t="shared" ref="CT203:CT265" si="88">MIN(CN203,CI203,CD203)</f>
        <v>2783880</v>
      </c>
      <c r="CU203" s="102" t="str">
        <f t="shared" ref="CU203:CU265" si="89">IF(CR203=CL203,CO203,IF(CR203=CG203,CJ203,IF(CR203=CB203,CE203," ")))</f>
        <v>30 DIAS HABILES</v>
      </c>
      <c r="CV203" s="105" t="str">
        <f t="shared" si="74"/>
        <v xml:space="preserve"> SUMINISTROS CLINICOS ISLA SAS</v>
      </c>
      <c r="CW203" s="105" t="str">
        <f t="shared" si="75"/>
        <v>CELL BIOLABS</v>
      </c>
      <c r="CX203" s="105">
        <f t="shared" si="76"/>
        <v>2783880</v>
      </c>
      <c r="CY203" s="105">
        <f t="shared" si="77"/>
        <v>0</v>
      </c>
      <c r="CZ203" s="105">
        <f t="shared" si="78"/>
        <v>2783880</v>
      </c>
      <c r="DA203" s="105" t="str">
        <f t="shared" si="79"/>
        <v>30 DIAS HABILES</v>
      </c>
    </row>
    <row r="204" spans="1:105" ht="30">
      <c r="A204" s="40">
        <v>196</v>
      </c>
      <c r="B204" s="127" t="s">
        <v>487</v>
      </c>
      <c r="C204" s="131" t="s">
        <v>488</v>
      </c>
      <c r="D204" s="131" t="s">
        <v>279</v>
      </c>
      <c r="E204" s="132" t="s">
        <v>489</v>
      </c>
      <c r="F204" s="128">
        <v>1</v>
      </c>
      <c r="G204" s="130"/>
      <c r="H204" s="115"/>
      <c r="I204" s="115"/>
      <c r="J204" s="115"/>
      <c r="K204" s="100"/>
      <c r="L204" s="101"/>
      <c r="M204" s="101"/>
      <c r="N204" s="101"/>
      <c r="O204" s="101"/>
      <c r="P204" s="101"/>
      <c r="Q204" s="102"/>
      <c r="R204" s="102"/>
      <c r="S204" s="102"/>
      <c r="T204" s="102"/>
      <c r="U204" s="102"/>
      <c r="V204" s="103"/>
      <c r="W204" s="103"/>
      <c r="X204" s="103"/>
      <c r="Y204" s="103"/>
      <c r="Z204" s="103"/>
      <c r="AA204" s="101"/>
      <c r="AB204" s="101"/>
      <c r="AC204" s="101"/>
      <c r="AD204" s="101"/>
      <c r="AE204" s="101"/>
      <c r="AF204" s="104"/>
      <c r="AG204" s="104"/>
      <c r="AH204" s="104"/>
      <c r="AI204" s="104"/>
      <c r="AJ204" s="104"/>
      <c r="AK204" s="102"/>
      <c r="AL204" s="102"/>
      <c r="AM204" s="102"/>
      <c r="AN204" s="102"/>
      <c r="AO204" s="102"/>
      <c r="AP204" s="102"/>
      <c r="AQ204" s="104"/>
      <c r="AR204" s="104"/>
      <c r="AS204" s="104"/>
      <c r="AT204" s="104"/>
      <c r="AU204" s="104"/>
      <c r="AV204" s="105"/>
      <c r="AW204" s="105"/>
      <c r="AX204" s="105"/>
      <c r="AY204" s="105"/>
      <c r="AZ204" s="105"/>
      <c r="BA204" s="102"/>
      <c r="BB204" s="102"/>
      <c r="BC204" s="102"/>
      <c r="BD204" s="102"/>
      <c r="BE204" s="102"/>
      <c r="BF204" s="106"/>
      <c r="BG204" s="106"/>
      <c r="BH204" s="106"/>
      <c r="BI204" s="106"/>
      <c r="BJ204" s="106"/>
      <c r="BK204" s="101" t="s">
        <v>489</v>
      </c>
      <c r="BL204" s="101">
        <v>2173000</v>
      </c>
      <c r="BM204" s="101">
        <v>347680</v>
      </c>
      <c r="BN204" s="101">
        <v>2520680</v>
      </c>
      <c r="BO204" s="101" t="s">
        <v>1283</v>
      </c>
      <c r="BP204" s="107"/>
      <c r="BQ204" s="107"/>
      <c r="BR204" s="107"/>
      <c r="BS204" s="107"/>
      <c r="BT204" s="107"/>
      <c r="BU204" s="151" t="str">
        <f t="shared" si="80"/>
        <v xml:space="preserve"> QUIMICA  M.G.  S.A.S.</v>
      </c>
      <c r="BV204" s="151" t="str">
        <f t="shared" si="72"/>
        <v>STA-312, CELL BIOLABS, INC.</v>
      </c>
      <c r="BW204" s="151">
        <f t="shared" si="81"/>
        <v>2173000</v>
      </c>
      <c r="BX204" s="151">
        <f t="shared" si="82"/>
        <v>347680</v>
      </c>
      <c r="BY204" s="151">
        <f t="shared" si="83"/>
        <v>2520680</v>
      </c>
      <c r="BZ204" s="151" t="str">
        <f t="shared" si="73"/>
        <v>60 DIAS</v>
      </c>
      <c r="CA204" s="105"/>
      <c r="CB204" s="105"/>
      <c r="CC204" s="105"/>
      <c r="CD204" s="105"/>
      <c r="CE204" s="105"/>
      <c r="CF204" s="100" t="s">
        <v>1334</v>
      </c>
      <c r="CG204" s="100">
        <v>2109000</v>
      </c>
      <c r="CH204" s="100">
        <v>0</v>
      </c>
      <c r="CI204" s="100">
        <v>2109000</v>
      </c>
      <c r="CJ204" s="100" t="s">
        <v>1335</v>
      </c>
      <c r="CK204" s="107"/>
      <c r="CL204" s="107"/>
      <c r="CM204" s="107"/>
      <c r="CN204" s="107"/>
      <c r="CO204" s="107"/>
      <c r="CP204" s="102" t="str">
        <f t="shared" si="84"/>
        <v xml:space="preserve"> SUMINISTROS CLINICOS ISLA SAS</v>
      </c>
      <c r="CQ204" s="102" t="str">
        <f t="shared" si="85"/>
        <v>CELL BIOLABS</v>
      </c>
      <c r="CR204" s="102">
        <f t="shared" si="86"/>
        <v>2109000</v>
      </c>
      <c r="CS204" s="102">
        <f t="shared" si="87"/>
        <v>0</v>
      </c>
      <c r="CT204" s="102">
        <f t="shared" si="88"/>
        <v>2109000</v>
      </c>
      <c r="CU204" s="102" t="str">
        <f t="shared" si="89"/>
        <v>30 DIAS HABILES</v>
      </c>
      <c r="CV204" s="105" t="str">
        <f t="shared" si="74"/>
        <v xml:space="preserve"> SUMINISTROS CLINICOS ISLA SAS</v>
      </c>
      <c r="CW204" s="105" t="str">
        <f t="shared" si="75"/>
        <v>CELL BIOLABS</v>
      </c>
      <c r="CX204" s="105">
        <f t="shared" si="76"/>
        <v>2109000</v>
      </c>
      <c r="CY204" s="105">
        <f t="shared" si="77"/>
        <v>0</v>
      </c>
      <c r="CZ204" s="105">
        <f t="shared" si="78"/>
        <v>2109000</v>
      </c>
      <c r="DA204" s="105" t="str">
        <f t="shared" si="79"/>
        <v>30 DIAS HABILES</v>
      </c>
    </row>
    <row r="205" spans="1:105" ht="30">
      <c r="A205" s="40">
        <v>197</v>
      </c>
      <c r="B205" s="127" t="s">
        <v>490</v>
      </c>
      <c r="C205" s="131" t="s">
        <v>488</v>
      </c>
      <c r="D205" s="131" t="s">
        <v>279</v>
      </c>
      <c r="E205" s="132" t="s">
        <v>491</v>
      </c>
      <c r="F205" s="128">
        <v>1</v>
      </c>
      <c r="G205" s="130"/>
      <c r="H205" s="115"/>
      <c r="I205" s="115"/>
      <c r="J205" s="115"/>
      <c r="K205" s="100"/>
      <c r="L205" s="101"/>
      <c r="M205" s="101"/>
      <c r="N205" s="101"/>
      <c r="O205" s="101"/>
      <c r="P205" s="101"/>
      <c r="Q205" s="102"/>
      <c r="R205" s="102"/>
      <c r="S205" s="102"/>
      <c r="T205" s="102"/>
      <c r="U205" s="102"/>
      <c r="V205" s="103"/>
      <c r="W205" s="103"/>
      <c r="X205" s="103"/>
      <c r="Y205" s="103"/>
      <c r="Z205" s="103"/>
      <c r="AA205" s="101"/>
      <c r="AB205" s="101"/>
      <c r="AC205" s="101"/>
      <c r="AD205" s="101"/>
      <c r="AE205" s="101"/>
      <c r="AF205" s="104"/>
      <c r="AG205" s="104"/>
      <c r="AH205" s="104"/>
      <c r="AI205" s="104"/>
      <c r="AJ205" s="104"/>
      <c r="AK205" s="102"/>
      <c r="AL205" s="102"/>
      <c r="AM205" s="102"/>
      <c r="AN205" s="102"/>
      <c r="AO205" s="102"/>
      <c r="AP205" s="102"/>
      <c r="AQ205" s="104"/>
      <c r="AR205" s="104"/>
      <c r="AS205" s="104"/>
      <c r="AT205" s="104"/>
      <c r="AU205" s="104"/>
      <c r="AV205" s="105"/>
      <c r="AW205" s="105"/>
      <c r="AX205" s="105"/>
      <c r="AY205" s="105"/>
      <c r="AZ205" s="105"/>
      <c r="BA205" s="102"/>
      <c r="BB205" s="102"/>
      <c r="BC205" s="102"/>
      <c r="BD205" s="102"/>
      <c r="BE205" s="102"/>
      <c r="BF205" s="106"/>
      <c r="BG205" s="106"/>
      <c r="BH205" s="106"/>
      <c r="BI205" s="106"/>
      <c r="BJ205" s="106"/>
      <c r="BK205" s="101" t="s">
        <v>491</v>
      </c>
      <c r="BL205" s="101">
        <v>2687000</v>
      </c>
      <c r="BM205" s="101">
        <v>429920</v>
      </c>
      <c r="BN205" s="101">
        <v>3116920</v>
      </c>
      <c r="BO205" s="101" t="s">
        <v>1283</v>
      </c>
      <c r="BP205" s="107"/>
      <c r="BQ205" s="107"/>
      <c r="BR205" s="107"/>
      <c r="BS205" s="107"/>
      <c r="BT205" s="107"/>
      <c r="BU205" s="151" t="str">
        <f t="shared" si="80"/>
        <v xml:space="preserve"> QUIMICA  M.G.  S.A.S.</v>
      </c>
      <c r="BV205" s="151" t="str">
        <f t="shared" si="72"/>
        <v>STA-340, CELL BIOLABS, INC.</v>
      </c>
      <c r="BW205" s="151">
        <f t="shared" si="81"/>
        <v>2687000</v>
      </c>
      <c r="BX205" s="151">
        <f t="shared" si="82"/>
        <v>429920</v>
      </c>
      <c r="BY205" s="151">
        <f t="shared" si="83"/>
        <v>3116920</v>
      </c>
      <c r="BZ205" s="151" t="str">
        <f t="shared" si="73"/>
        <v>60 DIAS</v>
      </c>
      <c r="CA205" s="105"/>
      <c r="CB205" s="105"/>
      <c r="CC205" s="105"/>
      <c r="CD205" s="105"/>
      <c r="CE205" s="105"/>
      <c r="CF205" s="100" t="s">
        <v>1334</v>
      </c>
      <c r="CG205" s="100">
        <v>2721180</v>
      </c>
      <c r="CH205" s="100">
        <v>0</v>
      </c>
      <c r="CI205" s="100">
        <v>2721180</v>
      </c>
      <c r="CJ205" s="100" t="s">
        <v>1335</v>
      </c>
      <c r="CK205" s="107"/>
      <c r="CL205" s="107"/>
      <c r="CM205" s="107"/>
      <c r="CN205" s="107"/>
      <c r="CO205" s="107"/>
      <c r="CP205" s="102" t="str">
        <f t="shared" si="84"/>
        <v xml:space="preserve"> SUMINISTROS CLINICOS ISLA SAS</v>
      </c>
      <c r="CQ205" s="102" t="str">
        <f t="shared" si="85"/>
        <v>CELL BIOLABS</v>
      </c>
      <c r="CR205" s="102">
        <f t="shared" si="86"/>
        <v>2721180</v>
      </c>
      <c r="CS205" s="102">
        <f t="shared" si="87"/>
        <v>0</v>
      </c>
      <c r="CT205" s="102">
        <f t="shared" si="88"/>
        <v>2721180</v>
      </c>
      <c r="CU205" s="102" t="str">
        <f t="shared" si="89"/>
        <v>30 DIAS HABILES</v>
      </c>
      <c r="CV205" s="105" t="str">
        <f t="shared" si="74"/>
        <v xml:space="preserve"> QUIMICA  M.G.  S.A.S.</v>
      </c>
      <c r="CW205" s="105" t="str">
        <f t="shared" si="75"/>
        <v>STA-340, CELL BIOLABS, INC.</v>
      </c>
      <c r="CX205" s="105">
        <f t="shared" si="76"/>
        <v>2687000</v>
      </c>
      <c r="CY205" s="105">
        <f t="shared" si="77"/>
        <v>429920</v>
      </c>
      <c r="CZ205" s="105">
        <f t="shared" si="78"/>
        <v>3116920</v>
      </c>
      <c r="DA205" s="105" t="str">
        <f t="shared" si="79"/>
        <v>60 DIAS</v>
      </c>
    </row>
    <row r="206" spans="1:105">
      <c r="A206" s="40">
        <v>198</v>
      </c>
      <c r="B206" s="97" t="s">
        <v>381</v>
      </c>
      <c r="C206" s="35" t="s">
        <v>53</v>
      </c>
      <c r="D206" s="35" t="s">
        <v>54</v>
      </c>
      <c r="E206" s="98" t="s">
        <v>177</v>
      </c>
      <c r="F206" s="33">
        <v>2</v>
      </c>
      <c r="G206" s="99"/>
      <c r="H206" s="115"/>
      <c r="I206" s="115"/>
      <c r="J206" s="115"/>
      <c r="K206" s="100"/>
      <c r="L206" s="101"/>
      <c r="M206" s="101"/>
      <c r="N206" s="101"/>
      <c r="O206" s="101"/>
      <c r="P206" s="101"/>
      <c r="Q206" s="102"/>
      <c r="R206" s="102"/>
      <c r="S206" s="102"/>
      <c r="T206" s="102"/>
      <c r="U206" s="102"/>
      <c r="V206" s="103"/>
      <c r="W206" s="103"/>
      <c r="X206" s="103"/>
      <c r="Y206" s="103"/>
      <c r="Z206" s="103"/>
      <c r="AA206" s="101"/>
      <c r="AB206" s="101"/>
      <c r="AC206" s="101"/>
      <c r="AD206" s="101"/>
      <c r="AE206" s="101"/>
      <c r="AF206" s="104" t="s">
        <v>177</v>
      </c>
      <c r="AG206" s="104">
        <v>1874000</v>
      </c>
      <c r="AH206" s="104">
        <v>299840</v>
      </c>
      <c r="AI206" s="104">
        <v>4347680</v>
      </c>
      <c r="AJ206" s="104" t="s">
        <v>1292</v>
      </c>
      <c r="AK206" s="102" t="str">
        <f t="shared" ref="AK206:AK265" si="90">IF(AM206=AG206,$AF$7,IF(AM206=AB206,$AA$7,IF(AM206=W206,$V$7,IF(AM206=R206,$Q$7,IF(AM206=M206,$L$7,IF(AM206=H206,$G$7," "))))))</f>
        <v>GENTECH S.A.S</v>
      </c>
      <c r="AL206" s="102" t="str">
        <f t="shared" ref="AL206:AL265" si="91">IF(AM206=AG206,AF206,IF(AM206=AB206,AA206,IF(AM206=W206,V206,IF(AM206=R206,Q206,IF(AM206=M206,L206,IF(AM206=H206,G206," "))))))</f>
        <v>QIAGEN</v>
      </c>
      <c r="AM206" s="102">
        <f t="shared" ref="AM206:AM265" si="92">MIN(AG206,AB206,W206,R206,M206,H206)</f>
        <v>1874000</v>
      </c>
      <c r="AN206" s="102">
        <f t="shared" ref="AN206:AN265" si="93">IF(AM206=AG206,AH206,IF(AM206=AB206,AC206,IF(AM206=W206,X206,IF(AM206=R206,S206,IF(AM206=M206,N206,IF(AM206=H206,I206," "))))))</f>
        <v>299840</v>
      </c>
      <c r="AO206" s="102">
        <f t="shared" ref="AO206:AO265" si="94">MIN(AI206,AD206,Y206,T206,O206,J206)</f>
        <v>4347680</v>
      </c>
      <c r="AP206" s="102" t="str">
        <f t="shared" ref="AP206:AP265" si="95">IF(AM206=AG206,AJ206,IF(AM206=AB206,AE206,IF(AM206=W206,Z206,IF(AM206=R206,U206,IF(AM206=M206,P206,IF(AM206=H206,K206," "))))))</f>
        <v xml:space="preserve">60 dias </v>
      </c>
      <c r="AQ206" s="104"/>
      <c r="AR206" s="104"/>
      <c r="AS206" s="104"/>
      <c r="AT206" s="104"/>
      <c r="AU206" s="104"/>
      <c r="AV206" s="105"/>
      <c r="AW206" s="105"/>
      <c r="AX206" s="105"/>
      <c r="AY206" s="105"/>
      <c r="AZ206" s="105"/>
      <c r="BA206" s="102"/>
      <c r="BB206" s="102"/>
      <c r="BC206" s="102"/>
      <c r="BD206" s="102"/>
      <c r="BE206" s="102"/>
      <c r="BF206" s="106"/>
      <c r="BG206" s="106"/>
      <c r="BH206" s="106"/>
      <c r="BI206" s="106"/>
      <c r="BJ206" s="106"/>
      <c r="BK206" s="101"/>
      <c r="BL206" s="101"/>
      <c r="BM206" s="101"/>
      <c r="BN206" s="101"/>
      <c r="BO206" s="101"/>
      <c r="BP206" s="107"/>
      <c r="BQ206" s="107"/>
      <c r="BR206" s="107"/>
      <c r="BS206" s="107"/>
      <c r="BT206" s="107"/>
      <c r="BU206" s="151"/>
      <c r="BV206" s="151">
        <f t="shared" si="72"/>
        <v>0</v>
      </c>
      <c r="BW206" s="151"/>
      <c r="BX206" s="151"/>
      <c r="BY206" s="151"/>
      <c r="BZ206" s="151">
        <f t="shared" si="73"/>
        <v>0</v>
      </c>
      <c r="CA206" s="105"/>
      <c r="CB206" s="105"/>
      <c r="CC206" s="105"/>
      <c r="CD206" s="105"/>
      <c r="CE206" s="105"/>
      <c r="CF206" s="100"/>
      <c r="CG206" s="100"/>
      <c r="CH206" s="100"/>
      <c r="CI206" s="100"/>
      <c r="CJ206" s="100"/>
      <c r="CK206" s="107"/>
      <c r="CL206" s="107"/>
      <c r="CM206" s="107"/>
      <c r="CN206" s="107"/>
      <c r="CO206" s="107"/>
      <c r="CP206" s="102"/>
      <c r="CQ206" s="102"/>
      <c r="CR206" s="102"/>
      <c r="CS206" s="102"/>
      <c r="CT206" s="102"/>
      <c r="CU206" s="102"/>
      <c r="CV206" s="105" t="str">
        <f t="shared" si="74"/>
        <v>GENTECH S.A.S</v>
      </c>
      <c r="CW206" s="105" t="str">
        <f t="shared" si="75"/>
        <v>QIAGEN</v>
      </c>
      <c r="CX206" s="105">
        <f t="shared" si="76"/>
        <v>1874000</v>
      </c>
      <c r="CY206" s="105">
        <f t="shared" si="77"/>
        <v>299840</v>
      </c>
      <c r="CZ206" s="105">
        <f t="shared" si="78"/>
        <v>4347680</v>
      </c>
      <c r="DA206" s="105" t="str">
        <f t="shared" si="79"/>
        <v xml:space="preserve">60 dias </v>
      </c>
    </row>
    <row r="207" spans="1:105" ht="30">
      <c r="A207" s="40">
        <v>199</v>
      </c>
      <c r="B207" s="120" t="s">
        <v>558</v>
      </c>
      <c r="C207" s="26" t="s">
        <v>53</v>
      </c>
      <c r="D207" s="35" t="s">
        <v>54</v>
      </c>
      <c r="E207" s="98" t="s">
        <v>177</v>
      </c>
      <c r="F207" s="32">
        <v>2</v>
      </c>
      <c r="G207" s="99"/>
      <c r="H207" s="115"/>
      <c r="I207" s="115"/>
      <c r="J207" s="115"/>
      <c r="K207" s="100"/>
      <c r="L207" s="101"/>
      <c r="M207" s="101"/>
      <c r="N207" s="101"/>
      <c r="O207" s="101"/>
      <c r="P207" s="101"/>
      <c r="Q207" s="102"/>
      <c r="R207" s="102"/>
      <c r="S207" s="102"/>
      <c r="T207" s="102"/>
      <c r="U207" s="102"/>
      <c r="V207" s="103"/>
      <c r="W207" s="103"/>
      <c r="X207" s="103"/>
      <c r="Y207" s="103"/>
      <c r="Z207" s="103"/>
      <c r="AA207" s="101"/>
      <c r="AB207" s="101"/>
      <c r="AC207" s="101"/>
      <c r="AD207" s="101"/>
      <c r="AE207" s="101"/>
      <c r="AF207" s="104" t="s">
        <v>177</v>
      </c>
      <c r="AG207" s="104">
        <v>3889000</v>
      </c>
      <c r="AH207" s="104">
        <v>622240</v>
      </c>
      <c r="AI207" s="104">
        <v>9022480</v>
      </c>
      <c r="AJ207" s="104" t="s">
        <v>1292</v>
      </c>
      <c r="AK207" s="102" t="str">
        <f t="shared" si="90"/>
        <v>GENTECH S.A.S</v>
      </c>
      <c r="AL207" s="102" t="str">
        <f t="shared" si="91"/>
        <v>QIAGEN</v>
      </c>
      <c r="AM207" s="102">
        <f t="shared" si="92"/>
        <v>3889000</v>
      </c>
      <c r="AN207" s="102">
        <f t="shared" si="93"/>
        <v>622240</v>
      </c>
      <c r="AO207" s="102">
        <f t="shared" si="94"/>
        <v>9022480</v>
      </c>
      <c r="AP207" s="102" t="str">
        <f t="shared" si="95"/>
        <v xml:space="preserve">60 dias </v>
      </c>
      <c r="AQ207" s="104"/>
      <c r="AR207" s="104"/>
      <c r="AS207" s="104"/>
      <c r="AT207" s="104"/>
      <c r="AU207" s="104"/>
      <c r="AV207" s="105"/>
      <c r="AW207" s="105"/>
      <c r="AX207" s="105"/>
      <c r="AY207" s="105"/>
      <c r="AZ207" s="105"/>
      <c r="BA207" s="102"/>
      <c r="BB207" s="102"/>
      <c r="BC207" s="102"/>
      <c r="BD207" s="102"/>
      <c r="BE207" s="102"/>
      <c r="BF207" s="106"/>
      <c r="BG207" s="106"/>
      <c r="BH207" s="106"/>
      <c r="BI207" s="106"/>
      <c r="BJ207" s="106"/>
      <c r="BK207" s="101"/>
      <c r="BL207" s="101"/>
      <c r="BM207" s="101"/>
      <c r="BN207" s="101"/>
      <c r="BO207" s="101"/>
      <c r="BP207" s="107"/>
      <c r="BQ207" s="107"/>
      <c r="BR207" s="107"/>
      <c r="BS207" s="107"/>
      <c r="BT207" s="107"/>
      <c r="BU207" s="151"/>
      <c r="BV207" s="151">
        <f t="shared" si="72"/>
        <v>0</v>
      </c>
      <c r="BW207" s="151"/>
      <c r="BX207" s="151"/>
      <c r="BY207" s="151"/>
      <c r="BZ207" s="151">
        <f t="shared" si="73"/>
        <v>0</v>
      </c>
      <c r="CA207" s="105"/>
      <c r="CB207" s="105"/>
      <c r="CC207" s="105"/>
      <c r="CD207" s="105"/>
      <c r="CE207" s="105"/>
      <c r="CF207" s="100"/>
      <c r="CG207" s="100"/>
      <c r="CH207" s="100"/>
      <c r="CI207" s="100"/>
      <c r="CJ207" s="100"/>
      <c r="CK207" s="107"/>
      <c r="CL207" s="107"/>
      <c r="CM207" s="107"/>
      <c r="CN207" s="107"/>
      <c r="CO207" s="107"/>
      <c r="CP207" s="102"/>
      <c r="CQ207" s="102"/>
      <c r="CR207" s="102"/>
      <c r="CS207" s="102"/>
      <c r="CT207" s="102"/>
      <c r="CU207" s="102"/>
      <c r="CV207" s="105" t="str">
        <f t="shared" si="74"/>
        <v>GENTECH S.A.S</v>
      </c>
      <c r="CW207" s="105" t="str">
        <f t="shared" si="75"/>
        <v>QIAGEN</v>
      </c>
      <c r="CX207" s="105">
        <f t="shared" si="76"/>
        <v>3889000</v>
      </c>
      <c r="CY207" s="105">
        <f t="shared" si="77"/>
        <v>622240</v>
      </c>
      <c r="CZ207" s="105">
        <f t="shared" si="78"/>
        <v>9022480</v>
      </c>
      <c r="DA207" s="105" t="str">
        <f t="shared" si="79"/>
        <v xml:space="preserve">60 dias </v>
      </c>
    </row>
    <row r="208" spans="1:105" ht="45">
      <c r="A208" s="40">
        <v>200</v>
      </c>
      <c r="B208" s="97" t="s">
        <v>570</v>
      </c>
      <c r="C208" s="35" t="s">
        <v>30</v>
      </c>
      <c r="D208" s="35" t="s">
        <v>15</v>
      </c>
      <c r="E208" s="98" t="s">
        <v>28</v>
      </c>
      <c r="F208" s="33">
        <v>2</v>
      </c>
      <c r="G208" s="99"/>
      <c r="H208" s="115"/>
      <c r="I208" s="115"/>
      <c r="J208" s="115"/>
      <c r="K208" s="100"/>
      <c r="L208" s="101"/>
      <c r="M208" s="101"/>
      <c r="N208" s="101"/>
      <c r="O208" s="101"/>
      <c r="P208" s="101"/>
      <c r="Q208" s="102"/>
      <c r="R208" s="102"/>
      <c r="S208" s="102"/>
      <c r="T208" s="102"/>
      <c r="U208" s="102"/>
      <c r="V208" s="103" t="s">
        <v>23</v>
      </c>
      <c r="W208" s="103">
        <v>1053000</v>
      </c>
      <c r="X208" s="103">
        <v>168480</v>
      </c>
      <c r="Y208" s="103">
        <v>2442960</v>
      </c>
      <c r="Z208" s="103" t="s">
        <v>1287</v>
      </c>
      <c r="AA208" s="101"/>
      <c r="AB208" s="101"/>
      <c r="AC208" s="101"/>
      <c r="AD208" s="101"/>
      <c r="AE208" s="101"/>
      <c r="AF208" s="104"/>
      <c r="AG208" s="104"/>
      <c r="AH208" s="104"/>
      <c r="AI208" s="104"/>
      <c r="AJ208" s="104"/>
      <c r="AK208" s="102" t="str">
        <f t="shared" si="90"/>
        <v xml:space="preserve"> CASA CIENTIFICA BLANCO Y COMPANIA S.A.S</v>
      </c>
      <c r="AL208" s="102" t="str">
        <f t="shared" si="91"/>
        <v>SIGMA</v>
      </c>
      <c r="AM208" s="102">
        <f t="shared" si="92"/>
        <v>1053000</v>
      </c>
      <c r="AN208" s="102">
        <f t="shared" si="93"/>
        <v>168480</v>
      </c>
      <c r="AO208" s="102">
        <f t="shared" si="94"/>
        <v>2442960</v>
      </c>
      <c r="AP208" s="102" t="str">
        <f t="shared" si="95"/>
        <v>45 DIAS</v>
      </c>
      <c r="AQ208" s="104"/>
      <c r="AR208" s="104"/>
      <c r="AS208" s="104"/>
      <c r="AT208" s="104"/>
      <c r="AU208" s="104"/>
      <c r="AV208" s="105"/>
      <c r="AW208" s="105"/>
      <c r="AX208" s="105"/>
      <c r="AY208" s="105"/>
      <c r="AZ208" s="105"/>
      <c r="BA208" s="102"/>
      <c r="BB208" s="102"/>
      <c r="BC208" s="102"/>
      <c r="BD208" s="102"/>
      <c r="BE208" s="102"/>
      <c r="BF208" s="106"/>
      <c r="BG208" s="106"/>
      <c r="BH208" s="106"/>
      <c r="BI208" s="106"/>
      <c r="BJ208" s="106"/>
      <c r="BK208" s="101" t="s">
        <v>23</v>
      </c>
      <c r="BL208" s="101">
        <v>847000</v>
      </c>
      <c r="BM208" s="101">
        <v>135520</v>
      </c>
      <c r="BN208" s="101">
        <v>1965040</v>
      </c>
      <c r="BO208" s="101" t="s">
        <v>1283</v>
      </c>
      <c r="BP208" s="107"/>
      <c r="BQ208" s="107"/>
      <c r="BR208" s="107"/>
      <c r="BS208" s="107"/>
      <c r="BT208" s="107"/>
      <c r="BU208" s="151" t="str">
        <f t="shared" si="80"/>
        <v xml:space="preserve"> QUIMICA  M.G.  S.A.S.</v>
      </c>
      <c r="BV208" s="151" t="str">
        <f t="shared" si="72"/>
        <v>SIGMA</v>
      </c>
      <c r="BW208" s="151">
        <f t="shared" si="81"/>
        <v>847000</v>
      </c>
      <c r="BX208" s="151">
        <f t="shared" si="82"/>
        <v>135520</v>
      </c>
      <c r="BY208" s="151">
        <f t="shared" si="83"/>
        <v>1965040</v>
      </c>
      <c r="BZ208" s="151" t="str">
        <f t="shared" si="73"/>
        <v>60 DIAS</v>
      </c>
      <c r="CA208" s="105" t="s">
        <v>23</v>
      </c>
      <c r="CB208" s="105">
        <v>951300</v>
      </c>
      <c r="CC208" s="105">
        <v>152208</v>
      </c>
      <c r="CD208" s="105">
        <v>2027016</v>
      </c>
      <c r="CE208" s="105" t="s">
        <v>160</v>
      </c>
      <c r="CF208" s="100"/>
      <c r="CG208" s="100"/>
      <c r="CH208" s="100"/>
      <c r="CI208" s="100"/>
      <c r="CJ208" s="100"/>
      <c r="CK208" s="107"/>
      <c r="CL208" s="107"/>
      <c r="CM208" s="107"/>
      <c r="CN208" s="107"/>
      <c r="CO208" s="107"/>
      <c r="CP208" s="102" t="str">
        <f t="shared" si="84"/>
        <v>SCIENTIFIC PRODUCTS LTDA.</v>
      </c>
      <c r="CQ208" s="102" t="str">
        <f t="shared" si="85"/>
        <v>SIGMA</v>
      </c>
      <c r="CR208" s="102">
        <f t="shared" si="86"/>
        <v>951300</v>
      </c>
      <c r="CS208" s="102">
        <f t="shared" si="87"/>
        <v>152208</v>
      </c>
      <c r="CT208" s="102">
        <f t="shared" si="88"/>
        <v>2027016</v>
      </c>
      <c r="CU208" s="102" t="str">
        <f t="shared" si="89"/>
        <v>90 DÍAS</v>
      </c>
      <c r="CV208" s="105" t="str">
        <f t="shared" si="74"/>
        <v xml:space="preserve"> QUIMICA  M.G.  S.A.S.</v>
      </c>
      <c r="CW208" s="105" t="str">
        <f t="shared" si="75"/>
        <v>SIGMA</v>
      </c>
      <c r="CX208" s="105">
        <f t="shared" si="76"/>
        <v>847000</v>
      </c>
      <c r="CY208" s="105">
        <f t="shared" si="77"/>
        <v>135520</v>
      </c>
      <c r="CZ208" s="105">
        <f t="shared" si="78"/>
        <v>1965040</v>
      </c>
      <c r="DA208" s="105" t="str">
        <f t="shared" si="79"/>
        <v>60 DIAS</v>
      </c>
    </row>
    <row r="209" spans="1:105" ht="45">
      <c r="A209" s="40">
        <v>201</v>
      </c>
      <c r="B209" s="120" t="s">
        <v>571</v>
      </c>
      <c r="C209" s="26">
        <v>1</v>
      </c>
      <c r="D209" s="26" t="s">
        <v>54</v>
      </c>
      <c r="E209" s="121" t="s">
        <v>572</v>
      </c>
      <c r="F209" s="32">
        <v>1</v>
      </c>
      <c r="G209" s="99"/>
      <c r="H209" s="115"/>
      <c r="I209" s="115"/>
      <c r="J209" s="115"/>
      <c r="K209" s="100"/>
      <c r="L209" s="101"/>
      <c r="M209" s="101"/>
      <c r="N209" s="101"/>
      <c r="O209" s="101"/>
      <c r="P209" s="101"/>
      <c r="Q209" s="102"/>
      <c r="R209" s="102"/>
      <c r="S209" s="102"/>
      <c r="T209" s="102"/>
      <c r="U209" s="102"/>
      <c r="V209" s="103"/>
      <c r="W209" s="103"/>
      <c r="X209" s="103"/>
      <c r="Y209" s="103"/>
      <c r="Z209" s="103"/>
      <c r="AA209" s="101"/>
      <c r="AB209" s="101"/>
      <c r="AC209" s="101"/>
      <c r="AD209" s="101"/>
      <c r="AE209" s="101"/>
      <c r="AF209" s="104"/>
      <c r="AG209" s="104"/>
      <c r="AH209" s="104"/>
      <c r="AI209" s="104"/>
      <c r="AJ209" s="104"/>
      <c r="AK209" s="102"/>
      <c r="AL209" s="102"/>
      <c r="AM209" s="102"/>
      <c r="AN209" s="102"/>
      <c r="AO209" s="102"/>
      <c r="AP209" s="102"/>
      <c r="AQ209" s="104" t="s">
        <v>1301</v>
      </c>
      <c r="AR209" s="104">
        <v>7450000</v>
      </c>
      <c r="AS209" s="104">
        <v>1192000</v>
      </c>
      <c r="AT209" s="104">
        <v>8642000</v>
      </c>
      <c r="AU209" s="104" t="s">
        <v>1295</v>
      </c>
      <c r="AV209" s="105"/>
      <c r="AW209" s="105"/>
      <c r="AX209" s="105"/>
      <c r="AY209" s="105"/>
      <c r="AZ209" s="105"/>
      <c r="BA209" s="102"/>
      <c r="BB209" s="102"/>
      <c r="BC209" s="102"/>
      <c r="BD209" s="102"/>
      <c r="BE209" s="102"/>
      <c r="BF209" s="106"/>
      <c r="BG209" s="106"/>
      <c r="BH209" s="106"/>
      <c r="BI209" s="106"/>
      <c r="BJ209" s="106"/>
      <c r="BK209" s="101" t="s">
        <v>572</v>
      </c>
      <c r="BL209" s="101">
        <v>4579000</v>
      </c>
      <c r="BM209" s="101">
        <v>732640</v>
      </c>
      <c r="BN209" s="101">
        <v>5311640</v>
      </c>
      <c r="BO209" s="101" t="s">
        <v>1283</v>
      </c>
      <c r="BP209" s="107"/>
      <c r="BQ209" s="107"/>
      <c r="BR209" s="107"/>
      <c r="BS209" s="107"/>
      <c r="BT209" s="107"/>
      <c r="BU209" s="151" t="str">
        <f t="shared" si="80"/>
        <v xml:space="preserve"> QUIMICA  M.G.  S.A.S.</v>
      </c>
      <c r="BV209" s="151" t="str">
        <f t="shared" si="72"/>
        <v>EPPENDORF</v>
      </c>
      <c r="BW209" s="151">
        <f t="shared" si="81"/>
        <v>4579000</v>
      </c>
      <c r="BX209" s="151">
        <f t="shared" si="82"/>
        <v>732640</v>
      </c>
      <c r="BY209" s="151">
        <f t="shared" si="83"/>
        <v>5311640</v>
      </c>
      <c r="BZ209" s="151" t="str">
        <f t="shared" si="73"/>
        <v>60 DIAS</v>
      </c>
      <c r="CA209" s="105" t="s">
        <v>572</v>
      </c>
      <c r="CB209" s="105">
        <v>5434000</v>
      </c>
      <c r="CC209" s="105">
        <v>869440</v>
      </c>
      <c r="CD209" s="105">
        <v>6303440</v>
      </c>
      <c r="CE209" s="105" t="s">
        <v>160</v>
      </c>
      <c r="CF209" s="100"/>
      <c r="CG209" s="100"/>
      <c r="CH209" s="100"/>
      <c r="CI209" s="100"/>
      <c r="CJ209" s="100"/>
      <c r="CK209" s="107"/>
      <c r="CL209" s="107"/>
      <c r="CM209" s="107"/>
      <c r="CN209" s="107"/>
      <c r="CO209" s="107"/>
      <c r="CP209" s="102" t="str">
        <f t="shared" si="84"/>
        <v>SCIENTIFIC PRODUCTS LTDA.</v>
      </c>
      <c r="CQ209" s="102" t="str">
        <f t="shared" si="85"/>
        <v>EPPENDORF</v>
      </c>
      <c r="CR209" s="102">
        <f t="shared" si="86"/>
        <v>5434000</v>
      </c>
      <c r="CS209" s="102">
        <f t="shared" si="87"/>
        <v>869440</v>
      </c>
      <c r="CT209" s="102">
        <f t="shared" si="88"/>
        <v>6303440</v>
      </c>
      <c r="CU209" s="102" t="str">
        <f t="shared" si="89"/>
        <v>90 DÍAS</v>
      </c>
      <c r="CV209" s="105" t="str">
        <f t="shared" si="74"/>
        <v xml:space="preserve"> QUIMICA  M.G.  S.A.S.</v>
      </c>
      <c r="CW209" s="105" t="str">
        <f t="shared" si="75"/>
        <v>EPPENDORF</v>
      </c>
      <c r="CX209" s="105">
        <f t="shared" si="76"/>
        <v>4579000</v>
      </c>
      <c r="CY209" s="105">
        <f t="shared" si="77"/>
        <v>732640</v>
      </c>
      <c r="CZ209" s="105">
        <f t="shared" si="78"/>
        <v>5311640</v>
      </c>
      <c r="DA209" s="105" t="str">
        <f t="shared" si="79"/>
        <v>60 DIAS</v>
      </c>
    </row>
    <row r="210" spans="1:105" ht="30">
      <c r="A210" s="40">
        <v>202</v>
      </c>
      <c r="B210" s="120" t="s">
        <v>573</v>
      </c>
      <c r="C210" s="26">
        <v>1</v>
      </c>
      <c r="D210" s="26" t="s">
        <v>54</v>
      </c>
      <c r="E210" s="121" t="s">
        <v>572</v>
      </c>
      <c r="F210" s="32">
        <v>1</v>
      </c>
      <c r="G210" s="99"/>
      <c r="H210" s="115"/>
      <c r="I210" s="115"/>
      <c r="J210" s="115"/>
      <c r="K210" s="100"/>
      <c r="L210" s="101"/>
      <c r="M210" s="101"/>
      <c r="N210" s="101"/>
      <c r="O210" s="101"/>
      <c r="P210" s="101"/>
      <c r="Q210" s="102"/>
      <c r="R210" s="102"/>
      <c r="S210" s="102"/>
      <c r="T210" s="102"/>
      <c r="U210" s="102"/>
      <c r="V210" s="103"/>
      <c r="W210" s="103"/>
      <c r="X210" s="103"/>
      <c r="Y210" s="103"/>
      <c r="Z210" s="103"/>
      <c r="AA210" s="101"/>
      <c r="AB210" s="101"/>
      <c r="AC210" s="101"/>
      <c r="AD210" s="101"/>
      <c r="AE210" s="101"/>
      <c r="AF210" s="104"/>
      <c r="AG210" s="104"/>
      <c r="AH210" s="104"/>
      <c r="AI210" s="104"/>
      <c r="AJ210" s="104"/>
      <c r="AK210" s="102"/>
      <c r="AL210" s="102"/>
      <c r="AM210" s="102"/>
      <c r="AN210" s="102"/>
      <c r="AO210" s="102"/>
      <c r="AP210" s="102"/>
      <c r="AQ210" s="104"/>
      <c r="AR210" s="104"/>
      <c r="AS210" s="104"/>
      <c r="AT210" s="104"/>
      <c r="AU210" s="104"/>
      <c r="AV210" s="105"/>
      <c r="AW210" s="105"/>
      <c r="AX210" s="105"/>
      <c r="AY210" s="105"/>
      <c r="AZ210" s="105"/>
      <c r="BA210" s="102"/>
      <c r="BB210" s="102"/>
      <c r="BC210" s="102"/>
      <c r="BD210" s="102"/>
      <c r="BE210" s="102"/>
      <c r="BF210" s="106"/>
      <c r="BG210" s="106"/>
      <c r="BH210" s="106"/>
      <c r="BI210" s="106"/>
      <c r="BJ210" s="106"/>
      <c r="BK210" s="101" t="s">
        <v>572</v>
      </c>
      <c r="BL210" s="101">
        <v>3640000</v>
      </c>
      <c r="BM210" s="101">
        <v>582400</v>
      </c>
      <c r="BN210" s="101">
        <v>4222400</v>
      </c>
      <c r="BO210" s="101" t="s">
        <v>1319</v>
      </c>
      <c r="BP210" s="107"/>
      <c r="BQ210" s="107"/>
      <c r="BR210" s="107"/>
      <c r="BS210" s="107"/>
      <c r="BT210" s="107"/>
      <c r="BU210" s="151" t="str">
        <f t="shared" si="80"/>
        <v xml:space="preserve"> QUIMICA  M.G.  S.A.S.</v>
      </c>
      <c r="BV210" s="151" t="str">
        <f t="shared" si="72"/>
        <v>EPPENDORF</v>
      </c>
      <c r="BW210" s="151">
        <f t="shared" si="81"/>
        <v>3640000</v>
      </c>
      <c r="BX210" s="151">
        <f t="shared" si="82"/>
        <v>582400</v>
      </c>
      <c r="BY210" s="151">
        <f t="shared" si="83"/>
        <v>4222400</v>
      </c>
      <c r="BZ210" s="151" t="str">
        <f t="shared" si="73"/>
        <v>60  DIAS</v>
      </c>
      <c r="CA210" s="105" t="s">
        <v>572</v>
      </c>
      <c r="CB210" s="105">
        <v>5254000</v>
      </c>
      <c r="CC210" s="105">
        <v>840640</v>
      </c>
      <c r="CD210" s="105">
        <v>6094640</v>
      </c>
      <c r="CE210" s="105" t="s">
        <v>160</v>
      </c>
      <c r="CF210" s="100"/>
      <c r="CG210" s="100"/>
      <c r="CH210" s="100"/>
      <c r="CI210" s="100"/>
      <c r="CJ210" s="100"/>
      <c r="CK210" s="107"/>
      <c r="CL210" s="107"/>
      <c r="CM210" s="107"/>
      <c r="CN210" s="107"/>
      <c r="CO210" s="107"/>
      <c r="CP210" s="102" t="str">
        <f t="shared" si="84"/>
        <v>SCIENTIFIC PRODUCTS LTDA.</v>
      </c>
      <c r="CQ210" s="102" t="str">
        <f t="shared" si="85"/>
        <v>EPPENDORF</v>
      </c>
      <c r="CR210" s="102">
        <f t="shared" si="86"/>
        <v>5254000</v>
      </c>
      <c r="CS210" s="102">
        <f t="shared" si="87"/>
        <v>840640</v>
      </c>
      <c r="CT210" s="102">
        <f t="shared" si="88"/>
        <v>6094640</v>
      </c>
      <c r="CU210" s="102" t="str">
        <f t="shared" si="89"/>
        <v>90 DÍAS</v>
      </c>
      <c r="CV210" s="105" t="str">
        <f t="shared" si="74"/>
        <v xml:space="preserve"> QUIMICA  M.G.  S.A.S.</v>
      </c>
      <c r="CW210" s="105" t="str">
        <f t="shared" si="75"/>
        <v>EPPENDORF</v>
      </c>
      <c r="CX210" s="105">
        <f t="shared" si="76"/>
        <v>3640000</v>
      </c>
      <c r="CY210" s="105">
        <f t="shared" si="77"/>
        <v>582400</v>
      </c>
      <c r="CZ210" s="105">
        <f t="shared" si="78"/>
        <v>4222400</v>
      </c>
      <c r="DA210" s="105" t="str">
        <f t="shared" si="79"/>
        <v>60  DIAS</v>
      </c>
    </row>
    <row r="211" spans="1:105">
      <c r="A211" s="40">
        <v>203</v>
      </c>
      <c r="B211" s="120" t="s">
        <v>574</v>
      </c>
      <c r="C211" s="26">
        <v>1</v>
      </c>
      <c r="D211" s="26" t="s">
        <v>54</v>
      </c>
      <c r="E211" s="121" t="s">
        <v>572</v>
      </c>
      <c r="F211" s="32">
        <v>1</v>
      </c>
      <c r="G211" s="99"/>
      <c r="H211" s="115"/>
      <c r="I211" s="115"/>
      <c r="J211" s="115"/>
      <c r="K211" s="100"/>
      <c r="L211" s="101"/>
      <c r="M211" s="101"/>
      <c r="N211" s="101"/>
      <c r="O211" s="101"/>
      <c r="P211" s="101"/>
      <c r="Q211" s="102"/>
      <c r="R211" s="102"/>
      <c r="S211" s="102"/>
      <c r="T211" s="102"/>
      <c r="U211" s="102"/>
      <c r="V211" s="103"/>
      <c r="W211" s="103"/>
      <c r="X211" s="103"/>
      <c r="Y211" s="103"/>
      <c r="Z211" s="103"/>
      <c r="AA211" s="101"/>
      <c r="AB211" s="101"/>
      <c r="AC211" s="101"/>
      <c r="AD211" s="101"/>
      <c r="AE211" s="101"/>
      <c r="AF211" s="104"/>
      <c r="AG211" s="104"/>
      <c r="AH211" s="104"/>
      <c r="AI211" s="104"/>
      <c r="AJ211" s="104"/>
      <c r="AK211" s="102"/>
      <c r="AL211" s="102"/>
      <c r="AM211" s="102"/>
      <c r="AN211" s="102"/>
      <c r="AO211" s="102"/>
      <c r="AP211" s="102"/>
      <c r="AQ211" s="104"/>
      <c r="AR211" s="104"/>
      <c r="AS211" s="104"/>
      <c r="AT211" s="104"/>
      <c r="AU211" s="104"/>
      <c r="AV211" s="105"/>
      <c r="AW211" s="105"/>
      <c r="AX211" s="105"/>
      <c r="AY211" s="105"/>
      <c r="AZ211" s="105"/>
      <c r="BA211" s="102"/>
      <c r="BB211" s="102"/>
      <c r="BC211" s="102"/>
      <c r="BD211" s="102"/>
      <c r="BE211" s="102"/>
      <c r="BF211" s="106"/>
      <c r="BG211" s="106"/>
      <c r="BH211" s="106"/>
      <c r="BI211" s="106"/>
      <c r="BJ211" s="106"/>
      <c r="BK211" s="101" t="s">
        <v>572</v>
      </c>
      <c r="BL211" s="101">
        <v>1422000</v>
      </c>
      <c r="BM211" s="101">
        <v>227520</v>
      </c>
      <c r="BN211" s="101">
        <v>1649520</v>
      </c>
      <c r="BO211" s="101" t="s">
        <v>1283</v>
      </c>
      <c r="BP211" s="107"/>
      <c r="BQ211" s="107"/>
      <c r="BR211" s="107"/>
      <c r="BS211" s="107"/>
      <c r="BT211" s="107"/>
      <c r="BU211" s="151" t="str">
        <f t="shared" si="80"/>
        <v xml:space="preserve"> QUIMICA  M.G.  S.A.S.</v>
      </c>
      <c r="BV211" s="151" t="str">
        <f t="shared" si="72"/>
        <v>EPPENDORF</v>
      </c>
      <c r="BW211" s="151">
        <f t="shared" si="81"/>
        <v>1422000</v>
      </c>
      <c r="BX211" s="151">
        <f t="shared" si="82"/>
        <v>227520</v>
      </c>
      <c r="BY211" s="151">
        <f t="shared" si="83"/>
        <v>1649520</v>
      </c>
      <c r="BZ211" s="151" t="str">
        <f t="shared" si="73"/>
        <v>60 DIAS</v>
      </c>
      <c r="CA211" s="105" t="s">
        <v>572</v>
      </c>
      <c r="CB211" s="105">
        <v>1630000</v>
      </c>
      <c r="CC211" s="105">
        <v>260800</v>
      </c>
      <c r="CD211" s="105">
        <v>1890800</v>
      </c>
      <c r="CE211" s="105" t="s">
        <v>160</v>
      </c>
      <c r="CF211" s="100"/>
      <c r="CG211" s="100"/>
      <c r="CH211" s="100"/>
      <c r="CI211" s="100"/>
      <c r="CJ211" s="100"/>
      <c r="CK211" s="107"/>
      <c r="CL211" s="107"/>
      <c r="CM211" s="107"/>
      <c r="CN211" s="107"/>
      <c r="CO211" s="107"/>
      <c r="CP211" s="102" t="str">
        <f t="shared" si="84"/>
        <v>SCIENTIFIC PRODUCTS LTDA.</v>
      </c>
      <c r="CQ211" s="102" t="str">
        <f t="shared" si="85"/>
        <v>EPPENDORF</v>
      </c>
      <c r="CR211" s="102">
        <f t="shared" si="86"/>
        <v>1630000</v>
      </c>
      <c r="CS211" s="102">
        <f t="shared" si="87"/>
        <v>260800</v>
      </c>
      <c r="CT211" s="102">
        <f t="shared" si="88"/>
        <v>1890800</v>
      </c>
      <c r="CU211" s="102" t="str">
        <f t="shared" si="89"/>
        <v>90 DÍAS</v>
      </c>
      <c r="CV211" s="105" t="str">
        <f t="shared" si="74"/>
        <v xml:space="preserve"> QUIMICA  M.G.  S.A.S.</v>
      </c>
      <c r="CW211" s="105" t="str">
        <f t="shared" si="75"/>
        <v>EPPENDORF</v>
      </c>
      <c r="CX211" s="105">
        <f t="shared" si="76"/>
        <v>1422000</v>
      </c>
      <c r="CY211" s="105">
        <f t="shared" si="77"/>
        <v>227520</v>
      </c>
      <c r="CZ211" s="105">
        <f t="shared" si="78"/>
        <v>1649520</v>
      </c>
      <c r="DA211" s="105" t="str">
        <f t="shared" si="79"/>
        <v>60 DIAS</v>
      </c>
    </row>
    <row r="212" spans="1:105" ht="30">
      <c r="A212" s="40">
        <v>204</v>
      </c>
      <c r="B212" s="133" t="s">
        <v>596</v>
      </c>
      <c r="C212" s="26" t="s">
        <v>247</v>
      </c>
      <c r="D212" s="26" t="s">
        <v>20</v>
      </c>
      <c r="E212" s="121" t="s">
        <v>9</v>
      </c>
      <c r="F212" s="32">
        <v>1</v>
      </c>
      <c r="G212" s="99" t="s">
        <v>134</v>
      </c>
      <c r="H212" s="115">
        <v>423400</v>
      </c>
      <c r="I212" s="115">
        <v>67744</v>
      </c>
      <c r="J212" s="115">
        <v>491143.99999999994</v>
      </c>
      <c r="K212" s="100" t="s">
        <v>1274</v>
      </c>
      <c r="L212" s="101"/>
      <c r="M212" s="101"/>
      <c r="N212" s="101"/>
      <c r="O212" s="101"/>
      <c r="P212" s="101"/>
      <c r="Q212" s="102"/>
      <c r="R212" s="102"/>
      <c r="S212" s="102"/>
      <c r="T212" s="102"/>
      <c r="U212" s="102"/>
      <c r="V212" s="103"/>
      <c r="W212" s="103"/>
      <c r="X212" s="103"/>
      <c r="Y212" s="103"/>
      <c r="Z212" s="103"/>
      <c r="AA212" s="101"/>
      <c r="AB212" s="101"/>
      <c r="AC212" s="101"/>
      <c r="AD212" s="101"/>
      <c r="AE212" s="101"/>
      <c r="AF212" s="104"/>
      <c r="AG212" s="104"/>
      <c r="AH212" s="104"/>
      <c r="AI212" s="104"/>
      <c r="AJ212" s="104"/>
      <c r="AK212" s="102" t="str">
        <f t="shared" si="90"/>
        <v>ADEQUIM S.A.S</v>
      </c>
      <c r="AL212" s="102" t="str">
        <f t="shared" si="91"/>
        <v>MERCK</v>
      </c>
      <c r="AM212" s="102">
        <f t="shared" si="92"/>
        <v>423400</v>
      </c>
      <c r="AN212" s="102">
        <f t="shared" si="93"/>
        <v>67744</v>
      </c>
      <c r="AO212" s="102">
        <f t="shared" si="94"/>
        <v>491143.99999999994</v>
      </c>
      <c r="AP212" s="102" t="str">
        <f t="shared" si="95"/>
        <v>90 DIAS</v>
      </c>
      <c r="AQ212" s="104"/>
      <c r="AR212" s="104"/>
      <c r="AS212" s="104"/>
      <c r="AT212" s="104"/>
      <c r="AU212" s="104"/>
      <c r="AV212" s="105"/>
      <c r="AW212" s="105"/>
      <c r="AX212" s="105"/>
      <c r="AY212" s="105"/>
      <c r="AZ212" s="105"/>
      <c r="BA212" s="102"/>
      <c r="BB212" s="102"/>
      <c r="BC212" s="102"/>
      <c r="BD212" s="102"/>
      <c r="BE212" s="102"/>
      <c r="BF212" s="106" t="s">
        <v>134</v>
      </c>
      <c r="BG212" s="106">
        <v>333312</v>
      </c>
      <c r="BH212" s="106">
        <v>53329.919999999998</v>
      </c>
      <c r="BI212" s="106">
        <v>386641.91999999998</v>
      </c>
      <c r="BJ212" s="106" t="s">
        <v>1312</v>
      </c>
      <c r="BK212" s="101"/>
      <c r="BL212" s="101"/>
      <c r="BM212" s="101"/>
      <c r="BN212" s="101"/>
      <c r="BO212" s="101"/>
      <c r="BP212" s="107"/>
      <c r="BQ212" s="107"/>
      <c r="BR212" s="107"/>
      <c r="BS212" s="107"/>
      <c r="BT212" s="107"/>
      <c r="BU212" s="151" t="str">
        <f t="shared" si="80"/>
        <v>PROFINAS S.A.S</v>
      </c>
      <c r="BV212" s="151" t="str">
        <f t="shared" si="72"/>
        <v>MERCK</v>
      </c>
      <c r="BW212" s="151">
        <f t="shared" si="81"/>
        <v>333312</v>
      </c>
      <c r="BX212" s="151">
        <f t="shared" si="82"/>
        <v>53329.919999999998</v>
      </c>
      <c r="BY212" s="151">
        <f t="shared" si="83"/>
        <v>386641.91999999998</v>
      </c>
      <c r="BZ212" s="151" t="str">
        <f t="shared" si="73"/>
        <v>8-75 DIAS</v>
      </c>
      <c r="CA212" s="105"/>
      <c r="CB212" s="105"/>
      <c r="CC212" s="105"/>
      <c r="CD212" s="105"/>
      <c r="CE212" s="105"/>
      <c r="CF212" s="100"/>
      <c r="CG212" s="100"/>
      <c r="CH212" s="100"/>
      <c r="CI212" s="100"/>
      <c r="CJ212" s="100"/>
      <c r="CK212" s="107"/>
      <c r="CL212" s="107"/>
      <c r="CM212" s="107"/>
      <c r="CN212" s="107"/>
      <c r="CO212" s="107"/>
      <c r="CP212" s="102"/>
      <c r="CQ212" s="102"/>
      <c r="CR212" s="102"/>
      <c r="CS212" s="102"/>
      <c r="CT212" s="102"/>
      <c r="CU212" s="102"/>
      <c r="CV212" s="105" t="str">
        <f t="shared" si="74"/>
        <v>PROFINAS S.A.S</v>
      </c>
      <c r="CW212" s="105" t="str">
        <f t="shared" si="75"/>
        <v>MERCK</v>
      </c>
      <c r="CX212" s="105">
        <f t="shared" si="76"/>
        <v>333312</v>
      </c>
      <c r="CY212" s="105">
        <f t="shared" si="77"/>
        <v>53329.919999999998</v>
      </c>
      <c r="CZ212" s="105">
        <f t="shared" si="78"/>
        <v>386641.91999999998</v>
      </c>
      <c r="DA212" s="105" t="str">
        <f t="shared" si="79"/>
        <v>8-75 DIAS</v>
      </c>
    </row>
    <row r="213" spans="1:105" ht="30">
      <c r="A213" s="40">
        <v>205</v>
      </c>
      <c r="B213" s="97" t="s">
        <v>72</v>
      </c>
      <c r="C213" s="35" t="s">
        <v>77</v>
      </c>
      <c r="D213" s="35">
        <v>500</v>
      </c>
      <c r="E213" s="98" t="s">
        <v>71</v>
      </c>
      <c r="F213" s="33">
        <v>2</v>
      </c>
      <c r="G213" s="99"/>
      <c r="H213" s="115"/>
      <c r="I213" s="115"/>
      <c r="J213" s="115"/>
      <c r="K213" s="100"/>
      <c r="L213" s="101"/>
      <c r="M213" s="101"/>
      <c r="N213" s="101"/>
      <c r="O213" s="101"/>
      <c r="P213" s="101"/>
      <c r="Q213" s="102"/>
      <c r="R213" s="102"/>
      <c r="S213" s="102"/>
      <c r="T213" s="102"/>
      <c r="U213" s="102"/>
      <c r="V213" s="103" t="s">
        <v>23</v>
      </c>
      <c r="W213" s="103">
        <v>611000</v>
      </c>
      <c r="X213" s="103">
        <v>97760</v>
      </c>
      <c r="Y213" s="103">
        <v>1417520</v>
      </c>
      <c r="Z213" s="103" t="s">
        <v>1287</v>
      </c>
      <c r="AA213" s="101"/>
      <c r="AB213" s="101"/>
      <c r="AC213" s="101"/>
      <c r="AD213" s="101"/>
      <c r="AE213" s="101"/>
      <c r="AF213" s="104"/>
      <c r="AG213" s="104"/>
      <c r="AH213" s="104"/>
      <c r="AI213" s="104"/>
      <c r="AJ213" s="104"/>
      <c r="AK213" s="102" t="str">
        <f t="shared" si="90"/>
        <v xml:space="preserve"> CASA CIENTIFICA BLANCO Y COMPANIA S.A.S</v>
      </c>
      <c r="AL213" s="102" t="str">
        <f t="shared" si="91"/>
        <v>SIGMA</v>
      </c>
      <c r="AM213" s="102">
        <f t="shared" si="92"/>
        <v>611000</v>
      </c>
      <c r="AN213" s="102">
        <f t="shared" si="93"/>
        <v>97760</v>
      </c>
      <c r="AO213" s="102">
        <f t="shared" si="94"/>
        <v>1417520</v>
      </c>
      <c r="AP213" s="102" t="str">
        <f t="shared" si="95"/>
        <v>45 DIAS</v>
      </c>
      <c r="AQ213" s="104"/>
      <c r="AR213" s="104"/>
      <c r="AS213" s="104"/>
      <c r="AT213" s="104"/>
      <c r="AU213" s="104"/>
      <c r="AV213" s="105"/>
      <c r="AW213" s="105"/>
      <c r="AX213" s="105"/>
      <c r="AY213" s="105"/>
      <c r="AZ213" s="105"/>
      <c r="BA213" s="102"/>
      <c r="BB213" s="102"/>
      <c r="BC213" s="102"/>
      <c r="BD213" s="102"/>
      <c r="BE213" s="102"/>
      <c r="BF213" s="106"/>
      <c r="BG213" s="106"/>
      <c r="BH213" s="106"/>
      <c r="BI213" s="106"/>
      <c r="BJ213" s="106"/>
      <c r="BK213" s="101" t="s">
        <v>23</v>
      </c>
      <c r="BL213" s="101">
        <v>488000</v>
      </c>
      <c r="BM213" s="101">
        <v>78080</v>
      </c>
      <c r="BN213" s="101">
        <v>1132160</v>
      </c>
      <c r="BO213" s="101" t="s">
        <v>1283</v>
      </c>
      <c r="BP213" s="107"/>
      <c r="BQ213" s="107"/>
      <c r="BR213" s="107"/>
      <c r="BS213" s="107"/>
      <c r="BT213" s="107"/>
      <c r="BU213" s="151" t="str">
        <f t="shared" si="80"/>
        <v xml:space="preserve"> QUIMICA  M.G.  S.A.S.</v>
      </c>
      <c r="BV213" s="151" t="str">
        <f t="shared" si="72"/>
        <v>SIGMA</v>
      </c>
      <c r="BW213" s="151">
        <f t="shared" si="81"/>
        <v>488000</v>
      </c>
      <c r="BX213" s="151">
        <f t="shared" si="82"/>
        <v>78080</v>
      </c>
      <c r="BY213" s="151">
        <f t="shared" si="83"/>
        <v>1132160</v>
      </c>
      <c r="BZ213" s="151" t="str">
        <f t="shared" si="73"/>
        <v>60 DIAS</v>
      </c>
      <c r="CA213" s="105" t="s">
        <v>23</v>
      </c>
      <c r="CB213" s="105">
        <v>539300</v>
      </c>
      <c r="CC213" s="105">
        <v>86288</v>
      </c>
      <c r="CD213" s="105">
        <v>1251176</v>
      </c>
      <c r="CE213" s="105" t="s">
        <v>160</v>
      </c>
      <c r="CF213" s="100"/>
      <c r="CG213" s="100"/>
      <c r="CH213" s="100"/>
      <c r="CI213" s="100"/>
      <c r="CJ213" s="100"/>
      <c r="CK213" s="107"/>
      <c r="CL213" s="107"/>
      <c r="CM213" s="107"/>
      <c r="CN213" s="107"/>
      <c r="CO213" s="107"/>
      <c r="CP213" s="102" t="str">
        <f t="shared" si="84"/>
        <v>SCIENTIFIC PRODUCTS LTDA.</v>
      </c>
      <c r="CQ213" s="102" t="str">
        <f t="shared" si="85"/>
        <v>SIGMA</v>
      </c>
      <c r="CR213" s="102">
        <f t="shared" si="86"/>
        <v>539300</v>
      </c>
      <c r="CS213" s="102">
        <f t="shared" si="87"/>
        <v>86288</v>
      </c>
      <c r="CT213" s="102">
        <f t="shared" si="88"/>
        <v>1251176</v>
      </c>
      <c r="CU213" s="102" t="str">
        <f t="shared" si="89"/>
        <v>90 DÍAS</v>
      </c>
      <c r="CV213" s="105" t="str">
        <f t="shared" si="74"/>
        <v xml:space="preserve"> QUIMICA  M.G.  S.A.S.</v>
      </c>
      <c r="CW213" s="105" t="str">
        <f t="shared" si="75"/>
        <v>SIGMA</v>
      </c>
      <c r="CX213" s="105">
        <f t="shared" si="76"/>
        <v>488000</v>
      </c>
      <c r="CY213" s="105">
        <f t="shared" si="77"/>
        <v>78080</v>
      </c>
      <c r="CZ213" s="105">
        <f t="shared" si="78"/>
        <v>1132160</v>
      </c>
      <c r="DA213" s="105" t="str">
        <f t="shared" si="79"/>
        <v>60 DIAS</v>
      </c>
    </row>
    <row r="214" spans="1:105" ht="45">
      <c r="A214" s="40">
        <v>206</v>
      </c>
      <c r="B214" s="97" t="s">
        <v>73</v>
      </c>
      <c r="C214" s="35" t="s">
        <v>76</v>
      </c>
      <c r="D214" s="35">
        <v>1</v>
      </c>
      <c r="E214" s="98" t="s">
        <v>1260</v>
      </c>
      <c r="F214" s="33">
        <v>1</v>
      </c>
      <c r="G214" s="99" t="s">
        <v>134</v>
      </c>
      <c r="H214" s="115">
        <v>37200</v>
      </c>
      <c r="I214" s="115" t="s">
        <v>914</v>
      </c>
      <c r="J214" s="115">
        <v>37200</v>
      </c>
      <c r="K214" s="100" t="s">
        <v>1276</v>
      </c>
      <c r="L214" s="101"/>
      <c r="M214" s="101"/>
      <c r="N214" s="101"/>
      <c r="O214" s="101"/>
      <c r="P214" s="101"/>
      <c r="Q214" s="102"/>
      <c r="R214" s="102"/>
      <c r="S214" s="102"/>
      <c r="T214" s="102"/>
      <c r="U214" s="102"/>
      <c r="V214" s="103" t="s">
        <v>23</v>
      </c>
      <c r="W214" s="103">
        <v>435000</v>
      </c>
      <c r="X214" s="103">
        <v>69600</v>
      </c>
      <c r="Y214" s="103">
        <v>504600</v>
      </c>
      <c r="Z214" s="103" t="s">
        <v>1287</v>
      </c>
      <c r="AA214" s="101"/>
      <c r="AB214" s="101"/>
      <c r="AC214" s="101"/>
      <c r="AD214" s="101"/>
      <c r="AE214" s="101"/>
      <c r="AF214" s="104"/>
      <c r="AG214" s="104"/>
      <c r="AH214" s="104"/>
      <c r="AI214" s="104"/>
      <c r="AJ214" s="104"/>
      <c r="AK214" s="102" t="str">
        <f t="shared" si="90"/>
        <v>ADEQUIM S.A.S</v>
      </c>
      <c r="AL214" s="102" t="str">
        <f t="shared" si="91"/>
        <v>MERCK</v>
      </c>
      <c r="AM214" s="102">
        <f t="shared" si="92"/>
        <v>37200</v>
      </c>
      <c r="AN214" s="102" t="str">
        <f t="shared" si="93"/>
        <v xml:space="preserve"> </v>
      </c>
      <c r="AO214" s="102">
        <f t="shared" si="94"/>
        <v>37200</v>
      </c>
      <c r="AP214" s="102" t="str">
        <f t="shared" si="95"/>
        <v>30 DIAS</v>
      </c>
      <c r="AQ214" s="104"/>
      <c r="AR214" s="104"/>
      <c r="AS214" s="104"/>
      <c r="AT214" s="104"/>
      <c r="AU214" s="104"/>
      <c r="AV214" s="105"/>
      <c r="AW214" s="105"/>
      <c r="AX214" s="105"/>
      <c r="AY214" s="105"/>
      <c r="AZ214" s="105"/>
      <c r="BA214" s="102"/>
      <c r="BB214" s="102"/>
      <c r="BC214" s="102"/>
      <c r="BD214" s="102"/>
      <c r="BE214" s="102"/>
      <c r="BF214" s="106" t="s">
        <v>134</v>
      </c>
      <c r="BG214" s="106">
        <v>31200</v>
      </c>
      <c r="BH214" s="106">
        <v>4992</v>
      </c>
      <c r="BI214" s="106">
        <v>36192</v>
      </c>
      <c r="BJ214" s="106" t="s">
        <v>1312</v>
      </c>
      <c r="BK214" s="101" t="s">
        <v>23</v>
      </c>
      <c r="BL214" s="101">
        <v>326000</v>
      </c>
      <c r="BM214" s="101">
        <v>52160</v>
      </c>
      <c r="BN214" s="101">
        <v>378160</v>
      </c>
      <c r="BO214" s="101" t="s">
        <v>1283</v>
      </c>
      <c r="BP214" s="107"/>
      <c r="BQ214" s="107"/>
      <c r="BR214" s="107"/>
      <c r="BS214" s="107"/>
      <c r="BT214" s="107"/>
      <c r="BU214" s="151" t="str">
        <f t="shared" si="80"/>
        <v>PROFINAS S.A.S</v>
      </c>
      <c r="BV214" s="151" t="str">
        <f t="shared" si="72"/>
        <v>MERCK</v>
      </c>
      <c r="BW214" s="151">
        <f t="shared" si="81"/>
        <v>31200</v>
      </c>
      <c r="BX214" s="151">
        <f t="shared" si="82"/>
        <v>4992</v>
      </c>
      <c r="BY214" s="151">
        <f t="shared" si="83"/>
        <v>36192</v>
      </c>
      <c r="BZ214" s="151" t="str">
        <f t="shared" si="73"/>
        <v>8-75 DIAS</v>
      </c>
      <c r="CA214" s="105" t="s">
        <v>23</v>
      </c>
      <c r="CB214" s="105">
        <v>338500</v>
      </c>
      <c r="CC214" s="105">
        <v>54160</v>
      </c>
      <c r="CD214" s="105">
        <v>392660</v>
      </c>
      <c r="CE214" s="105" t="s">
        <v>160</v>
      </c>
      <c r="CF214" s="100"/>
      <c r="CG214" s="100"/>
      <c r="CH214" s="100"/>
      <c r="CI214" s="100"/>
      <c r="CJ214" s="100"/>
      <c r="CK214" s="107"/>
      <c r="CL214" s="107"/>
      <c r="CM214" s="107"/>
      <c r="CN214" s="107"/>
      <c r="CO214" s="107"/>
      <c r="CP214" s="102" t="str">
        <f t="shared" si="84"/>
        <v>SCIENTIFIC PRODUCTS LTDA.</v>
      </c>
      <c r="CQ214" s="102" t="str">
        <f t="shared" si="85"/>
        <v>SIGMA</v>
      </c>
      <c r="CR214" s="102">
        <f t="shared" si="86"/>
        <v>338500</v>
      </c>
      <c r="CS214" s="102">
        <f t="shared" si="87"/>
        <v>54160</v>
      </c>
      <c r="CT214" s="102">
        <f t="shared" si="88"/>
        <v>392660</v>
      </c>
      <c r="CU214" s="102" t="str">
        <f t="shared" si="89"/>
        <v>90 DÍAS</v>
      </c>
      <c r="CV214" s="105" t="str">
        <f t="shared" si="74"/>
        <v>PROFINAS S.A.S</v>
      </c>
      <c r="CW214" s="105" t="str">
        <f t="shared" si="75"/>
        <v>MERCK</v>
      </c>
      <c r="CX214" s="105">
        <f t="shared" si="76"/>
        <v>31200</v>
      </c>
      <c r="CY214" s="105">
        <f t="shared" si="77"/>
        <v>4992</v>
      </c>
      <c r="CZ214" s="105">
        <f t="shared" si="78"/>
        <v>36192</v>
      </c>
      <c r="DA214" s="105" t="str">
        <f t="shared" si="79"/>
        <v>8-75 DIAS</v>
      </c>
    </row>
    <row r="215" spans="1:105" ht="45.75" customHeight="1">
      <c r="A215" s="40">
        <v>207</v>
      </c>
      <c r="B215" s="97" t="s">
        <v>86</v>
      </c>
      <c r="C215" s="35" t="s">
        <v>77</v>
      </c>
      <c r="D215" s="35">
        <v>25</v>
      </c>
      <c r="E215" s="97" t="s">
        <v>1261</v>
      </c>
      <c r="F215" s="33">
        <v>1</v>
      </c>
      <c r="G215" s="99" t="s">
        <v>134</v>
      </c>
      <c r="H215" s="115">
        <v>392900</v>
      </c>
      <c r="I215" s="115">
        <v>62864</v>
      </c>
      <c r="J215" s="115">
        <v>455763.99999999994</v>
      </c>
      <c r="K215" s="100" t="s">
        <v>1274</v>
      </c>
      <c r="L215" s="101"/>
      <c r="M215" s="101"/>
      <c r="N215" s="101"/>
      <c r="O215" s="101"/>
      <c r="P215" s="101"/>
      <c r="Q215" s="102"/>
      <c r="R215" s="102"/>
      <c r="S215" s="102"/>
      <c r="T215" s="102"/>
      <c r="U215" s="102"/>
      <c r="V215" s="103" t="s">
        <v>23</v>
      </c>
      <c r="W215" s="103">
        <v>458000</v>
      </c>
      <c r="X215" s="103">
        <v>73280</v>
      </c>
      <c r="Y215" s="103">
        <v>531280</v>
      </c>
      <c r="Z215" s="103" t="s">
        <v>1287</v>
      </c>
      <c r="AA215" s="101"/>
      <c r="AB215" s="101"/>
      <c r="AC215" s="101"/>
      <c r="AD215" s="101"/>
      <c r="AE215" s="101"/>
      <c r="AF215" s="104"/>
      <c r="AG215" s="104"/>
      <c r="AH215" s="104"/>
      <c r="AI215" s="104"/>
      <c r="AJ215" s="104"/>
      <c r="AK215" s="102" t="str">
        <f t="shared" si="90"/>
        <v>ADEQUIM S.A.S</v>
      </c>
      <c r="AL215" s="102" t="str">
        <f t="shared" si="91"/>
        <v>MERCK</v>
      </c>
      <c r="AM215" s="102">
        <f t="shared" si="92"/>
        <v>392900</v>
      </c>
      <c r="AN215" s="102">
        <f t="shared" si="93"/>
        <v>62864</v>
      </c>
      <c r="AO215" s="102">
        <f t="shared" si="94"/>
        <v>455763.99999999994</v>
      </c>
      <c r="AP215" s="102" t="str">
        <f t="shared" si="95"/>
        <v>90 DIAS</v>
      </c>
      <c r="AQ215" s="104"/>
      <c r="AR215" s="104"/>
      <c r="AS215" s="104"/>
      <c r="AT215" s="104"/>
      <c r="AU215" s="104"/>
      <c r="AV215" s="105"/>
      <c r="AW215" s="105"/>
      <c r="AX215" s="105"/>
      <c r="AY215" s="105"/>
      <c r="AZ215" s="105"/>
      <c r="BA215" s="102"/>
      <c r="BB215" s="102"/>
      <c r="BC215" s="102"/>
      <c r="BD215" s="102"/>
      <c r="BE215" s="102"/>
      <c r="BF215" s="106" t="s">
        <v>134</v>
      </c>
      <c r="BG215" s="106">
        <v>392832</v>
      </c>
      <c r="BH215" s="106">
        <v>62853.120000000003</v>
      </c>
      <c r="BI215" s="106">
        <v>455685.12</v>
      </c>
      <c r="BJ215" s="106" t="s">
        <v>1312</v>
      </c>
      <c r="BK215" s="101" t="s">
        <v>23</v>
      </c>
      <c r="BL215" s="101">
        <v>288000</v>
      </c>
      <c r="BM215" s="101">
        <v>46080</v>
      </c>
      <c r="BN215" s="101">
        <v>334080</v>
      </c>
      <c r="BO215" s="101" t="s">
        <v>1283</v>
      </c>
      <c r="BP215" s="107"/>
      <c r="BQ215" s="107"/>
      <c r="BR215" s="107"/>
      <c r="BS215" s="107"/>
      <c r="BT215" s="107"/>
      <c r="BU215" s="151" t="str">
        <f t="shared" si="80"/>
        <v xml:space="preserve"> QUIMICA  M.G.  S.A.S.</v>
      </c>
      <c r="BV215" s="151" t="str">
        <f t="shared" si="72"/>
        <v>SIGMA</v>
      </c>
      <c r="BW215" s="151">
        <f t="shared" si="81"/>
        <v>288000</v>
      </c>
      <c r="BX215" s="151">
        <f t="shared" si="82"/>
        <v>46080</v>
      </c>
      <c r="BY215" s="151">
        <f t="shared" si="83"/>
        <v>334080</v>
      </c>
      <c r="BZ215" s="151" t="str">
        <f t="shared" si="73"/>
        <v>60 DIAS</v>
      </c>
      <c r="CA215" s="105" t="s">
        <v>23</v>
      </c>
      <c r="CB215" s="105">
        <v>308900</v>
      </c>
      <c r="CC215" s="105">
        <v>49424</v>
      </c>
      <c r="CD215" s="105">
        <v>358324</v>
      </c>
      <c r="CE215" s="105" t="s">
        <v>160</v>
      </c>
      <c r="CF215" s="100"/>
      <c r="CG215" s="100"/>
      <c r="CH215" s="100"/>
      <c r="CI215" s="100"/>
      <c r="CJ215" s="100"/>
      <c r="CK215" s="107"/>
      <c r="CL215" s="107"/>
      <c r="CM215" s="107"/>
      <c r="CN215" s="107"/>
      <c r="CO215" s="107"/>
      <c r="CP215" s="102" t="str">
        <f t="shared" si="84"/>
        <v>SCIENTIFIC PRODUCTS LTDA.</v>
      </c>
      <c r="CQ215" s="102" t="str">
        <f t="shared" si="85"/>
        <v>SIGMA</v>
      </c>
      <c r="CR215" s="102">
        <f t="shared" si="86"/>
        <v>308900</v>
      </c>
      <c r="CS215" s="102">
        <f t="shared" si="87"/>
        <v>49424</v>
      </c>
      <c r="CT215" s="102">
        <f t="shared" si="88"/>
        <v>358324</v>
      </c>
      <c r="CU215" s="102" t="str">
        <f t="shared" si="89"/>
        <v>90 DÍAS</v>
      </c>
      <c r="CV215" s="105" t="str">
        <f t="shared" si="74"/>
        <v xml:space="preserve"> QUIMICA  M.G.  S.A.S.</v>
      </c>
      <c r="CW215" s="105" t="str">
        <f t="shared" si="75"/>
        <v>SIGMA</v>
      </c>
      <c r="CX215" s="105">
        <f t="shared" si="76"/>
        <v>288000</v>
      </c>
      <c r="CY215" s="105">
        <f t="shared" si="77"/>
        <v>46080</v>
      </c>
      <c r="CZ215" s="105">
        <f t="shared" si="78"/>
        <v>334080</v>
      </c>
      <c r="DA215" s="105" t="str">
        <f t="shared" si="79"/>
        <v>60 DIAS</v>
      </c>
    </row>
    <row r="216" spans="1:105" ht="30">
      <c r="A216" s="40">
        <v>208</v>
      </c>
      <c r="B216" s="97" t="s">
        <v>87</v>
      </c>
      <c r="C216" s="35" t="s">
        <v>89</v>
      </c>
      <c r="D216" s="35">
        <v>1</v>
      </c>
      <c r="E216" s="98" t="s">
        <v>1262</v>
      </c>
      <c r="F216" s="33">
        <v>1</v>
      </c>
      <c r="G216" s="99" t="s">
        <v>134</v>
      </c>
      <c r="H216" s="115">
        <v>133500</v>
      </c>
      <c r="I216" s="115">
        <v>21360</v>
      </c>
      <c r="J216" s="115">
        <v>154860</v>
      </c>
      <c r="K216" s="100" t="s">
        <v>1274</v>
      </c>
      <c r="L216" s="101"/>
      <c r="M216" s="101"/>
      <c r="N216" s="101"/>
      <c r="O216" s="101"/>
      <c r="P216" s="101"/>
      <c r="Q216" s="102"/>
      <c r="R216" s="102"/>
      <c r="S216" s="102"/>
      <c r="T216" s="102"/>
      <c r="U216" s="102"/>
      <c r="V216" s="103"/>
      <c r="W216" s="103"/>
      <c r="X216" s="103"/>
      <c r="Y216" s="103"/>
      <c r="Z216" s="103"/>
      <c r="AA216" s="101"/>
      <c r="AB216" s="101"/>
      <c r="AC216" s="101"/>
      <c r="AD216" s="101"/>
      <c r="AE216" s="101"/>
      <c r="AF216" s="104"/>
      <c r="AG216" s="104"/>
      <c r="AH216" s="104"/>
      <c r="AI216" s="104"/>
      <c r="AJ216" s="104"/>
      <c r="AK216" s="102" t="str">
        <f t="shared" si="90"/>
        <v>ADEQUIM S.A.S</v>
      </c>
      <c r="AL216" s="102" t="str">
        <f t="shared" si="91"/>
        <v>MERCK</v>
      </c>
      <c r="AM216" s="102">
        <f t="shared" si="92"/>
        <v>133500</v>
      </c>
      <c r="AN216" s="102">
        <f t="shared" si="93"/>
        <v>21360</v>
      </c>
      <c r="AO216" s="102">
        <f t="shared" si="94"/>
        <v>154860</v>
      </c>
      <c r="AP216" s="102" t="str">
        <f t="shared" si="95"/>
        <v>90 DIAS</v>
      </c>
      <c r="AQ216" s="104"/>
      <c r="AR216" s="104"/>
      <c r="AS216" s="104"/>
      <c r="AT216" s="104"/>
      <c r="AU216" s="104"/>
      <c r="AV216" s="105"/>
      <c r="AW216" s="105"/>
      <c r="AX216" s="105"/>
      <c r="AY216" s="105"/>
      <c r="AZ216" s="105"/>
      <c r="BA216" s="102"/>
      <c r="BB216" s="102"/>
      <c r="BC216" s="102"/>
      <c r="BD216" s="102"/>
      <c r="BE216" s="102"/>
      <c r="BF216" s="106" t="s">
        <v>134</v>
      </c>
      <c r="BG216" s="106">
        <v>347328</v>
      </c>
      <c r="BH216" s="106">
        <v>55572.480000000003</v>
      </c>
      <c r="BI216" s="106">
        <v>402900.47999999998</v>
      </c>
      <c r="BJ216" s="106" t="s">
        <v>1312</v>
      </c>
      <c r="BK216" s="101" t="s">
        <v>88</v>
      </c>
      <c r="BL216" s="101">
        <v>145000</v>
      </c>
      <c r="BM216" s="101">
        <v>23200</v>
      </c>
      <c r="BN216" s="101">
        <v>168200</v>
      </c>
      <c r="BO216" s="101" t="s">
        <v>1283</v>
      </c>
      <c r="BP216" s="107"/>
      <c r="BQ216" s="107"/>
      <c r="BR216" s="107"/>
      <c r="BS216" s="107"/>
      <c r="BT216" s="107"/>
      <c r="BU216" s="151" t="str">
        <f t="shared" si="80"/>
        <v xml:space="preserve"> QUIMICA  M.G.  S.A.S.</v>
      </c>
      <c r="BV216" s="151" t="str">
        <f t="shared" si="72"/>
        <v>FISHER</v>
      </c>
      <c r="BW216" s="151">
        <f t="shared" si="81"/>
        <v>145000</v>
      </c>
      <c r="BX216" s="151">
        <f t="shared" si="82"/>
        <v>23200</v>
      </c>
      <c r="BY216" s="151">
        <f t="shared" si="83"/>
        <v>168200</v>
      </c>
      <c r="BZ216" s="151" t="str">
        <f t="shared" si="73"/>
        <v>60 DIAS</v>
      </c>
      <c r="CA216" s="105" t="s">
        <v>88</v>
      </c>
      <c r="CB216" s="105">
        <v>105600</v>
      </c>
      <c r="CC216" s="105">
        <v>16896</v>
      </c>
      <c r="CD216" s="105">
        <v>122496</v>
      </c>
      <c r="CE216" s="105" t="s">
        <v>137</v>
      </c>
      <c r="CF216" s="100"/>
      <c r="CG216" s="100"/>
      <c r="CH216" s="100"/>
      <c r="CI216" s="100"/>
      <c r="CJ216" s="100"/>
      <c r="CK216" s="107"/>
      <c r="CL216" s="107"/>
      <c r="CM216" s="107"/>
      <c r="CN216" s="107"/>
      <c r="CO216" s="107"/>
      <c r="CP216" s="102" t="str">
        <f t="shared" si="84"/>
        <v>SCIENTIFIC PRODUCTS LTDA.</v>
      </c>
      <c r="CQ216" s="102" t="str">
        <f t="shared" si="85"/>
        <v>FISHER</v>
      </c>
      <c r="CR216" s="102">
        <f t="shared" si="86"/>
        <v>105600</v>
      </c>
      <c r="CS216" s="102">
        <f t="shared" si="87"/>
        <v>16896</v>
      </c>
      <c r="CT216" s="102">
        <f t="shared" si="88"/>
        <v>122496</v>
      </c>
      <c r="CU216" s="102" t="str">
        <f t="shared" si="89"/>
        <v>60 DÍAS</v>
      </c>
      <c r="CV216" s="105" t="str">
        <f t="shared" si="74"/>
        <v>SCIENTIFIC PRODUCTS LTDA.</v>
      </c>
      <c r="CW216" s="105" t="str">
        <f t="shared" si="75"/>
        <v>FISHER</v>
      </c>
      <c r="CX216" s="105">
        <f t="shared" si="76"/>
        <v>105600</v>
      </c>
      <c r="CY216" s="105">
        <f t="shared" si="77"/>
        <v>16896</v>
      </c>
      <c r="CZ216" s="105">
        <f t="shared" si="78"/>
        <v>122496</v>
      </c>
      <c r="DA216" s="105" t="str">
        <f t="shared" si="79"/>
        <v>60 DÍAS</v>
      </c>
    </row>
    <row r="217" spans="1:105" ht="75">
      <c r="A217" s="40">
        <v>209</v>
      </c>
      <c r="B217" s="97" t="s">
        <v>90</v>
      </c>
      <c r="C217" s="35" t="s">
        <v>77</v>
      </c>
      <c r="D217" s="35">
        <v>500</v>
      </c>
      <c r="E217" s="98" t="s">
        <v>91</v>
      </c>
      <c r="F217" s="33">
        <v>1</v>
      </c>
      <c r="G217" s="99"/>
      <c r="H217" s="115"/>
      <c r="I217" s="115"/>
      <c r="J217" s="115"/>
      <c r="K217" s="100"/>
      <c r="L217" s="101"/>
      <c r="M217" s="101"/>
      <c r="N217" s="101"/>
      <c r="O217" s="101"/>
      <c r="P217" s="101"/>
      <c r="Q217" s="102"/>
      <c r="R217" s="102"/>
      <c r="S217" s="102"/>
      <c r="T217" s="102"/>
      <c r="U217" s="102"/>
      <c r="V217" s="103"/>
      <c r="W217" s="103"/>
      <c r="X217" s="103"/>
      <c r="Y217" s="103"/>
      <c r="Z217" s="103"/>
      <c r="AA217" s="101"/>
      <c r="AB217" s="101"/>
      <c r="AC217" s="101"/>
      <c r="AD217" s="101"/>
      <c r="AE217" s="101"/>
      <c r="AF217" s="104"/>
      <c r="AG217" s="104"/>
      <c r="AH217" s="104"/>
      <c r="AI217" s="104"/>
      <c r="AJ217" s="104"/>
      <c r="AK217" s="102"/>
      <c r="AL217" s="102"/>
      <c r="AM217" s="102"/>
      <c r="AN217" s="102"/>
      <c r="AO217" s="102"/>
      <c r="AP217" s="102"/>
      <c r="AQ217" s="104"/>
      <c r="AR217" s="104"/>
      <c r="AS217" s="104"/>
      <c r="AT217" s="104"/>
      <c r="AU217" s="104"/>
      <c r="AV217" s="105"/>
      <c r="AW217" s="105"/>
      <c r="AX217" s="105"/>
      <c r="AY217" s="105"/>
      <c r="AZ217" s="105"/>
      <c r="BA217" s="102"/>
      <c r="BB217" s="102"/>
      <c r="BC217" s="102"/>
      <c r="BD217" s="102"/>
      <c r="BE217" s="102"/>
      <c r="BF217" s="106"/>
      <c r="BG217" s="106"/>
      <c r="BH217" s="106"/>
      <c r="BI217" s="106"/>
      <c r="BJ217" s="106"/>
      <c r="BK217" s="101"/>
      <c r="BL217" s="101"/>
      <c r="BM217" s="101"/>
      <c r="BN217" s="101"/>
      <c r="BO217" s="101"/>
      <c r="BP217" s="107"/>
      <c r="BQ217" s="107"/>
      <c r="BR217" s="107"/>
      <c r="BS217" s="107"/>
      <c r="BT217" s="107"/>
      <c r="BU217" s="151"/>
      <c r="BV217" s="151">
        <f t="shared" si="72"/>
        <v>0</v>
      </c>
      <c r="BW217" s="151"/>
      <c r="BX217" s="151"/>
      <c r="BY217" s="151"/>
      <c r="BZ217" s="151">
        <f t="shared" si="73"/>
        <v>0</v>
      </c>
      <c r="CA217" s="105" t="s">
        <v>1323</v>
      </c>
      <c r="CB217" s="105">
        <v>396000</v>
      </c>
      <c r="CC217" s="105">
        <v>63360</v>
      </c>
      <c r="CD217" s="105">
        <v>459360</v>
      </c>
      <c r="CE217" s="105" t="s">
        <v>137</v>
      </c>
      <c r="CF217" s="100"/>
      <c r="CG217" s="100"/>
      <c r="CH217" s="100"/>
      <c r="CI217" s="100"/>
      <c r="CJ217" s="100"/>
      <c r="CK217" s="107"/>
      <c r="CL217" s="107"/>
      <c r="CM217" s="107"/>
      <c r="CN217" s="107"/>
      <c r="CO217" s="107"/>
      <c r="CP217" s="102" t="str">
        <f t="shared" si="84"/>
        <v>SCIENTIFIC PRODUCTS LTDA.</v>
      </c>
      <c r="CQ217" s="102" t="str">
        <f t="shared" si="85"/>
        <v>FISHER BIOREAGENT</v>
      </c>
      <c r="CR217" s="102">
        <f t="shared" si="86"/>
        <v>396000</v>
      </c>
      <c r="CS217" s="102">
        <f t="shared" si="87"/>
        <v>63360</v>
      </c>
      <c r="CT217" s="102">
        <f t="shared" si="88"/>
        <v>459360</v>
      </c>
      <c r="CU217" s="102" t="str">
        <f t="shared" si="89"/>
        <v>60 DÍAS</v>
      </c>
      <c r="CV217" s="105" t="str">
        <f t="shared" si="74"/>
        <v>SCIENTIFIC PRODUCTS LTDA.</v>
      </c>
      <c r="CW217" s="105" t="str">
        <f t="shared" si="75"/>
        <v>FISHER BIOREAGENT</v>
      </c>
      <c r="CX217" s="105">
        <f t="shared" si="76"/>
        <v>396000</v>
      </c>
      <c r="CY217" s="105">
        <f t="shared" si="77"/>
        <v>63360</v>
      </c>
      <c r="CZ217" s="105">
        <f t="shared" si="78"/>
        <v>459360</v>
      </c>
      <c r="DA217" s="105" t="str">
        <f t="shared" si="79"/>
        <v>60 DÍAS</v>
      </c>
    </row>
    <row r="218" spans="1:105" ht="45">
      <c r="A218" s="40">
        <v>210</v>
      </c>
      <c r="B218" s="97" t="s">
        <v>98</v>
      </c>
      <c r="C218" s="35" t="s">
        <v>77</v>
      </c>
      <c r="D218" s="35">
        <v>100</v>
      </c>
      <c r="E218" s="98" t="s">
        <v>88</v>
      </c>
      <c r="F218" s="33">
        <v>1</v>
      </c>
      <c r="G218" s="99"/>
      <c r="H218" s="115"/>
      <c r="I218" s="115"/>
      <c r="J218" s="115"/>
      <c r="K218" s="100"/>
      <c r="L218" s="101"/>
      <c r="M218" s="101"/>
      <c r="N218" s="101"/>
      <c r="O218" s="101"/>
      <c r="P218" s="101"/>
      <c r="Q218" s="102"/>
      <c r="R218" s="102"/>
      <c r="S218" s="102"/>
      <c r="T218" s="102"/>
      <c r="U218" s="102"/>
      <c r="V218" s="103"/>
      <c r="W218" s="103"/>
      <c r="X218" s="103"/>
      <c r="Y218" s="103"/>
      <c r="Z218" s="103"/>
      <c r="AA218" s="101"/>
      <c r="AB218" s="101"/>
      <c r="AC218" s="101"/>
      <c r="AD218" s="101"/>
      <c r="AE218" s="101"/>
      <c r="AF218" s="104"/>
      <c r="AG218" s="104"/>
      <c r="AH218" s="104"/>
      <c r="AI218" s="104"/>
      <c r="AJ218" s="104"/>
      <c r="AK218" s="102"/>
      <c r="AL218" s="102"/>
      <c r="AM218" s="102"/>
      <c r="AN218" s="102"/>
      <c r="AO218" s="102"/>
      <c r="AP218" s="102"/>
      <c r="AQ218" s="104"/>
      <c r="AR218" s="104"/>
      <c r="AS218" s="104"/>
      <c r="AT218" s="104"/>
      <c r="AU218" s="104"/>
      <c r="AV218" s="105"/>
      <c r="AW218" s="105"/>
      <c r="AX218" s="105"/>
      <c r="AY218" s="105"/>
      <c r="AZ218" s="105"/>
      <c r="BA218" s="102"/>
      <c r="BB218" s="102"/>
      <c r="BC218" s="102"/>
      <c r="BD218" s="102"/>
      <c r="BE218" s="102"/>
      <c r="BF218" s="106"/>
      <c r="BG218" s="106"/>
      <c r="BH218" s="106"/>
      <c r="BI218" s="106"/>
      <c r="BJ218" s="106"/>
      <c r="BK218" s="101" t="s">
        <v>88</v>
      </c>
      <c r="BL218" s="101">
        <v>220000</v>
      </c>
      <c r="BM218" s="101">
        <v>35200</v>
      </c>
      <c r="BN218" s="101">
        <v>255200</v>
      </c>
      <c r="BO218" s="101" t="s">
        <v>1283</v>
      </c>
      <c r="BP218" s="107"/>
      <c r="BQ218" s="107"/>
      <c r="BR218" s="107"/>
      <c r="BS218" s="107"/>
      <c r="BT218" s="107"/>
      <c r="BU218" s="151" t="str">
        <f t="shared" si="80"/>
        <v xml:space="preserve"> QUIMICA  M.G.  S.A.S.</v>
      </c>
      <c r="BV218" s="151" t="str">
        <f t="shared" si="72"/>
        <v>FISHER</v>
      </c>
      <c r="BW218" s="151">
        <f t="shared" si="81"/>
        <v>220000</v>
      </c>
      <c r="BX218" s="151">
        <f t="shared" si="82"/>
        <v>35200</v>
      </c>
      <c r="BY218" s="151">
        <f t="shared" si="83"/>
        <v>255200</v>
      </c>
      <c r="BZ218" s="151" t="str">
        <f t="shared" si="73"/>
        <v>60 DIAS</v>
      </c>
      <c r="CA218" s="105" t="s">
        <v>88</v>
      </c>
      <c r="CB218" s="105">
        <v>993900</v>
      </c>
      <c r="CC218" s="105">
        <v>159024</v>
      </c>
      <c r="CD218" s="105">
        <v>1152924</v>
      </c>
      <c r="CE218" s="105" t="s">
        <v>1324</v>
      </c>
      <c r="CF218" s="100"/>
      <c r="CG218" s="100"/>
      <c r="CH218" s="100"/>
      <c r="CI218" s="100"/>
      <c r="CJ218" s="100"/>
      <c r="CK218" s="107"/>
      <c r="CL218" s="107"/>
      <c r="CM218" s="107"/>
      <c r="CN218" s="107"/>
      <c r="CO218" s="107"/>
      <c r="CP218" s="102" t="str">
        <f t="shared" si="84"/>
        <v>SCIENTIFIC PRODUCTS LTDA.</v>
      </c>
      <c r="CQ218" s="102" t="str">
        <f t="shared" si="85"/>
        <v>FISHER</v>
      </c>
      <c r="CR218" s="102">
        <f t="shared" si="86"/>
        <v>993900</v>
      </c>
      <c r="CS218" s="102">
        <f t="shared" si="87"/>
        <v>159024</v>
      </c>
      <c r="CT218" s="102">
        <f t="shared" si="88"/>
        <v>1152924</v>
      </c>
      <c r="CU218" s="102" t="str">
        <f t="shared" si="89"/>
        <v>120 DÍAS</v>
      </c>
      <c r="CV218" s="105" t="str">
        <f t="shared" si="74"/>
        <v xml:space="preserve"> QUIMICA  M.G.  S.A.S.</v>
      </c>
      <c r="CW218" s="105" t="str">
        <f t="shared" si="75"/>
        <v>FISHER</v>
      </c>
      <c r="CX218" s="105">
        <f t="shared" si="76"/>
        <v>220000</v>
      </c>
      <c r="CY218" s="105">
        <f t="shared" si="77"/>
        <v>35200</v>
      </c>
      <c r="CZ218" s="105">
        <f t="shared" si="78"/>
        <v>255200</v>
      </c>
      <c r="DA218" s="105" t="str">
        <f t="shared" si="79"/>
        <v>60 DIAS</v>
      </c>
    </row>
    <row r="219" spans="1:105" ht="60">
      <c r="A219" s="40">
        <v>211</v>
      </c>
      <c r="B219" s="97" t="s">
        <v>99</v>
      </c>
      <c r="C219" s="35" t="s">
        <v>89</v>
      </c>
      <c r="D219" s="35" t="s">
        <v>83</v>
      </c>
      <c r="E219" s="98" t="s">
        <v>1260</v>
      </c>
      <c r="F219" s="33">
        <v>1</v>
      </c>
      <c r="G219" s="99" t="s">
        <v>134</v>
      </c>
      <c r="H219" s="115">
        <v>73500</v>
      </c>
      <c r="I219" s="115">
        <v>11760</v>
      </c>
      <c r="J219" s="115">
        <v>85260</v>
      </c>
      <c r="K219" s="100" t="s">
        <v>1276</v>
      </c>
      <c r="L219" s="101"/>
      <c r="M219" s="101"/>
      <c r="N219" s="101"/>
      <c r="O219" s="101"/>
      <c r="P219" s="101"/>
      <c r="Q219" s="102"/>
      <c r="R219" s="102"/>
      <c r="S219" s="102"/>
      <c r="T219" s="102"/>
      <c r="U219" s="102"/>
      <c r="V219" s="103"/>
      <c r="W219" s="103"/>
      <c r="X219" s="103"/>
      <c r="Y219" s="103"/>
      <c r="Z219" s="103"/>
      <c r="AA219" s="101"/>
      <c r="AB219" s="101"/>
      <c r="AC219" s="101"/>
      <c r="AD219" s="101"/>
      <c r="AE219" s="101"/>
      <c r="AF219" s="104"/>
      <c r="AG219" s="104"/>
      <c r="AH219" s="104"/>
      <c r="AI219" s="104"/>
      <c r="AJ219" s="104"/>
      <c r="AK219" s="102" t="str">
        <f t="shared" si="90"/>
        <v>ADEQUIM S.A.S</v>
      </c>
      <c r="AL219" s="102" t="str">
        <f t="shared" si="91"/>
        <v>MERCK</v>
      </c>
      <c r="AM219" s="102">
        <f t="shared" si="92"/>
        <v>73500</v>
      </c>
      <c r="AN219" s="102">
        <f t="shared" si="93"/>
        <v>11760</v>
      </c>
      <c r="AO219" s="102">
        <f t="shared" si="94"/>
        <v>85260</v>
      </c>
      <c r="AP219" s="102" t="str">
        <f t="shared" si="95"/>
        <v>30 DIAS</v>
      </c>
      <c r="AQ219" s="104"/>
      <c r="AR219" s="104"/>
      <c r="AS219" s="104"/>
      <c r="AT219" s="104"/>
      <c r="AU219" s="104"/>
      <c r="AV219" s="105"/>
      <c r="AW219" s="105"/>
      <c r="AX219" s="105"/>
      <c r="AY219" s="105"/>
      <c r="AZ219" s="105"/>
      <c r="BA219" s="102"/>
      <c r="BB219" s="102"/>
      <c r="BC219" s="102"/>
      <c r="BD219" s="102"/>
      <c r="BE219" s="102"/>
      <c r="BF219" s="106" t="s">
        <v>134</v>
      </c>
      <c r="BG219" s="106">
        <v>67200</v>
      </c>
      <c r="BH219" s="106">
        <v>10752</v>
      </c>
      <c r="BI219" s="106">
        <v>77952</v>
      </c>
      <c r="BJ219" s="106" t="s">
        <v>1312</v>
      </c>
      <c r="BK219" s="101"/>
      <c r="BL219" s="101"/>
      <c r="BM219" s="101"/>
      <c r="BN219" s="101"/>
      <c r="BO219" s="101"/>
      <c r="BP219" s="107"/>
      <c r="BQ219" s="107"/>
      <c r="BR219" s="107"/>
      <c r="BS219" s="107"/>
      <c r="BT219" s="107"/>
      <c r="BU219" s="151" t="str">
        <f t="shared" si="80"/>
        <v>PROFINAS S.A.S</v>
      </c>
      <c r="BV219" s="151" t="str">
        <f t="shared" si="72"/>
        <v>MERCK</v>
      </c>
      <c r="BW219" s="151">
        <f t="shared" si="81"/>
        <v>67200</v>
      </c>
      <c r="BX219" s="151">
        <f t="shared" si="82"/>
        <v>10752</v>
      </c>
      <c r="BY219" s="151">
        <f t="shared" si="83"/>
        <v>77952</v>
      </c>
      <c r="BZ219" s="151" t="str">
        <f t="shared" si="73"/>
        <v>8-75 DIAS</v>
      </c>
      <c r="CA219" s="105" t="s">
        <v>23</v>
      </c>
      <c r="CB219" s="105">
        <v>79200</v>
      </c>
      <c r="CC219" s="105">
        <v>12672</v>
      </c>
      <c r="CD219" s="105">
        <v>91872</v>
      </c>
      <c r="CE219" s="105" t="s">
        <v>160</v>
      </c>
      <c r="CF219" s="100"/>
      <c r="CG219" s="100"/>
      <c r="CH219" s="100"/>
      <c r="CI219" s="100"/>
      <c r="CJ219" s="100"/>
      <c r="CK219" s="107"/>
      <c r="CL219" s="107"/>
      <c r="CM219" s="107"/>
      <c r="CN219" s="107"/>
      <c r="CO219" s="107"/>
      <c r="CP219" s="102" t="str">
        <f t="shared" si="84"/>
        <v>SCIENTIFIC PRODUCTS LTDA.</v>
      </c>
      <c r="CQ219" s="102" t="str">
        <f t="shared" si="85"/>
        <v>SIGMA</v>
      </c>
      <c r="CR219" s="102">
        <f t="shared" si="86"/>
        <v>79200</v>
      </c>
      <c r="CS219" s="102">
        <f t="shared" si="87"/>
        <v>12672</v>
      </c>
      <c r="CT219" s="102">
        <f t="shared" si="88"/>
        <v>91872</v>
      </c>
      <c r="CU219" s="102" t="str">
        <f t="shared" si="89"/>
        <v>90 DÍAS</v>
      </c>
      <c r="CV219" s="105" t="str">
        <f t="shared" si="74"/>
        <v>PROFINAS S.A.S</v>
      </c>
      <c r="CW219" s="105" t="str">
        <f t="shared" si="75"/>
        <v>MERCK</v>
      </c>
      <c r="CX219" s="105">
        <f t="shared" si="76"/>
        <v>67200</v>
      </c>
      <c r="CY219" s="105">
        <f t="shared" si="77"/>
        <v>10752</v>
      </c>
      <c r="CZ219" s="105">
        <f t="shared" si="78"/>
        <v>77952</v>
      </c>
      <c r="DA219" s="105" t="str">
        <f t="shared" si="79"/>
        <v>8-75 DIAS</v>
      </c>
    </row>
    <row r="220" spans="1:105" ht="30">
      <c r="A220" s="40">
        <v>212</v>
      </c>
      <c r="B220" s="97" t="s">
        <v>106</v>
      </c>
      <c r="C220" s="35" t="s">
        <v>77</v>
      </c>
      <c r="D220" s="35">
        <v>250</v>
      </c>
      <c r="E220" s="98" t="s">
        <v>1260</v>
      </c>
      <c r="F220" s="33">
        <v>1</v>
      </c>
      <c r="G220" s="99" t="s">
        <v>134</v>
      </c>
      <c r="H220" s="115"/>
      <c r="I220" s="115"/>
      <c r="J220" s="115"/>
      <c r="K220" s="100"/>
      <c r="L220" s="101"/>
      <c r="M220" s="101"/>
      <c r="N220" s="101"/>
      <c r="O220" s="101"/>
      <c r="P220" s="101"/>
      <c r="Q220" s="102"/>
      <c r="R220" s="102"/>
      <c r="S220" s="102"/>
      <c r="T220" s="102"/>
      <c r="U220" s="102"/>
      <c r="V220" s="103" t="s">
        <v>23</v>
      </c>
      <c r="W220" s="103">
        <v>427000</v>
      </c>
      <c r="X220" s="103">
        <v>68320</v>
      </c>
      <c r="Y220" s="103">
        <v>495320</v>
      </c>
      <c r="Z220" s="103" t="s">
        <v>1287</v>
      </c>
      <c r="AA220" s="101"/>
      <c r="AB220" s="101"/>
      <c r="AC220" s="101"/>
      <c r="AD220" s="101"/>
      <c r="AE220" s="101"/>
      <c r="AF220" s="104"/>
      <c r="AG220" s="104"/>
      <c r="AH220" s="104"/>
      <c r="AI220" s="104"/>
      <c r="AJ220" s="104"/>
      <c r="AK220" s="102" t="str">
        <f t="shared" si="90"/>
        <v xml:space="preserve"> CASA CIENTIFICA BLANCO Y COMPANIA S.A.S</v>
      </c>
      <c r="AL220" s="102" t="str">
        <f t="shared" si="91"/>
        <v>SIGMA</v>
      </c>
      <c r="AM220" s="102">
        <f t="shared" si="92"/>
        <v>427000</v>
      </c>
      <c r="AN220" s="102">
        <f t="shared" si="93"/>
        <v>68320</v>
      </c>
      <c r="AO220" s="102">
        <f t="shared" si="94"/>
        <v>495320</v>
      </c>
      <c r="AP220" s="102" t="str">
        <f t="shared" si="95"/>
        <v>45 DIAS</v>
      </c>
      <c r="AQ220" s="104"/>
      <c r="AR220" s="104"/>
      <c r="AS220" s="104"/>
      <c r="AT220" s="104"/>
      <c r="AU220" s="104"/>
      <c r="AV220" s="105"/>
      <c r="AW220" s="105"/>
      <c r="AX220" s="105"/>
      <c r="AY220" s="105"/>
      <c r="AZ220" s="105"/>
      <c r="BA220" s="102"/>
      <c r="BB220" s="102"/>
      <c r="BC220" s="102"/>
      <c r="BD220" s="102"/>
      <c r="BE220" s="102"/>
      <c r="BF220" s="106" t="s">
        <v>134</v>
      </c>
      <c r="BG220" s="106">
        <v>983808</v>
      </c>
      <c r="BH220" s="106">
        <v>157409.28</v>
      </c>
      <c r="BI220" s="106">
        <v>1141217.28</v>
      </c>
      <c r="BJ220" s="106" t="s">
        <v>1312</v>
      </c>
      <c r="BK220" s="101" t="s">
        <v>23</v>
      </c>
      <c r="BL220" s="101">
        <v>285000</v>
      </c>
      <c r="BM220" s="101">
        <v>45600</v>
      </c>
      <c r="BN220" s="101">
        <v>330600</v>
      </c>
      <c r="BO220" s="101" t="s">
        <v>1283</v>
      </c>
      <c r="BP220" s="107"/>
      <c r="BQ220" s="107"/>
      <c r="BR220" s="107"/>
      <c r="BS220" s="107"/>
      <c r="BT220" s="107"/>
      <c r="BU220" s="151" t="str">
        <f t="shared" si="80"/>
        <v xml:space="preserve"> QUIMICA  M.G.  S.A.S.</v>
      </c>
      <c r="BV220" s="151" t="str">
        <f t="shared" si="72"/>
        <v>SIGMA</v>
      </c>
      <c r="BW220" s="151">
        <f t="shared" si="81"/>
        <v>285000</v>
      </c>
      <c r="BX220" s="151">
        <f t="shared" si="82"/>
        <v>45600</v>
      </c>
      <c r="BY220" s="151">
        <f t="shared" si="83"/>
        <v>330600</v>
      </c>
      <c r="BZ220" s="151" t="str">
        <f t="shared" si="73"/>
        <v>60 DIAS</v>
      </c>
      <c r="CA220" s="105" t="s">
        <v>23</v>
      </c>
      <c r="CB220" s="105">
        <v>305500</v>
      </c>
      <c r="CC220" s="105">
        <v>48880</v>
      </c>
      <c r="CD220" s="105">
        <v>354380</v>
      </c>
      <c r="CE220" s="105" t="s">
        <v>160</v>
      </c>
      <c r="CF220" s="100"/>
      <c r="CG220" s="100"/>
      <c r="CH220" s="100"/>
      <c r="CI220" s="100"/>
      <c r="CJ220" s="100"/>
      <c r="CK220" s="107"/>
      <c r="CL220" s="107"/>
      <c r="CM220" s="107"/>
      <c r="CN220" s="107"/>
      <c r="CO220" s="107"/>
      <c r="CP220" s="102" t="str">
        <f t="shared" si="84"/>
        <v>SCIENTIFIC PRODUCTS LTDA.</v>
      </c>
      <c r="CQ220" s="102" t="str">
        <f t="shared" si="85"/>
        <v>SIGMA</v>
      </c>
      <c r="CR220" s="102">
        <f t="shared" si="86"/>
        <v>305500</v>
      </c>
      <c r="CS220" s="102">
        <f t="shared" si="87"/>
        <v>48880</v>
      </c>
      <c r="CT220" s="102">
        <f t="shared" si="88"/>
        <v>354380</v>
      </c>
      <c r="CU220" s="102" t="str">
        <f t="shared" si="89"/>
        <v>90 DÍAS</v>
      </c>
      <c r="CV220" s="105" t="str">
        <f t="shared" si="74"/>
        <v xml:space="preserve"> QUIMICA  M.G.  S.A.S.</v>
      </c>
      <c r="CW220" s="105" t="str">
        <f t="shared" si="75"/>
        <v>SIGMA</v>
      </c>
      <c r="CX220" s="105">
        <f t="shared" si="76"/>
        <v>285000</v>
      </c>
      <c r="CY220" s="105">
        <f t="shared" si="77"/>
        <v>45600</v>
      </c>
      <c r="CZ220" s="105">
        <f t="shared" si="78"/>
        <v>330600</v>
      </c>
      <c r="DA220" s="105" t="str">
        <f t="shared" si="79"/>
        <v>60 DIAS</v>
      </c>
    </row>
    <row r="221" spans="1:105">
      <c r="A221" s="40">
        <v>213</v>
      </c>
      <c r="B221" s="97" t="s">
        <v>111</v>
      </c>
      <c r="C221" s="35" t="s">
        <v>77</v>
      </c>
      <c r="D221" s="35">
        <v>100</v>
      </c>
      <c r="E221" s="98" t="s">
        <v>1260</v>
      </c>
      <c r="F221" s="33">
        <v>1</v>
      </c>
      <c r="G221" s="99" t="s">
        <v>134</v>
      </c>
      <c r="H221" s="115">
        <v>496500</v>
      </c>
      <c r="I221" s="115">
        <v>79440</v>
      </c>
      <c r="J221" s="115">
        <v>575940</v>
      </c>
      <c r="K221" s="100" t="s">
        <v>1274</v>
      </c>
      <c r="L221" s="101"/>
      <c r="M221" s="101"/>
      <c r="N221" s="101"/>
      <c r="O221" s="101"/>
      <c r="P221" s="101"/>
      <c r="Q221" s="102"/>
      <c r="R221" s="102"/>
      <c r="S221" s="102"/>
      <c r="T221" s="102"/>
      <c r="U221" s="102"/>
      <c r="V221" s="103" t="s">
        <v>23</v>
      </c>
      <c r="W221" s="103">
        <v>261000</v>
      </c>
      <c r="X221" s="103">
        <v>41760</v>
      </c>
      <c r="Y221" s="103">
        <v>302760</v>
      </c>
      <c r="Z221" s="103" t="s">
        <v>1287</v>
      </c>
      <c r="AA221" s="101"/>
      <c r="AB221" s="101"/>
      <c r="AC221" s="101"/>
      <c r="AD221" s="101"/>
      <c r="AE221" s="101"/>
      <c r="AF221" s="104"/>
      <c r="AG221" s="104"/>
      <c r="AH221" s="104"/>
      <c r="AI221" s="104"/>
      <c r="AJ221" s="104"/>
      <c r="AK221" s="102" t="str">
        <f t="shared" si="90"/>
        <v xml:space="preserve"> CASA CIENTIFICA BLANCO Y COMPANIA S.A.S</v>
      </c>
      <c r="AL221" s="102" t="str">
        <f t="shared" si="91"/>
        <v>SIGMA</v>
      </c>
      <c r="AM221" s="102">
        <f t="shared" si="92"/>
        <v>261000</v>
      </c>
      <c r="AN221" s="102">
        <f t="shared" si="93"/>
        <v>41760</v>
      </c>
      <c r="AO221" s="102">
        <f t="shared" si="94"/>
        <v>302760</v>
      </c>
      <c r="AP221" s="102" t="str">
        <f t="shared" si="95"/>
        <v>45 DIAS</v>
      </c>
      <c r="AQ221" s="104"/>
      <c r="AR221" s="104"/>
      <c r="AS221" s="104"/>
      <c r="AT221" s="104"/>
      <c r="AU221" s="104"/>
      <c r="AV221" s="105"/>
      <c r="AW221" s="105"/>
      <c r="AX221" s="105"/>
      <c r="AY221" s="105"/>
      <c r="AZ221" s="105"/>
      <c r="BA221" s="102"/>
      <c r="BB221" s="102"/>
      <c r="BC221" s="102"/>
      <c r="BD221" s="102"/>
      <c r="BE221" s="102"/>
      <c r="BF221" s="106" t="s">
        <v>134</v>
      </c>
      <c r="BG221" s="106">
        <v>120960</v>
      </c>
      <c r="BH221" s="106">
        <v>19353.600000000002</v>
      </c>
      <c r="BI221" s="106">
        <v>140313.60000000001</v>
      </c>
      <c r="BJ221" s="106" t="s">
        <v>1312</v>
      </c>
      <c r="BK221" s="101" t="s">
        <v>23</v>
      </c>
      <c r="BL221" s="101">
        <v>114000</v>
      </c>
      <c r="BM221" s="101">
        <v>18240</v>
      </c>
      <c r="BN221" s="101">
        <v>132240</v>
      </c>
      <c r="BO221" s="101" t="s">
        <v>1283</v>
      </c>
      <c r="BP221" s="107"/>
      <c r="BQ221" s="107"/>
      <c r="BR221" s="107"/>
      <c r="BS221" s="107"/>
      <c r="BT221" s="107"/>
      <c r="BU221" s="151" t="str">
        <f t="shared" si="80"/>
        <v xml:space="preserve"> QUIMICA  M.G.  S.A.S.</v>
      </c>
      <c r="BV221" s="151" t="str">
        <f t="shared" si="72"/>
        <v>SIGMA</v>
      </c>
      <c r="BW221" s="151">
        <f t="shared" si="81"/>
        <v>114000</v>
      </c>
      <c r="BX221" s="151">
        <f t="shared" si="82"/>
        <v>18240</v>
      </c>
      <c r="BY221" s="151">
        <f t="shared" si="83"/>
        <v>132240</v>
      </c>
      <c r="BZ221" s="151" t="str">
        <f t="shared" si="73"/>
        <v>60 DIAS</v>
      </c>
      <c r="CA221" s="105" t="s">
        <v>23</v>
      </c>
      <c r="CB221" s="105">
        <v>108400</v>
      </c>
      <c r="CC221" s="105">
        <v>17344</v>
      </c>
      <c r="CD221" s="105">
        <v>125744</v>
      </c>
      <c r="CE221" s="105" t="s">
        <v>160</v>
      </c>
      <c r="CF221" s="100"/>
      <c r="CG221" s="100"/>
      <c r="CH221" s="100"/>
      <c r="CI221" s="100"/>
      <c r="CJ221" s="100"/>
      <c r="CK221" s="107"/>
      <c r="CL221" s="107"/>
      <c r="CM221" s="107"/>
      <c r="CN221" s="107"/>
      <c r="CO221" s="107"/>
      <c r="CP221" s="102" t="str">
        <f t="shared" si="84"/>
        <v>SCIENTIFIC PRODUCTS LTDA.</v>
      </c>
      <c r="CQ221" s="102" t="str">
        <f t="shared" si="85"/>
        <v>SIGMA</v>
      </c>
      <c r="CR221" s="102">
        <f t="shared" si="86"/>
        <v>108400</v>
      </c>
      <c r="CS221" s="102">
        <f t="shared" si="87"/>
        <v>17344</v>
      </c>
      <c r="CT221" s="102">
        <f t="shared" si="88"/>
        <v>125744</v>
      </c>
      <c r="CU221" s="102" t="str">
        <f t="shared" si="89"/>
        <v>90 DÍAS</v>
      </c>
      <c r="CV221" s="105" t="str">
        <f t="shared" si="74"/>
        <v>SCIENTIFIC PRODUCTS LTDA.</v>
      </c>
      <c r="CW221" s="105" t="str">
        <f t="shared" si="75"/>
        <v>SIGMA</v>
      </c>
      <c r="CX221" s="105">
        <f t="shared" si="76"/>
        <v>108400</v>
      </c>
      <c r="CY221" s="105">
        <f t="shared" si="77"/>
        <v>17344</v>
      </c>
      <c r="CZ221" s="105">
        <f t="shared" si="78"/>
        <v>125744</v>
      </c>
      <c r="DA221" s="105" t="str">
        <f t="shared" si="79"/>
        <v>90 DÍAS</v>
      </c>
    </row>
    <row r="222" spans="1:105" ht="45">
      <c r="A222" s="40">
        <v>214</v>
      </c>
      <c r="B222" s="97" t="s">
        <v>117</v>
      </c>
      <c r="C222" s="35" t="s">
        <v>118</v>
      </c>
      <c r="D222" s="35" t="s">
        <v>119</v>
      </c>
      <c r="E222" s="98"/>
      <c r="F222" s="33">
        <v>1</v>
      </c>
      <c r="G222" s="99" t="s">
        <v>1279</v>
      </c>
      <c r="H222" s="115">
        <v>120000</v>
      </c>
      <c r="I222" s="115">
        <v>19200</v>
      </c>
      <c r="J222" s="115">
        <v>139200</v>
      </c>
      <c r="K222" s="100" t="s">
        <v>1274</v>
      </c>
      <c r="L222" s="101"/>
      <c r="M222" s="101"/>
      <c r="N222" s="101"/>
      <c r="O222" s="101"/>
      <c r="P222" s="101"/>
      <c r="Q222" s="102"/>
      <c r="R222" s="102"/>
      <c r="S222" s="102"/>
      <c r="T222" s="102"/>
      <c r="U222" s="102"/>
      <c r="V222" s="103"/>
      <c r="W222" s="103"/>
      <c r="X222" s="103"/>
      <c r="Y222" s="103"/>
      <c r="Z222" s="103"/>
      <c r="AA222" s="101"/>
      <c r="AB222" s="101"/>
      <c r="AC222" s="101"/>
      <c r="AD222" s="101"/>
      <c r="AE222" s="101"/>
      <c r="AF222" s="104"/>
      <c r="AG222" s="104"/>
      <c r="AH222" s="104"/>
      <c r="AI222" s="104"/>
      <c r="AJ222" s="104"/>
      <c r="AK222" s="102" t="str">
        <f t="shared" si="90"/>
        <v>ADEQUIM S.A.S</v>
      </c>
      <c r="AL222" s="102" t="str">
        <f t="shared" si="91"/>
        <v>MUNKTELL</v>
      </c>
      <c r="AM222" s="102">
        <f t="shared" si="92"/>
        <v>120000</v>
      </c>
      <c r="AN222" s="102">
        <f t="shared" si="93"/>
        <v>19200</v>
      </c>
      <c r="AO222" s="102">
        <f t="shared" si="94"/>
        <v>139200</v>
      </c>
      <c r="AP222" s="102" t="str">
        <f t="shared" si="95"/>
        <v>90 DIAS</v>
      </c>
      <c r="AQ222" s="104" t="s">
        <v>296</v>
      </c>
      <c r="AR222" s="104">
        <v>299000</v>
      </c>
      <c r="AS222" s="104">
        <v>47840</v>
      </c>
      <c r="AT222" s="104">
        <v>346840</v>
      </c>
      <c r="AU222" s="104" t="s">
        <v>1295</v>
      </c>
      <c r="AV222" s="105"/>
      <c r="AW222" s="105">
        <v>382000</v>
      </c>
      <c r="AX222" s="105">
        <v>61120</v>
      </c>
      <c r="AY222" s="105">
        <v>443120</v>
      </c>
      <c r="AZ222" s="105" t="s">
        <v>296</v>
      </c>
      <c r="BA222" s="102"/>
      <c r="BB222" s="102"/>
      <c r="BC222" s="102"/>
      <c r="BD222" s="102"/>
      <c r="BE222" s="102"/>
      <c r="BF222" s="106" t="s">
        <v>296</v>
      </c>
      <c r="BG222" s="106">
        <v>205557.8</v>
      </c>
      <c r="BH222" s="106">
        <v>32889.248</v>
      </c>
      <c r="BI222" s="106">
        <v>238447.04799999998</v>
      </c>
      <c r="BJ222" s="106" t="s">
        <v>1312</v>
      </c>
      <c r="BK222" s="101" t="s">
        <v>296</v>
      </c>
      <c r="BL222" s="101">
        <v>139000</v>
      </c>
      <c r="BM222" s="101">
        <v>22240</v>
      </c>
      <c r="BN222" s="101">
        <v>161240</v>
      </c>
      <c r="BO222" s="101" t="s">
        <v>1283</v>
      </c>
      <c r="BP222" s="107"/>
      <c r="BQ222" s="107"/>
      <c r="BR222" s="107"/>
      <c r="BS222" s="107"/>
      <c r="BT222" s="107"/>
      <c r="BU222" s="151" t="str">
        <f t="shared" si="80"/>
        <v xml:space="preserve"> QUIMICA  M.G.  S.A.S.</v>
      </c>
      <c r="BV222" s="151" t="str">
        <f t="shared" si="72"/>
        <v>WHATMAN</v>
      </c>
      <c r="BW222" s="151">
        <f t="shared" si="81"/>
        <v>139000</v>
      </c>
      <c r="BX222" s="151">
        <f t="shared" si="82"/>
        <v>22240</v>
      </c>
      <c r="BY222" s="151">
        <f t="shared" si="83"/>
        <v>161240</v>
      </c>
      <c r="BZ222" s="151" t="str">
        <f t="shared" si="73"/>
        <v>60 DIAS</v>
      </c>
      <c r="CA222" s="105" t="s">
        <v>88</v>
      </c>
      <c r="CB222" s="105">
        <v>72500</v>
      </c>
      <c r="CC222" s="105">
        <v>11600</v>
      </c>
      <c r="CD222" s="105">
        <v>84100</v>
      </c>
      <c r="CE222" s="105" t="s">
        <v>137</v>
      </c>
      <c r="CF222" s="100"/>
      <c r="CG222" s="100"/>
      <c r="CH222" s="100"/>
      <c r="CI222" s="100"/>
      <c r="CJ222" s="100"/>
      <c r="CK222" s="107"/>
      <c r="CL222" s="107"/>
      <c r="CM222" s="107"/>
      <c r="CN222" s="107"/>
      <c r="CO222" s="107"/>
      <c r="CP222" s="102" t="str">
        <f t="shared" si="84"/>
        <v>SCIENTIFIC PRODUCTS LTDA.</v>
      </c>
      <c r="CQ222" s="102" t="str">
        <f t="shared" si="85"/>
        <v>FISHER</v>
      </c>
      <c r="CR222" s="102">
        <f t="shared" si="86"/>
        <v>72500</v>
      </c>
      <c r="CS222" s="102">
        <f t="shared" si="87"/>
        <v>11600</v>
      </c>
      <c r="CT222" s="102">
        <f t="shared" si="88"/>
        <v>84100</v>
      </c>
      <c r="CU222" s="102" t="str">
        <f t="shared" si="89"/>
        <v>60 DÍAS</v>
      </c>
      <c r="CV222" s="105" t="str">
        <f t="shared" si="74"/>
        <v>SCIENTIFIC PRODUCTS LTDA.</v>
      </c>
      <c r="CW222" s="105" t="str">
        <f t="shared" si="75"/>
        <v>FISHER</v>
      </c>
      <c r="CX222" s="105">
        <f t="shared" si="76"/>
        <v>72500</v>
      </c>
      <c r="CY222" s="105">
        <f t="shared" si="77"/>
        <v>11600</v>
      </c>
      <c r="CZ222" s="105">
        <f t="shared" si="78"/>
        <v>84100</v>
      </c>
      <c r="DA222" s="105" t="str">
        <f t="shared" si="79"/>
        <v>60 DÍAS</v>
      </c>
    </row>
    <row r="223" spans="1:105" ht="60">
      <c r="A223" s="40">
        <v>215</v>
      </c>
      <c r="B223" s="97" t="s">
        <v>115</v>
      </c>
      <c r="C223" s="35" t="s">
        <v>112</v>
      </c>
      <c r="D223" s="35">
        <v>500</v>
      </c>
      <c r="E223" s="98" t="s">
        <v>1266</v>
      </c>
      <c r="F223" s="33">
        <v>1</v>
      </c>
      <c r="G223" s="99" t="s">
        <v>1280</v>
      </c>
      <c r="H223" s="115">
        <v>225000</v>
      </c>
      <c r="I223" s="115">
        <v>36000</v>
      </c>
      <c r="J223" s="115">
        <v>260999.99999999997</v>
      </c>
      <c r="K223" s="100" t="s">
        <v>1274</v>
      </c>
      <c r="L223" s="101"/>
      <c r="M223" s="101"/>
      <c r="N223" s="101"/>
      <c r="O223" s="101"/>
      <c r="P223" s="101"/>
      <c r="Q223" s="102"/>
      <c r="R223" s="102"/>
      <c r="S223" s="102"/>
      <c r="T223" s="102"/>
      <c r="U223" s="102"/>
      <c r="V223" s="103"/>
      <c r="W223" s="103"/>
      <c r="X223" s="103"/>
      <c r="Y223" s="103"/>
      <c r="Z223" s="103"/>
      <c r="AA223" s="101"/>
      <c r="AB223" s="101"/>
      <c r="AC223" s="101"/>
      <c r="AD223" s="101"/>
      <c r="AE223" s="101"/>
      <c r="AF223" s="104"/>
      <c r="AG223" s="104"/>
      <c r="AH223" s="104"/>
      <c r="AI223" s="104"/>
      <c r="AJ223" s="104"/>
      <c r="AK223" s="102" t="str">
        <f t="shared" si="90"/>
        <v>ADEQUIM S.A.S</v>
      </c>
      <c r="AL223" s="102" t="str">
        <f t="shared" si="91"/>
        <v>NEST</v>
      </c>
      <c r="AM223" s="102">
        <f t="shared" si="92"/>
        <v>225000</v>
      </c>
      <c r="AN223" s="102">
        <f t="shared" si="93"/>
        <v>36000</v>
      </c>
      <c r="AO223" s="102">
        <f t="shared" si="94"/>
        <v>260999.99999999997</v>
      </c>
      <c r="AP223" s="102" t="str">
        <f t="shared" si="95"/>
        <v>90 DIAS</v>
      </c>
      <c r="AQ223" s="104"/>
      <c r="AR223" s="104"/>
      <c r="AS223" s="104"/>
      <c r="AT223" s="104"/>
      <c r="AU223" s="104"/>
      <c r="AV223" s="105"/>
      <c r="AW223" s="105"/>
      <c r="AX223" s="105"/>
      <c r="AY223" s="105"/>
      <c r="AZ223" s="105"/>
      <c r="BA223" s="102"/>
      <c r="BB223" s="102"/>
      <c r="BC223" s="102"/>
      <c r="BD223" s="102"/>
      <c r="BE223" s="102"/>
      <c r="BF223" s="106" t="s">
        <v>1280</v>
      </c>
      <c r="BG223" s="106">
        <v>901824</v>
      </c>
      <c r="BH223" s="106">
        <v>144291.84</v>
      </c>
      <c r="BI223" s="106">
        <v>1046115.84</v>
      </c>
      <c r="BJ223" s="106" t="s">
        <v>1312</v>
      </c>
      <c r="BK223" s="101"/>
      <c r="BL223" s="101"/>
      <c r="BM223" s="101"/>
      <c r="BN223" s="101"/>
      <c r="BO223" s="101"/>
      <c r="BP223" s="107" t="s">
        <v>1280</v>
      </c>
      <c r="BQ223" s="107">
        <v>180000</v>
      </c>
      <c r="BR223" s="107">
        <v>28800</v>
      </c>
      <c r="BS223" s="107">
        <v>208800</v>
      </c>
      <c r="BT223" s="107" t="s">
        <v>1320</v>
      </c>
      <c r="BU223" s="151" t="str">
        <f t="shared" si="80"/>
        <v xml:space="preserve"> QUIMICOS Y REACTIVOS SAS "QUIMIREL SAS"</v>
      </c>
      <c r="BV223" s="151" t="str">
        <f t="shared" si="72"/>
        <v>NEST</v>
      </c>
      <c r="BW223" s="151">
        <f t="shared" si="81"/>
        <v>180000</v>
      </c>
      <c r="BX223" s="151">
        <f t="shared" si="82"/>
        <v>28800</v>
      </c>
      <c r="BY223" s="151">
        <f t="shared" si="83"/>
        <v>208800</v>
      </c>
      <c r="BZ223" s="151" t="str">
        <f t="shared" si="73"/>
        <v xml:space="preserve">3 DIAS </v>
      </c>
      <c r="CA223" s="105" t="s">
        <v>889</v>
      </c>
      <c r="CB223" s="105">
        <v>198000</v>
      </c>
      <c r="CC223" s="105">
        <v>31680</v>
      </c>
      <c r="CD223" s="105">
        <v>229680</v>
      </c>
      <c r="CE223" s="105" t="s">
        <v>137</v>
      </c>
      <c r="CF223" s="100"/>
      <c r="CG223" s="100"/>
      <c r="CH223" s="100"/>
      <c r="CI223" s="100"/>
      <c r="CJ223" s="100"/>
      <c r="CK223" s="107"/>
      <c r="CL223" s="107"/>
      <c r="CM223" s="107"/>
      <c r="CN223" s="107"/>
      <c r="CO223" s="107"/>
      <c r="CP223" s="102" t="str">
        <f t="shared" si="84"/>
        <v>SCIENTIFIC PRODUCTS LTDA.</v>
      </c>
      <c r="CQ223" s="102" t="str">
        <f t="shared" si="85"/>
        <v>Q.L.S</v>
      </c>
      <c r="CR223" s="102">
        <f t="shared" si="86"/>
        <v>198000</v>
      </c>
      <c r="CS223" s="102">
        <f t="shared" si="87"/>
        <v>31680</v>
      </c>
      <c r="CT223" s="102">
        <f t="shared" si="88"/>
        <v>229680</v>
      </c>
      <c r="CU223" s="102" t="str">
        <f t="shared" si="89"/>
        <v>60 DÍAS</v>
      </c>
      <c r="CV223" s="105" t="str">
        <f t="shared" si="74"/>
        <v xml:space="preserve"> QUIMICOS Y REACTIVOS SAS "QUIMIREL SAS"</v>
      </c>
      <c r="CW223" s="105" t="str">
        <f t="shared" si="75"/>
        <v>NEST</v>
      </c>
      <c r="CX223" s="105">
        <f t="shared" si="76"/>
        <v>180000</v>
      </c>
      <c r="CY223" s="105">
        <f t="shared" si="77"/>
        <v>28800</v>
      </c>
      <c r="CZ223" s="105">
        <f t="shared" si="78"/>
        <v>208800</v>
      </c>
      <c r="DA223" s="105" t="str">
        <f t="shared" si="79"/>
        <v xml:space="preserve">3 DIAS </v>
      </c>
    </row>
    <row r="224" spans="1:105" ht="120">
      <c r="A224" s="40">
        <v>216</v>
      </c>
      <c r="B224" s="97" t="s">
        <v>114</v>
      </c>
      <c r="C224" s="35" t="s">
        <v>112</v>
      </c>
      <c r="D224" s="35">
        <v>1000</v>
      </c>
      <c r="E224" s="98" t="s">
        <v>113</v>
      </c>
      <c r="F224" s="33">
        <v>1</v>
      </c>
      <c r="G224" s="99" t="s">
        <v>113</v>
      </c>
      <c r="H224" s="115">
        <v>210000</v>
      </c>
      <c r="I224" s="115">
        <v>33600</v>
      </c>
      <c r="J224" s="115">
        <v>243599.99999999997</v>
      </c>
      <c r="K224" s="100" t="s">
        <v>1274</v>
      </c>
      <c r="L224" s="101"/>
      <c r="M224" s="101"/>
      <c r="N224" s="101"/>
      <c r="O224" s="101"/>
      <c r="P224" s="101"/>
      <c r="Q224" s="102" t="s">
        <v>113</v>
      </c>
      <c r="R224" s="102">
        <v>168700</v>
      </c>
      <c r="S224" s="102">
        <v>26992</v>
      </c>
      <c r="T224" s="102">
        <v>195692</v>
      </c>
      <c r="U224" s="102" t="s">
        <v>1283</v>
      </c>
      <c r="V224" s="103"/>
      <c r="W224" s="103"/>
      <c r="X224" s="103"/>
      <c r="Y224" s="103"/>
      <c r="Z224" s="103"/>
      <c r="AA224" s="101"/>
      <c r="AB224" s="101"/>
      <c r="AC224" s="101"/>
      <c r="AD224" s="101"/>
      <c r="AE224" s="101"/>
      <c r="AF224" s="104"/>
      <c r="AG224" s="104"/>
      <c r="AH224" s="104"/>
      <c r="AI224" s="104"/>
      <c r="AJ224" s="104"/>
      <c r="AK224" s="102" t="str">
        <f t="shared" si="90"/>
        <v xml:space="preserve">BLAMIS DOTACIONES </v>
      </c>
      <c r="AL224" s="102" t="str">
        <f t="shared" si="91"/>
        <v>BRAND</v>
      </c>
      <c r="AM224" s="102">
        <f t="shared" si="92"/>
        <v>168700</v>
      </c>
      <c r="AN224" s="102">
        <f t="shared" si="93"/>
        <v>26992</v>
      </c>
      <c r="AO224" s="102">
        <f t="shared" si="94"/>
        <v>195692</v>
      </c>
      <c r="AP224" s="102" t="str">
        <f t="shared" si="95"/>
        <v>60 DIAS</v>
      </c>
      <c r="AQ224" s="104"/>
      <c r="AR224" s="104"/>
      <c r="AS224" s="104"/>
      <c r="AT224" s="104"/>
      <c r="AU224" s="104"/>
      <c r="AV224" s="105"/>
      <c r="AW224" s="105"/>
      <c r="AX224" s="105"/>
      <c r="AY224" s="105"/>
      <c r="AZ224" s="105"/>
      <c r="BA224" s="102"/>
      <c r="BB224" s="102"/>
      <c r="BC224" s="102"/>
      <c r="BD224" s="102"/>
      <c r="BE224" s="102"/>
      <c r="BF224" s="106" t="s">
        <v>113</v>
      </c>
      <c r="BG224" s="106">
        <v>242138.46299999999</v>
      </c>
      <c r="BH224" s="106">
        <v>38742.15408</v>
      </c>
      <c r="BI224" s="106">
        <v>280880.61708</v>
      </c>
      <c r="BJ224" s="106" t="s">
        <v>1312</v>
      </c>
      <c r="BK224" s="101"/>
      <c r="BL224" s="101"/>
      <c r="BM224" s="101"/>
      <c r="BN224" s="101"/>
      <c r="BO224" s="101"/>
      <c r="BP224" s="107"/>
      <c r="BQ224" s="107"/>
      <c r="BR224" s="107"/>
      <c r="BS224" s="107"/>
      <c r="BT224" s="107"/>
      <c r="BU224" s="151" t="str">
        <f t="shared" si="80"/>
        <v>PROFINAS S.A.S</v>
      </c>
      <c r="BV224" s="151" t="str">
        <f t="shared" si="72"/>
        <v>BRAND</v>
      </c>
      <c r="BW224" s="151">
        <f t="shared" si="81"/>
        <v>242138.46299999999</v>
      </c>
      <c r="BX224" s="151">
        <f t="shared" si="82"/>
        <v>38742.15408</v>
      </c>
      <c r="BY224" s="151">
        <f t="shared" si="83"/>
        <v>280880.61708</v>
      </c>
      <c r="BZ224" s="151" t="str">
        <f t="shared" si="73"/>
        <v>8-75 DIAS</v>
      </c>
      <c r="CA224" s="105" t="s">
        <v>1325</v>
      </c>
      <c r="CB224" s="105">
        <v>185100</v>
      </c>
      <c r="CC224" s="105">
        <v>29616</v>
      </c>
      <c r="CD224" s="105">
        <v>214716</v>
      </c>
      <c r="CE224" s="105" t="s">
        <v>137</v>
      </c>
      <c r="CF224" s="100"/>
      <c r="CG224" s="100"/>
      <c r="CH224" s="100"/>
      <c r="CI224" s="100"/>
      <c r="CJ224" s="100"/>
      <c r="CK224" s="107"/>
      <c r="CL224" s="107"/>
      <c r="CM224" s="107"/>
      <c r="CN224" s="107"/>
      <c r="CO224" s="107"/>
      <c r="CP224" s="102" t="str">
        <f t="shared" si="84"/>
        <v>SCIENTIFIC PRODUCTS LTDA.</v>
      </c>
      <c r="CQ224" s="102" t="str">
        <f t="shared" si="85"/>
        <v>Brand</v>
      </c>
      <c r="CR224" s="102">
        <f t="shared" si="86"/>
        <v>185100</v>
      </c>
      <c r="CS224" s="102">
        <f t="shared" si="87"/>
        <v>29616</v>
      </c>
      <c r="CT224" s="102">
        <f t="shared" si="88"/>
        <v>214716</v>
      </c>
      <c r="CU224" s="102" t="str">
        <f t="shared" si="89"/>
        <v>60 DÍAS</v>
      </c>
      <c r="CV224" s="105" t="str">
        <f t="shared" si="74"/>
        <v xml:space="preserve">BLAMIS DOTACIONES </v>
      </c>
      <c r="CW224" s="105" t="str">
        <f t="shared" si="75"/>
        <v>BRAND</v>
      </c>
      <c r="CX224" s="105">
        <f t="shared" si="76"/>
        <v>168700</v>
      </c>
      <c r="CY224" s="105">
        <f t="shared" si="77"/>
        <v>26992</v>
      </c>
      <c r="CZ224" s="105">
        <f t="shared" si="78"/>
        <v>195692</v>
      </c>
      <c r="DA224" s="105" t="str">
        <f t="shared" si="79"/>
        <v>60 DIAS</v>
      </c>
    </row>
    <row r="225" spans="1:105" ht="45">
      <c r="A225" s="40">
        <v>217</v>
      </c>
      <c r="B225" s="97" t="s">
        <v>74</v>
      </c>
      <c r="C225" s="35" t="s">
        <v>77</v>
      </c>
      <c r="D225" s="35">
        <v>500</v>
      </c>
      <c r="E225" s="98" t="s">
        <v>134</v>
      </c>
      <c r="F225" s="33">
        <v>2</v>
      </c>
      <c r="G225" s="99" t="s">
        <v>134</v>
      </c>
      <c r="H225" s="115">
        <v>189000</v>
      </c>
      <c r="I225" s="115">
        <v>30240</v>
      </c>
      <c r="J225" s="115">
        <v>438479.99999999994</v>
      </c>
      <c r="K225" s="100" t="s">
        <v>1276</v>
      </c>
      <c r="L225" s="101"/>
      <c r="M225" s="101"/>
      <c r="N225" s="101"/>
      <c r="O225" s="101"/>
      <c r="P225" s="101"/>
      <c r="Q225" s="102"/>
      <c r="R225" s="102"/>
      <c r="S225" s="102"/>
      <c r="T225" s="102"/>
      <c r="U225" s="102"/>
      <c r="V225" s="103"/>
      <c r="W225" s="103"/>
      <c r="X225" s="103"/>
      <c r="Y225" s="103"/>
      <c r="Z225" s="103"/>
      <c r="AA225" s="101"/>
      <c r="AB225" s="101"/>
      <c r="AC225" s="101"/>
      <c r="AD225" s="101"/>
      <c r="AE225" s="101"/>
      <c r="AF225" s="104"/>
      <c r="AG225" s="104"/>
      <c r="AH225" s="104"/>
      <c r="AI225" s="104"/>
      <c r="AJ225" s="104"/>
      <c r="AK225" s="102" t="str">
        <f t="shared" si="90"/>
        <v>ADEQUIM S.A.S</v>
      </c>
      <c r="AL225" s="102" t="str">
        <f t="shared" si="91"/>
        <v>MERCK</v>
      </c>
      <c r="AM225" s="102">
        <f t="shared" si="92"/>
        <v>189000</v>
      </c>
      <c r="AN225" s="102">
        <f t="shared" si="93"/>
        <v>30240</v>
      </c>
      <c r="AO225" s="102">
        <f t="shared" si="94"/>
        <v>438479.99999999994</v>
      </c>
      <c r="AP225" s="102" t="str">
        <f t="shared" si="95"/>
        <v>30 DIAS</v>
      </c>
      <c r="AQ225" s="104"/>
      <c r="AR225" s="104"/>
      <c r="AS225" s="104"/>
      <c r="AT225" s="104"/>
      <c r="AU225" s="104"/>
      <c r="AV225" s="105"/>
      <c r="AW225" s="105"/>
      <c r="AX225" s="105"/>
      <c r="AY225" s="105"/>
      <c r="AZ225" s="105"/>
      <c r="BA225" s="102"/>
      <c r="BB225" s="102"/>
      <c r="BC225" s="102"/>
      <c r="BD225" s="102"/>
      <c r="BE225" s="102"/>
      <c r="BF225" s="106" t="s">
        <v>134</v>
      </c>
      <c r="BG225" s="106">
        <v>188928</v>
      </c>
      <c r="BH225" s="106">
        <v>30228.48</v>
      </c>
      <c r="BI225" s="106">
        <v>438312.96000000002</v>
      </c>
      <c r="BJ225" s="106" t="s">
        <v>1312</v>
      </c>
      <c r="BK225" s="101"/>
      <c r="BL225" s="101"/>
      <c r="BM225" s="101"/>
      <c r="BN225" s="101"/>
      <c r="BO225" s="101"/>
      <c r="BP225" s="107"/>
      <c r="BQ225" s="107"/>
      <c r="BR225" s="107"/>
      <c r="BS225" s="107"/>
      <c r="BT225" s="107"/>
      <c r="BU225" s="151" t="str">
        <f t="shared" si="80"/>
        <v>PROFINAS S.A.S</v>
      </c>
      <c r="BV225" s="151" t="str">
        <f t="shared" si="72"/>
        <v>MERCK</v>
      </c>
      <c r="BW225" s="151">
        <f t="shared" si="81"/>
        <v>188928</v>
      </c>
      <c r="BX225" s="151">
        <f t="shared" si="82"/>
        <v>30228.48</v>
      </c>
      <c r="BY225" s="151">
        <f t="shared" si="83"/>
        <v>438312.96000000002</v>
      </c>
      <c r="BZ225" s="151" t="str">
        <f t="shared" si="73"/>
        <v>8-75 DIAS</v>
      </c>
      <c r="CA225" s="105"/>
      <c r="CB225" s="105"/>
      <c r="CC225" s="105"/>
      <c r="CD225" s="105"/>
      <c r="CE225" s="105"/>
      <c r="CF225" s="100"/>
      <c r="CG225" s="100"/>
      <c r="CH225" s="100"/>
      <c r="CI225" s="100"/>
      <c r="CJ225" s="100"/>
      <c r="CK225" s="107"/>
      <c r="CL225" s="107"/>
      <c r="CM225" s="107"/>
      <c r="CN225" s="107"/>
      <c r="CO225" s="107"/>
      <c r="CP225" s="102"/>
      <c r="CQ225" s="102"/>
      <c r="CR225" s="102"/>
      <c r="CS225" s="102"/>
      <c r="CT225" s="102"/>
      <c r="CU225" s="102"/>
      <c r="CV225" s="105" t="str">
        <f t="shared" si="74"/>
        <v>PROFINAS S.A.S</v>
      </c>
      <c r="CW225" s="105" t="str">
        <f t="shared" si="75"/>
        <v>MERCK</v>
      </c>
      <c r="CX225" s="105">
        <f t="shared" si="76"/>
        <v>188928</v>
      </c>
      <c r="CY225" s="105">
        <f t="shared" si="77"/>
        <v>30228.48</v>
      </c>
      <c r="CZ225" s="105">
        <f t="shared" si="78"/>
        <v>438312.96000000002</v>
      </c>
      <c r="DA225" s="105" t="str">
        <f t="shared" si="79"/>
        <v>8-75 DIAS</v>
      </c>
    </row>
    <row r="226" spans="1:105" ht="30">
      <c r="A226" s="40">
        <v>218</v>
      </c>
      <c r="B226" s="97" t="s">
        <v>75</v>
      </c>
      <c r="C226" s="35" t="s">
        <v>76</v>
      </c>
      <c r="D226" s="35">
        <v>1</v>
      </c>
      <c r="E226" s="98" t="s">
        <v>134</v>
      </c>
      <c r="F226" s="33">
        <v>1</v>
      </c>
      <c r="G226" s="99" t="s">
        <v>134</v>
      </c>
      <c r="H226" s="115">
        <v>81500</v>
      </c>
      <c r="I226" s="115" t="s">
        <v>914</v>
      </c>
      <c r="J226" s="115">
        <v>81500</v>
      </c>
      <c r="K226" s="100" t="s">
        <v>1276</v>
      </c>
      <c r="L226" s="101"/>
      <c r="M226" s="101"/>
      <c r="N226" s="101"/>
      <c r="O226" s="101"/>
      <c r="P226" s="101"/>
      <c r="Q226" s="102"/>
      <c r="R226" s="102"/>
      <c r="S226" s="102"/>
      <c r="T226" s="102"/>
      <c r="U226" s="102"/>
      <c r="V226" s="103"/>
      <c r="W226" s="103"/>
      <c r="X226" s="103"/>
      <c r="Y226" s="103"/>
      <c r="Z226" s="103"/>
      <c r="AA226" s="101"/>
      <c r="AB226" s="101"/>
      <c r="AC226" s="101"/>
      <c r="AD226" s="101"/>
      <c r="AE226" s="101"/>
      <c r="AF226" s="104"/>
      <c r="AG226" s="104"/>
      <c r="AH226" s="104"/>
      <c r="AI226" s="104"/>
      <c r="AJ226" s="104"/>
      <c r="AK226" s="102" t="str">
        <f t="shared" si="90"/>
        <v>ADEQUIM S.A.S</v>
      </c>
      <c r="AL226" s="102" t="str">
        <f t="shared" si="91"/>
        <v>MERCK</v>
      </c>
      <c r="AM226" s="102">
        <f t="shared" si="92"/>
        <v>81500</v>
      </c>
      <c r="AN226" s="102" t="str">
        <f t="shared" si="93"/>
        <v xml:space="preserve"> </v>
      </c>
      <c r="AO226" s="102">
        <f t="shared" si="94"/>
        <v>81500</v>
      </c>
      <c r="AP226" s="102" t="str">
        <f t="shared" si="95"/>
        <v>30 DIAS</v>
      </c>
      <c r="AQ226" s="104"/>
      <c r="AR226" s="104"/>
      <c r="AS226" s="104"/>
      <c r="AT226" s="104"/>
      <c r="AU226" s="104"/>
      <c r="AV226" s="105"/>
      <c r="AW226" s="105"/>
      <c r="AX226" s="105"/>
      <c r="AY226" s="105"/>
      <c r="AZ226" s="105"/>
      <c r="BA226" s="102"/>
      <c r="BB226" s="102"/>
      <c r="BC226" s="102"/>
      <c r="BD226" s="102"/>
      <c r="BE226" s="102"/>
      <c r="BF226" s="106" t="s">
        <v>134</v>
      </c>
      <c r="BG226" s="106">
        <v>81216</v>
      </c>
      <c r="BH226" s="106"/>
      <c r="BI226" s="106">
        <v>81216</v>
      </c>
      <c r="BJ226" s="106" t="s">
        <v>1312</v>
      </c>
      <c r="BK226" s="101"/>
      <c r="BL226" s="101"/>
      <c r="BM226" s="101"/>
      <c r="BN226" s="101"/>
      <c r="BO226" s="101"/>
      <c r="BP226" s="107"/>
      <c r="BQ226" s="107"/>
      <c r="BR226" s="107"/>
      <c r="BS226" s="107"/>
      <c r="BT226" s="107"/>
      <c r="BU226" s="151" t="str">
        <f t="shared" si="80"/>
        <v>PROFINAS S.A.S</v>
      </c>
      <c r="BV226" s="151" t="str">
        <f t="shared" si="72"/>
        <v>MERCK</v>
      </c>
      <c r="BW226" s="151">
        <f t="shared" si="81"/>
        <v>81216</v>
      </c>
      <c r="BX226" s="151"/>
      <c r="BY226" s="151">
        <f t="shared" si="83"/>
        <v>81216</v>
      </c>
      <c r="BZ226" s="151" t="str">
        <f t="shared" si="73"/>
        <v>8-75 DIAS</v>
      </c>
      <c r="CA226" s="105"/>
      <c r="CB226" s="105"/>
      <c r="CC226" s="105"/>
      <c r="CD226" s="105"/>
      <c r="CE226" s="105"/>
      <c r="CF226" s="100"/>
      <c r="CG226" s="100"/>
      <c r="CH226" s="100"/>
      <c r="CI226" s="100"/>
      <c r="CJ226" s="100"/>
      <c r="CK226" s="107"/>
      <c r="CL226" s="107"/>
      <c r="CM226" s="107"/>
      <c r="CN226" s="107"/>
      <c r="CO226" s="107"/>
      <c r="CP226" s="102"/>
      <c r="CQ226" s="102"/>
      <c r="CR226" s="102"/>
      <c r="CS226" s="102"/>
      <c r="CT226" s="102"/>
      <c r="CU226" s="102"/>
      <c r="CV226" s="105" t="str">
        <f t="shared" si="74"/>
        <v>PROFINAS S.A.S</v>
      </c>
      <c r="CW226" s="105" t="str">
        <f t="shared" si="75"/>
        <v>MERCK</v>
      </c>
      <c r="CX226" s="105">
        <f t="shared" si="76"/>
        <v>81216</v>
      </c>
      <c r="CY226" s="105">
        <f t="shared" si="77"/>
        <v>0</v>
      </c>
      <c r="CZ226" s="105">
        <f t="shared" si="78"/>
        <v>81216</v>
      </c>
      <c r="DA226" s="105" t="str">
        <f t="shared" si="79"/>
        <v>8-75 DIAS</v>
      </c>
    </row>
    <row r="227" spans="1:105" ht="30">
      <c r="A227" s="40">
        <v>219</v>
      </c>
      <c r="B227" s="134" t="s">
        <v>78</v>
      </c>
      <c r="C227" s="35" t="s">
        <v>77</v>
      </c>
      <c r="D227" s="35">
        <v>500</v>
      </c>
      <c r="E227" s="98" t="s">
        <v>134</v>
      </c>
      <c r="F227" s="33">
        <v>1</v>
      </c>
      <c r="G227" s="99" t="s">
        <v>134</v>
      </c>
      <c r="H227" s="115">
        <v>104300</v>
      </c>
      <c r="I227" s="115">
        <v>16688</v>
      </c>
      <c r="J227" s="115">
        <v>120987.99999999999</v>
      </c>
      <c r="K227" s="100" t="s">
        <v>1276</v>
      </c>
      <c r="L227" s="101"/>
      <c r="M227" s="101"/>
      <c r="N227" s="101"/>
      <c r="O227" s="101"/>
      <c r="P227" s="101"/>
      <c r="Q227" s="102"/>
      <c r="R227" s="102"/>
      <c r="S227" s="102"/>
      <c r="T227" s="102"/>
      <c r="U227" s="102"/>
      <c r="V227" s="103"/>
      <c r="W227" s="103"/>
      <c r="X227" s="103"/>
      <c r="Y227" s="103"/>
      <c r="Z227" s="103"/>
      <c r="AA227" s="101"/>
      <c r="AB227" s="101"/>
      <c r="AC227" s="101"/>
      <c r="AD227" s="101"/>
      <c r="AE227" s="101"/>
      <c r="AF227" s="104"/>
      <c r="AG227" s="104"/>
      <c r="AH227" s="104"/>
      <c r="AI227" s="104"/>
      <c r="AJ227" s="104"/>
      <c r="AK227" s="102" t="str">
        <f t="shared" si="90"/>
        <v>ADEQUIM S.A.S</v>
      </c>
      <c r="AL227" s="102" t="str">
        <f t="shared" si="91"/>
        <v>MERCK</v>
      </c>
      <c r="AM227" s="102">
        <f t="shared" si="92"/>
        <v>104300</v>
      </c>
      <c r="AN227" s="102">
        <f t="shared" si="93"/>
        <v>16688</v>
      </c>
      <c r="AO227" s="102">
        <f t="shared" si="94"/>
        <v>120987.99999999999</v>
      </c>
      <c r="AP227" s="102" t="str">
        <f t="shared" si="95"/>
        <v>30 DIAS</v>
      </c>
      <c r="AQ227" s="104"/>
      <c r="AR227" s="104"/>
      <c r="AS227" s="104"/>
      <c r="AT227" s="104"/>
      <c r="AU227" s="104"/>
      <c r="AV227" s="105"/>
      <c r="AW227" s="105"/>
      <c r="AX227" s="105"/>
      <c r="AY227" s="105"/>
      <c r="AZ227" s="105"/>
      <c r="BA227" s="102"/>
      <c r="BB227" s="102"/>
      <c r="BC227" s="102"/>
      <c r="BD227" s="102"/>
      <c r="BE227" s="102"/>
      <c r="BF227" s="106" t="s">
        <v>134</v>
      </c>
      <c r="BG227" s="106">
        <v>104256</v>
      </c>
      <c r="BH227" s="106">
        <v>16680.96</v>
      </c>
      <c r="BI227" s="106">
        <v>120936.95999999999</v>
      </c>
      <c r="BJ227" s="106" t="s">
        <v>1312</v>
      </c>
      <c r="BK227" s="101"/>
      <c r="BL227" s="101"/>
      <c r="BM227" s="101"/>
      <c r="BN227" s="101"/>
      <c r="BO227" s="101"/>
      <c r="BP227" s="107"/>
      <c r="BQ227" s="107"/>
      <c r="BR227" s="107"/>
      <c r="BS227" s="107"/>
      <c r="BT227" s="107"/>
      <c r="BU227" s="151" t="str">
        <f t="shared" si="80"/>
        <v>PROFINAS S.A.S</v>
      </c>
      <c r="BV227" s="151" t="str">
        <f t="shared" si="72"/>
        <v>MERCK</v>
      </c>
      <c r="BW227" s="151">
        <f t="shared" si="81"/>
        <v>104256</v>
      </c>
      <c r="BX227" s="151">
        <f t="shared" si="82"/>
        <v>16680.96</v>
      </c>
      <c r="BY227" s="151">
        <f t="shared" si="83"/>
        <v>120936.95999999999</v>
      </c>
      <c r="BZ227" s="151" t="str">
        <f t="shared" si="73"/>
        <v>8-75 DIAS</v>
      </c>
      <c r="CA227" s="105"/>
      <c r="CB227" s="105"/>
      <c r="CC227" s="105"/>
      <c r="CD227" s="105"/>
      <c r="CE227" s="105"/>
      <c r="CF227" s="100"/>
      <c r="CG227" s="100"/>
      <c r="CH227" s="100"/>
      <c r="CI227" s="100"/>
      <c r="CJ227" s="100"/>
      <c r="CK227" s="107"/>
      <c r="CL227" s="107"/>
      <c r="CM227" s="107"/>
      <c r="CN227" s="107"/>
      <c r="CO227" s="107"/>
      <c r="CP227" s="102"/>
      <c r="CQ227" s="102"/>
      <c r="CR227" s="102"/>
      <c r="CS227" s="102"/>
      <c r="CT227" s="102"/>
      <c r="CU227" s="102"/>
      <c r="CV227" s="105" t="str">
        <f t="shared" si="74"/>
        <v>PROFINAS S.A.S</v>
      </c>
      <c r="CW227" s="105" t="str">
        <f t="shared" si="75"/>
        <v>MERCK</v>
      </c>
      <c r="CX227" s="105">
        <f t="shared" si="76"/>
        <v>104256</v>
      </c>
      <c r="CY227" s="105">
        <f t="shared" si="77"/>
        <v>16680.96</v>
      </c>
      <c r="CZ227" s="105">
        <f t="shared" si="78"/>
        <v>120936.95999999999</v>
      </c>
      <c r="DA227" s="105" t="str">
        <f t="shared" si="79"/>
        <v>8-75 DIAS</v>
      </c>
    </row>
    <row r="228" spans="1:105" ht="45">
      <c r="A228" s="40">
        <v>220</v>
      </c>
      <c r="B228" s="97" t="s">
        <v>79</v>
      </c>
      <c r="C228" s="35" t="s">
        <v>77</v>
      </c>
      <c r="D228" s="35">
        <v>500</v>
      </c>
      <c r="E228" s="98" t="s">
        <v>134</v>
      </c>
      <c r="F228" s="33">
        <v>1</v>
      </c>
      <c r="G228" s="99" t="s">
        <v>134</v>
      </c>
      <c r="H228" s="115">
        <v>132000</v>
      </c>
      <c r="I228" s="115">
        <v>21120</v>
      </c>
      <c r="J228" s="115">
        <v>153120</v>
      </c>
      <c r="K228" s="100" t="s">
        <v>1276</v>
      </c>
      <c r="L228" s="101"/>
      <c r="M228" s="101"/>
      <c r="N228" s="101"/>
      <c r="O228" s="101"/>
      <c r="P228" s="101"/>
      <c r="Q228" s="102"/>
      <c r="R228" s="102"/>
      <c r="S228" s="102"/>
      <c r="T228" s="102"/>
      <c r="U228" s="102"/>
      <c r="V228" s="103"/>
      <c r="W228" s="103"/>
      <c r="X228" s="103"/>
      <c r="Y228" s="103"/>
      <c r="Z228" s="103"/>
      <c r="AA228" s="101"/>
      <c r="AB228" s="101"/>
      <c r="AC228" s="101"/>
      <c r="AD228" s="101"/>
      <c r="AE228" s="101"/>
      <c r="AF228" s="104"/>
      <c r="AG228" s="104"/>
      <c r="AH228" s="104"/>
      <c r="AI228" s="104"/>
      <c r="AJ228" s="104"/>
      <c r="AK228" s="102" t="str">
        <f t="shared" si="90"/>
        <v>ADEQUIM S.A.S</v>
      </c>
      <c r="AL228" s="102" t="str">
        <f t="shared" si="91"/>
        <v>MERCK</v>
      </c>
      <c r="AM228" s="102">
        <f t="shared" si="92"/>
        <v>132000</v>
      </c>
      <c r="AN228" s="102">
        <f t="shared" si="93"/>
        <v>21120</v>
      </c>
      <c r="AO228" s="102">
        <f t="shared" si="94"/>
        <v>153120</v>
      </c>
      <c r="AP228" s="102" t="str">
        <f t="shared" si="95"/>
        <v>30 DIAS</v>
      </c>
      <c r="AQ228" s="104"/>
      <c r="AR228" s="104"/>
      <c r="AS228" s="104"/>
      <c r="AT228" s="104"/>
      <c r="AU228" s="104"/>
      <c r="AV228" s="105"/>
      <c r="AW228" s="105"/>
      <c r="AX228" s="105"/>
      <c r="AY228" s="105"/>
      <c r="AZ228" s="105"/>
      <c r="BA228" s="102"/>
      <c r="BB228" s="102"/>
      <c r="BC228" s="102"/>
      <c r="BD228" s="102"/>
      <c r="BE228" s="102"/>
      <c r="BF228" s="106" t="s">
        <v>134</v>
      </c>
      <c r="BG228" s="106">
        <v>131904</v>
      </c>
      <c r="BH228" s="106">
        <v>21104.639999999999</v>
      </c>
      <c r="BI228" s="106">
        <v>153008.64000000001</v>
      </c>
      <c r="BJ228" s="106" t="s">
        <v>1312</v>
      </c>
      <c r="BK228" s="101"/>
      <c r="BL228" s="101"/>
      <c r="BM228" s="101"/>
      <c r="BN228" s="101"/>
      <c r="BO228" s="101"/>
      <c r="BP228" s="107"/>
      <c r="BQ228" s="107"/>
      <c r="BR228" s="107"/>
      <c r="BS228" s="107"/>
      <c r="BT228" s="107"/>
      <c r="BU228" s="151" t="str">
        <f t="shared" si="80"/>
        <v>PROFINAS S.A.S</v>
      </c>
      <c r="BV228" s="151" t="str">
        <f t="shared" si="72"/>
        <v>MERCK</v>
      </c>
      <c r="BW228" s="151">
        <f t="shared" si="81"/>
        <v>131904</v>
      </c>
      <c r="BX228" s="151">
        <f t="shared" si="82"/>
        <v>21104.639999999999</v>
      </c>
      <c r="BY228" s="151">
        <f t="shared" si="83"/>
        <v>153008.64000000001</v>
      </c>
      <c r="BZ228" s="151" t="str">
        <f t="shared" si="73"/>
        <v>8-75 DIAS</v>
      </c>
      <c r="CA228" s="105"/>
      <c r="CB228" s="105"/>
      <c r="CC228" s="105"/>
      <c r="CD228" s="105"/>
      <c r="CE228" s="105"/>
      <c r="CF228" s="100"/>
      <c r="CG228" s="100"/>
      <c r="CH228" s="100"/>
      <c r="CI228" s="100"/>
      <c r="CJ228" s="100"/>
      <c r="CK228" s="107"/>
      <c r="CL228" s="107"/>
      <c r="CM228" s="107"/>
      <c r="CN228" s="107"/>
      <c r="CO228" s="107"/>
      <c r="CP228" s="102"/>
      <c r="CQ228" s="102"/>
      <c r="CR228" s="102"/>
      <c r="CS228" s="102"/>
      <c r="CT228" s="102"/>
      <c r="CU228" s="102"/>
      <c r="CV228" s="105" t="str">
        <f t="shared" si="74"/>
        <v>PROFINAS S.A.S</v>
      </c>
      <c r="CW228" s="105" t="str">
        <f t="shared" si="75"/>
        <v>MERCK</v>
      </c>
      <c r="CX228" s="105">
        <f t="shared" si="76"/>
        <v>131904</v>
      </c>
      <c r="CY228" s="105">
        <f t="shared" si="77"/>
        <v>21104.639999999999</v>
      </c>
      <c r="CZ228" s="105">
        <f t="shared" si="78"/>
        <v>153008.64000000001</v>
      </c>
      <c r="DA228" s="105" t="str">
        <f t="shared" si="79"/>
        <v>8-75 DIAS</v>
      </c>
    </row>
    <row r="229" spans="1:105" ht="45">
      <c r="A229" s="40">
        <v>221</v>
      </c>
      <c r="B229" s="97" t="s">
        <v>80</v>
      </c>
      <c r="C229" s="35" t="s">
        <v>77</v>
      </c>
      <c r="D229" s="35">
        <v>500</v>
      </c>
      <c r="E229" s="98" t="s">
        <v>134</v>
      </c>
      <c r="F229" s="33">
        <v>1</v>
      </c>
      <c r="G229" s="99" t="s">
        <v>134</v>
      </c>
      <c r="H229" s="115">
        <v>164800</v>
      </c>
      <c r="I229" s="115">
        <v>26368</v>
      </c>
      <c r="J229" s="115">
        <v>191168</v>
      </c>
      <c r="K229" s="100" t="s">
        <v>1276</v>
      </c>
      <c r="L229" s="101"/>
      <c r="M229" s="101"/>
      <c r="N229" s="101"/>
      <c r="O229" s="101"/>
      <c r="P229" s="101"/>
      <c r="Q229" s="102"/>
      <c r="R229" s="102"/>
      <c r="S229" s="102"/>
      <c r="T229" s="102"/>
      <c r="U229" s="102"/>
      <c r="V229" s="103"/>
      <c r="W229" s="103"/>
      <c r="X229" s="103"/>
      <c r="Y229" s="103"/>
      <c r="Z229" s="103"/>
      <c r="AA229" s="101"/>
      <c r="AB229" s="101"/>
      <c r="AC229" s="101"/>
      <c r="AD229" s="101"/>
      <c r="AE229" s="101"/>
      <c r="AF229" s="104"/>
      <c r="AG229" s="104"/>
      <c r="AH229" s="104"/>
      <c r="AI229" s="104"/>
      <c r="AJ229" s="104"/>
      <c r="AK229" s="102" t="str">
        <f t="shared" si="90"/>
        <v>ADEQUIM S.A.S</v>
      </c>
      <c r="AL229" s="102" t="str">
        <f t="shared" si="91"/>
        <v>MERCK</v>
      </c>
      <c r="AM229" s="102">
        <f t="shared" si="92"/>
        <v>164800</v>
      </c>
      <c r="AN229" s="102">
        <f t="shared" si="93"/>
        <v>26368</v>
      </c>
      <c r="AO229" s="102">
        <f t="shared" si="94"/>
        <v>191168</v>
      </c>
      <c r="AP229" s="102" t="str">
        <f t="shared" si="95"/>
        <v>30 DIAS</v>
      </c>
      <c r="AQ229" s="104"/>
      <c r="AR229" s="104"/>
      <c r="AS229" s="104"/>
      <c r="AT229" s="104"/>
      <c r="AU229" s="104"/>
      <c r="AV229" s="105"/>
      <c r="AW229" s="105"/>
      <c r="AX229" s="105"/>
      <c r="AY229" s="105"/>
      <c r="AZ229" s="105"/>
      <c r="BA229" s="102"/>
      <c r="BB229" s="102"/>
      <c r="BC229" s="102"/>
      <c r="BD229" s="102"/>
      <c r="BE229" s="102"/>
      <c r="BF229" s="106" t="s">
        <v>134</v>
      </c>
      <c r="BG229" s="106">
        <v>142800</v>
      </c>
      <c r="BH229" s="106">
        <v>22848</v>
      </c>
      <c r="BI229" s="106">
        <v>165648</v>
      </c>
      <c r="BJ229" s="106" t="s">
        <v>1312</v>
      </c>
      <c r="BK229" s="101"/>
      <c r="BL229" s="101"/>
      <c r="BM229" s="101"/>
      <c r="BN229" s="101"/>
      <c r="BO229" s="101"/>
      <c r="BP229" s="107"/>
      <c r="BQ229" s="107"/>
      <c r="BR229" s="107"/>
      <c r="BS229" s="107"/>
      <c r="BT229" s="107"/>
      <c r="BU229" s="151" t="str">
        <f t="shared" si="80"/>
        <v>PROFINAS S.A.S</v>
      </c>
      <c r="BV229" s="151" t="str">
        <f t="shared" si="72"/>
        <v>MERCK</v>
      </c>
      <c r="BW229" s="151">
        <f t="shared" si="81"/>
        <v>142800</v>
      </c>
      <c r="BX229" s="151">
        <f t="shared" si="82"/>
        <v>22848</v>
      </c>
      <c r="BY229" s="151">
        <f t="shared" si="83"/>
        <v>165648</v>
      </c>
      <c r="BZ229" s="151" t="str">
        <f t="shared" si="73"/>
        <v>8-75 DIAS</v>
      </c>
      <c r="CA229" s="105"/>
      <c r="CB229" s="105"/>
      <c r="CC229" s="105"/>
      <c r="CD229" s="105"/>
      <c r="CE229" s="105"/>
      <c r="CF229" s="100"/>
      <c r="CG229" s="100"/>
      <c r="CH229" s="100"/>
      <c r="CI229" s="100"/>
      <c r="CJ229" s="100"/>
      <c r="CK229" s="107"/>
      <c r="CL229" s="107"/>
      <c r="CM229" s="107"/>
      <c r="CN229" s="107"/>
      <c r="CO229" s="107"/>
      <c r="CP229" s="102"/>
      <c r="CQ229" s="102"/>
      <c r="CR229" s="102"/>
      <c r="CS229" s="102"/>
      <c r="CT229" s="102"/>
      <c r="CU229" s="102"/>
      <c r="CV229" s="105" t="str">
        <f t="shared" si="74"/>
        <v>PROFINAS S.A.S</v>
      </c>
      <c r="CW229" s="105" t="str">
        <f t="shared" si="75"/>
        <v>MERCK</v>
      </c>
      <c r="CX229" s="105">
        <f t="shared" si="76"/>
        <v>142800</v>
      </c>
      <c r="CY229" s="105">
        <f t="shared" si="77"/>
        <v>22848</v>
      </c>
      <c r="CZ229" s="105">
        <f t="shared" si="78"/>
        <v>165648</v>
      </c>
      <c r="DA229" s="105" t="str">
        <f t="shared" si="79"/>
        <v>8-75 DIAS</v>
      </c>
    </row>
    <row r="230" spans="1:105" ht="45">
      <c r="A230" s="40">
        <v>222</v>
      </c>
      <c r="B230" s="97" t="s">
        <v>81</v>
      </c>
      <c r="C230" s="35" t="s">
        <v>76</v>
      </c>
      <c r="D230" s="35">
        <v>1</v>
      </c>
      <c r="E230" s="98" t="s">
        <v>134</v>
      </c>
      <c r="F230" s="33">
        <v>1</v>
      </c>
      <c r="G230" s="99" t="s">
        <v>134</v>
      </c>
      <c r="H230" s="115">
        <v>67000</v>
      </c>
      <c r="I230" s="115">
        <v>10720</v>
      </c>
      <c r="J230" s="115">
        <v>77720</v>
      </c>
      <c r="K230" s="100" t="s">
        <v>1276</v>
      </c>
      <c r="L230" s="101"/>
      <c r="M230" s="101"/>
      <c r="N230" s="101"/>
      <c r="O230" s="101"/>
      <c r="P230" s="101"/>
      <c r="Q230" s="102"/>
      <c r="R230" s="102"/>
      <c r="S230" s="102"/>
      <c r="T230" s="102"/>
      <c r="U230" s="102"/>
      <c r="V230" s="103"/>
      <c r="W230" s="103"/>
      <c r="X230" s="103"/>
      <c r="Y230" s="103"/>
      <c r="Z230" s="103"/>
      <c r="AA230" s="101"/>
      <c r="AB230" s="101"/>
      <c r="AC230" s="101"/>
      <c r="AD230" s="101"/>
      <c r="AE230" s="101"/>
      <c r="AF230" s="104"/>
      <c r="AG230" s="104"/>
      <c r="AH230" s="104"/>
      <c r="AI230" s="104"/>
      <c r="AJ230" s="104"/>
      <c r="AK230" s="102" t="str">
        <f t="shared" si="90"/>
        <v>ADEQUIM S.A.S</v>
      </c>
      <c r="AL230" s="102" t="str">
        <f t="shared" si="91"/>
        <v>MERCK</v>
      </c>
      <c r="AM230" s="102">
        <f t="shared" si="92"/>
        <v>67000</v>
      </c>
      <c r="AN230" s="102">
        <f t="shared" si="93"/>
        <v>10720</v>
      </c>
      <c r="AO230" s="102">
        <f t="shared" si="94"/>
        <v>77720</v>
      </c>
      <c r="AP230" s="102" t="str">
        <f t="shared" si="95"/>
        <v>30 DIAS</v>
      </c>
      <c r="AQ230" s="104"/>
      <c r="AR230" s="104"/>
      <c r="AS230" s="104"/>
      <c r="AT230" s="104"/>
      <c r="AU230" s="104"/>
      <c r="AV230" s="105"/>
      <c r="AW230" s="105"/>
      <c r="AX230" s="105"/>
      <c r="AY230" s="105"/>
      <c r="AZ230" s="105"/>
      <c r="BA230" s="102"/>
      <c r="BB230" s="102"/>
      <c r="BC230" s="102"/>
      <c r="BD230" s="102"/>
      <c r="BE230" s="102"/>
      <c r="BF230" s="106" t="s">
        <v>134</v>
      </c>
      <c r="BG230" s="106">
        <v>66816</v>
      </c>
      <c r="BH230" s="106">
        <v>10690.56</v>
      </c>
      <c r="BI230" s="106">
        <v>77506.559999999998</v>
      </c>
      <c r="BJ230" s="106" t="s">
        <v>1312</v>
      </c>
      <c r="BK230" s="101"/>
      <c r="BL230" s="101"/>
      <c r="BM230" s="101"/>
      <c r="BN230" s="101"/>
      <c r="BO230" s="101"/>
      <c r="BP230" s="107"/>
      <c r="BQ230" s="107"/>
      <c r="BR230" s="107"/>
      <c r="BS230" s="107"/>
      <c r="BT230" s="107"/>
      <c r="BU230" s="151" t="str">
        <f t="shared" si="80"/>
        <v>PROFINAS S.A.S</v>
      </c>
      <c r="BV230" s="151" t="str">
        <f t="shared" si="72"/>
        <v>MERCK</v>
      </c>
      <c r="BW230" s="151">
        <f t="shared" si="81"/>
        <v>66816</v>
      </c>
      <c r="BX230" s="151">
        <f t="shared" si="82"/>
        <v>10690.56</v>
      </c>
      <c r="BY230" s="151">
        <f t="shared" si="83"/>
        <v>77506.559999999998</v>
      </c>
      <c r="BZ230" s="151" t="str">
        <f t="shared" si="73"/>
        <v>8-75 DIAS</v>
      </c>
      <c r="CA230" s="105"/>
      <c r="CB230" s="105"/>
      <c r="CC230" s="105"/>
      <c r="CD230" s="105"/>
      <c r="CE230" s="105"/>
      <c r="CF230" s="100"/>
      <c r="CG230" s="100"/>
      <c r="CH230" s="100"/>
      <c r="CI230" s="100"/>
      <c r="CJ230" s="100"/>
      <c r="CK230" s="107"/>
      <c r="CL230" s="107"/>
      <c r="CM230" s="107"/>
      <c r="CN230" s="107"/>
      <c r="CO230" s="107"/>
      <c r="CP230" s="102"/>
      <c r="CQ230" s="102"/>
      <c r="CR230" s="102"/>
      <c r="CS230" s="102"/>
      <c r="CT230" s="102"/>
      <c r="CU230" s="102"/>
      <c r="CV230" s="105" t="str">
        <f t="shared" si="74"/>
        <v>PROFINAS S.A.S</v>
      </c>
      <c r="CW230" s="105" t="str">
        <f t="shared" si="75"/>
        <v>MERCK</v>
      </c>
      <c r="CX230" s="105">
        <f t="shared" si="76"/>
        <v>66816</v>
      </c>
      <c r="CY230" s="105">
        <f t="shared" si="77"/>
        <v>10690.56</v>
      </c>
      <c r="CZ230" s="105">
        <f t="shared" si="78"/>
        <v>77506.559999999998</v>
      </c>
      <c r="DA230" s="105" t="str">
        <f t="shared" si="79"/>
        <v>8-75 DIAS</v>
      </c>
    </row>
    <row r="231" spans="1:105" ht="30">
      <c r="A231" s="40">
        <v>223</v>
      </c>
      <c r="B231" s="97" t="s">
        <v>82</v>
      </c>
      <c r="C231" s="35" t="s">
        <v>76</v>
      </c>
      <c r="D231" s="35" t="s">
        <v>83</v>
      </c>
      <c r="E231" s="98" t="s">
        <v>134</v>
      </c>
      <c r="F231" s="33">
        <v>1</v>
      </c>
      <c r="G231" s="99" t="s">
        <v>134</v>
      </c>
      <c r="H231" s="115">
        <v>1168000</v>
      </c>
      <c r="I231" s="115">
        <v>186880</v>
      </c>
      <c r="J231" s="115">
        <v>1354880</v>
      </c>
      <c r="K231" s="100" t="s">
        <v>1274</v>
      </c>
      <c r="L231" s="101"/>
      <c r="M231" s="101"/>
      <c r="N231" s="101"/>
      <c r="O231" s="101"/>
      <c r="P231" s="101"/>
      <c r="Q231" s="102"/>
      <c r="R231" s="102"/>
      <c r="S231" s="102"/>
      <c r="T231" s="102"/>
      <c r="U231" s="102"/>
      <c r="V231" s="103"/>
      <c r="W231" s="103"/>
      <c r="X231" s="103"/>
      <c r="Y231" s="103"/>
      <c r="Z231" s="103"/>
      <c r="AA231" s="101"/>
      <c r="AB231" s="101"/>
      <c r="AC231" s="101"/>
      <c r="AD231" s="101"/>
      <c r="AE231" s="101"/>
      <c r="AF231" s="104"/>
      <c r="AG231" s="104"/>
      <c r="AH231" s="104"/>
      <c r="AI231" s="104"/>
      <c r="AJ231" s="104"/>
      <c r="AK231" s="102" t="str">
        <f t="shared" si="90"/>
        <v>ADEQUIM S.A.S</v>
      </c>
      <c r="AL231" s="102" t="str">
        <f t="shared" si="91"/>
        <v>MERCK</v>
      </c>
      <c r="AM231" s="102">
        <f t="shared" si="92"/>
        <v>1168000</v>
      </c>
      <c r="AN231" s="102">
        <f t="shared" si="93"/>
        <v>186880</v>
      </c>
      <c r="AO231" s="102">
        <f t="shared" si="94"/>
        <v>1354880</v>
      </c>
      <c r="AP231" s="102" t="str">
        <f t="shared" si="95"/>
        <v>90 DIAS</v>
      </c>
      <c r="AQ231" s="104"/>
      <c r="AR231" s="104"/>
      <c r="AS231" s="104"/>
      <c r="AT231" s="104"/>
      <c r="AU231" s="104"/>
      <c r="AV231" s="105"/>
      <c r="AW231" s="105"/>
      <c r="AX231" s="105"/>
      <c r="AY231" s="105"/>
      <c r="AZ231" s="105"/>
      <c r="BA231" s="102"/>
      <c r="BB231" s="102"/>
      <c r="BC231" s="102"/>
      <c r="BD231" s="102"/>
      <c r="BE231" s="102"/>
      <c r="BF231" s="106" t="s">
        <v>134</v>
      </c>
      <c r="BG231" s="106">
        <v>919584</v>
      </c>
      <c r="BH231" s="106">
        <v>147133.44</v>
      </c>
      <c r="BI231" s="106">
        <v>1066717.44</v>
      </c>
      <c r="BJ231" s="106" t="s">
        <v>1312</v>
      </c>
      <c r="BK231" s="101"/>
      <c r="BL231" s="101"/>
      <c r="BM231" s="101"/>
      <c r="BN231" s="101"/>
      <c r="BO231" s="101"/>
      <c r="BP231" s="107"/>
      <c r="BQ231" s="107"/>
      <c r="BR231" s="107"/>
      <c r="BS231" s="107"/>
      <c r="BT231" s="107"/>
      <c r="BU231" s="151" t="str">
        <f t="shared" si="80"/>
        <v>PROFINAS S.A.S</v>
      </c>
      <c r="BV231" s="151" t="str">
        <f t="shared" si="72"/>
        <v>MERCK</v>
      </c>
      <c r="BW231" s="151">
        <f t="shared" si="81"/>
        <v>919584</v>
      </c>
      <c r="BX231" s="151">
        <f t="shared" si="82"/>
        <v>147133.44</v>
      </c>
      <c r="BY231" s="151">
        <f t="shared" si="83"/>
        <v>1066717.44</v>
      </c>
      <c r="BZ231" s="151" t="str">
        <f t="shared" si="73"/>
        <v>8-75 DIAS</v>
      </c>
      <c r="CA231" s="105"/>
      <c r="CB231" s="105"/>
      <c r="CC231" s="105"/>
      <c r="CD231" s="105"/>
      <c r="CE231" s="105"/>
      <c r="CF231" s="100"/>
      <c r="CG231" s="100"/>
      <c r="CH231" s="100"/>
      <c r="CI231" s="100"/>
      <c r="CJ231" s="100"/>
      <c r="CK231" s="107"/>
      <c r="CL231" s="107"/>
      <c r="CM231" s="107"/>
      <c r="CN231" s="107"/>
      <c r="CO231" s="107"/>
      <c r="CP231" s="102"/>
      <c r="CQ231" s="102"/>
      <c r="CR231" s="102"/>
      <c r="CS231" s="102"/>
      <c r="CT231" s="102"/>
      <c r="CU231" s="102"/>
      <c r="CV231" s="105" t="str">
        <f t="shared" si="74"/>
        <v>PROFINAS S.A.S</v>
      </c>
      <c r="CW231" s="105" t="str">
        <f t="shared" si="75"/>
        <v>MERCK</v>
      </c>
      <c r="CX231" s="105">
        <f t="shared" si="76"/>
        <v>919584</v>
      </c>
      <c r="CY231" s="105">
        <f t="shared" si="77"/>
        <v>147133.44</v>
      </c>
      <c r="CZ231" s="105">
        <f t="shared" si="78"/>
        <v>1066717.44</v>
      </c>
      <c r="DA231" s="105" t="str">
        <f t="shared" si="79"/>
        <v>8-75 DIAS</v>
      </c>
    </row>
    <row r="232" spans="1:105" ht="30">
      <c r="A232" s="40">
        <v>224</v>
      </c>
      <c r="B232" s="97" t="s">
        <v>84</v>
      </c>
      <c r="C232" s="35" t="s">
        <v>77</v>
      </c>
      <c r="D232" s="35">
        <v>500</v>
      </c>
      <c r="E232" s="98" t="s">
        <v>134</v>
      </c>
      <c r="F232" s="33">
        <v>1</v>
      </c>
      <c r="G232" s="99" t="s">
        <v>134</v>
      </c>
      <c r="H232" s="115">
        <v>77800</v>
      </c>
      <c r="I232" s="115">
        <v>12448</v>
      </c>
      <c r="J232" s="115">
        <v>90248</v>
      </c>
      <c r="K232" s="100" t="s">
        <v>1276</v>
      </c>
      <c r="L232" s="101"/>
      <c r="M232" s="101"/>
      <c r="N232" s="101"/>
      <c r="O232" s="101"/>
      <c r="P232" s="101"/>
      <c r="Q232" s="102"/>
      <c r="R232" s="102"/>
      <c r="S232" s="102"/>
      <c r="T232" s="102"/>
      <c r="U232" s="102"/>
      <c r="V232" s="103"/>
      <c r="W232" s="103"/>
      <c r="X232" s="103"/>
      <c r="Y232" s="103"/>
      <c r="Z232" s="103"/>
      <c r="AA232" s="101"/>
      <c r="AB232" s="101"/>
      <c r="AC232" s="101"/>
      <c r="AD232" s="101"/>
      <c r="AE232" s="101"/>
      <c r="AF232" s="104"/>
      <c r="AG232" s="104"/>
      <c r="AH232" s="104"/>
      <c r="AI232" s="104"/>
      <c r="AJ232" s="104"/>
      <c r="AK232" s="102" t="str">
        <f t="shared" si="90"/>
        <v>ADEQUIM S.A.S</v>
      </c>
      <c r="AL232" s="102" t="str">
        <f t="shared" si="91"/>
        <v>MERCK</v>
      </c>
      <c r="AM232" s="102">
        <f t="shared" si="92"/>
        <v>77800</v>
      </c>
      <c r="AN232" s="102">
        <f t="shared" si="93"/>
        <v>12448</v>
      </c>
      <c r="AO232" s="102">
        <f t="shared" si="94"/>
        <v>90248</v>
      </c>
      <c r="AP232" s="102" t="str">
        <f t="shared" si="95"/>
        <v>30 DIAS</v>
      </c>
      <c r="AQ232" s="104"/>
      <c r="AR232" s="104"/>
      <c r="AS232" s="104"/>
      <c r="AT232" s="104"/>
      <c r="AU232" s="104"/>
      <c r="AV232" s="105"/>
      <c r="AW232" s="105"/>
      <c r="AX232" s="105"/>
      <c r="AY232" s="105"/>
      <c r="AZ232" s="105"/>
      <c r="BA232" s="102"/>
      <c r="BB232" s="102"/>
      <c r="BC232" s="102"/>
      <c r="BD232" s="102"/>
      <c r="BE232" s="102"/>
      <c r="BF232" s="106" t="s">
        <v>134</v>
      </c>
      <c r="BG232" s="106">
        <v>77760</v>
      </c>
      <c r="BH232" s="106">
        <v>12441.6</v>
      </c>
      <c r="BI232" s="106">
        <v>90201.600000000006</v>
      </c>
      <c r="BJ232" s="106" t="s">
        <v>1312</v>
      </c>
      <c r="BK232" s="101"/>
      <c r="BL232" s="101"/>
      <c r="BM232" s="101"/>
      <c r="BN232" s="101"/>
      <c r="BO232" s="101"/>
      <c r="BP232" s="107"/>
      <c r="BQ232" s="107"/>
      <c r="BR232" s="107"/>
      <c r="BS232" s="107"/>
      <c r="BT232" s="107"/>
      <c r="BU232" s="151" t="str">
        <f t="shared" si="80"/>
        <v>PROFINAS S.A.S</v>
      </c>
      <c r="BV232" s="151" t="str">
        <f t="shared" si="72"/>
        <v>MERCK</v>
      </c>
      <c r="BW232" s="151">
        <f t="shared" si="81"/>
        <v>77760</v>
      </c>
      <c r="BX232" s="151">
        <f t="shared" si="82"/>
        <v>12441.6</v>
      </c>
      <c r="BY232" s="151">
        <f t="shared" si="83"/>
        <v>90201.600000000006</v>
      </c>
      <c r="BZ232" s="151" t="str">
        <f t="shared" si="73"/>
        <v>8-75 DIAS</v>
      </c>
      <c r="CA232" s="105"/>
      <c r="CB232" s="105"/>
      <c r="CC232" s="105"/>
      <c r="CD232" s="105"/>
      <c r="CE232" s="105"/>
      <c r="CF232" s="100"/>
      <c r="CG232" s="100"/>
      <c r="CH232" s="100"/>
      <c r="CI232" s="100"/>
      <c r="CJ232" s="100"/>
      <c r="CK232" s="107"/>
      <c r="CL232" s="107"/>
      <c r="CM232" s="107"/>
      <c r="CN232" s="107"/>
      <c r="CO232" s="107"/>
      <c r="CP232" s="102"/>
      <c r="CQ232" s="102"/>
      <c r="CR232" s="102"/>
      <c r="CS232" s="102"/>
      <c r="CT232" s="102"/>
      <c r="CU232" s="102"/>
      <c r="CV232" s="105" t="str">
        <f t="shared" si="74"/>
        <v>PROFINAS S.A.S</v>
      </c>
      <c r="CW232" s="105" t="str">
        <f t="shared" si="75"/>
        <v>MERCK</v>
      </c>
      <c r="CX232" s="105">
        <f t="shared" si="76"/>
        <v>77760</v>
      </c>
      <c r="CY232" s="105">
        <f t="shared" si="77"/>
        <v>12441.6</v>
      </c>
      <c r="CZ232" s="105">
        <f t="shared" si="78"/>
        <v>90201.600000000006</v>
      </c>
      <c r="DA232" s="105" t="str">
        <f t="shared" si="79"/>
        <v>8-75 DIAS</v>
      </c>
    </row>
    <row r="233" spans="1:105" ht="30">
      <c r="A233" s="40">
        <v>225</v>
      </c>
      <c r="B233" s="97" t="s">
        <v>85</v>
      </c>
      <c r="C233" s="35" t="s">
        <v>77</v>
      </c>
      <c r="D233" s="35">
        <v>250</v>
      </c>
      <c r="E233" s="98" t="s">
        <v>134</v>
      </c>
      <c r="F233" s="33">
        <v>1</v>
      </c>
      <c r="G233" s="99" t="s">
        <v>134</v>
      </c>
      <c r="H233" s="115">
        <v>155000</v>
      </c>
      <c r="I233" s="115">
        <v>24800</v>
      </c>
      <c r="J233" s="115">
        <v>179800</v>
      </c>
      <c r="K233" s="100" t="s">
        <v>1276</v>
      </c>
      <c r="L233" s="101"/>
      <c r="M233" s="101"/>
      <c r="N233" s="101"/>
      <c r="O233" s="101"/>
      <c r="P233" s="101"/>
      <c r="Q233" s="102"/>
      <c r="R233" s="102"/>
      <c r="S233" s="102"/>
      <c r="T233" s="102"/>
      <c r="U233" s="102"/>
      <c r="V233" s="103"/>
      <c r="W233" s="103"/>
      <c r="X233" s="103"/>
      <c r="Y233" s="103"/>
      <c r="Z233" s="103"/>
      <c r="AA233" s="101"/>
      <c r="AB233" s="101"/>
      <c r="AC233" s="101"/>
      <c r="AD233" s="101"/>
      <c r="AE233" s="101"/>
      <c r="AF233" s="104"/>
      <c r="AG233" s="104"/>
      <c r="AH233" s="104"/>
      <c r="AI233" s="104"/>
      <c r="AJ233" s="104"/>
      <c r="AK233" s="102" t="str">
        <f t="shared" si="90"/>
        <v>ADEQUIM S.A.S</v>
      </c>
      <c r="AL233" s="102" t="str">
        <f t="shared" si="91"/>
        <v>MERCK</v>
      </c>
      <c r="AM233" s="102">
        <f t="shared" si="92"/>
        <v>155000</v>
      </c>
      <c r="AN233" s="102">
        <f t="shared" si="93"/>
        <v>24800</v>
      </c>
      <c r="AO233" s="102">
        <f t="shared" si="94"/>
        <v>179800</v>
      </c>
      <c r="AP233" s="102" t="str">
        <f t="shared" si="95"/>
        <v>30 DIAS</v>
      </c>
      <c r="AQ233" s="104"/>
      <c r="AR233" s="104"/>
      <c r="AS233" s="104"/>
      <c r="AT233" s="104"/>
      <c r="AU233" s="104"/>
      <c r="AV233" s="105"/>
      <c r="AW233" s="105"/>
      <c r="AX233" s="105"/>
      <c r="AY233" s="105"/>
      <c r="AZ233" s="105"/>
      <c r="BA233" s="102"/>
      <c r="BB233" s="102"/>
      <c r="BC233" s="102"/>
      <c r="BD233" s="102"/>
      <c r="BE233" s="102"/>
      <c r="BF233" s="106" t="s">
        <v>134</v>
      </c>
      <c r="BG233" s="106">
        <v>154944</v>
      </c>
      <c r="BH233" s="106">
        <v>24791.040000000001</v>
      </c>
      <c r="BI233" s="106">
        <v>179735.04000000001</v>
      </c>
      <c r="BJ233" s="106" t="s">
        <v>1312</v>
      </c>
      <c r="BK233" s="101"/>
      <c r="BL233" s="101"/>
      <c r="BM233" s="101"/>
      <c r="BN233" s="101"/>
      <c r="BO233" s="101"/>
      <c r="BP233" s="107"/>
      <c r="BQ233" s="107"/>
      <c r="BR233" s="107"/>
      <c r="BS233" s="107"/>
      <c r="BT233" s="107"/>
      <c r="BU233" s="151" t="str">
        <f t="shared" si="80"/>
        <v>PROFINAS S.A.S</v>
      </c>
      <c r="BV233" s="151" t="str">
        <f t="shared" si="72"/>
        <v>MERCK</v>
      </c>
      <c r="BW233" s="151">
        <f t="shared" si="81"/>
        <v>154944</v>
      </c>
      <c r="BX233" s="151">
        <f t="shared" si="82"/>
        <v>24791.040000000001</v>
      </c>
      <c r="BY233" s="151">
        <f t="shared" si="83"/>
        <v>179735.04000000001</v>
      </c>
      <c r="BZ233" s="151" t="str">
        <f t="shared" si="73"/>
        <v>8-75 DIAS</v>
      </c>
      <c r="CA233" s="105"/>
      <c r="CB233" s="105"/>
      <c r="CC233" s="105"/>
      <c r="CD233" s="105"/>
      <c r="CE233" s="105"/>
      <c r="CF233" s="100"/>
      <c r="CG233" s="100"/>
      <c r="CH233" s="100"/>
      <c r="CI233" s="100"/>
      <c r="CJ233" s="100"/>
      <c r="CK233" s="107"/>
      <c r="CL233" s="107"/>
      <c r="CM233" s="107"/>
      <c r="CN233" s="107"/>
      <c r="CO233" s="107"/>
      <c r="CP233" s="102"/>
      <c r="CQ233" s="102"/>
      <c r="CR233" s="102"/>
      <c r="CS233" s="102"/>
      <c r="CT233" s="102"/>
      <c r="CU233" s="102"/>
      <c r="CV233" s="105" t="str">
        <f t="shared" si="74"/>
        <v>PROFINAS S.A.S</v>
      </c>
      <c r="CW233" s="105" t="str">
        <f t="shared" si="75"/>
        <v>MERCK</v>
      </c>
      <c r="CX233" s="105">
        <f t="shared" si="76"/>
        <v>154944</v>
      </c>
      <c r="CY233" s="105">
        <f t="shared" si="77"/>
        <v>24791.040000000001</v>
      </c>
      <c r="CZ233" s="105">
        <f t="shared" si="78"/>
        <v>179735.04000000001</v>
      </c>
      <c r="DA233" s="105" t="str">
        <f t="shared" si="79"/>
        <v>8-75 DIAS</v>
      </c>
    </row>
    <row r="234" spans="1:105" ht="30">
      <c r="A234" s="40">
        <v>226</v>
      </c>
      <c r="B234" s="97" t="s">
        <v>94</v>
      </c>
      <c r="C234" s="35" t="s">
        <v>76</v>
      </c>
      <c r="D234" s="35">
        <v>1</v>
      </c>
      <c r="E234" s="98" t="s">
        <v>134</v>
      </c>
      <c r="F234" s="33">
        <v>1</v>
      </c>
      <c r="G234" s="99" t="s">
        <v>134</v>
      </c>
      <c r="H234" s="115">
        <v>965000</v>
      </c>
      <c r="I234" s="115">
        <v>154400</v>
      </c>
      <c r="J234" s="115">
        <v>1119400</v>
      </c>
      <c r="K234" s="100" t="s">
        <v>1274</v>
      </c>
      <c r="L234" s="101"/>
      <c r="M234" s="101"/>
      <c r="N234" s="101"/>
      <c r="O234" s="101"/>
      <c r="P234" s="101"/>
      <c r="Q234" s="102"/>
      <c r="R234" s="102"/>
      <c r="S234" s="102"/>
      <c r="T234" s="102"/>
      <c r="U234" s="102"/>
      <c r="V234" s="103"/>
      <c r="W234" s="103"/>
      <c r="X234" s="103"/>
      <c r="Y234" s="103"/>
      <c r="Z234" s="103"/>
      <c r="AA234" s="101"/>
      <c r="AB234" s="101"/>
      <c r="AC234" s="101"/>
      <c r="AD234" s="101"/>
      <c r="AE234" s="101"/>
      <c r="AF234" s="104"/>
      <c r="AG234" s="104"/>
      <c r="AH234" s="104"/>
      <c r="AI234" s="104"/>
      <c r="AJ234" s="104"/>
      <c r="AK234" s="102" t="str">
        <f t="shared" si="90"/>
        <v>ADEQUIM S.A.S</v>
      </c>
      <c r="AL234" s="102" t="str">
        <f t="shared" si="91"/>
        <v>MERCK</v>
      </c>
      <c r="AM234" s="102">
        <f t="shared" si="92"/>
        <v>965000</v>
      </c>
      <c r="AN234" s="102">
        <f t="shared" si="93"/>
        <v>154400</v>
      </c>
      <c r="AO234" s="102">
        <f t="shared" si="94"/>
        <v>1119400</v>
      </c>
      <c r="AP234" s="102" t="str">
        <f t="shared" si="95"/>
        <v>90 DIAS</v>
      </c>
      <c r="AQ234" s="104"/>
      <c r="AR234" s="104"/>
      <c r="AS234" s="104"/>
      <c r="AT234" s="104"/>
      <c r="AU234" s="104"/>
      <c r="AV234" s="105"/>
      <c r="AW234" s="105"/>
      <c r="AX234" s="105"/>
      <c r="AY234" s="105"/>
      <c r="AZ234" s="105"/>
      <c r="BA234" s="102" t="s">
        <v>134</v>
      </c>
      <c r="BB234" s="102">
        <v>1247485</v>
      </c>
      <c r="BC234" s="102">
        <v>199597.6</v>
      </c>
      <c r="BD234" s="102">
        <v>1447082.6</v>
      </c>
      <c r="BE234" s="102" t="s">
        <v>1283</v>
      </c>
      <c r="BF234" s="106" t="s">
        <v>134</v>
      </c>
      <c r="BG234" s="106">
        <v>770493.12</v>
      </c>
      <c r="BH234" s="106">
        <v>123278.8992</v>
      </c>
      <c r="BI234" s="106">
        <v>893772.01919999998</v>
      </c>
      <c r="BJ234" s="106" t="s">
        <v>1312</v>
      </c>
      <c r="BK234" s="101"/>
      <c r="BL234" s="101"/>
      <c r="BM234" s="101"/>
      <c r="BN234" s="101"/>
      <c r="BO234" s="101"/>
      <c r="BP234" s="107"/>
      <c r="BQ234" s="107"/>
      <c r="BR234" s="107"/>
      <c r="BS234" s="107"/>
      <c r="BT234" s="107"/>
      <c r="BU234" s="151" t="str">
        <f t="shared" si="80"/>
        <v>PROFINAS S.A.S</v>
      </c>
      <c r="BV234" s="151" t="str">
        <f t="shared" si="72"/>
        <v>MERCK</v>
      </c>
      <c r="BW234" s="151">
        <f t="shared" si="81"/>
        <v>770493.12</v>
      </c>
      <c r="BX234" s="151">
        <f t="shared" si="82"/>
        <v>123278.8992</v>
      </c>
      <c r="BY234" s="151">
        <f t="shared" si="83"/>
        <v>893772.01919999998</v>
      </c>
      <c r="BZ234" s="151" t="str">
        <f t="shared" si="73"/>
        <v>8-75 DIAS</v>
      </c>
      <c r="CA234" s="105"/>
      <c r="CB234" s="105"/>
      <c r="CC234" s="105"/>
      <c r="CD234" s="105"/>
      <c r="CE234" s="105"/>
      <c r="CF234" s="100"/>
      <c r="CG234" s="100"/>
      <c r="CH234" s="100"/>
      <c r="CI234" s="100"/>
      <c r="CJ234" s="100"/>
      <c r="CK234" s="107"/>
      <c r="CL234" s="107"/>
      <c r="CM234" s="107"/>
      <c r="CN234" s="107"/>
      <c r="CO234" s="107"/>
      <c r="CP234" s="102"/>
      <c r="CQ234" s="102"/>
      <c r="CR234" s="102"/>
      <c r="CS234" s="102"/>
      <c r="CT234" s="102"/>
      <c r="CU234" s="102"/>
      <c r="CV234" s="105" t="str">
        <f t="shared" si="74"/>
        <v>PROFINAS S.A.S</v>
      </c>
      <c r="CW234" s="105" t="str">
        <f t="shared" si="75"/>
        <v>MERCK</v>
      </c>
      <c r="CX234" s="105">
        <f t="shared" si="76"/>
        <v>770493.12</v>
      </c>
      <c r="CY234" s="105">
        <f t="shared" si="77"/>
        <v>123278.8992</v>
      </c>
      <c r="CZ234" s="105">
        <f t="shared" si="78"/>
        <v>893772.01919999998</v>
      </c>
      <c r="DA234" s="105" t="str">
        <f t="shared" si="79"/>
        <v>8-75 DIAS</v>
      </c>
    </row>
    <row r="235" spans="1:105" ht="30">
      <c r="A235" s="40">
        <v>227</v>
      </c>
      <c r="B235" s="97" t="s">
        <v>95</v>
      </c>
      <c r="C235" s="35" t="s">
        <v>77</v>
      </c>
      <c r="D235" s="35">
        <v>50</v>
      </c>
      <c r="E235" s="98" t="s">
        <v>134</v>
      </c>
      <c r="F235" s="33">
        <v>1</v>
      </c>
      <c r="G235" s="99" t="s">
        <v>134</v>
      </c>
      <c r="H235" s="115">
        <v>152000</v>
      </c>
      <c r="I235" s="115">
        <v>24320</v>
      </c>
      <c r="J235" s="115">
        <v>176320</v>
      </c>
      <c r="K235" s="100" t="s">
        <v>1274</v>
      </c>
      <c r="L235" s="101"/>
      <c r="M235" s="101"/>
      <c r="N235" s="101"/>
      <c r="O235" s="101"/>
      <c r="P235" s="101"/>
      <c r="Q235" s="102"/>
      <c r="R235" s="102"/>
      <c r="S235" s="102"/>
      <c r="T235" s="102"/>
      <c r="U235" s="102"/>
      <c r="V235" s="103"/>
      <c r="W235" s="103"/>
      <c r="X235" s="103"/>
      <c r="Y235" s="103"/>
      <c r="Z235" s="103"/>
      <c r="AA235" s="101"/>
      <c r="AB235" s="101"/>
      <c r="AC235" s="101"/>
      <c r="AD235" s="101"/>
      <c r="AE235" s="101"/>
      <c r="AF235" s="104"/>
      <c r="AG235" s="104"/>
      <c r="AH235" s="104"/>
      <c r="AI235" s="104"/>
      <c r="AJ235" s="104"/>
      <c r="AK235" s="102" t="str">
        <f t="shared" si="90"/>
        <v>ADEQUIM S.A.S</v>
      </c>
      <c r="AL235" s="102" t="str">
        <f t="shared" si="91"/>
        <v>MERCK</v>
      </c>
      <c r="AM235" s="102">
        <f t="shared" si="92"/>
        <v>152000</v>
      </c>
      <c r="AN235" s="102">
        <f t="shared" si="93"/>
        <v>24320</v>
      </c>
      <c r="AO235" s="102">
        <f t="shared" si="94"/>
        <v>176320</v>
      </c>
      <c r="AP235" s="102" t="str">
        <f t="shared" si="95"/>
        <v>90 DIAS</v>
      </c>
      <c r="AQ235" s="104"/>
      <c r="AR235" s="104"/>
      <c r="AS235" s="104"/>
      <c r="AT235" s="104"/>
      <c r="AU235" s="104"/>
      <c r="AV235" s="105"/>
      <c r="AW235" s="105"/>
      <c r="AX235" s="105"/>
      <c r="AY235" s="105"/>
      <c r="AZ235" s="105"/>
      <c r="BA235" s="102" t="s">
        <v>134</v>
      </c>
      <c r="BB235" s="102">
        <v>355376</v>
      </c>
      <c r="BC235" s="102">
        <v>56860.160000000003</v>
      </c>
      <c r="BD235" s="102">
        <v>412236.16000000003</v>
      </c>
      <c r="BE235" s="102" t="s">
        <v>1283</v>
      </c>
      <c r="BF235" s="106" t="s">
        <v>134</v>
      </c>
      <c r="BG235" s="106">
        <v>121031.03999999999</v>
      </c>
      <c r="BH235" s="106">
        <v>19364.966400000001</v>
      </c>
      <c r="BI235" s="106">
        <v>140396.00639999998</v>
      </c>
      <c r="BJ235" s="106" t="s">
        <v>1312</v>
      </c>
      <c r="BK235" s="101"/>
      <c r="BL235" s="101"/>
      <c r="BM235" s="101"/>
      <c r="BN235" s="101"/>
      <c r="BO235" s="101"/>
      <c r="BP235" s="107"/>
      <c r="BQ235" s="107"/>
      <c r="BR235" s="107"/>
      <c r="BS235" s="107"/>
      <c r="BT235" s="107"/>
      <c r="BU235" s="151" t="str">
        <f t="shared" si="80"/>
        <v>PROFINAS S.A.S</v>
      </c>
      <c r="BV235" s="151" t="str">
        <f t="shared" si="72"/>
        <v>MERCK</v>
      </c>
      <c r="BW235" s="151">
        <f t="shared" si="81"/>
        <v>121031.03999999999</v>
      </c>
      <c r="BX235" s="151">
        <f t="shared" si="82"/>
        <v>19364.966400000001</v>
      </c>
      <c r="BY235" s="151">
        <f t="shared" si="83"/>
        <v>140396.00639999998</v>
      </c>
      <c r="BZ235" s="151" t="str">
        <f t="shared" si="73"/>
        <v>8-75 DIAS</v>
      </c>
      <c r="CA235" s="105"/>
      <c r="CB235" s="105"/>
      <c r="CC235" s="105"/>
      <c r="CD235" s="105"/>
      <c r="CE235" s="105"/>
      <c r="CF235" s="100"/>
      <c r="CG235" s="100"/>
      <c r="CH235" s="100"/>
      <c r="CI235" s="100"/>
      <c r="CJ235" s="100"/>
      <c r="CK235" s="107"/>
      <c r="CL235" s="107"/>
      <c r="CM235" s="107"/>
      <c r="CN235" s="107"/>
      <c r="CO235" s="107"/>
      <c r="CP235" s="102"/>
      <c r="CQ235" s="102"/>
      <c r="CR235" s="102"/>
      <c r="CS235" s="102"/>
      <c r="CT235" s="102"/>
      <c r="CU235" s="102"/>
      <c r="CV235" s="105" t="str">
        <f t="shared" si="74"/>
        <v>PROFINAS S.A.S</v>
      </c>
      <c r="CW235" s="105" t="str">
        <f t="shared" si="75"/>
        <v>MERCK</v>
      </c>
      <c r="CX235" s="105">
        <f t="shared" si="76"/>
        <v>121031.03999999999</v>
      </c>
      <c r="CY235" s="105">
        <f t="shared" si="77"/>
        <v>19364.966400000001</v>
      </c>
      <c r="CZ235" s="105">
        <f t="shared" si="78"/>
        <v>140396.00639999998</v>
      </c>
      <c r="DA235" s="105" t="str">
        <f t="shared" si="79"/>
        <v>8-75 DIAS</v>
      </c>
    </row>
    <row r="236" spans="1:105" ht="45">
      <c r="A236" s="40">
        <v>228</v>
      </c>
      <c r="B236" s="97" t="s">
        <v>97</v>
      </c>
      <c r="C236" s="35" t="s">
        <v>77</v>
      </c>
      <c r="D236" s="35">
        <v>25</v>
      </c>
      <c r="E236" s="98" t="s">
        <v>134</v>
      </c>
      <c r="F236" s="33">
        <v>2</v>
      </c>
      <c r="G236" s="99" t="s">
        <v>134</v>
      </c>
      <c r="H236" s="115">
        <v>275500</v>
      </c>
      <c r="I236" s="115">
        <v>44080</v>
      </c>
      <c r="J236" s="115">
        <v>639160</v>
      </c>
      <c r="K236" s="100" t="s">
        <v>1274</v>
      </c>
      <c r="L236" s="101"/>
      <c r="M236" s="101"/>
      <c r="N236" s="101"/>
      <c r="O236" s="101"/>
      <c r="P236" s="101"/>
      <c r="Q236" s="102"/>
      <c r="R236" s="102"/>
      <c r="S236" s="102"/>
      <c r="T236" s="102"/>
      <c r="U236" s="102"/>
      <c r="V236" s="103"/>
      <c r="W236" s="103"/>
      <c r="X236" s="103"/>
      <c r="Y236" s="103"/>
      <c r="Z236" s="103"/>
      <c r="AA236" s="101"/>
      <c r="AB236" s="101"/>
      <c r="AC236" s="101"/>
      <c r="AD236" s="101"/>
      <c r="AE236" s="101"/>
      <c r="AF236" s="104"/>
      <c r="AG236" s="104"/>
      <c r="AH236" s="104"/>
      <c r="AI236" s="104"/>
      <c r="AJ236" s="104"/>
      <c r="AK236" s="102" t="str">
        <f t="shared" si="90"/>
        <v>ADEQUIM S.A.S</v>
      </c>
      <c r="AL236" s="102" t="str">
        <f t="shared" si="91"/>
        <v>MERCK</v>
      </c>
      <c r="AM236" s="102">
        <f t="shared" si="92"/>
        <v>275500</v>
      </c>
      <c r="AN236" s="102">
        <f t="shared" si="93"/>
        <v>44080</v>
      </c>
      <c r="AO236" s="102">
        <f t="shared" si="94"/>
        <v>639160</v>
      </c>
      <c r="AP236" s="102" t="str">
        <f t="shared" si="95"/>
        <v>90 DIAS</v>
      </c>
      <c r="AQ236" s="104"/>
      <c r="AR236" s="104"/>
      <c r="AS236" s="104"/>
      <c r="AT236" s="104"/>
      <c r="AU236" s="104"/>
      <c r="AV236" s="105"/>
      <c r="AW236" s="105"/>
      <c r="AX236" s="105"/>
      <c r="AY236" s="105"/>
      <c r="AZ236" s="105"/>
      <c r="BA236" s="102"/>
      <c r="BB236" s="102"/>
      <c r="BC236" s="102"/>
      <c r="BD236" s="102"/>
      <c r="BE236" s="102"/>
      <c r="BF236" s="106" t="s">
        <v>134</v>
      </c>
      <c r="BG236" s="106">
        <v>220248.95999999999</v>
      </c>
      <c r="BH236" s="106">
        <v>35239.833599999998</v>
      </c>
      <c r="BI236" s="106">
        <v>510977.58719999995</v>
      </c>
      <c r="BJ236" s="106" t="s">
        <v>1312</v>
      </c>
      <c r="BK236" s="101"/>
      <c r="BL236" s="101"/>
      <c r="BM236" s="101"/>
      <c r="BN236" s="101"/>
      <c r="BO236" s="101"/>
      <c r="BP236" s="107"/>
      <c r="BQ236" s="107"/>
      <c r="BR236" s="107"/>
      <c r="BS236" s="107"/>
      <c r="BT236" s="107"/>
      <c r="BU236" s="151" t="str">
        <f t="shared" si="80"/>
        <v>PROFINAS S.A.S</v>
      </c>
      <c r="BV236" s="151" t="str">
        <f t="shared" si="72"/>
        <v>MERCK</v>
      </c>
      <c r="BW236" s="151">
        <f t="shared" si="81"/>
        <v>220248.95999999999</v>
      </c>
      <c r="BX236" s="151">
        <f t="shared" si="82"/>
        <v>35239.833599999998</v>
      </c>
      <c r="BY236" s="151">
        <f t="shared" si="83"/>
        <v>510977.58719999995</v>
      </c>
      <c r="BZ236" s="151" t="str">
        <f t="shared" si="73"/>
        <v>8-75 DIAS</v>
      </c>
      <c r="CA236" s="105"/>
      <c r="CB236" s="105"/>
      <c r="CC236" s="105"/>
      <c r="CD236" s="105"/>
      <c r="CE236" s="105"/>
      <c r="CF236" s="100"/>
      <c r="CG236" s="100"/>
      <c r="CH236" s="100"/>
      <c r="CI236" s="100"/>
      <c r="CJ236" s="100"/>
      <c r="CK236" s="107"/>
      <c r="CL236" s="107"/>
      <c r="CM236" s="107"/>
      <c r="CN236" s="107"/>
      <c r="CO236" s="107"/>
      <c r="CP236" s="102"/>
      <c r="CQ236" s="102"/>
      <c r="CR236" s="102"/>
      <c r="CS236" s="102"/>
      <c r="CT236" s="102"/>
      <c r="CU236" s="102"/>
      <c r="CV236" s="105" t="str">
        <f t="shared" si="74"/>
        <v>PROFINAS S.A.S</v>
      </c>
      <c r="CW236" s="105" t="str">
        <f t="shared" si="75"/>
        <v>MERCK</v>
      </c>
      <c r="CX236" s="105">
        <f t="shared" si="76"/>
        <v>220248.95999999999</v>
      </c>
      <c r="CY236" s="105">
        <f t="shared" si="77"/>
        <v>35239.833599999998</v>
      </c>
      <c r="CZ236" s="105">
        <f t="shared" si="78"/>
        <v>510977.58719999995</v>
      </c>
      <c r="DA236" s="105" t="str">
        <f t="shared" si="79"/>
        <v>8-75 DIAS</v>
      </c>
    </row>
    <row r="237" spans="1:105" ht="45">
      <c r="A237" s="40">
        <v>229</v>
      </c>
      <c r="B237" s="97" t="s">
        <v>100</v>
      </c>
      <c r="C237" s="35" t="s">
        <v>76</v>
      </c>
      <c r="D237" s="35">
        <v>1</v>
      </c>
      <c r="E237" s="98" t="s">
        <v>134</v>
      </c>
      <c r="F237" s="33">
        <v>1</v>
      </c>
      <c r="G237" s="99" t="s">
        <v>134</v>
      </c>
      <c r="H237" s="115">
        <v>81500</v>
      </c>
      <c r="I237" s="115">
        <v>13040</v>
      </c>
      <c r="J237" s="115">
        <v>94540</v>
      </c>
      <c r="K237" s="100" t="s">
        <v>1276</v>
      </c>
      <c r="L237" s="101"/>
      <c r="M237" s="101"/>
      <c r="N237" s="101"/>
      <c r="O237" s="101"/>
      <c r="P237" s="101"/>
      <c r="Q237" s="102"/>
      <c r="R237" s="102"/>
      <c r="S237" s="102"/>
      <c r="T237" s="102"/>
      <c r="U237" s="102"/>
      <c r="V237" s="103"/>
      <c r="W237" s="103"/>
      <c r="X237" s="103"/>
      <c r="Y237" s="103"/>
      <c r="Z237" s="103"/>
      <c r="AA237" s="101"/>
      <c r="AB237" s="101"/>
      <c r="AC237" s="101"/>
      <c r="AD237" s="101"/>
      <c r="AE237" s="101"/>
      <c r="AF237" s="104"/>
      <c r="AG237" s="104"/>
      <c r="AH237" s="104"/>
      <c r="AI237" s="104"/>
      <c r="AJ237" s="104"/>
      <c r="AK237" s="102" t="str">
        <f t="shared" si="90"/>
        <v>ADEQUIM S.A.S</v>
      </c>
      <c r="AL237" s="102" t="str">
        <f t="shared" si="91"/>
        <v>MERCK</v>
      </c>
      <c r="AM237" s="102">
        <f t="shared" si="92"/>
        <v>81500</v>
      </c>
      <c r="AN237" s="102">
        <f t="shared" si="93"/>
        <v>13040</v>
      </c>
      <c r="AO237" s="102">
        <f t="shared" si="94"/>
        <v>94540</v>
      </c>
      <c r="AP237" s="102" t="str">
        <f t="shared" si="95"/>
        <v>30 DIAS</v>
      </c>
      <c r="AQ237" s="104"/>
      <c r="AR237" s="104"/>
      <c r="AS237" s="104"/>
      <c r="AT237" s="104"/>
      <c r="AU237" s="104"/>
      <c r="AV237" s="105"/>
      <c r="AW237" s="105"/>
      <c r="AX237" s="105"/>
      <c r="AY237" s="105"/>
      <c r="AZ237" s="105"/>
      <c r="BA237" s="102"/>
      <c r="BB237" s="102"/>
      <c r="BC237" s="102"/>
      <c r="BD237" s="102"/>
      <c r="BE237" s="102"/>
      <c r="BF237" s="106" t="s">
        <v>134</v>
      </c>
      <c r="BG237" s="106">
        <v>81216</v>
      </c>
      <c r="BH237" s="106">
        <v>12994.56</v>
      </c>
      <c r="BI237" s="106">
        <v>94210.559999999998</v>
      </c>
      <c r="BJ237" s="106" t="s">
        <v>1312</v>
      </c>
      <c r="BK237" s="101"/>
      <c r="BL237" s="101"/>
      <c r="BM237" s="101"/>
      <c r="BN237" s="101"/>
      <c r="BO237" s="101"/>
      <c r="BP237" s="107"/>
      <c r="BQ237" s="107"/>
      <c r="BR237" s="107"/>
      <c r="BS237" s="107"/>
      <c r="BT237" s="107"/>
      <c r="BU237" s="151" t="str">
        <f t="shared" si="80"/>
        <v>PROFINAS S.A.S</v>
      </c>
      <c r="BV237" s="151" t="str">
        <f t="shared" si="72"/>
        <v>MERCK</v>
      </c>
      <c r="BW237" s="151">
        <f t="shared" si="81"/>
        <v>81216</v>
      </c>
      <c r="BX237" s="151">
        <f t="shared" si="82"/>
        <v>12994.56</v>
      </c>
      <c r="BY237" s="151">
        <f t="shared" si="83"/>
        <v>94210.559999999998</v>
      </c>
      <c r="BZ237" s="151" t="str">
        <f t="shared" si="73"/>
        <v>8-75 DIAS</v>
      </c>
      <c r="CA237" s="105"/>
      <c r="CB237" s="105"/>
      <c r="CC237" s="105"/>
      <c r="CD237" s="105"/>
      <c r="CE237" s="105"/>
      <c r="CF237" s="100"/>
      <c r="CG237" s="100"/>
      <c r="CH237" s="100"/>
      <c r="CI237" s="100"/>
      <c r="CJ237" s="100"/>
      <c r="CK237" s="107"/>
      <c r="CL237" s="107"/>
      <c r="CM237" s="107"/>
      <c r="CN237" s="107"/>
      <c r="CO237" s="107"/>
      <c r="CP237" s="102"/>
      <c r="CQ237" s="102"/>
      <c r="CR237" s="102"/>
      <c r="CS237" s="102"/>
      <c r="CT237" s="102"/>
      <c r="CU237" s="102"/>
      <c r="CV237" s="105" t="str">
        <f t="shared" si="74"/>
        <v>PROFINAS S.A.S</v>
      </c>
      <c r="CW237" s="105" t="str">
        <f t="shared" si="75"/>
        <v>MERCK</v>
      </c>
      <c r="CX237" s="105">
        <f t="shared" si="76"/>
        <v>81216</v>
      </c>
      <c r="CY237" s="105">
        <f t="shared" si="77"/>
        <v>12994.56</v>
      </c>
      <c r="CZ237" s="105">
        <f t="shared" si="78"/>
        <v>94210.559999999998</v>
      </c>
      <c r="DA237" s="105" t="str">
        <f t="shared" si="79"/>
        <v>8-75 DIAS</v>
      </c>
    </row>
    <row r="238" spans="1:105" ht="30">
      <c r="A238" s="40">
        <v>230</v>
      </c>
      <c r="B238" s="97" t="s">
        <v>101</v>
      </c>
      <c r="C238" s="35" t="s">
        <v>102</v>
      </c>
      <c r="D238" s="35">
        <v>100</v>
      </c>
      <c r="E238" s="98" t="s">
        <v>134</v>
      </c>
      <c r="F238" s="33">
        <v>1</v>
      </c>
      <c r="G238" s="99" t="s">
        <v>134</v>
      </c>
      <c r="H238" s="115">
        <v>280000</v>
      </c>
      <c r="I238" s="115">
        <v>44800</v>
      </c>
      <c r="J238" s="115">
        <v>324800</v>
      </c>
      <c r="K238" s="100" t="s">
        <v>1274</v>
      </c>
      <c r="L238" s="101"/>
      <c r="M238" s="101"/>
      <c r="N238" s="101"/>
      <c r="O238" s="101"/>
      <c r="P238" s="101"/>
      <c r="Q238" s="102"/>
      <c r="R238" s="102"/>
      <c r="S238" s="102"/>
      <c r="T238" s="102"/>
      <c r="U238" s="102"/>
      <c r="V238" s="103"/>
      <c r="W238" s="103"/>
      <c r="X238" s="103"/>
      <c r="Y238" s="103"/>
      <c r="Z238" s="103"/>
      <c r="AA238" s="101"/>
      <c r="AB238" s="101"/>
      <c r="AC238" s="101"/>
      <c r="AD238" s="101"/>
      <c r="AE238" s="101"/>
      <c r="AF238" s="104"/>
      <c r="AG238" s="104"/>
      <c r="AH238" s="104"/>
      <c r="AI238" s="104"/>
      <c r="AJ238" s="104"/>
      <c r="AK238" s="102" t="str">
        <f t="shared" si="90"/>
        <v>ADEQUIM S.A.S</v>
      </c>
      <c r="AL238" s="102" t="str">
        <f t="shared" si="91"/>
        <v>MERCK</v>
      </c>
      <c r="AM238" s="102">
        <f t="shared" si="92"/>
        <v>280000</v>
      </c>
      <c r="AN238" s="102">
        <f t="shared" si="93"/>
        <v>44800</v>
      </c>
      <c r="AO238" s="102">
        <f t="shared" si="94"/>
        <v>324800</v>
      </c>
      <c r="AP238" s="102" t="str">
        <f t="shared" si="95"/>
        <v>90 DIAS</v>
      </c>
      <c r="AQ238" s="104"/>
      <c r="AR238" s="104"/>
      <c r="AS238" s="104"/>
      <c r="AT238" s="104"/>
      <c r="AU238" s="104"/>
      <c r="AV238" s="105"/>
      <c r="AW238" s="105"/>
      <c r="AX238" s="105"/>
      <c r="AY238" s="105"/>
      <c r="AZ238" s="105"/>
      <c r="BA238" s="102" t="s">
        <v>134</v>
      </c>
      <c r="BB238" s="102">
        <v>309340</v>
      </c>
      <c r="BC238" s="102">
        <v>49494.400000000001</v>
      </c>
      <c r="BD238" s="102">
        <v>358834.4</v>
      </c>
      <c r="BE238" s="102" t="s">
        <v>1283</v>
      </c>
      <c r="BF238" s="106" t="s">
        <v>134</v>
      </c>
      <c r="BG238" s="106">
        <v>220224</v>
      </c>
      <c r="BH238" s="106">
        <v>35235.840000000004</v>
      </c>
      <c r="BI238" s="106">
        <v>255459.84</v>
      </c>
      <c r="BJ238" s="106" t="s">
        <v>1312</v>
      </c>
      <c r="BK238" s="101"/>
      <c r="BL238" s="101"/>
      <c r="BM238" s="101"/>
      <c r="BN238" s="101"/>
      <c r="BO238" s="101"/>
      <c r="BP238" s="107"/>
      <c r="BQ238" s="107"/>
      <c r="BR238" s="107"/>
      <c r="BS238" s="107"/>
      <c r="BT238" s="107"/>
      <c r="BU238" s="151" t="str">
        <f t="shared" si="80"/>
        <v>PROFINAS S.A.S</v>
      </c>
      <c r="BV238" s="151" t="str">
        <f t="shared" si="72"/>
        <v>MERCK</v>
      </c>
      <c r="BW238" s="151">
        <f t="shared" si="81"/>
        <v>220224</v>
      </c>
      <c r="BX238" s="151">
        <f t="shared" si="82"/>
        <v>35235.840000000004</v>
      </c>
      <c r="BY238" s="151">
        <f t="shared" si="83"/>
        <v>255459.84</v>
      </c>
      <c r="BZ238" s="151" t="str">
        <f t="shared" si="73"/>
        <v>8-75 DIAS</v>
      </c>
      <c r="CA238" s="105"/>
      <c r="CB238" s="105"/>
      <c r="CC238" s="105"/>
      <c r="CD238" s="105"/>
      <c r="CE238" s="105"/>
      <c r="CF238" s="100"/>
      <c r="CG238" s="100"/>
      <c r="CH238" s="100"/>
      <c r="CI238" s="100"/>
      <c r="CJ238" s="100"/>
      <c r="CK238" s="107"/>
      <c r="CL238" s="107"/>
      <c r="CM238" s="107"/>
      <c r="CN238" s="107"/>
      <c r="CO238" s="107"/>
      <c r="CP238" s="102"/>
      <c r="CQ238" s="102"/>
      <c r="CR238" s="102"/>
      <c r="CS238" s="102"/>
      <c r="CT238" s="102"/>
      <c r="CU238" s="102"/>
      <c r="CV238" s="105" t="str">
        <f t="shared" si="74"/>
        <v>PROFINAS S.A.S</v>
      </c>
      <c r="CW238" s="105" t="str">
        <f t="shared" si="75"/>
        <v>MERCK</v>
      </c>
      <c r="CX238" s="105">
        <f t="shared" si="76"/>
        <v>220224</v>
      </c>
      <c r="CY238" s="105">
        <f t="shared" si="77"/>
        <v>35235.840000000004</v>
      </c>
      <c r="CZ238" s="105">
        <f t="shared" si="78"/>
        <v>255459.84</v>
      </c>
      <c r="DA238" s="105" t="str">
        <f t="shared" si="79"/>
        <v>8-75 DIAS</v>
      </c>
    </row>
    <row r="239" spans="1:105" ht="30">
      <c r="A239" s="40">
        <v>231</v>
      </c>
      <c r="B239" s="97" t="s">
        <v>104</v>
      </c>
      <c r="C239" s="35" t="s">
        <v>89</v>
      </c>
      <c r="D239" s="35" t="s">
        <v>83</v>
      </c>
      <c r="E239" s="98" t="s">
        <v>134</v>
      </c>
      <c r="F239" s="33">
        <v>1</v>
      </c>
      <c r="G239" s="99" t="s">
        <v>134</v>
      </c>
      <c r="H239" s="115">
        <v>77800</v>
      </c>
      <c r="I239" s="115">
        <v>12448</v>
      </c>
      <c r="J239" s="115">
        <v>90248</v>
      </c>
      <c r="K239" s="100" t="s">
        <v>1274</v>
      </c>
      <c r="L239" s="101"/>
      <c r="M239" s="101"/>
      <c r="N239" s="101"/>
      <c r="O239" s="101"/>
      <c r="P239" s="101"/>
      <c r="Q239" s="102"/>
      <c r="R239" s="102"/>
      <c r="S239" s="102"/>
      <c r="T239" s="102"/>
      <c r="U239" s="102"/>
      <c r="V239" s="103"/>
      <c r="W239" s="103"/>
      <c r="X239" s="103"/>
      <c r="Y239" s="103"/>
      <c r="Z239" s="103"/>
      <c r="AA239" s="101"/>
      <c r="AB239" s="101"/>
      <c r="AC239" s="101"/>
      <c r="AD239" s="101"/>
      <c r="AE239" s="101"/>
      <c r="AF239" s="104"/>
      <c r="AG239" s="104"/>
      <c r="AH239" s="104"/>
      <c r="AI239" s="104"/>
      <c r="AJ239" s="104"/>
      <c r="AK239" s="102" t="str">
        <f t="shared" si="90"/>
        <v>ADEQUIM S.A.S</v>
      </c>
      <c r="AL239" s="102" t="str">
        <f t="shared" si="91"/>
        <v>MERCK</v>
      </c>
      <c r="AM239" s="102">
        <f t="shared" si="92"/>
        <v>77800</v>
      </c>
      <c r="AN239" s="102">
        <f t="shared" si="93"/>
        <v>12448</v>
      </c>
      <c r="AO239" s="102">
        <f t="shared" si="94"/>
        <v>90248</v>
      </c>
      <c r="AP239" s="102" t="str">
        <f t="shared" si="95"/>
        <v>90 DIAS</v>
      </c>
      <c r="AQ239" s="104"/>
      <c r="AR239" s="104"/>
      <c r="AS239" s="104"/>
      <c r="AT239" s="104"/>
      <c r="AU239" s="104"/>
      <c r="AV239" s="105"/>
      <c r="AW239" s="105"/>
      <c r="AX239" s="105"/>
      <c r="AY239" s="105"/>
      <c r="AZ239" s="105"/>
      <c r="BA239" s="102"/>
      <c r="BB239" s="102"/>
      <c r="BC239" s="102"/>
      <c r="BD239" s="102"/>
      <c r="BE239" s="102"/>
      <c r="BF239" s="106" t="s">
        <v>134</v>
      </c>
      <c r="BG239" s="106">
        <v>77760</v>
      </c>
      <c r="BH239" s="106">
        <v>12441.6</v>
      </c>
      <c r="BI239" s="106">
        <v>90201.600000000006</v>
      </c>
      <c r="BJ239" s="106" t="s">
        <v>1312</v>
      </c>
      <c r="BK239" s="101"/>
      <c r="BL239" s="101"/>
      <c r="BM239" s="101"/>
      <c r="BN239" s="101"/>
      <c r="BO239" s="101"/>
      <c r="BP239" s="107"/>
      <c r="BQ239" s="107"/>
      <c r="BR239" s="107"/>
      <c r="BS239" s="107"/>
      <c r="BT239" s="107"/>
      <c r="BU239" s="151" t="str">
        <f t="shared" si="80"/>
        <v>PROFINAS S.A.S</v>
      </c>
      <c r="BV239" s="151" t="str">
        <f t="shared" si="72"/>
        <v>MERCK</v>
      </c>
      <c r="BW239" s="151">
        <f t="shared" si="81"/>
        <v>77760</v>
      </c>
      <c r="BX239" s="151">
        <f t="shared" si="82"/>
        <v>12441.6</v>
      </c>
      <c r="BY239" s="151">
        <f t="shared" si="83"/>
        <v>90201.600000000006</v>
      </c>
      <c r="BZ239" s="151" t="str">
        <f t="shared" si="73"/>
        <v>8-75 DIAS</v>
      </c>
      <c r="CA239" s="105"/>
      <c r="CB239" s="105"/>
      <c r="CC239" s="105"/>
      <c r="CD239" s="105"/>
      <c r="CE239" s="105"/>
      <c r="CF239" s="100"/>
      <c r="CG239" s="100"/>
      <c r="CH239" s="100"/>
      <c r="CI239" s="100"/>
      <c r="CJ239" s="100"/>
      <c r="CK239" s="107"/>
      <c r="CL239" s="107"/>
      <c r="CM239" s="107"/>
      <c r="CN239" s="107"/>
      <c r="CO239" s="107"/>
      <c r="CP239" s="102"/>
      <c r="CQ239" s="102"/>
      <c r="CR239" s="102"/>
      <c r="CS239" s="102"/>
      <c r="CT239" s="102"/>
      <c r="CU239" s="102"/>
      <c r="CV239" s="105" t="str">
        <f t="shared" si="74"/>
        <v>PROFINAS S.A.S</v>
      </c>
      <c r="CW239" s="105" t="str">
        <f t="shared" si="75"/>
        <v>MERCK</v>
      </c>
      <c r="CX239" s="105">
        <f t="shared" si="76"/>
        <v>77760</v>
      </c>
      <c r="CY239" s="105">
        <f t="shared" si="77"/>
        <v>12441.6</v>
      </c>
      <c r="CZ239" s="105">
        <f t="shared" si="78"/>
        <v>90201.600000000006</v>
      </c>
      <c r="DA239" s="105" t="str">
        <f t="shared" si="79"/>
        <v>8-75 DIAS</v>
      </c>
    </row>
    <row r="240" spans="1:105" ht="30">
      <c r="A240" s="40">
        <v>232</v>
      </c>
      <c r="B240" s="97" t="s">
        <v>107</v>
      </c>
      <c r="C240" s="35" t="s">
        <v>77</v>
      </c>
      <c r="D240" s="35">
        <v>500</v>
      </c>
      <c r="E240" s="98" t="s">
        <v>1257</v>
      </c>
      <c r="F240" s="33">
        <v>1</v>
      </c>
      <c r="G240" s="99" t="s">
        <v>134</v>
      </c>
      <c r="H240" s="115">
        <v>445500</v>
      </c>
      <c r="I240" s="115">
        <v>71280</v>
      </c>
      <c r="J240" s="115">
        <v>516779.99999999994</v>
      </c>
      <c r="K240" s="100" t="s">
        <v>1274</v>
      </c>
      <c r="L240" s="101"/>
      <c r="M240" s="101"/>
      <c r="N240" s="101"/>
      <c r="O240" s="101"/>
      <c r="P240" s="101"/>
      <c r="Q240" s="102"/>
      <c r="R240" s="102"/>
      <c r="S240" s="102"/>
      <c r="T240" s="102"/>
      <c r="U240" s="102"/>
      <c r="V240" s="103"/>
      <c r="W240" s="103"/>
      <c r="X240" s="103"/>
      <c r="Y240" s="103"/>
      <c r="Z240" s="103"/>
      <c r="AA240" s="101"/>
      <c r="AB240" s="101"/>
      <c r="AC240" s="101"/>
      <c r="AD240" s="101"/>
      <c r="AE240" s="101"/>
      <c r="AF240" s="104"/>
      <c r="AG240" s="104"/>
      <c r="AH240" s="104"/>
      <c r="AI240" s="104"/>
      <c r="AJ240" s="104"/>
      <c r="AK240" s="102" t="str">
        <f t="shared" si="90"/>
        <v>ADEQUIM S.A.S</v>
      </c>
      <c r="AL240" s="102" t="str">
        <f t="shared" si="91"/>
        <v>MERCK</v>
      </c>
      <c r="AM240" s="102">
        <f t="shared" si="92"/>
        <v>445500</v>
      </c>
      <c r="AN240" s="102">
        <f t="shared" si="93"/>
        <v>71280</v>
      </c>
      <c r="AO240" s="102">
        <f t="shared" si="94"/>
        <v>516779.99999999994</v>
      </c>
      <c r="AP240" s="102" t="str">
        <f t="shared" si="95"/>
        <v>90 DIAS</v>
      </c>
      <c r="AQ240" s="104"/>
      <c r="AR240" s="104"/>
      <c r="AS240" s="104"/>
      <c r="AT240" s="104"/>
      <c r="AU240" s="104"/>
      <c r="AV240" s="105"/>
      <c r="AW240" s="105"/>
      <c r="AX240" s="105"/>
      <c r="AY240" s="105"/>
      <c r="AZ240" s="105"/>
      <c r="BA240" s="102"/>
      <c r="BB240" s="102"/>
      <c r="BC240" s="102"/>
      <c r="BD240" s="102"/>
      <c r="BE240" s="102"/>
      <c r="BF240" s="106" t="s">
        <v>134</v>
      </c>
      <c r="BG240" s="106">
        <v>445248</v>
      </c>
      <c r="BH240" s="106">
        <v>71239.680000000008</v>
      </c>
      <c r="BI240" s="106">
        <v>516487.67999999999</v>
      </c>
      <c r="BJ240" s="106" t="s">
        <v>1312</v>
      </c>
      <c r="BK240" s="101"/>
      <c r="BL240" s="101"/>
      <c r="BM240" s="101"/>
      <c r="BN240" s="101"/>
      <c r="BO240" s="101"/>
      <c r="BP240" s="107" t="s">
        <v>762</v>
      </c>
      <c r="BQ240" s="107">
        <v>151200</v>
      </c>
      <c r="BR240" s="107">
        <v>24192</v>
      </c>
      <c r="BS240" s="107">
        <v>175392</v>
      </c>
      <c r="BT240" s="107" t="s">
        <v>1276</v>
      </c>
      <c r="BU240" s="151" t="str">
        <f t="shared" si="80"/>
        <v xml:space="preserve"> QUIMICOS Y REACTIVOS SAS "QUIMIREL SAS"</v>
      </c>
      <c r="BV240" s="151" t="str">
        <f t="shared" si="72"/>
        <v>OXOID</v>
      </c>
      <c r="BW240" s="151">
        <f t="shared" si="81"/>
        <v>151200</v>
      </c>
      <c r="BX240" s="151">
        <f t="shared" si="82"/>
        <v>24192</v>
      </c>
      <c r="BY240" s="151">
        <f t="shared" si="83"/>
        <v>175392</v>
      </c>
      <c r="BZ240" s="151" t="str">
        <f t="shared" si="73"/>
        <v>30 DIAS</v>
      </c>
      <c r="CA240" s="105"/>
      <c r="CB240" s="105"/>
      <c r="CC240" s="105"/>
      <c r="CD240" s="105"/>
      <c r="CE240" s="105"/>
      <c r="CF240" s="100"/>
      <c r="CG240" s="100"/>
      <c r="CH240" s="100"/>
      <c r="CI240" s="100"/>
      <c r="CJ240" s="100"/>
      <c r="CK240" s="107"/>
      <c r="CL240" s="107"/>
      <c r="CM240" s="107"/>
      <c r="CN240" s="107"/>
      <c r="CO240" s="107"/>
      <c r="CP240" s="102"/>
      <c r="CQ240" s="102"/>
      <c r="CR240" s="102"/>
      <c r="CS240" s="102"/>
      <c r="CT240" s="102"/>
      <c r="CU240" s="102"/>
      <c r="CV240" s="105" t="str">
        <f t="shared" si="74"/>
        <v xml:space="preserve"> QUIMICOS Y REACTIVOS SAS "QUIMIREL SAS"</v>
      </c>
      <c r="CW240" s="105" t="str">
        <f t="shared" si="75"/>
        <v>OXOID</v>
      </c>
      <c r="CX240" s="105">
        <f t="shared" si="76"/>
        <v>151200</v>
      </c>
      <c r="CY240" s="105">
        <f t="shared" si="77"/>
        <v>24192</v>
      </c>
      <c r="CZ240" s="105">
        <f t="shared" si="78"/>
        <v>175392</v>
      </c>
      <c r="DA240" s="105" t="str">
        <f t="shared" si="79"/>
        <v>30 DIAS</v>
      </c>
    </row>
    <row r="241" spans="1:105" ht="30">
      <c r="A241" s="40">
        <v>233</v>
      </c>
      <c r="B241" s="97" t="s">
        <v>109</v>
      </c>
      <c r="C241" s="35" t="s">
        <v>77</v>
      </c>
      <c r="D241" s="35">
        <v>5</v>
      </c>
      <c r="E241" s="98" t="s">
        <v>134</v>
      </c>
      <c r="F241" s="33">
        <v>1</v>
      </c>
      <c r="G241" s="99" t="s">
        <v>134</v>
      </c>
      <c r="H241" s="115">
        <v>333200</v>
      </c>
      <c r="I241" s="115">
        <v>53312</v>
      </c>
      <c r="J241" s="115">
        <v>386512</v>
      </c>
      <c r="K241" s="100" t="s">
        <v>1274</v>
      </c>
      <c r="L241" s="101"/>
      <c r="M241" s="101"/>
      <c r="N241" s="101"/>
      <c r="O241" s="101"/>
      <c r="P241" s="101"/>
      <c r="Q241" s="102"/>
      <c r="R241" s="102"/>
      <c r="S241" s="102"/>
      <c r="T241" s="102"/>
      <c r="U241" s="102"/>
      <c r="V241" s="103"/>
      <c r="W241" s="103"/>
      <c r="X241" s="103"/>
      <c r="Y241" s="103"/>
      <c r="Z241" s="103"/>
      <c r="AA241" s="101"/>
      <c r="AB241" s="101"/>
      <c r="AC241" s="101"/>
      <c r="AD241" s="101"/>
      <c r="AE241" s="101"/>
      <c r="AF241" s="104"/>
      <c r="AG241" s="104"/>
      <c r="AH241" s="104"/>
      <c r="AI241" s="104"/>
      <c r="AJ241" s="104"/>
      <c r="AK241" s="102" t="str">
        <f t="shared" si="90"/>
        <v>ADEQUIM S.A.S</v>
      </c>
      <c r="AL241" s="102" t="str">
        <f t="shared" si="91"/>
        <v>MERCK</v>
      </c>
      <c r="AM241" s="102">
        <f t="shared" si="92"/>
        <v>333200</v>
      </c>
      <c r="AN241" s="102">
        <f t="shared" si="93"/>
        <v>53312</v>
      </c>
      <c r="AO241" s="102">
        <f t="shared" si="94"/>
        <v>386512</v>
      </c>
      <c r="AP241" s="102" t="str">
        <f t="shared" si="95"/>
        <v>90 DIAS</v>
      </c>
      <c r="AQ241" s="104"/>
      <c r="AR241" s="104"/>
      <c r="AS241" s="104"/>
      <c r="AT241" s="104"/>
      <c r="AU241" s="104"/>
      <c r="AV241" s="105"/>
      <c r="AW241" s="105"/>
      <c r="AX241" s="105"/>
      <c r="AY241" s="105"/>
      <c r="AZ241" s="105"/>
      <c r="BA241" s="102" t="s">
        <v>134</v>
      </c>
      <c r="BB241" s="102">
        <v>442259</v>
      </c>
      <c r="BC241" s="102">
        <v>70761.440000000002</v>
      </c>
      <c r="BD241" s="102">
        <v>513020.44</v>
      </c>
      <c r="BE241" s="102" t="s">
        <v>1283</v>
      </c>
      <c r="BF241" s="106" t="s">
        <v>134</v>
      </c>
      <c r="BG241" s="106">
        <v>266505.59999999998</v>
      </c>
      <c r="BH241" s="106">
        <v>42640.896000000001</v>
      </c>
      <c r="BI241" s="106">
        <v>309146.49599999998</v>
      </c>
      <c r="BJ241" s="106" t="s">
        <v>1312</v>
      </c>
      <c r="BK241" s="101"/>
      <c r="BL241" s="101"/>
      <c r="BM241" s="101"/>
      <c r="BN241" s="101"/>
      <c r="BO241" s="101"/>
      <c r="BP241" s="107"/>
      <c r="BQ241" s="107"/>
      <c r="BR241" s="107"/>
      <c r="BS241" s="107"/>
      <c r="BT241" s="107"/>
      <c r="BU241" s="151" t="str">
        <f t="shared" si="80"/>
        <v>PROFINAS S.A.S</v>
      </c>
      <c r="BV241" s="151" t="str">
        <f t="shared" si="72"/>
        <v>MERCK</v>
      </c>
      <c r="BW241" s="151">
        <f t="shared" si="81"/>
        <v>266505.59999999998</v>
      </c>
      <c r="BX241" s="151">
        <f t="shared" si="82"/>
        <v>42640.896000000001</v>
      </c>
      <c r="BY241" s="151">
        <f t="shared" si="83"/>
        <v>309146.49599999998</v>
      </c>
      <c r="BZ241" s="151" t="str">
        <f t="shared" si="73"/>
        <v>8-75 DIAS</v>
      </c>
      <c r="CA241" s="105"/>
      <c r="CB241" s="105"/>
      <c r="CC241" s="105"/>
      <c r="CD241" s="105"/>
      <c r="CE241" s="105"/>
      <c r="CF241" s="100"/>
      <c r="CG241" s="100"/>
      <c r="CH241" s="100"/>
      <c r="CI241" s="100"/>
      <c r="CJ241" s="100"/>
      <c r="CK241" s="107"/>
      <c r="CL241" s="107"/>
      <c r="CM241" s="107"/>
      <c r="CN241" s="107"/>
      <c r="CO241" s="107"/>
      <c r="CP241" s="102"/>
      <c r="CQ241" s="102"/>
      <c r="CR241" s="102"/>
      <c r="CS241" s="102"/>
      <c r="CT241" s="102"/>
      <c r="CU241" s="102"/>
      <c r="CV241" s="105" t="str">
        <f t="shared" si="74"/>
        <v>PROFINAS S.A.S</v>
      </c>
      <c r="CW241" s="105" t="str">
        <f t="shared" si="75"/>
        <v>MERCK</v>
      </c>
      <c r="CX241" s="105">
        <f t="shared" si="76"/>
        <v>266505.59999999998</v>
      </c>
      <c r="CY241" s="105">
        <f t="shared" si="77"/>
        <v>42640.896000000001</v>
      </c>
      <c r="CZ241" s="105">
        <f t="shared" si="78"/>
        <v>309146.49599999998</v>
      </c>
      <c r="DA241" s="105" t="str">
        <f t="shared" si="79"/>
        <v>8-75 DIAS</v>
      </c>
    </row>
    <row r="242" spans="1:105" ht="30">
      <c r="A242" s="40">
        <v>234</v>
      </c>
      <c r="B242" s="97" t="s">
        <v>110</v>
      </c>
      <c r="C242" s="35" t="s">
        <v>77</v>
      </c>
      <c r="D242" s="35">
        <v>250</v>
      </c>
      <c r="E242" s="98" t="s">
        <v>134</v>
      </c>
      <c r="F242" s="33">
        <v>1</v>
      </c>
      <c r="G242" s="99" t="s">
        <v>134</v>
      </c>
      <c r="H242" s="115">
        <v>96000</v>
      </c>
      <c r="I242" s="115">
        <v>15360</v>
      </c>
      <c r="J242" s="115">
        <v>111359.99999999999</v>
      </c>
      <c r="K242" s="100" t="s">
        <v>1274</v>
      </c>
      <c r="L242" s="101"/>
      <c r="M242" s="101"/>
      <c r="N242" s="101"/>
      <c r="O242" s="101"/>
      <c r="P242" s="101"/>
      <c r="Q242" s="102"/>
      <c r="R242" s="102"/>
      <c r="S242" s="102"/>
      <c r="T242" s="102"/>
      <c r="U242" s="102"/>
      <c r="V242" s="103"/>
      <c r="W242" s="103"/>
      <c r="X242" s="103"/>
      <c r="Y242" s="103"/>
      <c r="Z242" s="103"/>
      <c r="AA242" s="101"/>
      <c r="AB242" s="101"/>
      <c r="AC242" s="101"/>
      <c r="AD242" s="101"/>
      <c r="AE242" s="101"/>
      <c r="AF242" s="104"/>
      <c r="AG242" s="104"/>
      <c r="AH242" s="104"/>
      <c r="AI242" s="104"/>
      <c r="AJ242" s="104"/>
      <c r="AK242" s="102" t="str">
        <f t="shared" si="90"/>
        <v>ADEQUIM S.A.S</v>
      </c>
      <c r="AL242" s="102" t="str">
        <f t="shared" si="91"/>
        <v>MERCK</v>
      </c>
      <c r="AM242" s="102">
        <f t="shared" si="92"/>
        <v>96000</v>
      </c>
      <c r="AN242" s="102">
        <f t="shared" si="93"/>
        <v>15360</v>
      </c>
      <c r="AO242" s="102">
        <f t="shared" si="94"/>
        <v>111359.99999999999</v>
      </c>
      <c r="AP242" s="102" t="str">
        <f t="shared" si="95"/>
        <v>90 DIAS</v>
      </c>
      <c r="AQ242" s="104"/>
      <c r="AR242" s="104"/>
      <c r="AS242" s="104"/>
      <c r="AT242" s="104"/>
      <c r="AU242" s="104"/>
      <c r="AV242" s="105"/>
      <c r="AW242" s="105"/>
      <c r="AX242" s="105"/>
      <c r="AY242" s="105"/>
      <c r="AZ242" s="105"/>
      <c r="BA242" s="102" t="s">
        <v>134</v>
      </c>
      <c r="BB242" s="102">
        <v>187128</v>
      </c>
      <c r="BC242" s="102">
        <v>29940.48</v>
      </c>
      <c r="BD242" s="102">
        <v>217068.48</v>
      </c>
      <c r="BE242" s="102" t="s">
        <v>1283</v>
      </c>
      <c r="BF242" s="106" t="s">
        <v>134</v>
      </c>
      <c r="BG242" s="106">
        <v>76641.599999999991</v>
      </c>
      <c r="BH242" s="106">
        <v>12262.655999999999</v>
      </c>
      <c r="BI242" s="106">
        <v>88904.255999999994</v>
      </c>
      <c r="BJ242" s="106" t="s">
        <v>1312</v>
      </c>
      <c r="BK242" s="101"/>
      <c r="BL242" s="101"/>
      <c r="BM242" s="101"/>
      <c r="BN242" s="101"/>
      <c r="BO242" s="101"/>
      <c r="BP242" s="107"/>
      <c r="BQ242" s="107"/>
      <c r="BR242" s="107"/>
      <c r="BS242" s="107"/>
      <c r="BT242" s="107"/>
      <c r="BU242" s="151" t="str">
        <f t="shared" si="80"/>
        <v>PROFINAS S.A.S</v>
      </c>
      <c r="BV242" s="151" t="str">
        <f t="shared" si="72"/>
        <v>MERCK</v>
      </c>
      <c r="BW242" s="151">
        <f t="shared" si="81"/>
        <v>76641.599999999991</v>
      </c>
      <c r="BX242" s="151">
        <f t="shared" si="82"/>
        <v>12262.655999999999</v>
      </c>
      <c r="BY242" s="151">
        <f t="shared" si="83"/>
        <v>88904.255999999994</v>
      </c>
      <c r="BZ242" s="151" t="str">
        <f t="shared" si="73"/>
        <v>8-75 DIAS</v>
      </c>
      <c r="CA242" s="105"/>
      <c r="CB242" s="105"/>
      <c r="CC242" s="105"/>
      <c r="CD242" s="105"/>
      <c r="CE242" s="105"/>
      <c r="CF242" s="100"/>
      <c r="CG242" s="100"/>
      <c r="CH242" s="100"/>
      <c r="CI242" s="100"/>
      <c r="CJ242" s="100"/>
      <c r="CK242" s="107"/>
      <c r="CL242" s="107"/>
      <c r="CM242" s="107"/>
      <c r="CN242" s="107"/>
      <c r="CO242" s="107"/>
      <c r="CP242" s="102"/>
      <c r="CQ242" s="102"/>
      <c r="CR242" s="102"/>
      <c r="CS242" s="102"/>
      <c r="CT242" s="102"/>
      <c r="CU242" s="102"/>
      <c r="CV242" s="105" t="str">
        <f t="shared" si="74"/>
        <v>PROFINAS S.A.S</v>
      </c>
      <c r="CW242" s="105" t="str">
        <f t="shared" si="75"/>
        <v>MERCK</v>
      </c>
      <c r="CX242" s="105">
        <f t="shared" si="76"/>
        <v>76641.599999999991</v>
      </c>
      <c r="CY242" s="105">
        <f t="shared" si="77"/>
        <v>12262.655999999999</v>
      </c>
      <c r="CZ242" s="105">
        <f t="shared" si="78"/>
        <v>88904.255999999994</v>
      </c>
      <c r="DA242" s="105" t="str">
        <f t="shared" si="79"/>
        <v>8-75 DIAS</v>
      </c>
    </row>
    <row r="243" spans="1:105" ht="30">
      <c r="A243" s="40">
        <v>235</v>
      </c>
      <c r="B243" s="97" t="s">
        <v>103</v>
      </c>
      <c r="C243" s="35" t="s">
        <v>89</v>
      </c>
      <c r="D243" s="35">
        <v>1</v>
      </c>
      <c r="E243" s="97" t="s">
        <v>1263</v>
      </c>
      <c r="F243" s="33">
        <v>1</v>
      </c>
      <c r="G243" s="99" t="s">
        <v>134</v>
      </c>
      <c r="H243" s="115">
        <v>200500</v>
      </c>
      <c r="I243" s="115">
        <v>32080</v>
      </c>
      <c r="J243" s="115">
        <v>232579.99999999997</v>
      </c>
      <c r="K243" s="100" t="s">
        <v>1274</v>
      </c>
      <c r="L243" s="101"/>
      <c r="M243" s="101"/>
      <c r="N243" s="101"/>
      <c r="O243" s="101"/>
      <c r="P243" s="101"/>
      <c r="Q243" s="102"/>
      <c r="R243" s="102"/>
      <c r="S243" s="102"/>
      <c r="T243" s="102"/>
      <c r="U243" s="102"/>
      <c r="V243" s="103"/>
      <c r="W243" s="103"/>
      <c r="X243" s="103"/>
      <c r="Y243" s="103"/>
      <c r="Z243" s="103"/>
      <c r="AA243" s="101"/>
      <c r="AB243" s="101"/>
      <c r="AC243" s="101"/>
      <c r="AD243" s="101"/>
      <c r="AE243" s="101"/>
      <c r="AF243" s="104"/>
      <c r="AG243" s="104"/>
      <c r="AH243" s="104"/>
      <c r="AI243" s="104"/>
      <c r="AJ243" s="104"/>
      <c r="AK243" s="102" t="str">
        <f t="shared" si="90"/>
        <v>ADEQUIM S.A.S</v>
      </c>
      <c r="AL243" s="102" t="str">
        <f t="shared" si="91"/>
        <v>MERCK</v>
      </c>
      <c r="AM243" s="102">
        <f t="shared" si="92"/>
        <v>200500</v>
      </c>
      <c r="AN243" s="102">
        <f t="shared" si="93"/>
        <v>32080</v>
      </c>
      <c r="AO243" s="102">
        <f t="shared" si="94"/>
        <v>232579.99999999997</v>
      </c>
      <c r="AP243" s="102" t="str">
        <f t="shared" si="95"/>
        <v>90 DIAS</v>
      </c>
      <c r="AQ243" s="104"/>
      <c r="AR243" s="104"/>
      <c r="AS243" s="104"/>
      <c r="AT243" s="104"/>
      <c r="AU243" s="104"/>
      <c r="AV243" s="105"/>
      <c r="AW243" s="105"/>
      <c r="AX243" s="105"/>
      <c r="AY243" s="105"/>
      <c r="AZ243" s="105"/>
      <c r="BA243" s="102"/>
      <c r="BB243" s="102"/>
      <c r="BC243" s="102"/>
      <c r="BD243" s="102"/>
      <c r="BE243" s="102"/>
      <c r="BF243" s="106" t="s">
        <v>134</v>
      </c>
      <c r="BG243" s="106">
        <v>226944</v>
      </c>
      <c r="BH243" s="106">
        <v>36311.040000000001</v>
      </c>
      <c r="BI243" s="106">
        <v>263255.03999999998</v>
      </c>
      <c r="BJ243" s="106" t="s">
        <v>1312</v>
      </c>
      <c r="BK243" s="101"/>
      <c r="BL243" s="101"/>
      <c r="BM243" s="101"/>
      <c r="BN243" s="101"/>
      <c r="BO243" s="101"/>
      <c r="BP243" s="107"/>
      <c r="BQ243" s="107"/>
      <c r="BR243" s="107"/>
      <c r="BS243" s="107"/>
      <c r="BT243" s="107"/>
      <c r="BU243" s="151" t="str">
        <f t="shared" si="80"/>
        <v>PROFINAS S.A.S</v>
      </c>
      <c r="BV243" s="151" t="str">
        <f t="shared" si="72"/>
        <v>MERCK</v>
      </c>
      <c r="BW243" s="151">
        <f t="shared" si="81"/>
        <v>226944</v>
      </c>
      <c r="BX243" s="151">
        <f t="shared" si="82"/>
        <v>36311.040000000001</v>
      </c>
      <c r="BY243" s="151">
        <f t="shared" si="83"/>
        <v>263255.03999999998</v>
      </c>
      <c r="BZ243" s="151" t="str">
        <f t="shared" si="73"/>
        <v>8-75 DIAS</v>
      </c>
      <c r="CA243" s="105"/>
      <c r="CB243" s="105"/>
      <c r="CC243" s="105"/>
      <c r="CD243" s="105"/>
      <c r="CE243" s="105"/>
      <c r="CF243" s="100"/>
      <c r="CG243" s="100"/>
      <c r="CH243" s="100"/>
      <c r="CI243" s="100"/>
      <c r="CJ243" s="100"/>
      <c r="CK243" s="107"/>
      <c r="CL243" s="107"/>
      <c r="CM243" s="107"/>
      <c r="CN243" s="107"/>
      <c r="CO243" s="107"/>
      <c r="CP243" s="102"/>
      <c r="CQ243" s="102"/>
      <c r="CR243" s="102"/>
      <c r="CS243" s="102"/>
      <c r="CT243" s="102"/>
      <c r="CU243" s="102"/>
      <c r="CV243" s="105" t="str">
        <f t="shared" si="74"/>
        <v>ADEQUIM S.A.S</v>
      </c>
      <c r="CW243" s="105" t="str">
        <f t="shared" si="75"/>
        <v>MERCK</v>
      </c>
      <c r="CX243" s="105">
        <f t="shared" si="76"/>
        <v>200500</v>
      </c>
      <c r="CY243" s="105">
        <f t="shared" si="77"/>
        <v>32080</v>
      </c>
      <c r="CZ243" s="105">
        <f t="shared" si="78"/>
        <v>232579.99999999997</v>
      </c>
      <c r="DA243" s="105" t="str">
        <f t="shared" si="79"/>
        <v>90 DIAS</v>
      </c>
    </row>
    <row r="244" spans="1:105" ht="45">
      <c r="A244" s="40">
        <v>236</v>
      </c>
      <c r="B244" s="97" t="s">
        <v>128</v>
      </c>
      <c r="C244" s="35" t="s">
        <v>126</v>
      </c>
      <c r="D244" s="35" t="s">
        <v>54</v>
      </c>
      <c r="E244" s="98" t="s">
        <v>127</v>
      </c>
      <c r="F244" s="33">
        <v>1</v>
      </c>
      <c r="G244" s="99" t="s">
        <v>127</v>
      </c>
      <c r="H244" s="115">
        <v>62000</v>
      </c>
      <c r="I244" s="115">
        <v>9920</v>
      </c>
      <c r="J244" s="115">
        <v>71920</v>
      </c>
      <c r="K244" s="100" t="s">
        <v>1274</v>
      </c>
      <c r="L244" s="101"/>
      <c r="M244" s="101"/>
      <c r="N244" s="101"/>
      <c r="O244" s="101"/>
      <c r="P244" s="101"/>
      <c r="Q244" s="102"/>
      <c r="R244" s="102"/>
      <c r="S244" s="102"/>
      <c r="T244" s="102"/>
      <c r="U244" s="102"/>
      <c r="V244" s="103"/>
      <c r="W244" s="103"/>
      <c r="X244" s="103"/>
      <c r="Y244" s="103"/>
      <c r="Z244" s="103"/>
      <c r="AA244" s="101"/>
      <c r="AB244" s="101"/>
      <c r="AC244" s="101"/>
      <c r="AD244" s="101"/>
      <c r="AE244" s="101"/>
      <c r="AF244" s="104"/>
      <c r="AG244" s="104"/>
      <c r="AH244" s="104"/>
      <c r="AI244" s="104"/>
      <c r="AJ244" s="104"/>
      <c r="AK244" s="102" t="str">
        <f t="shared" si="90"/>
        <v>ADEQUIM S.A.S</v>
      </c>
      <c r="AL244" s="102" t="str">
        <f t="shared" si="91"/>
        <v>AXYGEN</v>
      </c>
      <c r="AM244" s="102">
        <f t="shared" si="92"/>
        <v>62000</v>
      </c>
      <c r="AN244" s="102">
        <f t="shared" si="93"/>
        <v>9920</v>
      </c>
      <c r="AO244" s="102">
        <f t="shared" si="94"/>
        <v>71920</v>
      </c>
      <c r="AP244" s="102" t="str">
        <f t="shared" si="95"/>
        <v>90 DIAS</v>
      </c>
      <c r="AQ244" s="104"/>
      <c r="AR244" s="104"/>
      <c r="AS244" s="104"/>
      <c r="AT244" s="104"/>
      <c r="AU244" s="104"/>
      <c r="AV244" s="105"/>
      <c r="AW244" s="105"/>
      <c r="AX244" s="105"/>
      <c r="AY244" s="105"/>
      <c r="AZ244" s="105"/>
      <c r="BA244" s="102"/>
      <c r="BB244" s="102"/>
      <c r="BC244" s="102"/>
      <c r="BD244" s="102"/>
      <c r="BE244" s="102"/>
      <c r="BF244" s="106" t="s">
        <v>127</v>
      </c>
      <c r="BG244" s="106">
        <v>60278.736000000004</v>
      </c>
      <c r="BH244" s="106">
        <v>9644.5977600000006</v>
      </c>
      <c r="BI244" s="106">
        <v>69923.333760000009</v>
      </c>
      <c r="BJ244" s="106" t="s">
        <v>1312</v>
      </c>
      <c r="BK244" s="101" t="s">
        <v>127</v>
      </c>
      <c r="BL244" s="101">
        <v>50000</v>
      </c>
      <c r="BM244" s="101">
        <v>8000</v>
      </c>
      <c r="BN244" s="101">
        <v>58000</v>
      </c>
      <c r="BO244" s="101" t="s">
        <v>1283</v>
      </c>
      <c r="BP244" s="107"/>
      <c r="BQ244" s="107"/>
      <c r="BR244" s="107"/>
      <c r="BS244" s="107"/>
      <c r="BT244" s="107"/>
      <c r="BU244" s="151" t="str">
        <f t="shared" si="80"/>
        <v xml:space="preserve"> QUIMICA  M.G.  S.A.S.</v>
      </c>
      <c r="BV244" s="151" t="str">
        <f t="shared" si="72"/>
        <v>AXYGEN</v>
      </c>
      <c r="BW244" s="151">
        <f t="shared" si="81"/>
        <v>50000</v>
      </c>
      <c r="BX244" s="151">
        <f t="shared" si="82"/>
        <v>8000</v>
      </c>
      <c r="BY244" s="151">
        <f t="shared" si="83"/>
        <v>58000</v>
      </c>
      <c r="BZ244" s="151" t="str">
        <f t="shared" si="73"/>
        <v>60 DIAS</v>
      </c>
      <c r="CA244" s="105" t="s">
        <v>127</v>
      </c>
      <c r="CB244" s="105">
        <v>197000</v>
      </c>
      <c r="CC244" s="105">
        <v>31520</v>
      </c>
      <c r="CD244" s="105">
        <v>228520</v>
      </c>
      <c r="CE244" s="105" t="s">
        <v>137</v>
      </c>
      <c r="CF244" s="100"/>
      <c r="CG244" s="100"/>
      <c r="CH244" s="100"/>
      <c r="CI244" s="100"/>
      <c r="CJ244" s="100"/>
      <c r="CK244" s="107" t="s">
        <v>127</v>
      </c>
      <c r="CL244" s="107">
        <v>41467</v>
      </c>
      <c r="CM244" s="107">
        <v>6634.72</v>
      </c>
      <c r="CN244" s="107">
        <v>48101.72</v>
      </c>
      <c r="CO244" s="107" t="s">
        <v>1336</v>
      </c>
      <c r="CP244" s="102" t="str">
        <f t="shared" si="84"/>
        <v xml:space="preserve">LABORATORIOS WACOL S.A. </v>
      </c>
      <c r="CQ244" s="102" t="str">
        <f t="shared" si="85"/>
        <v>AXYGEN</v>
      </c>
      <c r="CR244" s="102">
        <f t="shared" si="86"/>
        <v>41467</v>
      </c>
      <c r="CS244" s="102">
        <f t="shared" si="87"/>
        <v>6634.72</v>
      </c>
      <c r="CT244" s="102">
        <f t="shared" si="88"/>
        <v>48101.72</v>
      </c>
      <c r="CU244" s="102" t="str">
        <f t="shared" si="89"/>
        <v>05 DIAS</v>
      </c>
      <c r="CV244" s="105" t="str">
        <f t="shared" si="74"/>
        <v xml:space="preserve">LABORATORIOS WACOL S.A. </v>
      </c>
      <c r="CW244" s="105" t="str">
        <f t="shared" si="75"/>
        <v>AXYGEN</v>
      </c>
      <c r="CX244" s="105">
        <f t="shared" si="76"/>
        <v>41467</v>
      </c>
      <c r="CY244" s="105">
        <f t="shared" si="77"/>
        <v>6634.72</v>
      </c>
      <c r="CZ244" s="105">
        <f t="shared" si="78"/>
        <v>48101.72</v>
      </c>
      <c r="DA244" s="105" t="str">
        <f t="shared" si="79"/>
        <v>05 DIAS</v>
      </c>
    </row>
    <row r="245" spans="1:105" ht="45">
      <c r="A245" s="40">
        <v>237</v>
      </c>
      <c r="B245" s="97" t="s">
        <v>125</v>
      </c>
      <c r="C245" s="35" t="s">
        <v>126</v>
      </c>
      <c r="D245" s="35" t="s">
        <v>54</v>
      </c>
      <c r="E245" s="98" t="s">
        <v>127</v>
      </c>
      <c r="F245" s="33">
        <v>1</v>
      </c>
      <c r="G245" s="99" t="s">
        <v>127</v>
      </c>
      <c r="H245" s="115">
        <v>71500</v>
      </c>
      <c r="I245" s="115">
        <v>11440</v>
      </c>
      <c r="J245" s="115">
        <v>82940</v>
      </c>
      <c r="K245" s="100" t="s">
        <v>1274</v>
      </c>
      <c r="L245" s="101"/>
      <c r="M245" s="101"/>
      <c r="N245" s="101"/>
      <c r="O245" s="101"/>
      <c r="P245" s="101"/>
      <c r="Q245" s="102"/>
      <c r="R245" s="102"/>
      <c r="S245" s="102"/>
      <c r="T245" s="102"/>
      <c r="U245" s="102"/>
      <c r="V245" s="103"/>
      <c r="W245" s="103"/>
      <c r="X245" s="103"/>
      <c r="Y245" s="103"/>
      <c r="Z245" s="103"/>
      <c r="AA245" s="101"/>
      <c r="AB245" s="101"/>
      <c r="AC245" s="101"/>
      <c r="AD245" s="101"/>
      <c r="AE245" s="101"/>
      <c r="AF245" s="104"/>
      <c r="AG245" s="104"/>
      <c r="AH245" s="104"/>
      <c r="AI245" s="104"/>
      <c r="AJ245" s="104"/>
      <c r="AK245" s="102" t="str">
        <f t="shared" si="90"/>
        <v>ADEQUIM S.A.S</v>
      </c>
      <c r="AL245" s="102" t="str">
        <f t="shared" si="91"/>
        <v>AXYGEN</v>
      </c>
      <c r="AM245" s="102">
        <f t="shared" si="92"/>
        <v>71500</v>
      </c>
      <c r="AN245" s="102">
        <f t="shared" si="93"/>
        <v>11440</v>
      </c>
      <c r="AO245" s="102">
        <f t="shared" si="94"/>
        <v>82940</v>
      </c>
      <c r="AP245" s="102" t="str">
        <f t="shared" si="95"/>
        <v>90 DIAS</v>
      </c>
      <c r="AQ245" s="104"/>
      <c r="AR245" s="104"/>
      <c r="AS245" s="104"/>
      <c r="AT245" s="104"/>
      <c r="AU245" s="104"/>
      <c r="AV245" s="105"/>
      <c r="AW245" s="105"/>
      <c r="AX245" s="105"/>
      <c r="AY245" s="105"/>
      <c r="AZ245" s="105"/>
      <c r="BA245" s="102"/>
      <c r="BB245" s="102"/>
      <c r="BC245" s="102"/>
      <c r="BD245" s="102"/>
      <c r="BE245" s="102"/>
      <c r="BF245" s="106" t="s">
        <v>127</v>
      </c>
      <c r="BG245" s="106">
        <v>69595.022000000012</v>
      </c>
      <c r="BH245" s="106">
        <v>11135.203520000003</v>
      </c>
      <c r="BI245" s="106">
        <v>80730.225520000007</v>
      </c>
      <c r="BJ245" s="106" t="s">
        <v>1312</v>
      </c>
      <c r="BK245" s="101" t="s">
        <v>127</v>
      </c>
      <c r="BL245" s="101">
        <v>56000</v>
      </c>
      <c r="BM245" s="101">
        <v>8960</v>
      </c>
      <c r="BN245" s="101">
        <v>64960</v>
      </c>
      <c r="BO245" s="101" t="s">
        <v>1283</v>
      </c>
      <c r="BP245" s="107"/>
      <c r="BQ245" s="107"/>
      <c r="BR245" s="107"/>
      <c r="BS245" s="107"/>
      <c r="BT245" s="107"/>
      <c r="BU245" s="151" t="str">
        <f t="shared" si="80"/>
        <v xml:space="preserve"> QUIMICA  M.G.  S.A.S.</v>
      </c>
      <c r="BV245" s="151" t="str">
        <f t="shared" si="72"/>
        <v>AXYGEN</v>
      </c>
      <c r="BW245" s="151">
        <f t="shared" si="81"/>
        <v>56000</v>
      </c>
      <c r="BX245" s="151">
        <f t="shared" si="82"/>
        <v>8960</v>
      </c>
      <c r="BY245" s="151">
        <f t="shared" si="83"/>
        <v>64960</v>
      </c>
      <c r="BZ245" s="151" t="str">
        <f t="shared" si="73"/>
        <v>60 DIAS</v>
      </c>
      <c r="CA245" s="105" t="s">
        <v>127</v>
      </c>
      <c r="CB245" s="105">
        <v>183000</v>
      </c>
      <c r="CC245" s="105">
        <v>29280</v>
      </c>
      <c r="CD245" s="105">
        <v>212280</v>
      </c>
      <c r="CE245" s="105" t="s">
        <v>137</v>
      </c>
      <c r="CF245" s="100"/>
      <c r="CG245" s="100"/>
      <c r="CH245" s="100"/>
      <c r="CI245" s="100"/>
      <c r="CJ245" s="100"/>
      <c r="CK245" s="107" t="s">
        <v>127</v>
      </c>
      <c r="CL245" s="107">
        <v>29467</v>
      </c>
      <c r="CM245" s="107">
        <v>4714.72</v>
      </c>
      <c r="CN245" s="107">
        <v>34181.72</v>
      </c>
      <c r="CO245" s="107" t="s">
        <v>1336</v>
      </c>
      <c r="CP245" s="102" t="str">
        <f t="shared" si="84"/>
        <v xml:space="preserve">LABORATORIOS WACOL S.A. </v>
      </c>
      <c r="CQ245" s="102" t="str">
        <f t="shared" si="85"/>
        <v>AXYGEN</v>
      </c>
      <c r="CR245" s="102">
        <f t="shared" si="86"/>
        <v>29467</v>
      </c>
      <c r="CS245" s="102">
        <f t="shared" si="87"/>
        <v>4714.72</v>
      </c>
      <c r="CT245" s="102">
        <f t="shared" si="88"/>
        <v>34181.72</v>
      </c>
      <c r="CU245" s="102" t="str">
        <f t="shared" si="89"/>
        <v>05 DIAS</v>
      </c>
      <c r="CV245" s="105" t="str">
        <f t="shared" si="74"/>
        <v xml:space="preserve">LABORATORIOS WACOL S.A. </v>
      </c>
      <c r="CW245" s="105" t="str">
        <f t="shared" si="75"/>
        <v>AXYGEN</v>
      </c>
      <c r="CX245" s="105">
        <f t="shared" si="76"/>
        <v>29467</v>
      </c>
      <c r="CY245" s="105">
        <f t="shared" si="77"/>
        <v>4714.72</v>
      </c>
      <c r="CZ245" s="105">
        <f t="shared" si="78"/>
        <v>34181.72</v>
      </c>
      <c r="DA245" s="105" t="str">
        <f t="shared" si="79"/>
        <v>05 DIAS</v>
      </c>
    </row>
    <row r="246" spans="1:105" ht="30">
      <c r="A246" s="40">
        <v>238</v>
      </c>
      <c r="B246" s="97" t="s">
        <v>303</v>
      </c>
      <c r="C246" s="35">
        <v>24</v>
      </c>
      <c r="D246" s="35" t="s">
        <v>54</v>
      </c>
      <c r="E246" s="98" t="s">
        <v>304</v>
      </c>
      <c r="F246" s="33">
        <v>1</v>
      </c>
      <c r="G246" s="99"/>
      <c r="H246" s="115"/>
      <c r="I246" s="115"/>
      <c r="J246" s="115"/>
      <c r="K246" s="100"/>
      <c r="L246" s="101"/>
      <c r="M246" s="101"/>
      <c r="N246" s="101"/>
      <c r="O246" s="101"/>
      <c r="P246" s="101"/>
      <c r="Q246" s="102"/>
      <c r="R246" s="102"/>
      <c r="S246" s="102"/>
      <c r="T246" s="102"/>
      <c r="U246" s="102"/>
      <c r="V246" s="103"/>
      <c r="W246" s="103"/>
      <c r="X246" s="103"/>
      <c r="Y246" s="103"/>
      <c r="Z246" s="103"/>
      <c r="AA246" s="101"/>
      <c r="AB246" s="101"/>
      <c r="AC246" s="101"/>
      <c r="AD246" s="101"/>
      <c r="AE246" s="101"/>
      <c r="AF246" s="104"/>
      <c r="AG246" s="104"/>
      <c r="AH246" s="104"/>
      <c r="AI246" s="104"/>
      <c r="AJ246" s="104"/>
      <c r="AK246" s="102"/>
      <c r="AL246" s="102"/>
      <c r="AM246" s="102"/>
      <c r="AN246" s="102"/>
      <c r="AO246" s="102"/>
      <c r="AP246" s="102"/>
      <c r="AQ246" s="104" t="s">
        <v>1302</v>
      </c>
      <c r="AR246" s="104">
        <v>5720000</v>
      </c>
      <c r="AS246" s="104">
        <v>915200</v>
      </c>
      <c r="AT246" s="104">
        <v>6635200</v>
      </c>
      <c r="AU246" s="104" t="s">
        <v>1295</v>
      </c>
      <c r="AV246" s="105"/>
      <c r="AW246" s="105"/>
      <c r="AX246" s="105"/>
      <c r="AY246" s="105"/>
      <c r="AZ246" s="105"/>
      <c r="BA246" s="102"/>
      <c r="BB246" s="102"/>
      <c r="BC246" s="102"/>
      <c r="BD246" s="102"/>
      <c r="BE246" s="102"/>
      <c r="BF246" s="106"/>
      <c r="BG246" s="106"/>
      <c r="BH246" s="106"/>
      <c r="BI246" s="106"/>
      <c r="BJ246" s="106"/>
      <c r="BK246" s="101"/>
      <c r="BL246" s="101"/>
      <c r="BM246" s="101"/>
      <c r="BN246" s="101"/>
      <c r="BO246" s="101"/>
      <c r="BP246" s="107" t="s">
        <v>1135</v>
      </c>
      <c r="BQ246" s="107">
        <v>1500000</v>
      </c>
      <c r="BR246" s="107">
        <v>240000</v>
      </c>
      <c r="BS246" s="107">
        <v>1740000</v>
      </c>
      <c r="BT246" s="107" t="s">
        <v>1283</v>
      </c>
      <c r="BU246" s="151" t="str">
        <f t="shared" si="80"/>
        <v xml:space="preserve"> QUIMICOS Y REACTIVOS SAS "QUIMIREL SAS"</v>
      </c>
      <c r="BV246" s="151" t="str">
        <f t="shared" si="72"/>
        <v>PALL</v>
      </c>
      <c r="BW246" s="151">
        <f t="shared" si="81"/>
        <v>1500000</v>
      </c>
      <c r="BX246" s="151">
        <f t="shared" si="82"/>
        <v>240000</v>
      </c>
      <c r="BY246" s="151">
        <f t="shared" si="83"/>
        <v>1740000</v>
      </c>
      <c r="BZ246" s="151" t="str">
        <f t="shared" si="73"/>
        <v>60 DIAS</v>
      </c>
      <c r="CA246" s="105"/>
      <c r="CB246" s="105"/>
      <c r="CC246" s="105"/>
      <c r="CD246" s="105"/>
      <c r="CE246" s="105"/>
      <c r="CF246" s="100"/>
      <c r="CG246" s="100"/>
      <c r="CH246" s="100"/>
      <c r="CI246" s="100"/>
      <c r="CJ246" s="100"/>
      <c r="CK246" s="107"/>
      <c r="CL246" s="107"/>
      <c r="CM246" s="107"/>
      <c r="CN246" s="107"/>
      <c r="CO246" s="107"/>
      <c r="CP246" s="102"/>
      <c r="CQ246" s="102"/>
      <c r="CR246" s="102"/>
      <c r="CS246" s="102"/>
      <c r="CT246" s="102"/>
      <c r="CU246" s="102"/>
      <c r="CV246" s="105" t="str">
        <f t="shared" si="74"/>
        <v xml:space="preserve"> QUIMICOS Y REACTIVOS SAS "QUIMIREL SAS"</v>
      </c>
      <c r="CW246" s="105" t="str">
        <f t="shared" si="75"/>
        <v>PALL</v>
      </c>
      <c r="CX246" s="105">
        <f t="shared" si="76"/>
        <v>1500000</v>
      </c>
      <c r="CY246" s="105">
        <f t="shared" si="77"/>
        <v>240000</v>
      </c>
      <c r="CZ246" s="105">
        <f t="shared" si="78"/>
        <v>1740000</v>
      </c>
      <c r="DA246" s="105" t="str">
        <f t="shared" si="79"/>
        <v>60 DIAS</v>
      </c>
    </row>
    <row r="247" spans="1:105" ht="45">
      <c r="A247" s="40">
        <v>239</v>
      </c>
      <c r="B247" s="97" t="s">
        <v>306</v>
      </c>
      <c r="C247" s="35" t="s">
        <v>307</v>
      </c>
      <c r="D247" s="35" t="s">
        <v>308</v>
      </c>
      <c r="E247" s="98" t="s">
        <v>23</v>
      </c>
      <c r="F247" s="33">
        <v>4</v>
      </c>
      <c r="G247" s="99"/>
      <c r="H247" s="115"/>
      <c r="I247" s="115"/>
      <c r="J247" s="115"/>
      <c r="K247" s="100"/>
      <c r="L247" s="101"/>
      <c r="M247" s="101"/>
      <c r="N247" s="101"/>
      <c r="O247" s="101"/>
      <c r="P247" s="101"/>
      <c r="Q247" s="102"/>
      <c r="R247" s="102"/>
      <c r="S247" s="102"/>
      <c r="T247" s="102"/>
      <c r="U247" s="102"/>
      <c r="V247" s="103" t="s">
        <v>23</v>
      </c>
      <c r="W247" s="103">
        <v>227000</v>
      </c>
      <c r="X247" s="103">
        <v>36320</v>
      </c>
      <c r="Y247" s="103">
        <v>1053280</v>
      </c>
      <c r="Z247" s="103" t="s">
        <v>1287</v>
      </c>
      <c r="AA247" s="101"/>
      <c r="AB247" s="101"/>
      <c r="AC247" s="101"/>
      <c r="AD247" s="101"/>
      <c r="AE247" s="101"/>
      <c r="AF247" s="104"/>
      <c r="AG247" s="104"/>
      <c r="AH247" s="104"/>
      <c r="AI247" s="104"/>
      <c r="AJ247" s="104"/>
      <c r="AK247" s="102" t="str">
        <f t="shared" si="90"/>
        <v xml:space="preserve"> CASA CIENTIFICA BLANCO Y COMPANIA S.A.S</v>
      </c>
      <c r="AL247" s="102" t="str">
        <f t="shared" si="91"/>
        <v>SIGMA</v>
      </c>
      <c r="AM247" s="102">
        <f t="shared" si="92"/>
        <v>227000</v>
      </c>
      <c r="AN247" s="102">
        <f t="shared" si="93"/>
        <v>36320</v>
      </c>
      <c r="AO247" s="102">
        <f t="shared" si="94"/>
        <v>1053280</v>
      </c>
      <c r="AP247" s="102" t="str">
        <f t="shared" si="95"/>
        <v>45 DIAS</v>
      </c>
      <c r="AQ247" s="104"/>
      <c r="AR247" s="104"/>
      <c r="AS247" s="104"/>
      <c r="AT247" s="104"/>
      <c r="AU247" s="104"/>
      <c r="AV247" s="105"/>
      <c r="AW247" s="105"/>
      <c r="AX247" s="105"/>
      <c r="AY247" s="105"/>
      <c r="AZ247" s="105"/>
      <c r="BA247" s="102"/>
      <c r="BB247" s="102"/>
      <c r="BC247" s="102"/>
      <c r="BD247" s="102"/>
      <c r="BE247" s="102"/>
      <c r="BF247" s="106"/>
      <c r="BG247" s="106"/>
      <c r="BH247" s="106"/>
      <c r="BI247" s="106"/>
      <c r="BJ247" s="106"/>
      <c r="BK247" s="101" t="s">
        <v>23</v>
      </c>
      <c r="BL247" s="101">
        <v>183000</v>
      </c>
      <c r="BM247" s="101">
        <v>29280</v>
      </c>
      <c r="BN247" s="101">
        <v>849120</v>
      </c>
      <c r="BO247" s="101" t="s">
        <v>1283</v>
      </c>
      <c r="BP247" s="107"/>
      <c r="BQ247" s="107"/>
      <c r="BR247" s="107"/>
      <c r="BS247" s="107"/>
      <c r="BT247" s="107"/>
      <c r="BU247" s="151" t="str">
        <f t="shared" si="80"/>
        <v xml:space="preserve"> QUIMICA  M.G.  S.A.S.</v>
      </c>
      <c r="BV247" s="151" t="str">
        <f t="shared" si="72"/>
        <v>SIGMA</v>
      </c>
      <c r="BW247" s="151">
        <f t="shared" si="81"/>
        <v>183000</v>
      </c>
      <c r="BX247" s="151">
        <f t="shared" si="82"/>
        <v>29280</v>
      </c>
      <c r="BY247" s="151">
        <f t="shared" si="83"/>
        <v>849120</v>
      </c>
      <c r="BZ247" s="151" t="str">
        <f t="shared" si="73"/>
        <v>60 DIAS</v>
      </c>
      <c r="CA247" s="105" t="s">
        <v>23</v>
      </c>
      <c r="CB247" s="105">
        <v>187900</v>
      </c>
      <c r="CC247" s="105">
        <v>30064</v>
      </c>
      <c r="CD247" s="105">
        <v>871856</v>
      </c>
      <c r="CE247" s="105" t="s">
        <v>160</v>
      </c>
      <c r="CF247" s="100"/>
      <c r="CG247" s="100"/>
      <c r="CH247" s="100"/>
      <c r="CI247" s="100"/>
      <c r="CJ247" s="100"/>
      <c r="CK247" s="107"/>
      <c r="CL247" s="107"/>
      <c r="CM247" s="107"/>
      <c r="CN247" s="107"/>
      <c r="CO247" s="107"/>
      <c r="CP247" s="102" t="str">
        <f t="shared" si="84"/>
        <v>SCIENTIFIC PRODUCTS LTDA.</v>
      </c>
      <c r="CQ247" s="102" t="str">
        <f t="shared" si="85"/>
        <v>SIGMA</v>
      </c>
      <c r="CR247" s="102">
        <f t="shared" si="86"/>
        <v>187900</v>
      </c>
      <c r="CS247" s="102">
        <f t="shared" si="87"/>
        <v>30064</v>
      </c>
      <c r="CT247" s="102">
        <f t="shared" si="88"/>
        <v>871856</v>
      </c>
      <c r="CU247" s="102" t="str">
        <f t="shared" si="89"/>
        <v>90 DÍAS</v>
      </c>
      <c r="CV247" s="105" t="str">
        <f t="shared" si="74"/>
        <v xml:space="preserve"> QUIMICA  M.G.  S.A.S.</v>
      </c>
      <c r="CW247" s="105" t="str">
        <f t="shared" si="75"/>
        <v>SIGMA</v>
      </c>
      <c r="CX247" s="105">
        <f t="shared" si="76"/>
        <v>183000</v>
      </c>
      <c r="CY247" s="105">
        <f t="shared" si="77"/>
        <v>29280</v>
      </c>
      <c r="CZ247" s="105">
        <f t="shared" si="78"/>
        <v>849120</v>
      </c>
      <c r="DA247" s="105" t="str">
        <f t="shared" si="79"/>
        <v>60 DIAS</v>
      </c>
    </row>
    <row r="248" spans="1:105" ht="30">
      <c r="A248" s="40">
        <v>240</v>
      </c>
      <c r="B248" s="97" t="s">
        <v>309</v>
      </c>
      <c r="C248" s="35" t="s">
        <v>53</v>
      </c>
      <c r="D248" s="35" t="s">
        <v>54</v>
      </c>
      <c r="E248" s="98" t="s">
        <v>23</v>
      </c>
      <c r="F248" s="33">
        <v>3</v>
      </c>
      <c r="G248" s="99"/>
      <c r="H248" s="115"/>
      <c r="I248" s="115"/>
      <c r="J248" s="115"/>
      <c r="K248" s="100"/>
      <c r="L248" s="101"/>
      <c r="M248" s="101"/>
      <c r="N248" s="101"/>
      <c r="O248" s="101"/>
      <c r="P248" s="101"/>
      <c r="Q248" s="102"/>
      <c r="R248" s="102"/>
      <c r="S248" s="102"/>
      <c r="T248" s="102"/>
      <c r="U248" s="102"/>
      <c r="V248" s="103" t="s">
        <v>23</v>
      </c>
      <c r="W248" s="103">
        <v>1427000</v>
      </c>
      <c r="X248" s="103">
        <v>228320</v>
      </c>
      <c r="Y248" s="103">
        <v>4965960</v>
      </c>
      <c r="Z248" s="103" t="s">
        <v>1287</v>
      </c>
      <c r="AA248" s="101"/>
      <c r="AB248" s="101"/>
      <c r="AC248" s="101"/>
      <c r="AD248" s="101"/>
      <c r="AE248" s="101"/>
      <c r="AF248" s="104"/>
      <c r="AG248" s="104"/>
      <c r="AH248" s="104"/>
      <c r="AI248" s="104"/>
      <c r="AJ248" s="104"/>
      <c r="AK248" s="102" t="str">
        <f t="shared" si="90"/>
        <v xml:space="preserve"> CASA CIENTIFICA BLANCO Y COMPANIA S.A.S</v>
      </c>
      <c r="AL248" s="102" t="str">
        <f t="shared" si="91"/>
        <v>SIGMA</v>
      </c>
      <c r="AM248" s="102">
        <f t="shared" si="92"/>
        <v>1427000</v>
      </c>
      <c r="AN248" s="102">
        <f t="shared" si="93"/>
        <v>228320</v>
      </c>
      <c r="AO248" s="102">
        <f t="shared" si="94"/>
        <v>4965960</v>
      </c>
      <c r="AP248" s="102" t="str">
        <f t="shared" si="95"/>
        <v>45 DIAS</v>
      </c>
      <c r="AQ248" s="104"/>
      <c r="AR248" s="104"/>
      <c r="AS248" s="104"/>
      <c r="AT248" s="104"/>
      <c r="AU248" s="104"/>
      <c r="AV248" s="105"/>
      <c r="AW248" s="105"/>
      <c r="AX248" s="105"/>
      <c r="AY248" s="105"/>
      <c r="AZ248" s="105"/>
      <c r="BA248" s="102"/>
      <c r="BB248" s="102"/>
      <c r="BC248" s="102"/>
      <c r="BD248" s="102"/>
      <c r="BE248" s="102"/>
      <c r="BF248" s="106"/>
      <c r="BG248" s="106"/>
      <c r="BH248" s="106"/>
      <c r="BI248" s="106"/>
      <c r="BJ248" s="106"/>
      <c r="BK248" s="101" t="s">
        <v>23</v>
      </c>
      <c r="BL248" s="101">
        <v>1152000</v>
      </c>
      <c r="BM248" s="101">
        <v>184320</v>
      </c>
      <c r="BN248" s="101">
        <v>4008960</v>
      </c>
      <c r="BO248" s="101" t="s">
        <v>1283</v>
      </c>
      <c r="BP248" s="107"/>
      <c r="BQ248" s="107"/>
      <c r="BR248" s="107"/>
      <c r="BS248" s="107"/>
      <c r="BT248" s="107"/>
      <c r="BU248" s="151" t="str">
        <f t="shared" si="80"/>
        <v xml:space="preserve"> QUIMICA  M.G.  S.A.S.</v>
      </c>
      <c r="BV248" s="151" t="str">
        <f t="shared" si="72"/>
        <v>SIGMA</v>
      </c>
      <c r="BW248" s="151">
        <f t="shared" si="81"/>
        <v>1152000</v>
      </c>
      <c r="BX248" s="151">
        <f t="shared" si="82"/>
        <v>184320</v>
      </c>
      <c r="BY248" s="151">
        <f t="shared" si="83"/>
        <v>4008960</v>
      </c>
      <c r="BZ248" s="151" t="str">
        <f t="shared" si="73"/>
        <v>60 DIAS</v>
      </c>
      <c r="CA248" s="105" t="s">
        <v>23</v>
      </c>
      <c r="CB248" s="105">
        <v>1289500</v>
      </c>
      <c r="CC248" s="105">
        <v>206320</v>
      </c>
      <c r="CD248" s="105">
        <v>4487460</v>
      </c>
      <c r="CE248" s="105" t="s">
        <v>160</v>
      </c>
      <c r="CF248" s="100"/>
      <c r="CG248" s="100"/>
      <c r="CH248" s="100"/>
      <c r="CI248" s="100"/>
      <c r="CJ248" s="100"/>
      <c r="CK248" s="107"/>
      <c r="CL248" s="107"/>
      <c r="CM248" s="107"/>
      <c r="CN248" s="107"/>
      <c r="CO248" s="107"/>
      <c r="CP248" s="102" t="str">
        <f t="shared" si="84"/>
        <v>SCIENTIFIC PRODUCTS LTDA.</v>
      </c>
      <c r="CQ248" s="102" t="str">
        <f t="shared" si="85"/>
        <v>SIGMA</v>
      </c>
      <c r="CR248" s="102">
        <f t="shared" si="86"/>
        <v>1289500</v>
      </c>
      <c r="CS248" s="102">
        <f t="shared" si="87"/>
        <v>206320</v>
      </c>
      <c r="CT248" s="102">
        <f t="shared" si="88"/>
        <v>4487460</v>
      </c>
      <c r="CU248" s="102" t="str">
        <f t="shared" si="89"/>
        <v>90 DÍAS</v>
      </c>
      <c r="CV248" s="105" t="str">
        <f t="shared" si="74"/>
        <v xml:space="preserve"> QUIMICA  M.G.  S.A.S.</v>
      </c>
      <c r="CW248" s="105" t="str">
        <f t="shared" si="75"/>
        <v>SIGMA</v>
      </c>
      <c r="CX248" s="105">
        <f t="shared" si="76"/>
        <v>1152000</v>
      </c>
      <c r="CY248" s="105">
        <f t="shared" si="77"/>
        <v>184320</v>
      </c>
      <c r="CZ248" s="105">
        <f t="shared" si="78"/>
        <v>4008960</v>
      </c>
      <c r="DA248" s="105" t="str">
        <f t="shared" si="79"/>
        <v>60 DIAS</v>
      </c>
    </row>
    <row r="249" spans="1:105" ht="45">
      <c r="A249" s="40">
        <v>241</v>
      </c>
      <c r="B249" s="97" t="s">
        <v>310</v>
      </c>
      <c r="C249" s="35" t="s">
        <v>311</v>
      </c>
      <c r="D249" s="35" t="s">
        <v>54</v>
      </c>
      <c r="E249" s="98" t="s">
        <v>312</v>
      </c>
      <c r="F249" s="33">
        <v>4</v>
      </c>
      <c r="G249" s="99"/>
      <c r="H249" s="115"/>
      <c r="I249" s="115"/>
      <c r="J249" s="115"/>
      <c r="K249" s="100"/>
      <c r="L249" s="101"/>
      <c r="M249" s="101"/>
      <c r="N249" s="101"/>
      <c r="O249" s="101"/>
      <c r="P249" s="101"/>
      <c r="Q249" s="102" t="s">
        <v>312</v>
      </c>
      <c r="R249" s="102">
        <v>834000</v>
      </c>
      <c r="S249" s="102">
        <v>133440</v>
      </c>
      <c r="T249" s="102">
        <v>3869760</v>
      </c>
      <c r="U249" s="102" t="s">
        <v>1283</v>
      </c>
      <c r="V249" s="103"/>
      <c r="W249" s="103"/>
      <c r="X249" s="103"/>
      <c r="Y249" s="103"/>
      <c r="Z249" s="103"/>
      <c r="AA249" s="101"/>
      <c r="AB249" s="101"/>
      <c r="AC249" s="101"/>
      <c r="AD249" s="101"/>
      <c r="AE249" s="101"/>
      <c r="AF249" s="104"/>
      <c r="AG249" s="104"/>
      <c r="AH249" s="104"/>
      <c r="AI249" s="104"/>
      <c r="AJ249" s="104"/>
      <c r="AK249" s="102" t="str">
        <f t="shared" si="90"/>
        <v xml:space="preserve">BLAMIS DOTACIONES </v>
      </c>
      <c r="AL249" s="102" t="str">
        <f t="shared" si="91"/>
        <v>FISHERBRAND</v>
      </c>
      <c r="AM249" s="102">
        <f t="shared" si="92"/>
        <v>834000</v>
      </c>
      <c r="AN249" s="102">
        <f t="shared" si="93"/>
        <v>133440</v>
      </c>
      <c r="AO249" s="102">
        <f t="shared" si="94"/>
        <v>3869760</v>
      </c>
      <c r="AP249" s="102" t="str">
        <f t="shared" si="95"/>
        <v>60 DIAS</v>
      </c>
      <c r="AQ249" s="104" t="s">
        <v>988</v>
      </c>
      <c r="AR249" s="104">
        <v>500480</v>
      </c>
      <c r="AS249" s="104">
        <v>80076.800000000003</v>
      </c>
      <c r="AT249" s="104">
        <v>2322227.2000000002</v>
      </c>
      <c r="AU249" s="104" t="s">
        <v>1295</v>
      </c>
      <c r="AV249" s="105"/>
      <c r="AW249" s="105"/>
      <c r="AX249" s="105"/>
      <c r="AY249" s="105"/>
      <c r="AZ249" s="105"/>
      <c r="BA249" s="102"/>
      <c r="BB249" s="102"/>
      <c r="BC249" s="102"/>
      <c r="BD249" s="102"/>
      <c r="BE249" s="102"/>
      <c r="BF249" s="106"/>
      <c r="BG249" s="106"/>
      <c r="BH249" s="106"/>
      <c r="BI249" s="106"/>
      <c r="BJ249" s="106"/>
      <c r="BK249" s="101" t="s">
        <v>88</v>
      </c>
      <c r="BL249" s="101">
        <v>270000</v>
      </c>
      <c r="BM249" s="101">
        <v>43200</v>
      </c>
      <c r="BN249" s="101">
        <v>1252800</v>
      </c>
      <c r="BO249" s="101" t="s">
        <v>1283</v>
      </c>
      <c r="BP249" s="107"/>
      <c r="BQ249" s="107"/>
      <c r="BR249" s="107"/>
      <c r="BS249" s="107"/>
      <c r="BT249" s="107"/>
      <c r="BU249" s="151" t="str">
        <f t="shared" si="80"/>
        <v xml:space="preserve"> QUIMICA  M.G.  S.A.S.</v>
      </c>
      <c r="BV249" s="151" t="str">
        <f t="shared" si="72"/>
        <v>FISHER</v>
      </c>
      <c r="BW249" s="151">
        <f t="shared" si="81"/>
        <v>270000</v>
      </c>
      <c r="BX249" s="151">
        <f t="shared" si="82"/>
        <v>43200</v>
      </c>
      <c r="BY249" s="151">
        <f t="shared" si="83"/>
        <v>1252800</v>
      </c>
      <c r="BZ249" s="151" t="str">
        <f t="shared" si="73"/>
        <v>60 DIAS</v>
      </c>
      <c r="CA249" s="105" t="s">
        <v>564</v>
      </c>
      <c r="CB249" s="105">
        <v>158400</v>
      </c>
      <c r="CC249" s="105">
        <v>25344</v>
      </c>
      <c r="CD249" s="105">
        <v>734976</v>
      </c>
      <c r="CE249" s="105" t="s">
        <v>137</v>
      </c>
      <c r="CF249" s="100"/>
      <c r="CG249" s="100"/>
      <c r="CH249" s="100"/>
      <c r="CI249" s="100"/>
      <c r="CJ249" s="100"/>
      <c r="CK249" s="107"/>
      <c r="CL249" s="107"/>
      <c r="CM249" s="107"/>
      <c r="CN249" s="107"/>
      <c r="CO249" s="107"/>
      <c r="CP249" s="102" t="str">
        <f t="shared" si="84"/>
        <v>SCIENTIFIC PRODUCTS LTDA.</v>
      </c>
      <c r="CQ249" s="102" t="str">
        <f t="shared" si="85"/>
        <v>FISHER BRAND</v>
      </c>
      <c r="CR249" s="102">
        <f t="shared" si="86"/>
        <v>158400</v>
      </c>
      <c r="CS249" s="102">
        <f t="shared" si="87"/>
        <v>25344</v>
      </c>
      <c r="CT249" s="102">
        <f t="shared" si="88"/>
        <v>734976</v>
      </c>
      <c r="CU249" s="102" t="str">
        <f t="shared" si="89"/>
        <v>60 DÍAS</v>
      </c>
      <c r="CV249" s="105" t="str">
        <f t="shared" si="74"/>
        <v>SCIENTIFIC PRODUCTS LTDA.</v>
      </c>
      <c r="CW249" s="105" t="str">
        <f t="shared" si="75"/>
        <v>FISHER BRAND</v>
      </c>
      <c r="CX249" s="105">
        <f t="shared" si="76"/>
        <v>158400</v>
      </c>
      <c r="CY249" s="105">
        <f t="shared" si="77"/>
        <v>25344</v>
      </c>
      <c r="CZ249" s="105">
        <f t="shared" si="78"/>
        <v>734976</v>
      </c>
      <c r="DA249" s="105" t="str">
        <f t="shared" si="79"/>
        <v>60 DÍAS</v>
      </c>
    </row>
    <row r="250" spans="1:105" ht="30">
      <c r="A250" s="40">
        <v>242</v>
      </c>
      <c r="B250" s="97" t="s">
        <v>313</v>
      </c>
      <c r="C250" s="35" t="s">
        <v>30</v>
      </c>
      <c r="D250" s="35" t="s">
        <v>314</v>
      </c>
      <c r="E250" s="98" t="s">
        <v>23</v>
      </c>
      <c r="F250" s="33">
        <v>5</v>
      </c>
      <c r="G250" s="99"/>
      <c r="H250" s="115"/>
      <c r="I250" s="115"/>
      <c r="J250" s="115"/>
      <c r="K250" s="100"/>
      <c r="L250" s="101"/>
      <c r="M250" s="101"/>
      <c r="N250" s="101"/>
      <c r="O250" s="101"/>
      <c r="P250" s="101"/>
      <c r="Q250" s="102"/>
      <c r="R250" s="102"/>
      <c r="S250" s="102"/>
      <c r="T250" s="102"/>
      <c r="U250" s="102"/>
      <c r="V250" s="103" t="s">
        <v>23</v>
      </c>
      <c r="W250" s="103">
        <v>64000</v>
      </c>
      <c r="X250" s="103">
        <v>10240</v>
      </c>
      <c r="Y250" s="103">
        <v>371200</v>
      </c>
      <c r="Z250" s="103" t="s">
        <v>1287</v>
      </c>
      <c r="AA250" s="101"/>
      <c r="AB250" s="101"/>
      <c r="AC250" s="101"/>
      <c r="AD250" s="101"/>
      <c r="AE250" s="101"/>
      <c r="AF250" s="104"/>
      <c r="AG250" s="104"/>
      <c r="AH250" s="104"/>
      <c r="AI250" s="104"/>
      <c r="AJ250" s="104"/>
      <c r="AK250" s="102" t="str">
        <f t="shared" si="90"/>
        <v xml:space="preserve"> CASA CIENTIFICA BLANCO Y COMPANIA S.A.S</v>
      </c>
      <c r="AL250" s="102" t="str">
        <f t="shared" si="91"/>
        <v>SIGMA</v>
      </c>
      <c r="AM250" s="102">
        <f t="shared" si="92"/>
        <v>64000</v>
      </c>
      <c r="AN250" s="102">
        <f t="shared" si="93"/>
        <v>10240</v>
      </c>
      <c r="AO250" s="102">
        <f t="shared" si="94"/>
        <v>371200</v>
      </c>
      <c r="AP250" s="102" t="str">
        <f t="shared" si="95"/>
        <v>45 DIAS</v>
      </c>
      <c r="AQ250" s="104"/>
      <c r="AR250" s="104"/>
      <c r="AS250" s="104"/>
      <c r="AT250" s="104"/>
      <c r="AU250" s="104"/>
      <c r="AV250" s="105"/>
      <c r="AW250" s="105"/>
      <c r="AX250" s="105"/>
      <c r="AY250" s="105"/>
      <c r="AZ250" s="105"/>
      <c r="BA250" s="102"/>
      <c r="BB250" s="102"/>
      <c r="BC250" s="102"/>
      <c r="BD250" s="102"/>
      <c r="BE250" s="102"/>
      <c r="BF250" s="106"/>
      <c r="BG250" s="106"/>
      <c r="BH250" s="106"/>
      <c r="BI250" s="106"/>
      <c r="BJ250" s="106"/>
      <c r="BK250" s="101" t="s">
        <v>23</v>
      </c>
      <c r="BL250" s="101">
        <v>65000</v>
      </c>
      <c r="BM250" s="101">
        <v>10400</v>
      </c>
      <c r="BN250" s="101">
        <v>377000</v>
      </c>
      <c r="BO250" s="101" t="s">
        <v>1283</v>
      </c>
      <c r="BP250" s="107"/>
      <c r="BQ250" s="107"/>
      <c r="BR250" s="107"/>
      <c r="BS250" s="107"/>
      <c r="BT250" s="107"/>
      <c r="BU250" s="151" t="str">
        <f t="shared" si="80"/>
        <v xml:space="preserve"> QUIMICA  M.G.  S.A.S.</v>
      </c>
      <c r="BV250" s="151" t="str">
        <f t="shared" si="72"/>
        <v>SIGMA</v>
      </c>
      <c r="BW250" s="151">
        <f t="shared" si="81"/>
        <v>65000</v>
      </c>
      <c r="BX250" s="151">
        <f t="shared" si="82"/>
        <v>10400</v>
      </c>
      <c r="BY250" s="151">
        <f t="shared" si="83"/>
        <v>377000</v>
      </c>
      <c r="BZ250" s="151" t="str">
        <f t="shared" si="73"/>
        <v>60 DIAS</v>
      </c>
      <c r="CA250" s="105" t="s">
        <v>23</v>
      </c>
      <c r="CB250" s="105">
        <v>52700</v>
      </c>
      <c r="CC250" s="105">
        <v>8432</v>
      </c>
      <c r="CD250" s="105">
        <v>305660</v>
      </c>
      <c r="CE250" s="105" t="s">
        <v>160</v>
      </c>
      <c r="CF250" s="100"/>
      <c r="CG250" s="100"/>
      <c r="CH250" s="100"/>
      <c r="CI250" s="100"/>
      <c r="CJ250" s="100"/>
      <c r="CK250" s="107"/>
      <c r="CL250" s="107"/>
      <c r="CM250" s="107"/>
      <c r="CN250" s="107"/>
      <c r="CO250" s="107"/>
      <c r="CP250" s="102" t="str">
        <f t="shared" si="84"/>
        <v>SCIENTIFIC PRODUCTS LTDA.</v>
      </c>
      <c r="CQ250" s="102" t="str">
        <f t="shared" si="85"/>
        <v>SIGMA</v>
      </c>
      <c r="CR250" s="102">
        <f t="shared" si="86"/>
        <v>52700</v>
      </c>
      <c r="CS250" s="102">
        <f t="shared" si="87"/>
        <v>8432</v>
      </c>
      <c r="CT250" s="102">
        <f t="shared" si="88"/>
        <v>305660</v>
      </c>
      <c r="CU250" s="102" t="str">
        <f t="shared" si="89"/>
        <v>90 DÍAS</v>
      </c>
      <c r="CV250" s="105" t="str">
        <f t="shared" si="74"/>
        <v>SCIENTIFIC PRODUCTS LTDA.</v>
      </c>
      <c r="CW250" s="105" t="str">
        <f t="shared" si="75"/>
        <v>SIGMA</v>
      </c>
      <c r="CX250" s="105">
        <f t="shared" si="76"/>
        <v>52700</v>
      </c>
      <c r="CY250" s="105">
        <f t="shared" si="77"/>
        <v>8432</v>
      </c>
      <c r="CZ250" s="105">
        <f t="shared" si="78"/>
        <v>305660</v>
      </c>
      <c r="DA250" s="105" t="str">
        <f t="shared" si="79"/>
        <v>90 DÍAS</v>
      </c>
    </row>
    <row r="251" spans="1:105">
      <c r="A251" s="40">
        <v>243</v>
      </c>
      <c r="B251" s="97" t="s">
        <v>315</v>
      </c>
      <c r="C251" s="35" t="s">
        <v>316</v>
      </c>
      <c r="D251" s="35" t="s">
        <v>317</v>
      </c>
      <c r="E251" s="98"/>
      <c r="F251" s="33">
        <v>2</v>
      </c>
      <c r="G251" s="99"/>
      <c r="H251" s="115"/>
      <c r="I251" s="115"/>
      <c r="J251" s="115"/>
      <c r="K251" s="100"/>
      <c r="L251" s="101"/>
      <c r="M251" s="101"/>
      <c r="N251" s="101"/>
      <c r="O251" s="101"/>
      <c r="P251" s="101"/>
      <c r="Q251" s="102"/>
      <c r="R251" s="102"/>
      <c r="S251" s="102"/>
      <c r="T251" s="102"/>
      <c r="U251" s="102"/>
      <c r="V251" s="103"/>
      <c r="W251" s="103"/>
      <c r="X251" s="103"/>
      <c r="Y251" s="103"/>
      <c r="Z251" s="103"/>
      <c r="AA251" s="101"/>
      <c r="AB251" s="101"/>
      <c r="AC251" s="101"/>
      <c r="AD251" s="101"/>
      <c r="AE251" s="101"/>
      <c r="AF251" s="104"/>
      <c r="AG251" s="104"/>
      <c r="AH251" s="104"/>
      <c r="AI251" s="104"/>
      <c r="AJ251" s="104"/>
      <c r="AK251" s="102"/>
      <c r="AL251" s="102"/>
      <c r="AM251" s="102"/>
      <c r="AN251" s="102"/>
      <c r="AO251" s="102"/>
      <c r="AP251" s="102"/>
      <c r="AQ251" s="104"/>
      <c r="AR251" s="104"/>
      <c r="AS251" s="104"/>
      <c r="AT251" s="104"/>
      <c r="AU251" s="104"/>
      <c r="AV251" s="105"/>
      <c r="AW251" s="105"/>
      <c r="AX251" s="105"/>
      <c r="AY251" s="105"/>
      <c r="AZ251" s="105"/>
      <c r="BA251" s="102"/>
      <c r="BB251" s="102"/>
      <c r="BC251" s="102"/>
      <c r="BD251" s="102"/>
      <c r="BE251" s="102"/>
      <c r="BF251" s="106"/>
      <c r="BG251" s="106"/>
      <c r="BH251" s="106"/>
      <c r="BI251" s="106"/>
      <c r="BJ251" s="106"/>
      <c r="BK251" s="101" t="s">
        <v>23</v>
      </c>
      <c r="BL251" s="101">
        <v>438000</v>
      </c>
      <c r="BM251" s="101">
        <v>70080</v>
      </c>
      <c r="BN251" s="101">
        <v>1016160</v>
      </c>
      <c r="BO251" s="101" t="s">
        <v>1283</v>
      </c>
      <c r="BP251" s="107"/>
      <c r="BQ251" s="107"/>
      <c r="BR251" s="107"/>
      <c r="BS251" s="107"/>
      <c r="BT251" s="107"/>
      <c r="BU251" s="151" t="str">
        <f t="shared" si="80"/>
        <v xml:space="preserve"> QUIMICA  M.G.  S.A.S.</v>
      </c>
      <c r="BV251" s="151" t="str">
        <f t="shared" si="72"/>
        <v>SIGMA</v>
      </c>
      <c r="BW251" s="151">
        <f t="shared" si="81"/>
        <v>438000</v>
      </c>
      <c r="BX251" s="151">
        <f t="shared" si="82"/>
        <v>70080</v>
      </c>
      <c r="BY251" s="151">
        <f t="shared" si="83"/>
        <v>1016160</v>
      </c>
      <c r="BZ251" s="151" t="str">
        <f t="shared" si="73"/>
        <v>60 DIAS</v>
      </c>
      <c r="CA251" s="105" t="s">
        <v>23</v>
      </c>
      <c r="CB251" s="105">
        <v>481500</v>
      </c>
      <c r="CC251" s="105">
        <v>77040</v>
      </c>
      <c r="CD251" s="105">
        <v>1117080</v>
      </c>
      <c r="CE251" s="105" t="s">
        <v>160</v>
      </c>
      <c r="CF251" s="100"/>
      <c r="CG251" s="100"/>
      <c r="CH251" s="100"/>
      <c r="CI251" s="100"/>
      <c r="CJ251" s="100"/>
      <c r="CK251" s="107"/>
      <c r="CL251" s="107"/>
      <c r="CM251" s="107"/>
      <c r="CN251" s="107"/>
      <c r="CO251" s="107"/>
      <c r="CP251" s="102" t="str">
        <f t="shared" si="84"/>
        <v>SCIENTIFIC PRODUCTS LTDA.</v>
      </c>
      <c r="CQ251" s="102" t="str">
        <f t="shared" si="85"/>
        <v>SIGMA</v>
      </c>
      <c r="CR251" s="102">
        <f t="shared" si="86"/>
        <v>481500</v>
      </c>
      <c r="CS251" s="102">
        <f t="shared" si="87"/>
        <v>77040</v>
      </c>
      <c r="CT251" s="102">
        <f t="shared" si="88"/>
        <v>1117080</v>
      </c>
      <c r="CU251" s="102" t="str">
        <f t="shared" si="89"/>
        <v>90 DÍAS</v>
      </c>
      <c r="CV251" s="105" t="str">
        <f t="shared" si="74"/>
        <v xml:space="preserve"> QUIMICA  M.G.  S.A.S.</v>
      </c>
      <c r="CW251" s="105" t="str">
        <f t="shared" si="75"/>
        <v>SIGMA</v>
      </c>
      <c r="CX251" s="105">
        <f t="shared" si="76"/>
        <v>438000</v>
      </c>
      <c r="CY251" s="105">
        <f t="shared" si="77"/>
        <v>70080</v>
      </c>
      <c r="CZ251" s="105">
        <f t="shared" si="78"/>
        <v>1016160</v>
      </c>
      <c r="DA251" s="105" t="str">
        <f t="shared" si="79"/>
        <v>60 DIAS</v>
      </c>
    </row>
    <row r="252" spans="1:105" ht="30">
      <c r="A252" s="40">
        <v>244</v>
      </c>
      <c r="B252" s="97" t="s">
        <v>318</v>
      </c>
      <c r="C252" s="35" t="s">
        <v>300</v>
      </c>
      <c r="D252" s="35" t="s">
        <v>308</v>
      </c>
      <c r="E252" s="98" t="s">
        <v>23</v>
      </c>
      <c r="F252" s="33">
        <v>2</v>
      </c>
      <c r="G252" s="99"/>
      <c r="H252" s="115"/>
      <c r="I252" s="115"/>
      <c r="J252" s="115"/>
      <c r="K252" s="100"/>
      <c r="L252" s="101"/>
      <c r="M252" s="101"/>
      <c r="N252" s="101"/>
      <c r="O252" s="101"/>
      <c r="P252" s="101"/>
      <c r="Q252" s="102"/>
      <c r="R252" s="102"/>
      <c r="S252" s="102"/>
      <c r="T252" s="102"/>
      <c r="U252" s="102"/>
      <c r="V252" s="103" t="s">
        <v>23</v>
      </c>
      <c r="W252" s="103">
        <v>403000</v>
      </c>
      <c r="X252" s="103">
        <v>64480</v>
      </c>
      <c r="Y252" s="103">
        <v>934960</v>
      </c>
      <c r="Z252" s="103" t="s">
        <v>1287</v>
      </c>
      <c r="AA252" s="101"/>
      <c r="AB252" s="101"/>
      <c r="AC252" s="101"/>
      <c r="AD252" s="101"/>
      <c r="AE252" s="101"/>
      <c r="AF252" s="104"/>
      <c r="AG252" s="104"/>
      <c r="AH252" s="104"/>
      <c r="AI252" s="104"/>
      <c r="AJ252" s="104"/>
      <c r="AK252" s="102" t="str">
        <f t="shared" si="90"/>
        <v xml:space="preserve"> CASA CIENTIFICA BLANCO Y COMPANIA S.A.S</v>
      </c>
      <c r="AL252" s="102" t="str">
        <f t="shared" si="91"/>
        <v>SIGMA</v>
      </c>
      <c r="AM252" s="102">
        <f t="shared" si="92"/>
        <v>403000</v>
      </c>
      <c r="AN252" s="102">
        <f t="shared" si="93"/>
        <v>64480</v>
      </c>
      <c r="AO252" s="102">
        <f t="shared" si="94"/>
        <v>934960</v>
      </c>
      <c r="AP252" s="102" t="str">
        <f t="shared" si="95"/>
        <v>45 DIAS</v>
      </c>
      <c r="AQ252" s="104"/>
      <c r="AR252" s="104"/>
      <c r="AS252" s="104"/>
      <c r="AT252" s="104"/>
      <c r="AU252" s="104"/>
      <c r="AV252" s="105"/>
      <c r="AW252" s="105"/>
      <c r="AX252" s="105"/>
      <c r="AY252" s="105"/>
      <c r="AZ252" s="105"/>
      <c r="BA252" s="102"/>
      <c r="BB252" s="102"/>
      <c r="BC252" s="102"/>
      <c r="BD252" s="102"/>
      <c r="BE252" s="102"/>
      <c r="BF252" s="106"/>
      <c r="BG252" s="106"/>
      <c r="BH252" s="106"/>
      <c r="BI252" s="106"/>
      <c r="BJ252" s="106"/>
      <c r="BK252" s="101" t="s">
        <v>23</v>
      </c>
      <c r="BL252" s="101">
        <v>256000</v>
      </c>
      <c r="BM252" s="101">
        <v>40960</v>
      </c>
      <c r="BN252" s="101">
        <v>593920</v>
      </c>
      <c r="BO252" s="101" t="s">
        <v>1283</v>
      </c>
      <c r="BP252" s="107"/>
      <c r="BQ252" s="107"/>
      <c r="BR252" s="107"/>
      <c r="BS252" s="107"/>
      <c r="BT252" s="107"/>
      <c r="BU252" s="151" t="str">
        <f t="shared" si="80"/>
        <v xml:space="preserve"> QUIMICA  M.G.  S.A.S.</v>
      </c>
      <c r="BV252" s="151" t="str">
        <f t="shared" si="72"/>
        <v>SIGMA</v>
      </c>
      <c r="BW252" s="151">
        <f t="shared" si="81"/>
        <v>256000</v>
      </c>
      <c r="BX252" s="151">
        <f t="shared" si="82"/>
        <v>40960</v>
      </c>
      <c r="BY252" s="151">
        <f t="shared" si="83"/>
        <v>593920</v>
      </c>
      <c r="BZ252" s="151" t="str">
        <f t="shared" si="73"/>
        <v>60 DIAS</v>
      </c>
      <c r="CA252" s="105" t="s">
        <v>23</v>
      </c>
      <c r="CB252" s="105">
        <v>272000</v>
      </c>
      <c r="CC252" s="105">
        <v>43520</v>
      </c>
      <c r="CD252" s="105">
        <v>631040</v>
      </c>
      <c r="CE252" s="105" t="s">
        <v>160</v>
      </c>
      <c r="CF252" s="100"/>
      <c r="CG252" s="100"/>
      <c r="CH252" s="100"/>
      <c r="CI252" s="100"/>
      <c r="CJ252" s="100"/>
      <c r="CK252" s="107"/>
      <c r="CL252" s="107"/>
      <c r="CM252" s="107"/>
      <c r="CN252" s="107"/>
      <c r="CO252" s="107"/>
      <c r="CP252" s="102" t="str">
        <f t="shared" si="84"/>
        <v>SCIENTIFIC PRODUCTS LTDA.</v>
      </c>
      <c r="CQ252" s="102" t="str">
        <f t="shared" si="85"/>
        <v>SIGMA</v>
      </c>
      <c r="CR252" s="102">
        <f t="shared" si="86"/>
        <v>272000</v>
      </c>
      <c r="CS252" s="102">
        <f t="shared" si="87"/>
        <v>43520</v>
      </c>
      <c r="CT252" s="102">
        <f t="shared" si="88"/>
        <v>631040</v>
      </c>
      <c r="CU252" s="102" t="str">
        <f t="shared" si="89"/>
        <v>90 DÍAS</v>
      </c>
      <c r="CV252" s="105" t="str">
        <f t="shared" si="74"/>
        <v xml:space="preserve"> QUIMICA  M.G.  S.A.S.</v>
      </c>
      <c r="CW252" s="105" t="str">
        <f t="shared" si="75"/>
        <v>SIGMA</v>
      </c>
      <c r="CX252" s="105">
        <f t="shared" si="76"/>
        <v>256000</v>
      </c>
      <c r="CY252" s="105">
        <f t="shared" si="77"/>
        <v>40960</v>
      </c>
      <c r="CZ252" s="105">
        <f t="shared" si="78"/>
        <v>593920</v>
      </c>
      <c r="DA252" s="105" t="str">
        <f t="shared" si="79"/>
        <v>60 DIAS</v>
      </c>
    </row>
    <row r="253" spans="1:105" ht="105">
      <c r="A253" s="40">
        <v>245</v>
      </c>
      <c r="B253" s="97" t="s">
        <v>120</v>
      </c>
      <c r="C253" s="35" t="s">
        <v>121</v>
      </c>
      <c r="D253" s="35" t="s">
        <v>54</v>
      </c>
      <c r="E253" s="98" t="s">
        <v>122</v>
      </c>
      <c r="F253" s="33">
        <v>2</v>
      </c>
      <c r="G253" s="99"/>
      <c r="H253" s="115"/>
      <c r="I253" s="115"/>
      <c r="J253" s="115"/>
      <c r="K253" s="100"/>
      <c r="L253" s="101"/>
      <c r="M253" s="101"/>
      <c r="N253" s="101"/>
      <c r="O253" s="101"/>
      <c r="P253" s="101"/>
      <c r="Q253" s="102" t="s">
        <v>467</v>
      </c>
      <c r="R253" s="102">
        <v>1038000</v>
      </c>
      <c r="S253" s="102">
        <v>166080</v>
      </c>
      <c r="T253" s="102">
        <v>2408160</v>
      </c>
      <c r="U253" s="102" t="s">
        <v>1283</v>
      </c>
      <c r="V253" s="103"/>
      <c r="W253" s="103"/>
      <c r="X253" s="103"/>
      <c r="Y253" s="103"/>
      <c r="Z253" s="103"/>
      <c r="AA253" s="101"/>
      <c r="AB253" s="101"/>
      <c r="AC253" s="101"/>
      <c r="AD253" s="101"/>
      <c r="AE253" s="101"/>
      <c r="AF253" s="104"/>
      <c r="AG253" s="104"/>
      <c r="AH253" s="104"/>
      <c r="AI253" s="104"/>
      <c r="AJ253" s="104"/>
      <c r="AK253" s="102" t="str">
        <f t="shared" si="90"/>
        <v xml:space="preserve">BLAMIS DOTACIONES </v>
      </c>
      <c r="AL253" s="102" t="str">
        <f t="shared" si="91"/>
        <v>FALCON</v>
      </c>
      <c r="AM253" s="102">
        <f t="shared" si="92"/>
        <v>1038000</v>
      </c>
      <c r="AN253" s="102">
        <f t="shared" si="93"/>
        <v>166080</v>
      </c>
      <c r="AO253" s="102">
        <f t="shared" si="94"/>
        <v>2408160</v>
      </c>
      <c r="AP253" s="102" t="str">
        <f t="shared" si="95"/>
        <v>60 DIAS</v>
      </c>
      <c r="AQ253" s="104"/>
      <c r="AR253" s="104"/>
      <c r="AS253" s="104"/>
      <c r="AT253" s="104"/>
      <c r="AU253" s="104"/>
      <c r="AV253" s="105"/>
      <c r="AW253" s="105"/>
      <c r="AX253" s="105"/>
      <c r="AY253" s="105"/>
      <c r="AZ253" s="105"/>
      <c r="BA253" s="102"/>
      <c r="BB253" s="102"/>
      <c r="BC253" s="102"/>
      <c r="BD253" s="102"/>
      <c r="BE253" s="102"/>
      <c r="BF253" s="106"/>
      <c r="BG253" s="106"/>
      <c r="BH253" s="106"/>
      <c r="BI253" s="106"/>
      <c r="BJ253" s="106"/>
      <c r="BK253" s="101" t="s">
        <v>122</v>
      </c>
      <c r="BL253" s="101">
        <v>711000</v>
      </c>
      <c r="BM253" s="101">
        <v>113760</v>
      </c>
      <c r="BN253" s="101">
        <v>1649520</v>
      </c>
      <c r="BO253" s="101" t="s">
        <v>1283</v>
      </c>
      <c r="BP253" s="107"/>
      <c r="BQ253" s="107"/>
      <c r="BR253" s="107"/>
      <c r="BS253" s="107"/>
      <c r="BT253" s="107"/>
      <c r="BU253" s="151" t="str">
        <f t="shared" si="80"/>
        <v xml:space="preserve"> QUIMICA  M.G.  S.A.S.</v>
      </c>
      <c r="BV253" s="151" t="str">
        <f t="shared" si="72"/>
        <v>FALCON/CORNING</v>
      </c>
      <c r="BW253" s="151">
        <f t="shared" si="81"/>
        <v>711000</v>
      </c>
      <c r="BX253" s="151">
        <f t="shared" si="82"/>
        <v>113760</v>
      </c>
      <c r="BY253" s="151">
        <f t="shared" si="83"/>
        <v>1649520</v>
      </c>
      <c r="BZ253" s="151" t="str">
        <f t="shared" si="73"/>
        <v>60 DIAS</v>
      </c>
      <c r="CA253" s="105" t="s">
        <v>467</v>
      </c>
      <c r="CB253" s="105">
        <v>330000</v>
      </c>
      <c r="CC253" s="105">
        <v>52800</v>
      </c>
      <c r="CD253" s="105">
        <v>765600</v>
      </c>
      <c r="CE253" s="105" t="s">
        <v>137</v>
      </c>
      <c r="CF253" s="100"/>
      <c r="CG253" s="100"/>
      <c r="CH253" s="100"/>
      <c r="CI253" s="100"/>
      <c r="CJ253" s="100"/>
      <c r="CK253" s="107"/>
      <c r="CL253" s="107"/>
      <c r="CM253" s="107"/>
      <c r="CN253" s="107"/>
      <c r="CO253" s="107"/>
      <c r="CP253" s="102" t="str">
        <f t="shared" si="84"/>
        <v>SCIENTIFIC PRODUCTS LTDA.</v>
      </c>
      <c r="CQ253" s="102" t="str">
        <f t="shared" si="85"/>
        <v>FALCON</v>
      </c>
      <c r="CR253" s="102">
        <f t="shared" si="86"/>
        <v>330000</v>
      </c>
      <c r="CS253" s="102">
        <f t="shared" si="87"/>
        <v>52800</v>
      </c>
      <c r="CT253" s="102">
        <f t="shared" si="88"/>
        <v>765600</v>
      </c>
      <c r="CU253" s="102" t="str">
        <f t="shared" si="89"/>
        <v>60 DÍAS</v>
      </c>
      <c r="CV253" s="105" t="str">
        <f t="shared" si="74"/>
        <v>SCIENTIFIC PRODUCTS LTDA.</v>
      </c>
      <c r="CW253" s="105" t="str">
        <f t="shared" si="75"/>
        <v>FALCON</v>
      </c>
      <c r="CX253" s="105">
        <f t="shared" si="76"/>
        <v>330000</v>
      </c>
      <c r="CY253" s="105">
        <f t="shared" si="77"/>
        <v>52800</v>
      </c>
      <c r="CZ253" s="105">
        <f t="shared" si="78"/>
        <v>765600</v>
      </c>
      <c r="DA253" s="105" t="str">
        <f t="shared" si="79"/>
        <v>60 DÍAS</v>
      </c>
    </row>
    <row r="254" spans="1:105" ht="90">
      <c r="A254" s="40">
        <v>246</v>
      </c>
      <c r="B254" s="97" t="s">
        <v>319</v>
      </c>
      <c r="C254" s="35" t="s">
        <v>320</v>
      </c>
      <c r="D254" s="35" t="s">
        <v>54</v>
      </c>
      <c r="E254" s="98" t="s">
        <v>122</v>
      </c>
      <c r="F254" s="33">
        <v>2</v>
      </c>
      <c r="G254" s="99"/>
      <c r="H254" s="115"/>
      <c r="I254" s="115"/>
      <c r="J254" s="115"/>
      <c r="K254" s="100"/>
      <c r="L254" s="101"/>
      <c r="M254" s="101"/>
      <c r="N254" s="101"/>
      <c r="O254" s="101"/>
      <c r="P254" s="101"/>
      <c r="Q254" s="102" t="s">
        <v>467</v>
      </c>
      <c r="R254" s="102">
        <v>822000</v>
      </c>
      <c r="S254" s="102">
        <v>131520</v>
      </c>
      <c r="T254" s="102">
        <v>1907040</v>
      </c>
      <c r="U254" s="102" t="s">
        <v>1283</v>
      </c>
      <c r="V254" s="103"/>
      <c r="W254" s="103"/>
      <c r="X254" s="103"/>
      <c r="Y254" s="103"/>
      <c r="Z254" s="103"/>
      <c r="AA254" s="101"/>
      <c r="AB254" s="101"/>
      <c r="AC254" s="101"/>
      <c r="AD254" s="101"/>
      <c r="AE254" s="101"/>
      <c r="AF254" s="104"/>
      <c r="AG254" s="104"/>
      <c r="AH254" s="104"/>
      <c r="AI254" s="104"/>
      <c r="AJ254" s="104"/>
      <c r="AK254" s="102" t="str">
        <f t="shared" si="90"/>
        <v xml:space="preserve">BLAMIS DOTACIONES </v>
      </c>
      <c r="AL254" s="102" t="str">
        <f t="shared" si="91"/>
        <v>FALCON</v>
      </c>
      <c r="AM254" s="102">
        <f t="shared" si="92"/>
        <v>822000</v>
      </c>
      <c r="AN254" s="102">
        <f t="shared" si="93"/>
        <v>131520</v>
      </c>
      <c r="AO254" s="102">
        <f t="shared" si="94"/>
        <v>1907040</v>
      </c>
      <c r="AP254" s="102" t="str">
        <f t="shared" si="95"/>
        <v>60 DIAS</v>
      </c>
      <c r="AQ254" s="104" t="s">
        <v>467</v>
      </c>
      <c r="AR254" s="104">
        <v>826000</v>
      </c>
      <c r="AS254" s="104">
        <v>132160</v>
      </c>
      <c r="AT254" s="104">
        <v>1916320</v>
      </c>
      <c r="AU254" s="104" t="s">
        <v>1295</v>
      </c>
      <c r="AV254" s="105"/>
      <c r="AW254" s="105"/>
      <c r="AX254" s="105"/>
      <c r="AY254" s="105"/>
      <c r="AZ254" s="105"/>
      <c r="BA254" s="102"/>
      <c r="BB254" s="102"/>
      <c r="BC254" s="102"/>
      <c r="BD254" s="102"/>
      <c r="BE254" s="102"/>
      <c r="BF254" s="106"/>
      <c r="BG254" s="106"/>
      <c r="BH254" s="106"/>
      <c r="BI254" s="106"/>
      <c r="BJ254" s="106"/>
      <c r="BK254" s="101" t="s">
        <v>122</v>
      </c>
      <c r="BL254" s="101">
        <v>590000</v>
      </c>
      <c r="BM254" s="101">
        <v>94400</v>
      </c>
      <c r="BN254" s="101">
        <v>1368800</v>
      </c>
      <c r="BO254" s="101" t="s">
        <v>1283</v>
      </c>
      <c r="BP254" s="107"/>
      <c r="BQ254" s="107"/>
      <c r="BR254" s="107"/>
      <c r="BS254" s="107"/>
      <c r="BT254" s="107"/>
      <c r="BU254" s="151" t="str">
        <f t="shared" si="80"/>
        <v xml:space="preserve"> QUIMICA  M.G.  S.A.S.</v>
      </c>
      <c r="BV254" s="151" t="str">
        <f t="shared" si="72"/>
        <v>FALCON/CORNING</v>
      </c>
      <c r="BW254" s="151">
        <f t="shared" si="81"/>
        <v>590000</v>
      </c>
      <c r="BX254" s="151">
        <f t="shared" si="82"/>
        <v>94400</v>
      </c>
      <c r="BY254" s="151">
        <f t="shared" si="83"/>
        <v>1368800</v>
      </c>
      <c r="BZ254" s="151" t="str">
        <f t="shared" si="73"/>
        <v>60 DIAS</v>
      </c>
      <c r="CA254" s="105" t="s">
        <v>467</v>
      </c>
      <c r="CB254" s="105">
        <v>325600</v>
      </c>
      <c r="CC254" s="105">
        <v>52096</v>
      </c>
      <c r="CD254" s="105">
        <v>755392</v>
      </c>
      <c r="CE254" s="105" t="s">
        <v>137</v>
      </c>
      <c r="CF254" s="100"/>
      <c r="CG254" s="100"/>
      <c r="CH254" s="100"/>
      <c r="CI254" s="100"/>
      <c r="CJ254" s="100"/>
      <c r="CK254" s="107"/>
      <c r="CL254" s="107"/>
      <c r="CM254" s="107"/>
      <c r="CN254" s="107"/>
      <c r="CO254" s="107"/>
      <c r="CP254" s="102" t="str">
        <f t="shared" si="84"/>
        <v>SCIENTIFIC PRODUCTS LTDA.</v>
      </c>
      <c r="CQ254" s="102" t="str">
        <f t="shared" si="85"/>
        <v>FALCON</v>
      </c>
      <c r="CR254" s="102">
        <f t="shared" si="86"/>
        <v>325600</v>
      </c>
      <c r="CS254" s="102">
        <f t="shared" si="87"/>
        <v>52096</v>
      </c>
      <c r="CT254" s="102">
        <f t="shared" si="88"/>
        <v>755392</v>
      </c>
      <c r="CU254" s="102" t="str">
        <f t="shared" si="89"/>
        <v>60 DÍAS</v>
      </c>
      <c r="CV254" s="105" t="str">
        <f t="shared" si="74"/>
        <v>SCIENTIFIC PRODUCTS LTDA.</v>
      </c>
      <c r="CW254" s="105" t="str">
        <f t="shared" si="75"/>
        <v>FALCON</v>
      </c>
      <c r="CX254" s="105">
        <f t="shared" si="76"/>
        <v>325600</v>
      </c>
      <c r="CY254" s="105">
        <f t="shared" si="77"/>
        <v>52096</v>
      </c>
      <c r="CZ254" s="105">
        <f t="shared" si="78"/>
        <v>755392</v>
      </c>
      <c r="DA254" s="105" t="str">
        <f t="shared" si="79"/>
        <v>60 DÍAS</v>
      </c>
    </row>
    <row r="255" spans="1:105" ht="30">
      <c r="A255" s="40">
        <v>247</v>
      </c>
      <c r="B255" s="97" t="s">
        <v>321</v>
      </c>
      <c r="C255" s="35"/>
      <c r="D255" s="35" t="s">
        <v>54</v>
      </c>
      <c r="E255" s="98" t="s">
        <v>322</v>
      </c>
      <c r="F255" s="33">
        <v>1</v>
      </c>
      <c r="G255" s="99"/>
      <c r="H255" s="115"/>
      <c r="I255" s="115"/>
      <c r="J255" s="115"/>
      <c r="K255" s="100"/>
      <c r="L255" s="101"/>
      <c r="M255" s="101"/>
      <c r="N255" s="101"/>
      <c r="O255" s="101"/>
      <c r="P255" s="101"/>
      <c r="Q255" s="102"/>
      <c r="R255" s="102"/>
      <c r="S255" s="102"/>
      <c r="T255" s="102"/>
      <c r="U255" s="102"/>
      <c r="V255" s="103"/>
      <c r="W255" s="103"/>
      <c r="X255" s="103"/>
      <c r="Y255" s="103"/>
      <c r="Z255" s="103"/>
      <c r="AA255" s="101"/>
      <c r="AB255" s="101"/>
      <c r="AC255" s="101"/>
      <c r="AD255" s="101"/>
      <c r="AE255" s="101"/>
      <c r="AF255" s="104"/>
      <c r="AG255" s="104"/>
      <c r="AH255" s="104"/>
      <c r="AI255" s="104"/>
      <c r="AJ255" s="104"/>
      <c r="AK255" s="102"/>
      <c r="AL255" s="102"/>
      <c r="AM255" s="102"/>
      <c r="AN255" s="102"/>
      <c r="AO255" s="102"/>
      <c r="AP255" s="102"/>
      <c r="AQ255" s="104"/>
      <c r="AR255" s="104"/>
      <c r="AS255" s="104"/>
      <c r="AT255" s="104"/>
      <c r="AU255" s="104"/>
      <c r="AV255" s="105"/>
      <c r="AW255" s="105"/>
      <c r="AX255" s="105"/>
      <c r="AY255" s="105"/>
      <c r="AZ255" s="105"/>
      <c r="BA255" s="102"/>
      <c r="BB255" s="102"/>
      <c r="BC255" s="102"/>
      <c r="BD255" s="102"/>
      <c r="BE255" s="102"/>
      <c r="BF255" s="106"/>
      <c r="BG255" s="106"/>
      <c r="BH255" s="106"/>
      <c r="BI255" s="106"/>
      <c r="BJ255" s="106"/>
      <c r="BK255" s="101" t="s">
        <v>322</v>
      </c>
      <c r="BL255" s="101">
        <v>550000</v>
      </c>
      <c r="BM255" s="101">
        <v>88000</v>
      </c>
      <c r="BN255" s="101">
        <v>638000</v>
      </c>
      <c r="BO255" s="101" t="s">
        <v>1283</v>
      </c>
      <c r="BP255" s="107"/>
      <c r="BQ255" s="107"/>
      <c r="BR255" s="107"/>
      <c r="BS255" s="107"/>
      <c r="BT255" s="107"/>
      <c r="BU255" s="151" t="str">
        <f t="shared" si="80"/>
        <v xml:space="preserve"> QUIMICA  M.G.  S.A.S.</v>
      </c>
      <c r="BV255" s="151" t="str">
        <f t="shared" si="72"/>
        <v>BD</v>
      </c>
      <c r="BW255" s="151">
        <f t="shared" si="81"/>
        <v>550000</v>
      </c>
      <c r="BX255" s="151">
        <f t="shared" si="82"/>
        <v>88000</v>
      </c>
      <c r="BY255" s="151">
        <f t="shared" si="83"/>
        <v>638000</v>
      </c>
      <c r="BZ255" s="151" t="str">
        <f t="shared" si="73"/>
        <v>60 DIAS</v>
      </c>
      <c r="CA255" s="105"/>
      <c r="CB255" s="105"/>
      <c r="CC255" s="105"/>
      <c r="CD255" s="105"/>
      <c r="CE255" s="105"/>
      <c r="CF255" s="100"/>
      <c r="CG255" s="100"/>
      <c r="CH255" s="100"/>
      <c r="CI255" s="100"/>
      <c r="CJ255" s="100"/>
      <c r="CK255" s="107"/>
      <c r="CL255" s="107"/>
      <c r="CM255" s="107"/>
      <c r="CN255" s="107"/>
      <c r="CO255" s="107"/>
      <c r="CP255" s="102"/>
      <c r="CQ255" s="102"/>
      <c r="CR255" s="102"/>
      <c r="CS255" s="102"/>
      <c r="CT255" s="102"/>
      <c r="CU255" s="102"/>
      <c r="CV255" s="105" t="str">
        <f t="shared" si="74"/>
        <v xml:space="preserve"> QUIMICA  M.G.  S.A.S.</v>
      </c>
      <c r="CW255" s="105" t="str">
        <f t="shared" si="75"/>
        <v>BD</v>
      </c>
      <c r="CX255" s="105">
        <f t="shared" si="76"/>
        <v>550000</v>
      </c>
      <c r="CY255" s="105">
        <f t="shared" si="77"/>
        <v>88000</v>
      </c>
      <c r="CZ255" s="105">
        <f t="shared" si="78"/>
        <v>638000</v>
      </c>
      <c r="DA255" s="105" t="str">
        <f t="shared" si="79"/>
        <v>60 DIAS</v>
      </c>
    </row>
    <row r="256" spans="1:105" ht="120">
      <c r="A256" s="40">
        <v>248</v>
      </c>
      <c r="B256" s="97" t="s">
        <v>323</v>
      </c>
      <c r="C256" s="35" t="s">
        <v>324</v>
      </c>
      <c r="D256" s="35" t="s">
        <v>54</v>
      </c>
      <c r="E256" s="98" t="s">
        <v>113</v>
      </c>
      <c r="F256" s="33">
        <v>2</v>
      </c>
      <c r="G256" s="99" t="s">
        <v>113</v>
      </c>
      <c r="H256" s="115">
        <v>138000</v>
      </c>
      <c r="I256" s="115">
        <v>22080</v>
      </c>
      <c r="J256" s="115">
        <v>320160</v>
      </c>
      <c r="K256" s="100" t="s">
        <v>1274</v>
      </c>
      <c r="L256" s="101"/>
      <c r="M256" s="101"/>
      <c r="N256" s="101"/>
      <c r="O256" s="101"/>
      <c r="P256" s="101"/>
      <c r="Q256" s="102"/>
      <c r="R256" s="102"/>
      <c r="S256" s="102"/>
      <c r="T256" s="102"/>
      <c r="U256" s="102"/>
      <c r="V256" s="103"/>
      <c r="W256" s="103"/>
      <c r="X256" s="103"/>
      <c r="Y256" s="103"/>
      <c r="Z256" s="103"/>
      <c r="AA256" s="101"/>
      <c r="AB256" s="101"/>
      <c r="AC256" s="101"/>
      <c r="AD256" s="101"/>
      <c r="AE256" s="101"/>
      <c r="AF256" s="104"/>
      <c r="AG256" s="104"/>
      <c r="AH256" s="104"/>
      <c r="AI256" s="104"/>
      <c r="AJ256" s="104"/>
      <c r="AK256" s="102" t="str">
        <f t="shared" si="90"/>
        <v>ADEQUIM S.A.S</v>
      </c>
      <c r="AL256" s="102" t="str">
        <f t="shared" si="91"/>
        <v>BRAND</v>
      </c>
      <c r="AM256" s="102">
        <f t="shared" si="92"/>
        <v>138000</v>
      </c>
      <c r="AN256" s="102">
        <f t="shared" si="93"/>
        <v>22080</v>
      </c>
      <c r="AO256" s="102">
        <f t="shared" si="94"/>
        <v>320160</v>
      </c>
      <c r="AP256" s="102" t="str">
        <f t="shared" si="95"/>
        <v>90 DIAS</v>
      </c>
      <c r="AQ256" s="104" t="s">
        <v>1303</v>
      </c>
      <c r="AR256" s="104">
        <v>285000</v>
      </c>
      <c r="AS256" s="104">
        <v>45600</v>
      </c>
      <c r="AT256" s="104">
        <v>661200</v>
      </c>
      <c r="AU256" s="104" t="s">
        <v>1295</v>
      </c>
      <c r="AV256" s="105"/>
      <c r="AW256" s="105"/>
      <c r="AX256" s="105"/>
      <c r="AY256" s="105"/>
      <c r="AZ256" s="105"/>
      <c r="BA256" s="102"/>
      <c r="BB256" s="102"/>
      <c r="BC256" s="102"/>
      <c r="BD256" s="102"/>
      <c r="BE256" s="102"/>
      <c r="BF256" s="106" t="s">
        <v>113</v>
      </c>
      <c r="BG256" s="106">
        <v>1597357.4679999999</v>
      </c>
      <c r="BH256" s="106">
        <v>255577.19488</v>
      </c>
      <c r="BI256" s="106">
        <v>3705869.3257599999</v>
      </c>
      <c r="BJ256" s="106" t="s">
        <v>1312</v>
      </c>
      <c r="BK256" s="101"/>
      <c r="BL256" s="101"/>
      <c r="BM256" s="101"/>
      <c r="BN256" s="101"/>
      <c r="BO256" s="101"/>
      <c r="BP256" s="107"/>
      <c r="BQ256" s="107"/>
      <c r="BR256" s="107"/>
      <c r="BS256" s="107"/>
      <c r="BT256" s="107"/>
      <c r="BU256" s="151" t="str">
        <f t="shared" si="80"/>
        <v xml:space="preserve"> INVERSIONES  JIMSA  LTDA</v>
      </c>
      <c r="BV256" s="151" t="str">
        <f t="shared" si="72"/>
        <v xml:space="preserve">BRAND  </v>
      </c>
      <c r="BW256" s="151">
        <f t="shared" si="81"/>
        <v>285000</v>
      </c>
      <c r="BX256" s="151">
        <f t="shared" si="82"/>
        <v>45600</v>
      </c>
      <c r="BY256" s="151">
        <f t="shared" si="83"/>
        <v>661200</v>
      </c>
      <c r="BZ256" s="151" t="str">
        <f t="shared" si="73"/>
        <v xml:space="preserve">90 DIAS </v>
      </c>
      <c r="CA256" s="105" t="s">
        <v>1325</v>
      </c>
      <c r="CB256" s="105">
        <v>122100</v>
      </c>
      <c r="CC256" s="105">
        <v>19536</v>
      </c>
      <c r="CD256" s="105">
        <v>283272</v>
      </c>
      <c r="CE256" s="105" t="s">
        <v>137</v>
      </c>
      <c r="CF256" s="100"/>
      <c r="CG256" s="100"/>
      <c r="CH256" s="100"/>
      <c r="CI256" s="100"/>
      <c r="CJ256" s="100"/>
      <c r="CK256" s="107"/>
      <c r="CL256" s="107"/>
      <c r="CM256" s="107"/>
      <c r="CN256" s="107"/>
      <c r="CO256" s="107"/>
      <c r="CP256" s="102" t="str">
        <f t="shared" si="84"/>
        <v>SCIENTIFIC PRODUCTS LTDA.</v>
      </c>
      <c r="CQ256" s="102" t="str">
        <f t="shared" si="85"/>
        <v>Brand</v>
      </c>
      <c r="CR256" s="102">
        <f t="shared" si="86"/>
        <v>122100</v>
      </c>
      <c r="CS256" s="102">
        <f t="shared" si="87"/>
        <v>19536</v>
      </c>
      <c r="CT256" s="102">
        <f t="shared" si="88"/>
        <v>283272</v>
      </c>
      <c r="CU256" s="102" t="str">
        <f t="shared" si="89"/>
        <v>60 DÍAS</v>
      </c>
      <c r="CV256" s="105" t="str">
        <f t="shared" si="74"/>
        <v>SCIENTIFIC PRODUCTS LTDA.</v>
      </c>
      <c r="CW256" s="105" t="str">
        <f t="shared" si="75"/>
        <v>Brand</v>
      </c>
      <c r="CX256" s="105">
        <f t="shared" si="76"/>
        <v>122100</v>
      </c>
      <c r="CY256" s="105">
        <f t="shared" si="77"/>
        <v>19536</v>
      </c>
      <c r="CZ256" s="105">
        <f t="shared" si="78"/>
        <v>283272</v>
      </c>
      <c r="DA256" s="105" t="str">
        <f t="shared" si="79"/>
        <v>60 DÍAS</v>
      </c>
    </row>
    <row r="257" spans="1:105" ht="75">
      <c r="A257" s="40">
        <v>249</v>
      </c>
      <c r="B257" s="97" t="s">
        <v>325</v>
      </c>
      <c r="C257" s="35" t="s">
        <v>30</v>
      </c>
      <c r="D257" s="35" t="s">
        <v>314</v>
      </c>
      <c r="E257" s="98" t="s">
        <v>23</v>
      </c>
      <c r="F257" s="33">
        <v>2</v>
      </c>
      <c r="G257" s="99"/>
      <c r="H257" s="115"/>
      <c r="I257" s="115"/>
      <c r="J257" s="115"/>
      <c r="K257" s="100"/>
      <c r="L257" s="101"/>
      <c r="M257" s="101"/>
      <c r="N257" s="101"/>
      <c r="O257" s="101"/>
      <c r="P257" s="101"/>
      <c r="Q257" s="102"/>
      <c r="R257" s="102"/>
      <c r="S257" s="102"/>
      <c r="T257" s="102"/>
      <c r="U257" s="102"/>
      <c r="V257" s="103" t="s">
        <v>23</v>
      </c>
      <c r="W257" s="103">
        <v>1056000</v>
      </c>
      <c r="X257" s="103">
        <v>168960</v>
      </c>
      <c r="Y257" s="103">
        <v>2449920</v>
      </c>
      <c r="Z257" s="103" t="s">
        <v>1287</v>
      </c>
      <c r="AA257" s="101"/>
      <c r="AB257" s="101"/>
      <c r="AC257" s="101"/>
      <c r="AD257" s="101"/>
      <c r="AE257" s="101"/>
      <c r="AF257" s="104"/>
      <c r="AG257" s="104"/>
      <c r="AH257" s="104"/>
      <c r="AI257" s="104"/>
      <c r="AJ257" s="104"/>
      <c r="AK257" s="102" t="str">
        <f t="shared" si="90"/>
        <v xml:space="preserve"> CASA CIENTIFICA BLANCO Y COMPANIA S.A.S</v>
      </c>
      <c r="AL257" s="102" t="str">
        <f t="shared" si="91"/>
        <v>SIGMA</v>
      </c>
      <c r="AM257" s="102">
        <f t="shared" si="92"/>
        <v>1056000</v>
      </c>
      <c r="AN257" s="102">
        <f t="shared" si="93"/>
        <v>168960</v>
      </c>
      <c r="AO257" s="102">
        <f t="shared" si="94"/>
        <v>2449920</v>
      </c>
      <c r="AP257" s="102" t="str">
        <f t="shared" si="95"/>
        <v>45 DIAS</v>
      </c>
      <c r="AQ257" s="104"/>
      <c r="AR257" s="104"/>
      <c r="AS257" s="104"/>
      <c r="AT257" s="104"/>
      <c r="AU257" s="104"/>
      <c r="AV257" s="105"/>
      <c r="AW257" s="105"/>
      <c r="AX257" s="105"/>
      <c r="AY257" s="105"/>
      <c r="AZ257" s="105"/>
      <c r="BA257" s="102"/>
      <c r="BB257" s="102"/>
      <c r="BC257" s="102"/>
      <c r="BD257" s="102"/>
      <c r="BE257" s="102"/>
      <c r="BF257" s="106"/>
      <c r="BG257" s="106"/>
      <c r="BH257" s="106"/>
      <c r="BI257" s="106"/>
      <c r="BJ257" s="106"/>
      <c r="BK257" s="101" t="s">
        <v>23</v>
      </c>
      <c r="BL257" s="101">
        <v>830000</v>
      </c>
      <c r="BM257" s="101">
        <v>132800</v>
      </c>
      <c r="BN257" s="101">
        <v>1925600</v>
      </c>
      <c r="BO257" s="101" t="s">
        <v>1283</v>
      </c>
      <c r="BP257" s="107"/>
      <c r="BQ257" s="107"/>
      <c r="BR257" s="107"/>
      <c r="BS257" s="107"/>
      <c r="BT257" s="107"/>
      <c r="BU257" s="151" t="str">
        <f t="shared" si="80"/>
        <v xml:space="preserve"> QUIMICA  M.G.  S.A.S.</v>
      </c>
      <c r="BV257" s="151" t="str">
        <f t="shared" si="72"/>
        <v>SIGMA</v>
      </c>
      <c r="BW257" s="151">
        <f t="shared" si="81"/>
        <v>830000</v>
      </c>
      <c r="BX257" s="151">
        <f t="shared" si="82"/>
        <v>132800</v>
      </c>
      <c r="BY257" s="151">
        <f t="shared" si="83"/>
        <v>1925600</v>
      </c>
      <c r="BZ257" s="151" t="str">
        <f t="shared" si="73"/>
        <v>60 DIAS</v>
      </c>
      <c r="CA257" s="105" t="s">
        <v>23</v>
      </c>
      <c r="CB257" s="105">
        <v>931700</v>
      </c>
      <c r="CC257" s="105">
        <v>149072</v>
      </c>
      <c r="CD257" s="105">
        <v>2161544</v>
      </c>
      <c r="CE257" s="105" t="s">
        <v>160</v>
      </c>
      <c r="CF257" s="100"/>
      <c r="CG257" s="100"/>
      <c r="CH257" s="100"/>
      <c r="CI257" s="100"/>
      <c r="CJ257" s="100"/>
      <c r="CK257" s="107"/>
      <c r="CL257" s="107"/>
      <c r="CM257" s="107"/>
      <c r="CN257" s="107"/>
      <c r="CO257" s="107"/>
      <c r="CP257" s="102" t="str">
        <f t="shared" si="84"/>
        <v>SCIENTIFIC PRODUCTS LTDA.</v>
      </c>
      <c r="CQ257" s="102" t="str">
        <f t="shared" si="85"/>
        <v>SIGMA</v>
      </c>
      <c r="CR257" s="102">
        <f t="shared" si="86"/>
        <v>931700</v>
      </c>
      <c r="CS257" s="102">
        <f t="shared" si="87"/>
        <v>149072</v>
      </c>
      <c r="CT257" s="102">
        <f t="shared" si="88"/>
        <v>2161544</v>
      </c>
      <c r="CU257" s="102" t="str">
        <f t="shared" si="89"/>
        <v>90 DÍAS</v>
      </c>
      <c r="CV257" s="105" t="str">
        <f t="shared" si="74"/>
        <v xml:space="preserve"> QUIMICA  M.G.  S.A.S.</v>
      </c>
      <c r="CW257" s="105" t="str">
        <f t="shared" si="75"/>
        <v>SIGMA</v>
      </c>
      <c r="CX257" s="105">
        <f t="shared" si="76"/>
        <v>830000</v>
      </c>
      <c r="CY257" s="105">
        <f t="shared" si="77"/>
        <v>132800</v>
      </c>
      <c r="CZ257" s="105">
        <f t="shared" si="78"/>
        <v>1925600</v>
      </c>
      <c r="DA257" s="105" t="str">
        <f t="shared" si="79"/>
        <v>60 DIAS</v>
      </c>
    </row>
    <row r="258" spans="1:105" ht="45">
      <c r="A258" s="40">
        <v>250</v>
      </c>
      <c r="B258" s="97" t="s">
        <v>326</v>
      </c>
      <c r="C258" s="35"/>
      <c r="D258" s="35" t="s">
        <v>54</v>
      </c>
      <c r="E258" s="98" t="s">
        <v>327</v>
      </c>
      <c r="F258" s="33">
        <v>1</v>
      </c>
      <c r="G258" s="99" t="s">
        <v>327</v>
      </c>
      <c r="H258" s="115">
        <v>56500</v>
      </c>
      <c r="I258" s="115">
        <v>9040</v>
      </c>
      <c r="J258" s="115">
        <v>65540</v>
      </c>
      <c r="K258" s="100" t="s">
        <v>1274</v>
      </c>
      <c r="L258" s="101"/>
      <c r="M258" s="101"/>
      <c r="N258" s="101"/>
      <c r="O258" s="101"/>
      <c r="P258" s="101"/>
      <c r="Q258" s="102"/>
      <c r="R258" s="102"/>
      <c r="S258" s="102"/>
      <c r="T258" s="102"/>
      <c r="U258" s="102"/>
      <c r="V258" s="103"/>
      <c r="W258" s="103"/>
      <c r="X258" s="103"/>
      <c r="Y258" s="103"/>
      <c r="Z258" s="103"/>
      <c r="AA258" s="101"/>
      <c r="AB258" s="101"/>
      <c r="AC258" s="101"/>
      <c r="AD258" s="101"/>
      <c r="AE258" s="101"/>
      <c r="AF258" s="104"/>
      <c r="AG258" s="104"/>
      <c r="AH258" s="104"/>
      <c r="AI258" s="104"/>
      <c r="AJ258" s="104"/>
      <c r="AK258" s="102" t="str">
        <f t="shared" si="90"/>
        <v>ADEQUIM S.A.S</v>
      </c>
      <c r="AL258" s="102" t="str">
        <f t="shared" si="91"/>
        <v>BOECO</v>
      </c>
      <c r="AM258" s="102">
        <f t="shared" si="92"/>
        <v>56500</v>
      </c>
      <c r="AN258" s="102">
        <f t="shared" si="93"/>
        <v>9040</v>
      </c>
      <c r="AO258" s="102">
        <f t="shared" si="94"/>
        <v>65540</v>
      </c>
      <c r="AP258" s="102" t="str">
        <f t="shared" si="95"/>
        <v>90 DIAS</v>
      </c>
      <c r="AQ258" s="104" t="s">
        <v>1304</v>
      </c>
      <c r="AR258" s="104">
        <v>165000</v>
      </c>
      <c r="AS258" s="104">
        <v>26400</v>
      </c>
      <c r="AT258" s="104">
        <v>191400</v>
      </c>
      <c r="AU258" s="104" t="s">
        <v>1295</v>
      </c>
      <c r="AV258" s="105"/>
      <c r="AW258" s="105"/>
      <c r="AX258" s="105"/>
      <c r="AY258" s="105"/>
      <c r="AZ258" s="105"/>
      <c r="BA258" s="102"/>
      <c r="BB258" s="102"/>
      <c r="BC258" s="102"/>
      <c r="BD258" s="102"/>
      <c r="BE258" s="102"/>
      <c r="BF258" s="106" t="s">
        <v>327</v>
      </c>
      <c r="BG258" s="106">
        <v>55144</v>
      </c>
      <c r="BH258" s="106">
        <v>8823.0400000000009</v>
      </c>
      <c r="BI258" s="106">
        <v>63967.040000000001</v>
      </c>
      <c r="BJ258" s="106" t="s">
        <v>1312</v>
      </c>
      <c r="BK258" s="101"/>
      <c r="BL258" s="101"/>
      <c r="BM258" s="101"/>
      <c r="BN258" s="101"/>
      <c r="BO258" s="101"/>
      <c r="BP258" s="107"/>
      <c r="BQ258" s="107"/>
      <c r="BR258" s="107"/>
      <c r="BS258" s="107"/>
      <c r="BT258" s="107"/>
      <c r="BU258" s="151" t="str">
        <f t="shared" si="80"/>
        <v>PROFINAS S.A.S</v>
      </c>
      <c r="BV258" s="151" t="str">
        <f t="shared" si="72"/>
        <v>BOECO</v>
      </c>
      <c r="BW258" s="151">
        <f t="shared" si="81"/>
        <v>55144</v>
      </c>
      <c r="BX258" s="151">
        <f t="shared" si="82"/>
        <v>8823.0400000000009</v>
      </c>
      <c r="BY258" s="151">
        <f t="shared" si="83"/>
        <v>63967.040000000001</v>
      </c>
      <c r="BZ258" s="151" t="str">
        <f t="shared" si="73"/>
        <v>8-75 DIAS</v>
      </c>
      <c r="CA258" s="105" t="s">
        <v>327</v>
      </c>
      <c r="CB258" s="105">
        <v>63000</v>
      </c>
      <c r="CC258" s="105">
        <v>10080</v>
      </c>
      <c r="CD258" s="105">
        <v>73080</v>
      </c>
      <c r="CE258" s="105" t="s">
        <v>137</v>
      </c>
      <c r="CF258" s="100"/>
      <c r="CG258" s="100"/>
      <c r="CH258" s="100"/>
      <c r="CI258" s="100"/>
      <c r="CJ258" s="100"/>
      <c r="CK258" s="107"/>
      <c r="CL258" s="107"/>
      <c r="CM258" s="107"/>
      <c r="CN258" s="107"/>
      <c r="CO258" s="107"/>
      <c r="CP258" s="102" t="str">
        <f t="shared" si="84"/>
        <v>SCIENTIFIC PRODUCTS LTDA.</v>
      </c>
      <c r="CQ258" s="102" t="str">
        <f t="shared" si="85"/>
        <v>BOECO</v>
      </c>
      <c r="CR258" s="102">
        <f t="shared" si="86"/>
        <v>63000</v>
      </c>
      <c r="CS258" s="102">
        <f t="shared" si="87"/>
        <v>10080</v>
      </c>
      <c r="CT258" s="102">
        <f t="shared" si="88"/>
        <v>73080</v>
      </c>
      <c r="CU258" s="102" t="str">
        <f t="shared" si="89"/>
        <v>60 DÍAS</v>
      </c>
      <c r="CV258" s="105" t="str">
        <f t="shared" si="74"/>
        <v>PROFINAS S.A.S</v>
      </c>
      <c r="CW258" s="105" t="str">
        <f t="shared" si="75"/>
        <v>BOECO</v>
      </c>
      <c r="CX258" s="105">
        <f t="shared" si="76"/>
        <v>55144</v>
      </c>
      <c r="CY258" s="105">
        <f t="shared" si="77"/>
        <v>8823.0400000000009</v>
      </c>
      <c r="CZ258" s="105">
        <f t="shared" si="78"/>
        <v>63967.040000000001</v>
      </c>
      <c r="DA258" s="105" t="str">
        <f t="shared" si="79"/>
        <v>8-75 DIAS</v>
      </c>
    </row>
    <row r="259" spans="1:105" ht="75">
      <c r="A259" s="40">
        <v>251</v>
      </c>
      <c r="B259" s="97" t="s">
        <v>328</v>
      </c>
      <c r="C259" s="35" t="s">
        <v>329</v>
      </c>
      <c r="D259" s="35" t="s">
        <v>314</v>
      </c>
      <c r="E259" s="98" t="s">
        <v>23</v>
      </c>
      <c r="F259" s="33">
        <v>2</v>
      </c>
      <c r="G259" s="99"/>
      <c r="H259" s="115"/>
      <c r="I259" s="115"/>
      <c r="J259" s="115"/>
      <c r="K259" s="100"/>
      <c r="L259" s="101"/>
      <c r="M259" s="101"/>
      <c r="N259" s="101"/>
      <c r="O259" s="101"/>
      <c r="P259" s="101"/>
      <c r="Q259" s="102"/>
      <c r="R259" s="102"/>
      <c r="S259" s="102"/>
      <c r="T259" s="102"/>
      <c r="U259" s="102"/>
      <c r="V259" s="103" t="s">
        <v>23</v>
      </c>
      <c r="W259" s="103">
        <v>629000</v>
      </c>
      <c r="X259" s="103">
        <v>100640</v>
      </c>
      <c r="Y259" s="103">
        <v>1459280</v>
      </c>
      <c r="Z259" s="103" t="s">
        <v>1287</v>
      </c>
      <c r="AA259" s="101"/>
      <c r="AB259" s="101"/>
      <c r="AC259" s="101"/>
      <c r="AD259" s="101"/>
      <c r="AE259" s="101"/>
      <c r="AF259" s="104"/>
      <c r="AG259" s="104"/>
      <c r="AH259" s="104"/>
      <c r="AI259" s="104"/>
      <c r="AJ259" s="104"/>
      <c r="AK259" s="102" t="str">
        <f t="shared" si="90"/>
        <v xml:space="preserve"> CASA CIENTIFICA BLANCO Y COMPANIA S.A.S</v>
      </c>
      <c r="AL259" s="102" t="str">
        <f t="shared" si="91"/>
        <v>SIGMA</v>
      </c>
      <c r="AM259" s="102">
        <f t="shared" si="92"/>
        <v>629000</v>
      </c>
      <c r="AN259" s="102">
        <f t="shared" si="93"/>
        <v>100640</v>
      </c>
      <c r="AO259" s="102">
        <f t="shared" si="94"/>
        <v>1459280</v>
      </c>
      <c r="AP259" s="102" t="str">
        <f t="shared" si="95"/>
        <v>45 DIAS</v>
      </c>
      <c r="AQ259" s="104"/>
      <c r="AR259" s="104"/>
      <c r="AS259" s="104"/>
      <c r="AT259" s="104"/>
      <c r="AU259" s="104"/>
      <c r="AV259" s="105"/>
      <c r="AW259" s="105"/>
      <c r="AX259" s="105"/>
      <c r="AY259" s="105"/>
      <c r="AZ259" s="105"/>
      <c r="BA259" s="102"/>
      <c r="BB259" s="102"/>
      <c r="BC259" s="102"/>
      <c r="BD259" s="102"/>
      <c r="BE259" s="102"/>
      <c r="BF259" s="106"/>
      <c r="BG259" s="106"/>
      <c r="BH259" s="106"/>
      <c r="BI259" s="106"/>
      <c r="BJ259" s="106"/>
      <c r="BK259" s="101" t="s">
        <v>23</v>
      </c>
      <c r="BL259" s="101">
        <v>502000</v>
      </c>
      <c r="BM259" s="101">
        <v>80320</v>
      </c>
      <c r="BN259" s="101">
        <v>1164640</v>
      </c>
      <c r="BO259" s="101" t="s">
        <v>1283</v>
      </c>
      <c r="BP259" s="107"/>
      <c r="BQ259" s="107"/>
      <c r="BR259" s="107"/>
      <c r="BS259" s="107"/>
      <c r="BT259" s="107"/>
      <c r="BU259" s="151" t="str">
        <f t="shared" si="80"/>
        <v xml:space="preserve"> QUIMICA  M.G.  S.A.S.</v>
      </c>
      <c r="BV259" s="151" t="str">
        <f t="shared" si="72"/>
        <v>SIGMA</v>
      </c>
      <c r="BW259" s="151">
        <f t="shared" si="81"/>
        <v>502000</v>
      </c>
      <c r="BX259" s="151">
        <f t="shared" si="82"/>
        <v>80320</v>
      </c>
      <c r="BY259" s="151">
        <f t="shared" si="83"/>
        <v>1164640</v>
      </c>
      <c r="BZ259" s="151" t="str">
        <f t="shared" si="73"/>
        <v>60 DIAS</v>
      </c>
      <c r="CA259" s="105" t="s">
        <v>23</v>
      </c>
      <c r="CB259" s="105">
        <v>555400</v>
      </c>
      <c r="CC259" s="105">
        <v>88864</v>
      </c>
      <c r="CD259" s="105">
        <v>1288528</v>
      </c>
      <c r="CE259" s="105" t="s">
        <v>160</v>
      </c>
      <c r="CF259" s="100"/>
      <c r="CG259" s="100"/>
      <c r="CH259" s="100"/>
      <c r="CI259" s="100"/>
      <c r="CJ259" s="100"/>
      <c r="CK259" s="107"/>
      <c r="CL259" s="107"/>
      <c r="CM259" s="107"/>
      <c r="CN259" s="107"/>
      <c r="CO259" s="107"/>
      <c r="CP259" s="102" t="str">
        <f t="shared" si="84"/>
        <v>SCIENTIFIC PRODUCTS LTDA.</v>
      </c>
      <c r="CQ259" s="102" t="str">
        <f t="shared" si="85"/>
        <v>SIGMA</v>
      </c>
      <c r="CR259" s="102">
        <f t="shared" si="86"/>
        <v>555400</v>
      </c>
      <c r="CS259" s="102">
        <f t="shared" si="87"/>
        <v>88864</v>
      </c>
      <c r="CT259" s="102">
        <f t="shared" si="88"/>
        <v>1288528</v>
      </c>
      <c r="CU259" s="102" t="str">
        <f t="shared" si="89"/>
        <v>90 DÍAS</v>
      </c>
      <c r="CV259" s="105" t="str">
        <f t="shared" si="74"/>
        <v xml:space="preserve"> QUIMICA  M.G.  S.A.S.</v>
      </c>
      <c r="CW259" s="105" t="str">
        <f t="shared" si="75"/>
        <v>SIGMA</v>
      </c>
      <c r="CX259" s="105">
        <f t="shared" si="76"/>
        <v>502000</v>
      </c>
      <c r="CY259" s="105">
        <f t="shared" si="77"/>
        <v>80320</v>
      </c>
      <c r="CZ259" s="105">
        <f t="shared" si="78"/>
        <v>1164640</v>
      </c>
      <c r="DA259" s="105" t="str">
        <f t="shared" si="79"/>
        <v>60 DIAS</v>
      </c>
    </row>
    <row r="260" spans="1:105" ht="30">
      <c r="A260" s="40">
        <v>252</v>
      </c>
      <c r="B260" s="97" t="s">
        <v>330</v>
      </c>
      <c r="C260" s="35" t="s">
        <v>331</v>
      </c>
      <c r="D260" s="35" t="s">
        <v>54</v>
      </c>
      <c r="E260" s="98" t="s">
        <v>312</v>
      </c>
      <c r="F260" s="33">
        <v>4</v>
      </c>
      <c r="G260" s="99"/>
      <c r="H260" s="115"/>
      <c r="I260" s="115"/>
      <c r="J260" s="115"/>
      <c r="K260" s="100"/>
      <c r="L260" s="101"/>
      <c r="M260" s="101"/>
      <c r="N260" s="101"/>
      <c r="O260" s="101"/>
      <c r="P260" s="101"/>
      <c r="Q260" s="102" t="s">
        <v>312</v>
      </c>
      <c r="R260" s="102">
        <v>60000</v>
      </c>
      <c r="S260" s="102">
        <v>9600</v>
      </c>
      <c r="T260" s="102">
        <v>278400</v>
      </c>
      <c r="U260" s="102" t="s">
        <v>1283</v>
      </c>
      <c r="V260" s="103"/>
      <c r="W260" s="103"/>
      <c r="X260" s="103"/>
      <c r="Y260" s="103"/>
      <c r="Z260" s="103"/>
      <c r="AA260" s="101"/>
      <c r="AB260" s="101"/>
      <c r="AC260" s="101"/>
      <c r="AD260" s="101"/>
      <c r="AE260" s="101"/>
      <c r="AF260" s="104"/>
      <c r="AG260" s="104"/>
      <c r="AH260" s="104"/>
      <c r="AI260" s="104"/>
      <c r="AJ260" s="104"/>
      <c r="AK260" s="102" t="str">
        <f t="shared" si="90"/>
        <v xml:space="preserve">BLAMIS DOTACIONES </v>
      </c>
      <c r="AL260" s="102" t="str">
        <f t="shared" si="91"/>
        <v>FISHERBRAND</v>
      </c>
      <c r="AM260" s="102">
        <f t="shared" si="92"/>
        <v>60000</v>
      </c>
      <c r="AN260" s="102">
        <f t="shared" si="93"/>
        <v>9600</v>
      </c>
      <c r="AO260" s="102">
        <f t="shared" si="94"/>
        <v>278400</v>
      </c>
      <c r="AP260" s="102" t="str">
        <f t="shared" si="95"/>
        <v>60 DIAS</v>
      </c>
      <c r="AQ260" s="104" t="s">
        <v>988</v>
      </c>
      <c r="AR260" s="104">
        <v>128000</v>
      </c>
      <c r="AS260" s="104">
        <v>20480</v>
      </c>
      <c r="AT260" s="104">
        <v>593920</v>
      </c>
      <c r="AU260" s="104" t="s">
        <v>1295</v>
      </c>
      <c r="AV260" s="105"/>
      <c r="AW260" s="105"/>
      <c r="AX260" s="105"/>
      <c r="AY260" s="105"/>
      <c r="AZ260" s="105"/>
      <c r="BA260" s="102"/>
      <c r="BB260" s="102"/>
      <c r="BC260" s="102"/>
      <c r="BD260" s="102"/>
      <c r="BE260" s="102"/>
      <c r="BF260" s="106"/>
      <c r="BG260" s="106"/>
      <c r="BH260" s="106"/>
      <c r="BI260" s="106"/>
      <c r="BJ260" s="106"/>
      <c r="BK260" s="101" t="s">
        <v>88</v>
      </c>
      <c r="BL260" s="101">
        <v>160000</v>
      </c>
      <c r="BM260" s="101">
        <v>25600</v>
      </c>
      <c r="BN260" s="101">
        <v>742400</v>
      </c>
      <c r="BO260" s="101" t="s">
        <v>1283</v>
      </c>
      <c r="BP260" s="107"/>
      <c r="BQ260" s="107"/>
      <c r="BR260" s="107"/>
      <c r="BS260" s="107"/>
      <c r="BT260" s="107"/>
      <c r="BU260" s="151" t="str">
        <f t="shared" si="80"/>
        <v xml:space="preserve"> INVERSIONES  JIMSA  LTDA</v>
      </c>
      <c r="BV260" s="151" t="str">
        <f t="shared" si="72"/>
        <v xml:space="preserve">FISHER </v>
      </c>
      <c r="BW260" s="151">
        <f t="shared" si="81"/>
        <v>128000</v>
      </c>
      <c r="BX260" s="151">
        <f t="shared" si="82"/>
        <v>20480</v>
      </c>
      <c r="BY260" s="151">
        <f t="shared" si="83"/>
        <v>593920</v>
      </c>
      <c r="BZ260" s="151" t="str">
        <f t="shared" si="73"/>
        <v xml:space="preserve">90 DIAS </v>
      </c>
      <c r="CA260" s="105" t="s">
        <v>312</v>
      </c>
      <c r="CB260" s="105">
        <v>123000</v>
      </c>
      <c r="CC260" s="105">
        <v>19680</v>
      </c>
      <c r="CD260" s="105">
        <v>570720</v>
      </c>
      <c r="CE260" s="105" t="s">
        <v>137</v>
      </c>
      <c r="CF260" s="100"/>
      <c r="CG260" s="100"/>
      <c r="CH260" s="100"/>
      <c r="CI260" s="100"/>
      <c r="CJ260" s="100"/>
      <c r="CK260" s="107"/>
      <c r="CL260" s="107"/>
      <c r="CM260" s="107"/>
      <c r="CN260" s="107"/>
      <c r="CO260" s="107"/>
      <c r="CP260" s="102" t="str">
        <f t="shared" si="84"/>
        <v>SCIENTIFIC PRODUCTS LTDA.</v>
      </c>
      <c r="CQ260" s="102" t="str">
        <f t="shared" si="85"/>
        <v>FISHERBRAND</v>
      </c>
      <c r="CR260" s="102">
        <f t="shared" si="86"/>
        <v>123000</v>
      </c>
      <c r="CS260" s="102">
        <f t="shared" si="87"/>
        <v>19680</v>
      </c>
      <c r="CT260" s="102">
        <f t="shared" si="88"/>
        <v>570720</v>
      </c>
      <c r="CU260" s="102" t="str">
        <f t="shared" si="89"/>
        <v>60 DÍAS</v>
      </c>
      <c r="CV260" s="105" t="str">
        <f t="shared" si="74"/>
        <v xml:space="preserve">BLAMIS DOTACIONES </v>
      </c>
      <c r="CW260" s="105" t="str">
        <f t="shared" si="75"/>
        <v>FISHERBRAND</v>
      </c>
      <c r="CX260" s="105">
        <f t="shared" si="76"/>
        <v>60000</v>
      </c>
      <c r="CY260" s="105">
        <f t="shared" si="77"/>
        <v>9600</v>
      </c>
      <c r="CZ260" s="105">
        <f t="shared" si="78"/>
        <v>278400</v>
      </c>
      <c r="DA260" s="105" t="str">
        <f t="shared" si="79"/>
        <v>60 DIAS</v>
      </c>
    </row>
    <row r="261" spans="1:105" ht="45">
      <c r="A261" s="40">
        <v>253</v>
      </c>
      <c r="B261" s="97" t="s">
        <v>332</v>
      </c>
      <c r="C261" s="35" t="s">
        <v>297</v>
      </c>
      <c r="D261" s="35" t="s">
        <v>54</v>
      </c>
      <c r="E261" s="98" t="s">
        <v>124</v>
      </c>
      <c r="F261" s="33">
        <v>5</v>
      </c>
      <c r="G261" s="99" t="s">
        <v>124</v>
      </c>
      <c r="H261" s="115">
        <v>28000</v>
      </c>
      <c r="I261" s="115">
        <v>4480</v>
      </c>
      <c r="J261" s="115">
        <v>162400</v>
      </c>
      <c r="K261" s="100" t="s">
        <v>1276</v>
      </c>
      <c r="L261" s="101"/>
      <c r="M261" s="101"/>
      <c r="N261" s="101"/>
      <c r="O261" s="101"/>
      <c r="P261" s="101"/>
      <c r="Q261" s="102" t="s">
        <v>124</v>
      </c>
      <c r="R261" s="102">
        <v>19000</v>
      </c>
      <c r="S261" s="102">
        <v>3040</v>
      </c>
      <c r="T261" s="102">
        <v>110200</v>
      </c>
      <c r="U261" s="102" t="s">
        <v>1284</v>
      </c>
      <c r="V261" s="103"/>
      <c r="W261" s="103"/>
      <c r="X261" s="103"/>
      <c r="Y261" s="103"/>
      <c r="Z261" s="103"/>
      <c r="AA261" s="101"/>
      <c r="AB261" s="101"/>
      <c r="AC261" s="101"/>
      <c r="AD261" s="101"/>
      <c r="AE261" s="101"/>
      <c r="AF261" s="104"/>
      <c r="AG261" s="104"/>
      <c r="AH261" s="104"/>
      <c r="AI261" s="104"/>
      <c r="AJ261" s="104"/>
      <c r="AK261" s="102" t="str">
        <f t="shared" si="90"/>
        <v xml:space="preserve">BLAMIS DOTACIONES </v>
      </c>
      <c r="AL261" s="102" t="str">
        <f t="shared" si="91"/>
        <v>DERMAGRIP</v>
      </c>
      <c r="AM261" s="102">
        <f t="shared" si="92"/>
        <v>19000</v>
      </c>
      <c r="AN261" s="102">
        <f t="shared" si="93"/>
        <v>3040</v>
      </c>
      <c r="AO261" s="102">
        <f t="shared" si="94"/>
        <v>110200</v>
      </c>
      <c r="AP261" s="102" t="str">
        <f t="shared" si="95"/>
        <v>5 DIAS</v>
      </c>
      <c r="AQ261" s="104" t="s">
        <v>1297</v>
      </c>
      <c r="AR261" s="104">
        <v>24500</v>
      </c>
      <c r="AS261" s="104">
        <v>3920</v>
      </c>
      <c r="AT261" s="104">
        <v>142100</v>
      </c>
      <c r="AU261" s="104" t="s">
        <v>1298</v>
      </c>
      <c r="AV261" s="105" t="s">
        <v>124</v>
      </c>
      <c r="AW261" s="105">
        <v>19800</v>
      </c>
      <c r="AX261" s="105">
        <v>3168</v>
      </c>
      <c r="AY261" s="105">
        <v>114840</v>
      </c>
      <c r="AZ261" s="105" t="s">
        <v>1308</v>
      </c>
      <c r="BA261" s="102"/>
      <c r="BB261" s="102"/>
      <c r="BC261" s="102"/>
      <c r="BD261" s="102"/>
      <c r="BE261" s="102"/>
      <c r="BF261" s="106" t="s">
        <v>124</v>
      </c>
      <c r="BG261" s="106">
        <v>22692</v>
      </c>
      <c r="BH261" s="106">
        <v>3630.7200000000003</v>
      </c>
      <c r="BI261" s="106">
        <v>131613.6</v>
      </c>
      <c r="BJ261" s="106" t="s">
        <v>1312</v>
      </c>
      <c r="BK261" s="101"/>
      <c r="BL261" s="101"/>
      <c r="BM261" s="101"/>
      <c r="BN261" s="101"/>
      <c r="BO261" s="101"/>
      <c r="BP261" s="107"/>
      <c r="BQ261" s="107"/>
      <c r="BR261" s="107"/>
      <c r="BS261" s="107"/>
      <c r="BT261" s="107"/>
      <c r="BU261" s="151" t="str">
        <f t="shared" si="80"/>
        <v>MEDIMALCO S.A.S</v>
      </c>
      <c r="BV261" s="151" t="str">
        <f t="shared" si="72"/>
        <v>DERMAGRIP</v>
      </c>
      <c r="BW261" s="151">
        <f t="shared" si="81"/>
        <v>19800</v>
      </c>
      <c r="BX261" s="151">
        <f t="shared" si="82"/>
        <v>3168</v>
      </c>
      <c r="BY261" s="151">
        <f t="shared" si="83"/>
        <v>114840</v>
      </c>
      <c r="BZ261" s="151" t="str">
        <f t="shared" si="73"/>
        <v>3 DIAS</v>
      </c>
      <c r="CA261" s="105" t="s">
        <v>124</v>
      </c>
      <c r="CB261" s="105">
        <v>21000</v>
      </c>
      <c r="CC261" s="105">
        <v>3360</v>
      </c>
      <c r="CD261" s="105">
        <v>121800</v>
      </c>
      <c r="CE261" s="105" t="s">
        <v>137</v>
      </c>
      <c r="CF261" s="100"/>
      <c r="CG261" s="100"/>
      <c r="CH261" s="100"/>
      <c r="CI261" s="100"/>
      <c r="CJ261" s="100"/>
      <c r="CK261" s="107"/>
      <c r="CL261" s="107"/>
      <c r="CM261" s="107"/>
      <c r="CN261" s="107"/>
      <c r="CO261" s="107"/>
      <c r="CP261" s="102" t="str">
        <f t="shared" si="84"/>
        <v>SCIENTIFIC PRODUCTS LTDA.</v>
      </c>
      <c r="CQ261" s="102" t="str">
        <f t="shared" si="85"/>
        <v>DERMAGRIP</v>
      </c>
      <c r="CR261" s="102">
        <f t="shared" si="86"/>
        <v>21000</v>
      </c>
      <c r="CS261" s="102">
        <f t="shared" si="87"/>
        <v>3360</v>
      </c>
      <c r="CT261" s="102">
        <f t="shared" si="88"/>
        <v>121800</v>
      </c>
      <c r="CU261" s="102" t="str">
        <f t="shared" si="89"/>
        <v>60 DÍAS</v>
      </c>
      <c r="CV261" s="105" t="str">
        <f t="shared" si="74"/>
        <v xml:space="preserve">BLAMIS DOTACIONES </v>
      </c>
      <c r="CW261" s="105" t="str">
        <f t="shared" si="75"/>
        <v>DERMAGRIP</v>
      </c>
      <c r="CX261" s="105">
        <f t="shared" si="76"/>
        <v>19000</v>
      </c>
      <c r="CY261" s="105">
        <f t="shared" si="77"/>
        <v>3040</v>
      </c>
      <c r="CZ261" s="105">
        <f t="shared" si="78"/>
        <v>110200</v>
      </c>
      <c r="DA261" s="105" t="str">
        <f t="shared" si="79"/>
        <v>5 DIAS</v>
      </c>
    </row>
    <row r="262" spans="1:105" ht="45">
      <c r="A262" s="40">
        <v>254</v>
      </c>
      <c r="B262" s="97" t="s">
        <v>333</v>
      </c>
      <c r="C262" s="35" t="s">
        <v>297</v>
      </c>
      <c r="D262" s="35" t="s">
        <v>54</v>
      </c>
      <c r="E262" s="98" t="s">
        <v>124</v>
      </c>
      <c r="F262" s="33">
        <v>5</v>
      </c>
      <c r="G262" s="99" t="s">
        <v>124</v>
      </c>
      <c r="H262" s="115">
        <v>28000</v>
      </c>
      <c r="I262" s="115">
        <v>4480</v>
      </c>
      <c r="J262" s="115">
        <v>162400</v>
      </c>
      <c r="K262" s="100" t="s">
        <v>1276</v>
      </c>
      <c r="L262" s="101"/>
      <c r="M262" s="101"/>
      <c r="N262" s="101"/>
      <c r="O262" s="101"/>
      <c r="P262" s="101"/>
      <c r="Q262" s="102" t="s">
        <v>124</v>
      </c>
      <c r="R262" s="102">
        <v>19000</v>
      </c>
      <c r="S262" s="102">
        <v>3040</v>
      </c>
      <c r="T262" s="102">
        <v>110200</v>
      </c>
      <c r="U262" s="102" t="s">
        <v>1285</v>
      </c>
      <c r="V262" s="103"/>
      <c r="W262" s="103"/>
      <c r="X262" s="103"/>
      <c r="Y262" s="103"/>
      <c r="Z262" s="103"/>
      <c r="AA262" s="101"/>
      <c r="AB262" s="101"/>
      <c r="AC262" s="101"/>
      <c r="AD262" s="101"/>
      <c r="AE262" s="101"/>
      <c r="AF262" s="104"/>
      <c r="AG262" s="104"/>
      <c r="AH262" s="104"/>
      <c r="AI262" s="104"/>
      <c r="AJ262" s="104"/>
      <c r="AK262" s="102" t="str">
        <f t="shared" si="90"/>
        <v xml:space="preserve">BLAMIS DOTACIONES </v>
      </c>
      <c r="AL262" s="102" t="str">
        <f t="shared" si="91"/>
        <v>DERMAGRIP</v>
      </c>
      <c r="AM262" s="102">
        <f t="shared" si="92"/>
        <v>19000</v>
      </c>
      <c r="AN262" s="102">
        <f t="shared" si="93"/>
        <v>3040</v>
      </c>
      <c r="AO262" s="102">
        <f t="shared" si="94"/>
        <v>110200</v>
      </c>
      <c r="AP262" s="102" t="str">
        <f t="shared" si="95"/>
        <v>DIAS</v>
      </c>
      <c r="AQ262" s="104" t="s">
        <v>1297</v>
      </c>
      <c r="AR262" s="104">
        <v>24500</v>
      </c>
      <c r="AS262" s="104">
        <v>3920</v>
      </c>
      <c r="AT262" s="104">
        <v>142100</v>
      </c>
      <c r="AU262" s="104" t="s">
        <v>1298</v>
      </c>
      <c r="AV262" s="105" t="s">
        <v>124</v>
      </c>
      <c r="AW262" s="105">
        <v>19800</v>
      </c>
      <c r="AX262" s="105">
        <v>3168</v>
      </c>
      <c r="AY262" s="105">
        <v>114840</v>
      </c>
      <c r="AZ262" s="105" t="s">
        <v>1308</v>
      </c>
      <c r="BA262" s="102"/>
      <c r="BB262" s="102"/>
      <c r="BC262" s="102"/>
      <c r="BD262" s="102"/>
      <c r="BE262" s="102"/>
      <c r="BF262" s="106" t="s">
        <v>124</v>
      </c>
      <c r="BG262" s="106">
        <v>22692</v>
      </c>
      <c r="BH262" s="106">
        <v>3630.7200000000003</v>
      </c>
      <c r="BI262" s="106">
        <v>131613.6</v>
      </c>
      <c r="BJ262" s="106" t="s">
        <v>1312</v>
      </c>
      <c r="BK262" s="101"/>
      <c r="BL262" s="101"/>
      <c r="BM262" s="101"/>
      <c r="BN262" s="101"/>
      <c r="BO262" s="101"/>
      <c r="BP262" s="107"/>
      <c r="BQ262" s="107"/>
      <c r="BR262" s="107"/>
      <c r="BS262" s="107"/>
      <c r="BT262" s="107"/>
      <c r="BU262" s="151" t="str">
        <f t="shared" si="80"/>
        <v>MEDIMALCO S.A.S</v>
      </c>
      <c r="BV262" s="151" t="str">
        <f t="shared" si="72"/>
        <v>DERMAGRIP</v>
      </c>
      <c r="BW262" s="151">
        <f t="shared" si="81"/>
        <v>19800</v>
      </c>
      <c r="BX262" s="151">
        <f t="shared" si="82"/>
        <v>3168</v>
      </c>
      <c r="BY262" s="151">
        <f t="shared" si="83"/>
        <v>114840</v>
      </c>
      <c r="BZ262" s="151" t="str">
        <f t="shared" si="73"/>
        <v>3 DIAS</v>
      </c>
      <c r="CA262" s="105" t="s">
        <v>124</v>
      </c>
      <c r="CB262" s="105">
        <v>21000</v>
      </c>
      <c r="CC262" s="105">
        <v>3360</v>
      </c>
      <c r="CD262" s="105">
        <v>121800</v>
      </c>
      <c r="CE262" s="105" t="s">
        <v>137</v>
      </c>
      <c r="CF262" s="100"/>
      <c r="CG262" s="100"/>
      <c r="CH262" s="100"/>
      <c r="CI262" s="100"/>
      <c r="CJ262" s="100"/>
      <c r="CK262" s="107"/>
      <c r="CL262" s="107"/>
      <c r="CM262" s="107"/>
      <c r="CN262" s="107"/>
      <c r="CO262" s="107"/>
      <c r="CP262" s="102" t="str">
        <f t="shared" si="84"/>
        <v>SCIENTIFIC PRODUCTS LTDA.</v>
      </c>
      <c r="CQ262" s="102" t="str">
        <f t="shared" si="85"/>
        <v>DERMAGRIP</v>
      </c>
      <c r="CR262" s="102">
        <f t="shared" si="86"/>
        <v>21000</v>
      </c>
      <c r="CS262" s="102">
        <f t="shared" si="87"/>
        <v>3360</v>
      </c>
      <c r="CT262" s="102">
        <f t="shared" si="88"/>
        <v>121800</v>
      </c>
      <c r="CU262" s="102" t="str">
        <f t="shared" si="89"/>
        <v>60 DÍAS</v>
      </c>
      <c r="CV262" s="105" t="str">
        <f t="shared" si="74"/>
        <v xml:space="preserve">BLAMIS DOTACIONES </v>
      </c>
      <c r="CW262" s="105" t="str">
        <f t="shared" si="75"/>
        <v>DERMAGRIP</v>
      </c>
      <c r="CX262" s="105">
        <f t="shared" si="76"/>
        <v>19000</v>
      </c>
      <c r="CY262" s="105">
        <f t="shared" si="77"/>
        <v>3040</v>
      </c>
      <c r="CZ262" s="105">
        <f t="shared" si="78"/>
        <v>110200</v>
      </c>
      <c r="DA262" s="105" t="str">
        <f t="shared" si="79"/>
        <v>DIAS</v>
      </c>
    </row>
    <row r="263" spans="1:105" ht="45">
      <c r="A263" s="40">
        <v>255</v>
      </c>
      <c r="B263" s="97" t="s">
        <v>334</v>
      </c>
      <c r="C263" s="35" t="s">
        <v>335</v>
      </c>
      <c r="D263" s="35" t="s">
        <v>308</v>
      </c>
      <c r="E263" s="98" t="s">
        <v>23</v>
      </c>
      <c r="F263" s="33">
        <v>5</v>
      </c>
      <c r="G263" s="99"/>
      <c r="H263" s="115"/>
      <c r="I263" s="115"/>
      <c r="J263" s="115"/>
      <c r="K263" s="100"/>
      <c r="L263" s="101"/>
      <c r="M263" s="101"/>
      <c r="N263" s="101"/>
      <c r="O263" s="101"/>
      <c r="P263" s="101"/>
      <c r="Q263" s="102"/>
      <c r="R263" s="102"/>
      <c r="S263" s="102"/>
      <c r="T263" s="102"/>
      <c r="U263" s="102"/>
      <c r="V263" s="103" t="s">
        <v>23</v>
      </c>
      <c r="W263" s="103">
        <v>229000</v>
      </c>
      <c r="X263" s="103">
        <v>36640</v>
      </c>
      <c r="Y263" s="103">
        <v>1328200</v>
      </c>
      <c r="Z263" s="103" t="s">
        <v>1287</v>
      </c>
      <c r="AA263" s="101"/>
      <c r="AB263" s="101"/>
      <c r="AC263" s="101"/>
      <c r="AD263" s="101"/>
      <c r="AE263" s="101"/>
      <c r="AF263" s="104"/>
      <c r="AG263" s="104"/>
      <c r="AH263" s="104"/>
      <c r="AI263" s="104"/>
      <c r="AJ263" s="104"/>
      <c r="AK263" s="102" t="str">
        <f t="shared" si="90"/>
        <v xml:space="preserve"> CASA CIENTIFICA BLANCO Y COMPANIA S.A.S</v>
      </c>
      <c r="AL263" s="102" t="str">
        <f t="shared" si="91"/>
        <v>SIGMA</v>
      </c>
      <c r="AM263" s="102">
        <f t="shared" si="92"/>
        <v>229000</v>
      </c>
      <c r="AN263" s="102">
        <f t="shared" si="93"/>
        <v>36640</v>
      </c>
      <c r="AO263" s="102">
        <f t="shared" si="94"/>
        <v>1328200</v>
      </c>
      <c r="AP263" s="102" t="str">
        <f t="shared" si="95"/>
        <v>45 DIAS</v>
      </c>
      <c r="AQ263" s="104"/>
      <c r="AR263" s="104"/>
      <c r="AS263" s="104"/>
      <c r="AT263" s="104"/>
      <c r="AU263" s="104"/>
      <c r="AV263" s="105"/>
      <c r="AW263" s="105"/>
      <c r="AX263" s="105"/>
      <c r="AY263" s="105"/>
      <c r="AZ263" s="105"/>
      <c r="BA263" s="102"/>
      <c r="BB263" s="102"/>
      <c r="BC263" s="102"/>
      <c r="BD263" s="102"/>
      <c r="BE263" s="102"/>
      <c r="BF263" s="106"/>
      <c r="BG263" s="106"/>
      <c r="BH263" s="106"/>
      <c r="BI263" s="106"/>
      <c r="BJ263" s="106"/>
      <c r="BK263" s="101" t="s">
        <v>23</v>
      </c>
      <c r="BL263" s="101">
        <v>174000</v>
      </c>
      <c r="BM263" s="101">
        <v>27840</v>
      </c>
      <c r="BN263" s="101">
        <v>1009200</v>
      </c>
      <c r="BO263" s="101" t="s">
        <v>1283</v>
      </c>
      <c r="BP263" s="107"/>
      <c r="BQ263" s="107"/>
      <c r="BR263" s="107"/>
      <c r="BS263" s="107"/>
      <c r="BT263" s="107"/>
      <c r="BU263" s="151" t="str">
        <f t="shared" si="80"/>
        <v xml:space="preserve"> QUIMICA  M.G.  S.A.S.</v>
      </c>
      <c r="BV263" s="151" t="str">
        <f t="shared" si="72"/>
        <v>SIGMA</v>
      </c>
      <c r="BW263" s="151">
        <f t="shared" si="81"/>
        <v>174000</v>
      </c>
      <c r="BX263" s="151">
        <f t="shared" si="82"/>
        <v>27840</v>
      </c>
      <c r="BY263" s="151">
        <f t="shared" si="83"/>
        <v>1009200</v>
      </c>
      <c r="BZ263" s="151" t="str">
        <f t="shared" si="73"/>
        <v>60 DIAS</v>
      </c>
      <c r="CA263" s="105" t="s">
        <v>23</v>
      </c>
      <c r="CB263" s="105">
        <v>178200</v>
      </c>
      <c r="CC263" s="105">
        <v>28512</v>
      </c>
      <c r="CD263" s="105">
        <v>1033560</v>
      </c>
      <c r="CE263" s="105" t="s">
        <v>160</v>
      </c>
      <c r="CF263" s="100"/>
      <c r="CG263" s="100"/>
      <c r="CH263" s="100"/>
      <c r="CI263" s="100"/>
      <c r="CJ263" s="100"/>
      <c r="CK263" s="107"/>
      <c r="CL263" s="107"/>
      <c r="CM263" s="107"/>
      <c r="CN263" s="107"/>
      <c r="CO263" s="107"/>
      <c r="CP263" s="102" t="str">
        <f t="shared" si="84"/>
        <v>SCIENTIFIC PRODUCTS LTDA.</v>
      </c>
      <c r="CQ263" s="102" t="str">
        <f t="shared" si="85"/>
        <v>SIGMA</v>
      </c>
      <c r="CR263" s="102">
        <f t="shared" si="86"/>
        <v>178200</v>
      </c>
      <c r="CS263" s="102">
        <f t="shared" si="87"/>
        <v>28512</v>
      </c>
      <c r="CT263" s="102">
        <f t="shared" si="88"/>
        <v>1033560</v>
      </c>
      <c r="CU263" s="102" t="str">
        <f t="shared" si="89"/>
        <v>90 DÍAS</v>
      </c>
      <c r="CV263" s="105" t="str">
        <f t="shared" si="74"/>
        <v xml:space="preserve"> QUIMICA  M.G.  S.A.S.</v>
      </c>
      <c r="CW263" s="105" t="str">
        <f t="shared" si="75"/>
        <v>SIGMA</v>
      </c>
      <c r="CX263" s="105">
        <f t="shared" si="76"/>
        <v>174000</v>
      </c>
      <c r="CY263" s="105">
        <f t="shared" si="77"/>
        <v>27840</v>
      </c>
      <c r="CZ263" s="105">
        <f t="shared" si="78"/>
        <v>1009200</v>
      </c>
      <c r="DA263" s="105" t="str">
        <f t="shared" si="79"/>
        <v>60 DIAS</v>
      </c>
    </row>
    <row r="264" spans="1:105" ht="60">
      <c r="A264" s="40">
        <v>256</v>
      </c>
      <c r="B264" s="97" t="s">
        <v>548</v>
      </c>
      <c r="C264" s="35" t="s">
        <v>129</v>
      </c>
      <c r="D264" s="35" t="s">
        <v>54</v>
      </c>
      <c r="E264" s="98" t="s">
        <v>271</v>
      </c>
      <c r="F264" s="33">
        <v>3</v>
      </c>
      <c r="G264" s="99" t="s">
        <v>271</v>
      </c>
      <c r="H264" s="115">
        <v>1984500</v>
      </c>
      <c r="I264" s="115">
        <v>317520</v>
      </c>
      <c r="J264" s="115">
        <v>6906059.9999999991</v>
      </c>
      <c r="K264" s="100" t="s">
        <v>1274</v>
      </c>
      <c r="L264" s="101"/>
      <c r="M264" s="101"/>
      <c r="N264" s="101"/>
      <c r="O264" s="101"/>
      <c r="P264" s="101"/>
      <c r="Q264" s="102"/>
      <c r="R264" s="102"/>
      <c r="S264" s="102"/>
      <c r="T264" s="102"/>
      <c r="U264" s="102"/>
      <c r="V264" s="103"/>
      <c r="W264" s="103"/>
      <c r="X264" s="103"/>
      <c r="Y264" s="103"/>
      <c r="Z264" s="103"/>
      <c r="AA264" s="101"/>
      <c r="AB264" s="101"/>
      <c r="AC264" s="101"/>
      <c r="AD264" s="101"/>
      <c r="AE264" s="101"/>
      <c r="AF264" s="104"/>
      <c r="AG264" s="104"/>
      <c r="AH264" s="104"/>
      <c r="AI264" s="104"/>
      <c r="AJ264" s="104"/>
      <c r="AK264" s="102" t="str">
        <f t="shared" si="90"/>
        <v>ADEQUIM S.A.S</v>
      </c>
      <c r="AL264" s="102" t="str">
        <f t="shared" si="91"/>
        <v>CORNING</v>
      </c>
      <c r="AM264" s="102">
        <f t="shared" si="92"/>
        <v>1984500</v>
      </c>
      <c r="AN264" s="102">
        <f t="shared" si="93"/>
        <v>317520</v>
      </c>
      <c r="AO264" s="102">
        <f t="shared" si="94"/>
        <v>6906059.9999999991</v>
      </c>
      <c r="AP264" s="102" t="str">
        <f t="shared" si="95"/>
        <v>90 DIAS</v>
      </c>
      <c r="AQ264" s="104" t="s">
        <v>1300</v>
      </c>
      <c r="AR264" s="104">
        <v>4857000</v>
      </c>
      <c r="AS264" s="104">
        <v>777120</v>
      </c>
      <c r="AT264" s="104">
        <v>16902360</v>
      </c>
      <c r="AU264" s="104" t="s">
        <v>1295</v>
      </c>
      <c r="AV264" s="105"/>
      <c r="AW264" s="105"/>
      <c r="AX264" s="105"/>
      <c r="AY264" s="105"/>
      <c r="AZ264" s="105"/>
      <c r="BA264" s="102"/>
      <c r="BB264" s="102"/>
      <c r="BC264" s="102"/>
      <c r="BD264" s="102"/>
      <c r="BE264" s="102"/>
      <c r="BF264" s="106" t="s">
        <v>271</v>
      </c>
      <c r="BG264" s="106">
        <v>2016592.9</v>
      </c>
      <c r="BH264" s="106">
        <v>322654.864</v>
      </c>
      <c r="BI264" s="106">
        <v>7017743.2919999994</v>
      </c>
      <c r="BJ264" s="106" t="s">
        <v>1312</v>
      </c>
      <c r="BK264" s="101" t="s">
        <v>271</v>
      </c>
      <c r="BL264" s="101">
        <v>3164000</v>
      </c>
      <c r="BM264" s="101">
        <v>506240</v>
      </c>
      <c r="BN264" s="101">
        <v>11010720</v>
      </c>
      <c r="BO264" s="101" t="s">
        <v>1319</v>
      </c>
      <c r="BP264" s="107"/>
      <c r="BQ264" s="107"/>
      <c r="BR264" s="107"/>
      <c r="BS264" s="107"/>
      <c r="BT264" s="107"/>
      <c r="BU264" s="151" t="str">
        <f t="shared" si="80"/>
        <v>PROFINAS S.A.S</v>
      </c>
      <c r="BV264" s="151" t="str">
        <f t="shared" si="72"/>
        <v>CORNING</v>
      </c>
      <c r="BW264" s="151">
        <f t="shared" si="81"/>
        <v>2016592.9</v>
      </c>
      <c r="BX264" s="151">
        <f t="shared" si="82"/>
        <v>322654.864</v>
      </c>
      <c r="BY264" s="151">
        <f t="shared" si="83"/>
        <v>7017743.2919999994</v>
      </c>
      <c r="BZ264" s="151" t="str">
        <f t="shared" si="73"/>
        <v>8-75 DIAS</v>
      </c>
      <c r="CA264" s="105" t="s">
        <v>271</v>
      </c>
      <c r="CB264" s="105">
        <v>4576000</v>
      </c>
      <c r="CC264" s="105">
        <v>732160</v>
      </c>
      <c r="CD264" s="105">
        <v>15924480</v>
      </c>
      <c r="CE264" s="105" t="s">
        <v>160</v>
      </c>
      <c r="CF264" s="100"/>
      <c r="CG264" s="100"/>
      <c r="CH264" s="100"/>
      <c r="CI264" s="100"/>
      <c r="CJ264" s="100"/>
      <c r="CK264" s="107" t="s">
        <v>271</v>
      </c>
      <c r="CL264" s="107">
        <v>1064000</v>
      </c>
      <c r="CM264" s="107">
        <v>170240</v>
      </c>
      <c r="CN264" s="107">
        <v>3702720</v>
      </c>
      <c r="CO264" s="107" t="s">
        <v>1336</v>
      </c>
      <c r="CP264" s="102" t="str">
        <f t="shared" si="84"/>
        <v xml:space="preserve">LABORATORIOS WACOL S.A. </v>
      </c>
      <c r="CQ264" s="102" t="str">
        <f t="shared" si="85"/>
        <v>CORNING</v>
      </c>
      <c r="CR264" s="102">
        <f t="shared" si="86"/>
        <v>1064000</v>
      </c>
      <c r="CS264" s="102">
        <f t="shared" si="87"/>
        <v>170240</v>
      </c>
      <c r="CT264" s="102">
        <f t="shared" si="88"/>
        <v>3702720</v>
      </c>
      <c r="CU264" s="102" t="str">
        <f t="shared" si="89"/>
        <v>05 DIAS</v>
      </c>
      <c r="CV264" s="105" t="str">
        <f t="shared" si="74"/>
        <v xml:space="preserve">LABORATORIOS WACOL S.A. </v>
      </c>
      <c r="CW264" s="105" t="str">
        <f t="shared" si="75"/>
        <v>CORNING</v>
      </c>
      <c r="CX264" s="105">
        <f t="shared" si="76"/>
        <v>1064000</v>
      </c>
      <c r="CY264" s="105">
        <f t="shared" si="77"/>
        <v>170240</v>
      </c>
      <c r="CZ264" s="105">
        <f t="shared" si="78"/>
        <v>3702720</v>
      </c>
      <c r="DA264" s="105" t="str">
        <f t="shared" si="79"/>
        <v>05 DIAS</v>
      </c>
    </row>
    <row r="265" spans="1:105" ht="45">
      <c r="A265" s="40">
        <v>257</v>
      </c>
      <c r="B265" s="97" t="s">
        <v>336</v>
      </c>
      <c r="C265" s="35" t="s">
        <v>297</v>
      </c>
      <c r="D265" s="35" t="s">
        <v>54</v>
      </c>
      <c r="E265" s="98" t="s">
        <v>271</v>
      </c>
      <c r="F265" s="33">
        <v>1</v>
      </c>
      <c r="G265" s="99" t="s">
        <v>271</v>
      </c>
      <c r="H265" s="115">
        <v>904000</v>
      </c>
      <c r="I265" s="115">
        <v>144640</v>
      </c>
      <c r="J265" s="115">
        <v>1048640</v>
      </c>
      <c r="K265" s="100" t="s">
        <v>1274</v>
      </c>
      <c r="L265" s="101"/>
      <c r="M265" s="101"/>
      <c r="N265" s="101"/>
      <c r="O265" s="101"/>
      <c r="P265" s="101"/>
      <c r="Q265" s="102"/>
      <c r="R265" s="102"/>
      <c r="S265" s="102"/>
      <c r="T265" s="102"/>
      <c r="U265" s="102"/>
      <c r="V265" s="103"/>
      <c r="W265" s="103"/>
      <c r="X265" s="103"/>
      <c r="Y265" s="103"/>
      <c r="Z265" s="103"/>
      <c r="AA265" s="101"/>
      <c r="AB265" s="101"/>
      <c r="AC265" s="101"/>
      <c r="AD265" s="101"/>
      <c r="AE265" s="101"/>
      <c r="AF265" s="104"/>
      <c r="AG265" s="104"/>
      <c r="AH265" s="104"/>
      <c r="AI265" s="104"/>
      <c r="AJ265" s="104"/>
      <c r="AK265" s="102" t="str">
        <f t="shared" si="90"/>
        <v>ADEQUIM S.A.S</v>
      </c>
      <c r="AL265" s="102" t="str">
        <f t="shared" si="91"/>
        <v>CORNING</v>
      </c>
      <c r="AM265" s="102">
        <f t="shared" si="92"/>
        <v>904000</v>
      </c>
      <c r="AN265" s="102">
        <f t="shared" si="93"/>
        <v>144640</v>
      </c>
      <c r="AO265" s="102">
        <f t="shared" si="94"/>
        <v>1048640</v>
      </c>
      <c r="AP265" s="102" t="str">
        <f t="shared" si="95"/>
        <v>90 DIAS</v>
      </c>
      <c r="AQ265" s="104" t="s">
        <v>1300</v>
      </c>
      <c r="AR265" s="104">
        <v>2960000</v>
      </c>
      <c r="AS265" s="104">
        <v>473600</v>
      </c>
      <c r="AT265" s="104">
        <v>3433600</v>
      </c>
      <c r="AU265" s="104" t="s">
        <v>1295</v>
      </c>
      <c r="AV265" s="105"/>
      <c r="AW265" s="105"/>
      <c r="AX265" s="105"/>
      <c r="AY265" s="105"/>
      <c r="AZ265" s="105"/>
      <c r="BA265" s="102"/>
      <c r="BB265" s="102"/>
      <c r="BC265" s="102"/>
      <c r="BD265" s="102"/>
      <c r="BE265" s="102"/>
      <c r="BF265" s="106" t="s">
        <v>271</v>
      </c>
      <c r="BG265" s="106">
        <v>882258.86</v>
      </c>
      <c r="BH265" s="106">
        <v>141161.41760000002</v>
      </c>
      <c r="BI265" s="106">
        <v>1023420.2776</v>
      </c>
      <c r="BJ265" s="106" t="s">
        <v>1312</v>
      </c>
      <c r="BK265" s="101" t="s">
        <v>271</v>
      </c>
      <c r="BL265" s="101">
        <v>1030000</v>
      </c>
      <c r="BM265" s="101">
        <v>164800</v>
      </c>
      <c r="BN265" s="101">
        <v>1194800</v>
      </c>
      <c r="BO265" s="101" t="s">
        <v>1283</v>
      </c>
      <c r="BP265" s="107"/>
      <c r="BQ265" s="107"/>
      <c r="BR265" s="107"/>
      <c r="BS265" s="107"/>
      <c r="BT265" s="107"/>
      <c r="BU265" s="151" t="str">
        <f t="shared" si="80"/>
        <v>PROFINAS S.A.S</v>
      </c>
      <c r="BV265" s="151" t="str">
        <f t="shared" si="72"/>
        <v>CORNING</v>
      </c>
      <c r="BW265" s="151">
        <f t="shared" si="81"/>
        <v>882258.86</v>
      </c>
      <c r="BX265" s="151">
        <f t="shared" si="82"/>
        <v>141161.41760000002</v>
      </c>
      <c r="BY265" s="151">
        <f t="shared" si="83"/>
        <v>1023420.2776</v>
      </c>
      <c r="BZ265" s="151" t="str">
        <f t="shared" si="73"/>
        <v>8-75 DIAS</v>
      </c>
      <c r="CA265" s="105" t="s">
        <v>271</v>
      </c>
      <c r="CB265" s="105">
        <v>1568000</v>
      </c>
      <c r="CC265" s="105">
        <v>250880</v>
      </c>
      <c r="CD265" s="105">
        <v>1818880</v>
      </c>
      <c r="CE265" s="105" t="s">
        <v>137</v>
      </c>
      <c r="CF265" s="100"/>
      <c r="CG265" s="100"/>
      <c r="CH265" s="100"/>
      <c r="CI265" s="100"/>
      <c r="CJ265" s="100"/>
      <c r="CK265" s="107" t="s">
        <v>271</v>
      </c>
      <c r="CL265" s="107">
        <v>571475</v>
      </c>
      <c r="CM265" s="107">
        <v>91436</v>
      </c>
      <c r="CN265" s="107">
        <v>662911</v>
      </c>
      <c r="CO265" s="107" t="s">
        <v>1336</v>
      </c>
      <c r="CP265" s="102" t="str">
        <f t="shared" si="84"/>
        <v xml:space="preserve">LABORATORIOS WACOL S.A. </v>
      </c>
      <c r="CQ265" s="102" t="str">
        <f t="shared" si="85"/>
        <v>CORNING</v>
      </c>
      <c r="CR265" s="102">
        <f t="shared" si="86"/>
        <v>571475</v>
      </c>
      <c r="CS265" s="102">
        <f t="shared" si="87"/>
        <v>91436</v>
      </c>
      <c r="CT265" s="102">
        <f t="shared" si="88"/>
        <v>662911</v>
      </c>
      <c r="CU265" s="102" t="str">
        <f t="shared" si="89"/>
        <v>05 DIAS</v>
      </c>
      <c r="CV265" s="105" t="str">
        <f t="shared" si="74"/>
        <v xml:space="preserve">LABORATORIOS WACOL S.A. </v>
      </c>
      <c r="CW265" s="105" t="str">
        <f t="shared" si="75"/>
        <v>CORNING</v>
      </c>
      <c r="CX265" s="105">
        <f t="shared" si="76"/>
        <v>571475</v>
      </c>
      <c r="CY265" s="105">
        <f t="shared" si="77"/>
        <v>91436</v>
      </c>
      <c r="CZ265" s="105">
        <f t="shared" si="78"/>
        <v>662911</v>
      </c>
      <c r="DA265" s="105" t="str">
        <f t="shared" si="79"/>
        <v>05 DIAS</v>
      </c>
    </row>
    <row r="266" spans="1:105" ht="75">
      <c r="A266" s="40">
        <v>258</v>
      </c>
      <c r="B266" s="97" t="s">
        <v>337</v>
      </c>
      <c r="C266" s="35" t="s">
        <v>30</v>
      </c>
      <c r="D266" s="35" t="s">
        <v>314</v>
      </c>
      <c r="E266" s="98" t="s">
        <v>338</v>
      </c>
      <c r="F266" s="33">
        <v>5</v>
      </c>
      <c r="G266" s="99"/>
      <c r="H266" s="115"/>
      <c r="I266" s="115"/>
      <c r="J266" s="115"/>
      <c r="K266" s="100"/>
      <c r="L266" s="101"/>
      <c r="M266" s="101"/>
      <c r="N266" s="101"/>
      <c r="O266" s="101"/>
      <c r="P266" s="101"/>
      <c r="Q266" s="102"/>
      <c r="R266" s="102"/>
      <c r="S266" s="102"/>
      <c r="T266" s="102"/>
      <c r="U266" s="102"/>
      <c r="V266" s="103"/>
      <c r="W266" s="103"/>
      <c r="X266" s="103"/>
      <c r="Y266" s="103"/>
      <c r="Z266" s="103"/>
      <c r="AA266" s="101"/>
      <c r="AB266" s="101"/>
      <c r="AC266" s="101"/>
      <c r="AD266" s="101"/>
      <c r="AE266" s="101"/>
      <c r="AF266" s="104"/>
      <c r="AG266" s="104"/>
      <c r="AH266" s="104"/>
      <c r="AI266" s="104"/>
      <c r="AJ266" s="104"/>
      <c r="AK266" s="102"/>
      <c r="AL266" s="102"/>
      <c r="AM266" s="102"/>
      <c r="AN266" s="102"/>
      <c r="AO266" s="102"/>
      <c r="AP266" s="102"/>
      <c r="AQ266" s="104"/>
      <c r="AR266" s="104"/>
      <c r="AS266" s="104"/>
      <c r="AT266" s="104"/>
      <c r="AU266" s="104"/>
      <c r="AV266" s="105"/>
      <c r="AW266" s="105"/>
      <c r="AX266" s="105"/>
      <c r="AY266" s="105"/>
      <c r="AZ266" s="105"/>
      <c r="BA266" s="102"/>
      <c r="BB266" s="102"/>
      <c r="BC266" s="102"/>
      <c r="BD266" s="102"/>
      <c r="BE266" s="102"/>
      <c r="BF266" s="106"/>
      <c r="BG266" s="106"/>
      <c r="BH266" s="106"/>
      <c r="BI266" s="106"/>
      <c r="BJ266" s="106"/>
      <c r="BK266" s="101"/>
      <c r="BL266" s="101"/>
      <c r="BM266" s="101"/>
      <c r="BN266" s="101"/>
      <c r="BO266" s="101"/>
      <c r="BP266" s="107"/>
      <c r="BQ266" s="107"/>
      <c r="BR266" s="107"/>
      <c r="BS266" s="107"/>
      <c r="BT266" s="107"/>
      <c r="BU266" s="151"/>
      <c r="BV266" s="151">
        <f t="shared" ref="BV266:BV329" si="96">IF(BW266=BQ266,BP266,IF(BW266=BL266,BK266,IF(BW266=BG266,BF266,IF(BW266=BB266,BA266,IF(BW266=AW266,AV266,IF(BW266=AR266,AQ266," "))))))</f>
        <v>0</v>
      </c>
      <c r="BW266" s="151"/>
      <c r="BX266" s="151"/>
      <c r="BY266" s="151"/>
      <c r="BZ266" s="151">
        <f t="shared" ref="BZ266:BZ329" si="97">IF(BW266=BQ266,BT266,IF(BW266=BL266,BO266,IF(BW266=BG266,BJ266,IF(BW266=BB266,BE266,IF(BW266=AW266,AZ266,IF(BW266=AR266,AU266," "))))))</f>
        <v>0</v>
      </c>
      <c r="CA266" s="105"/>
      <c r="CB266" s="105"/>
      <c r="CC266" s="105"/>
      <c r="CD266" s="105"/>
      <c r="CE266" s="105"/>
      <c r="CF266" s="100"/>
      <c r="CG266" s="100"/>
      <c r="CH266" s="100"/>
      <c r="CI266" s="100"/>
      <c r="CJ266" s="100"/>
      <c r="CK266" s="107"/>
      <c r="CL266" s="107"/>
      <c r="CM266" s="107"/>
      <c r="CN266" s="107"/>
      <c r="CO266" s="107"/>
      <c r="CP266" s="102"/>
      <c r="CQ266" s="102"/>
      <c r="CR266" s="102"/>
      <c r="CS266" s="102"/>
      <c r="CT266" s="102"/>
      <c r="CU266" s="102"/>
      <c r="CV266" s="105">
        <f t="shared" ref="CV266:CV329" si="98">IF(CX266=CR266,CP266,IF(CX266=BW266,BU266,IF(CX266=AM266,AK266,"")))</f>
        <v>0</v>
      </c>
      <c r="CW266" s="105">
        <f t="shared" ref="CW266:CW329" si="99">IF(CX266=CR266,CQ266,IF(CX266=BW266,BV266,IF(CX266=AM266,AL266,"")))</f>
        <v>0</v>
      </c>
      <c r="CX266" s="105">
        <f t="shared" ref="CX266:CX329" si="100">MIN(CR266,BW266,AM266)</f>
        <v>0</v>
      </c>
      <c r="CY266" s="105">
        <f t="shared" ref="CY266:CY329" si="101">IF(CX266=CR266,CS266,IF(CX266=BW266,BX266,IF(CX266=AM266,AN266,"")))</f>
        <v>0</v>
      </c>
      <c r="CZ266" s="105">
        <f t="shared" ref="CZ266:CZ329" si="102">IF(CX266=CR266,CT266,IF(CX266=BW266,BY266,IF(CX266=AM266,AO266,"")))</f>
        <v>0</v>
      </c>
      <c r="DA266" s="105">
        <f t="shared" ref="DA266:DA329" si="103">IF(CX266=CR266,CU266,IF(CX266=BW266,BZ266,IF(CX266=AM266,AP266,"")))</f>
        <v>0</v>
      </c>
    </row>
    <row r="267" spans="1:105" ht="45">
      <c r="A267" s="40">
        <v>259</v>
      </c>
      <c r="B267" s="97" t="s">
        <v>339</v>
      </c>
      <c r="C267" s="35" t="s">
        <v>30</v>
      </c>
      <c r="D267" s="35" t="s">
        <v>314</v>
      </c>
      <c r="E267" s="98" t="s">
        <v>338</v>
      </c>
      <c r="F267" s="33">
        <v>5</v>
      </c>
      <c r="G267" s="99"/>
      <c r="H267" s="115"/>
      <c r="I267" s="115"/>
      <c r="J267" s="115"/>
      <c r="K267" s="100"/>
      <c r="L267" s="101"/>
      <c r="M267" s="101"/>
      <c r="N267" s="101"/>
      <c r="O267" s="101"/>
      <c r="P267" s="101"/>
      <c r="Q267" s="102"/>
      <c r="R267" s="102"/>
      <c r="S267" s="102"/>
      <c r="T267" s="102"/>
      <c r="U267" s="102"/>
      <c r="V267" s="103"/>
      <c r="W267" s="103"/>
      <c r="X267" s="103"/>
      <c r="Y267" s="103"/>
      <c r="Z267" s="103"/>
      <c r="AA267" s="101"/>
      <c r="AB267" s="101"/>
      <c r="AC267" s="101"/>
      <c r="AD267" s="101"/>
      <c r="AE267" s="101"/>
      <c r="AF267" s="104"/>
      <c r="AG267" s="104"/>
      <c r="AH267" s="104"/>
      <c r="AI267" s="104"/>
      <c r="AJ267" s="104"/>
      <c r="AK267" s="102"/>
      <c r="AL267" s="102"/>
      <c r="AM267" s="102"/>
      <c r="AN267" s="102"/>
      <c r="AO267" s="102"/>
      <c r="AP267" s="102"/>
      <c r="AQ267" s="104"/>
      <c r="AR267" s="104"/>
      <c r="AS267" s="104"/>
      <c r="AT267" s="104"/>
      <c r="AU267" s="104"/>
      <c r="AV267" s="105"/>
      <c r="AW267" s="105"/>
      <c r="AX267" s="105"/>
      <c r="AY267" s="105"/>
      <c r="AZ267" s="105"/>
      <c r="BA267" s="102"/>
      <c r="BB267" s="102"/>
      <c r="BC267" s="102"/>
      <c r="BD267" s="102"/>
      <c r="BE267" s="102"/>
      <c r="BF267" s="106"/>
      <c r="BG267" s="106"/>
      <c r="BH267" s="106"/>
      <c r="BI267" s="106"/>
      <c r="BJ267" s="106"/>
      <c r="BK267" s="101"/>
      <c r="BL267" s="101"/>
      <c r="BM267" s="101"/>
      <c r="BN267" s="101"/>
      <c r="BO267" s="101"/>
      <c r="BP267" s="107"/>
      <c r="BQ267" s="107"/>
      <c r="BR267" s="107"/>
      <c r="BS267" s="107"/>
      <c r="BT267" s="107"/>
      <c r="BU267" s="151"/>
      <c r="BV267" s="151">
        <f t="shared" si="96"/>
        <v>0</v>
      </c>
      <c r="BW267" s="151"/>
      <c r="BX267" s="151"/>
      <c r="BY267" s="151"/>
      <c r="BZ267" s="151">
        <f t="shared" si="97"/>
        <v>0</v>
      </c>
      <c r="CA267" s="105"/>
      <c r="CB267" s="105"/>
      <c r="CC267" s="105"/>
      <c r="CD267" s="105"/>
      <c r="CE267" s="105"/>
      <c r="CF267" s="100"/>
      <c r="CG267" s="100"/>
      <c r="CH267" s="100"/>
      <c r="CI267" s="100"/>
      <c r="CJ267" s="100"/>
      <c r="CK267" s="107"/>
      <c r="CL267" s="107"/>
      <c r="CM267" s="107"/>
      <c r="CN267" s="107"/>
      <c r="CO267" s="107"/>
      <c r="CP267" s="102"/>
      <c r="CQ267" s="102"/>
      <c r="CR267" s="102"/>
      <c r="CS267" s="102"/>
      <c r="CT267" s="102"/>
      <c r="CU267" s="102"/>
      <c r="CV267" s="105">
        <f t="shared" si="98"/>
        <v>0</v>
      </c>
      <c r="CW267" s="105">
        <f t="shared" si="99"/>
        <v>0</v>
      </c>
      <c r="CX267" s="105">
        <f t="shared" si="100"/>
        <v>0</v>
      </c>
      <c r="CY267" s="105">
        <f t="shared" si="101"/>
        <v>0</v>
      </c>
      <c r="CZ267" s="105">
        <f t="shared" si="102"/>
        <v>0</v>
      </c>
      <c r="DA267" s="105">
        <f t="shared" si="103"/>
        <v>0</v>
      </c>
    </row>
    <row r="268" spans="1:105" ht="105">
      <c r="A268" s="40">
        <v>260</v>
      </c>
      <c r="B268" s="97" t="s">
        <v>340</v>
      </c>
      <c r="C268" s="35" t="s">
        <v>45</v>
      </c>
      <c r="D268" s="35" t="s">
        <v>314</v>
      </c>
      <c r="E268" s="98" t="s">
        <v>338</v>
      </c>
      <c r="F268" s="33">
        <v>2</v>
      </c>
      <c r="G268" s="99"/>
      <c r="H268" s="115"/>
      <c r="I268" s="115"/>
      <c r="J268" s="115"/>
      <c r="K268" s="100"/>
      <c r="L268" s="101"/>
      <c r="M268" s="101"/>
      <c r="N268" s="101"/>
      <c r="O268" s="101"/>
      <c r="P268" s="101"/>
      <c r="Q268" s="102"/>
      <c r="R268" s="102"/>
      <c r="S268" s="102"/>
      <c r="T268" s="102"/>
      <c r="U268" s="102"/>
      <c r="V268" s="103"/>
      <c r="W268" s="103"/>
      <c r="X268" s="103"/>
      <c r="Y268" s="103"/>
      <c r="Z268" s="103"/>
      <c r="AA268" s="101"/>
      <c r="AB268" s="101"/>
      <c r="AC268" s="101"/>
      <c r="AD268" s="101"/>
      <c r="AE268" s="101"/>
      <c r="AF268" s="104"/>
      <c r="AG268" s="104"/>
      <c r="AH268" s="104"/>
      <c r="AI268" s="104"/>
      <c r="AJ268" s="104"/>
      <c r="AK268" s="102"/>
      <c r="AL268" s="102"/>
      <c r="AM268" s="102"/>
      <c r="AN268" s="102"/>
      <c r="AO268" s="102"/>
      <c r="AP268" s="102"/>
      <c r="AQ268" s="104"/>
      <c r="AR268" s="104"/>
      <c r="AS268" s="104"/>
      <c r="AT268" s="104"/>
      <c r="AU268" s="104"/>
      <c r="AV268" s="105"/>
      <c r="AW268" s="105"/>
      <c r="AX268" s="105"/>
      <c r="AY268" s="105"/>
      <c r="AZ268" s="105"/>
      <c r="BA268" s="102"/>
      <c r="BB268" s="102"/>
      <c r="BC268" s="102"/>
      <c r="BD268" s="102"/>
      <c r="BE268" s="102"/>
      <c r="BF268" s="106"/>
      <c r="BG268" s="106"/>
      <c r="BH268" s="106"/>
      <c r="BI268" s="106"/>
      <c r="BJ268" s="106"/>
      <c r="BK268" s="101"/>
      <c r="BL268" s="101"/>
      <c r="BM268" s="101"/>
      <c r="BN268" s="101"/>
      <c r="BO268" s="101"/>
      <c r="BP268" s="107"/>
      <c r="BQ268" s="107"/>
      <c r="BR268" s="107"/>
      <c r="BS268" s="107"/>
      <c r="BT268" s="107"/>
      <c r="BU268" s="151"/>
      <c r="BV268" s="151">
        <f t="shared" si="96"/>
        <v>0</v>
      </c>
      <c r="BW268" s="151"/>
      <c r="BX268" s="151"/>
      <c r="BY268" s="151"/>
      <c r="BZ268" s="151">
        <f t="shared" si="97"/>
        <v>0</v>
      </c>
      <c r="CA268" s="105"/>
      <c r="CB268" s="105"/>
      <c r="CC268" s="105"/>
      <c r="CD268" s="105"/>
      <c r="CE268" s="105"/>
      <c r="CF268" s="100"/>
      <c r="CG268" s="100"/>
      <c r="CH268" s="100"/>
      <c r="CI268" s="100"/>
      <c r="CJ268" s="100"/>
      <c r="CK268" s="107"/>
      <c r="CL268" s="107"/>
      <c r="CM268" s="107"/>
      <c r="CN268" s="107"/>
      <c r="CO268" s="107"/>
      <c r="CP268" s="102"/>
      <c r="CQ268" s="102"/>
      <c r="CR268" s="102"/>
      <c r="CS268" s="102"/>
      <c r="CT268" s="102"/>
      <c r="CU268" s="102"/>
      <c r="CV268" s="105">
        <f t="shared" si="98"/>
        <v>0</v>
      </c>
      <c r="CW268" s="105">
        <f t="shared" si="99"/>
        <v>0</v>
      </c>
      <c r="CX268" s="105">
        <f t="shared" si="100"/>
        <v>0</v>
      </c>
      <c r="CY268" s="105">
        <f t="shared" si="101"/>
        <v>0</v>
      </c>
      <c r="CZ268" s="105">
        <f t="shared" si="102"/>
        <v>0</v>
      </c>
      <c r="DA268" s="105">
        <f t="shared" si="103"/>
        <v>0</v>
      </c>
    </row>
    <row r="269" spans="1:105" ht="60">
      <c r="A269" s="40">
        <v>261</v>
      </c>
      <c r="B269" s="97" t="s">
        <v>341</v>
      </c>
      <c r="C269" s="35" t="s">
        <v>342</v>
      </c>
      <c r="D269" s="35" t="s">
        <v>314</v>
      </c>
      <c r="E269" s="98" t="s">
        <v>338</v>
      </c>
      <c r="F269" s="33">
        <v>1</v>
      </c>
      <c r="G269" s="99"/>
      <c r="H269" s="115"/>
      <c r="I269" s="115"/>
      <c r="J269" s="115"/>
      <c r="K269" s="100"/>
      <c r="L269" s="101"/>
      <c r="M269" s="101"/>
      <c r="N269" s="101"/>
      <c r="O269" s="101"/>
      <c r="P269" s="101"/>
      <c r="Q269" s="102"/>
      <c r="R269" s="102"/>
      <c r="S269" s="102"/>
      <c r="T269" s="102"/>
      <c r="U269" s="102"/>
      <c r="V269" s="103"/>
      <c r="W269" s="103"/>
      <c r="X269" s="103"/>
      <c r="Y269" s="103"/>
      <c r="Z269" s="103"/>
      <c r="AA269" s="101"/>
      <c r="AB269" s="101"/>
      <c r="AC269" s="101"/>
      <c r="AD269" s="101"/>
      <c r="AE269" s="101"/>
      <c r="AF269" s="104"/>
      <c r="AG269" s="104"/>
      <c r="AH269" s="104"/>
      <c r="AI269" s="104"/>
      <c r="AJ269" s="104"/>
      <c r="AK269" s="102"/>
      <c r="AL269" s="102"/>
      <c r="AM269" s="102"/>
      <c r="AN269" s="102"/>
      <c r="AO269" s="102"/>
      <c r="AP269" s="102"/>
      <c r="AQ269" s="104"/>
      <c r="AR269" s="104"/>
      <c r="AS269" s="104"/>
      <c r="AT269" s="104"/>
      <c r="AU269" s="104"/>
      <c r="AV269" s="105"/>
      <c r="AW269" s="105"/>
      <c r="AX269" s="105"/>
      <c r="AY269" s="105"/>
      <c r="AZ269" s="105"/>
      <c r="BA269" s="102"/>
      <c r="BB269" s="102"/>
      <c r="BC269" s="102"/>
      <c r="BD269" s="102"/>
      <c r="BE269" s="102"/>
      <c r="BF269" s="106"/>
      <c r="BG269" s="106"/>
      <c r="BH269" s="106"/>
      <c r="BI269" s="106"/>
      <c r="BJ269" s="106"/>
      <c r="BK269" s="101"/>
      <c r="BL269" s="101"/>
      <c r="BM269" s="101"/>
      <c r="BN269" s="101"/>
      <c r="BO269" s="101"/>
      <c r="BP269" s="107"/>
      <c r="BQ269" s="107"/>
      <c r="BR269" s="107"/>
      <c r="BS269" s="107"/>
      <c r="BT269" s="107"/>
      <c r="BU269" s="151"/>
      <c r="BV269" s="151">
        <f t="shared" si="96"/>
        <v>0</v>
      </c>
      <c r="BW269" s="151"/>
      <c r="BX269" s="151"/>
      <c r="BY269" s="151"/>
      <c r="BZ269" s="151">
        <f t="shared" si="97"/>
        <v>0</v>
      </c>
      <c r="CA269" s="105"/>
      <c r="CB269" s="105"/>
      <c r="CC269" s="105"/>
      <c r="CD269" s="105"/>
      <c r="CE269" s="105"/>
      <c r="CF269" s="100"/>
      <c r="CG269" s="100"/>
      <c r="CH269" s="100"/>
      <c r="CI269" s="100"/>
      <c r="CJ269" s="100"/>
      <c r="CK269" s="107"/>
      <c r="CL269" s="107"/>
      <c r="CM269" s="107"/>
      <c r="CN269" s="107"/>
      <c r="CO269" s="107"/>
      <c r="CP269" s="102"/>
      <c r="CQ269" s="102"/>
      <c r="CR269" s="102"/>
      <c r="CS269" s="102"/>
      <c r="CT269" s="102"/>
      <c r="CU269" s="102"/>
      <c r="CV269" s="105">
        <f t="shared" si="98"/>
        <v>0</v>
      </c>
      <c r="CW269" s="105">
        <f t="shared" si="99"/>
        <v>0</v>
      </c>
      <c r="CX269" s="105">
        <f t="shared" si="100"/>
        <v>0</v>
      </c>
      <c r="CY269" s="105">
        <f t="shared" si="101"/>
        <v>0</v>
      </c>
      <c r="CZ269" s="105">
        <f t="shared" si="102"/>
        <v>0</v>
      </c>
      <c r="DA269" s="105">
        <f t="shared" si="103"/>
        <v>0</v>
      </c>
    </row>
    <row r="270" spans="1:105" ht="75">
      <c r="A270" s="40">
        <v>262</v>
      </c>
      <c r="B270" s="97" t="s">
        <v>343</v>
      </c>
      <c r="C270" s="35" t="s">
        <v>45</v>
      </c>
      <c r="D270" s="35" t="s">
        <v>314</v>
      </c>
      <c r="E270" s="98" t="s">
        <v>338</v>
      </c>
      <c r="F270" s="33">
        <v>1</v>
      </c>
      <c r="G270" s="99"/>
      <c r="H270" s="115"/>
      <c r="I270" s="115"/>
      <c r="J270" s="115"/>
      <c r="K270" s="100"/>
      <c r="L270" s="101"/>
      <c r="M270" s="101"/>
      <c r="N270" s="101"/>
      <c r="O270" s="101"/>
      <c r="P270" s="101"/>
      <c r="Q270" s="102"/>
      <c r="R270" s="102"/>
      <c r="S270" s="102"/>
      <c r="T270" s="102"/>
      <c r="U270" s="102"/>
      <c r="V270" s="103"/>
      <c r="W270" s="103"/>
      <c r="X270" s="103"/>
      <c r="Y270" s="103"/>
      <c r="Z270" s="103"/>
      <c r="AA270" s="101"/>
      <c r="AB270" s="101"/>
      <c r="AC270" s="101"/>
      <c r="AD270" s="101"/>
      <c r="AE270" s="101"/>
      <c r="AF270" s="104"/>
      <c r="AG270" s="104"/>
      <c r="AH270" s="104"/>
      <c r="AI270" s="104"/>
      <c r="AJ270" s="104"/>
      <c r="AK270" s="102"/>
      <c r="AL270" s="102"/>
      <c r="AM270" s="102"/>
      <c r="AN270" s="102"/>
      <c r="AO270" s="102"/>
      <c r="AP270" s="102"/>
      <c r="AQ270" s="104"/>
      <c r="AR270" s="104"/>
      <c r="AS270" s="104"/>
      <c r="AT270" s="104"/>
      <c r="AU270" s="104"/>
      <c r="AV270" s="105"/>
      <c r="AW270" s="105"/>
      <c r="AX270" s="105"/>
      <c r="AY270" s="105"/>
      <c r="AZ270" s="105"/>
      <c r="BA270" s="102"/>
      <c r="BB270" s="102"/>
      <c r="BC270" s="102"/>
      <c r="BD270" s="102"/>
      <c r="BE270" s="102"/>
      <c r="BF270" s="106"/>
      <c r="BG270" s="106"/>
      <c r="BH270" s="106"/>
      <c r="BI270" s="106"/>
      <c r="BJ270" s="106"/>
      <c r="BK270" s="101"/>
      <c r="BL270" s="101"/>
      <c r="BM270" s="101"/>
      <c r="BN270" s="101"/>
      <c r="BO270" s="101"/>
      <c r="BP270" s="107"/>
      <c r="BQ270" s="107"/>
      <c r="BR270" s="107"/>
      <c r="BS270" s="107"/>
      <c r="BT270" s="107"/>
      <c r="BU270" s="151"/>
      <c r="BV270" s="151">
        <f t="shared" si="96"/>
        <v>0</v>
      </c>
      <c r="BW270" s="151"/>
      <c r="BX270" s="151"/>
      <c r="BY270" s="151"/>
      <c r="BZ270" s="151">
        <f t="shared" si="97"/>
        <v>0</v>
      </c>
      <c r="CA270" s="105"/>
      <c r="CB270" s="105"/>
      <c r="CC270" s="105"/>
      <c r="CD270" s="105"/>
      <c r="CE270" s="105"/>
      <c r="CF270" s="100"/>
      <c r="CG270" s="100"/>
      <c r="CH270" s="100"/>
      <c r="CI270" s="100"/>
      <c r="CJ270" s="100"/>
      <c r="CK270" s="107"/>
      <c r="CL270" s="107"/>
      <c r="CM270" s="107"/>
      <c r="CN270" s="107"/>
      <c r="CO270" s="107"/>
      <c r="CP270" s="102"/>
      <c r="CQ270" s="102"/>
      <c r="CR270" s="102"/>
      <c r="CS270" s="102"/>
      <c r="CT270" s="102"/>
      <c r="CU270" s="102"/>
      <c r="CV270" s="105">
        <f t="shared" si="98"/>
        <v>0</v>
      </c>
      <c r="CW270" s="105">
        <f t="shared" si="99"/>
        <v>0</v>
      </c>
      <c r="CX270" s="105">
        <f t="shared" si="100"/>
        <v>0</v>
      </c>
      <c r="CY270" s="105">
        <f t="shared" si="101"/>
        <v>0</v>
      </c>
      <c r="CZ270" s="105">
        <f t="shared" si="102"/>
        <v>0</v>
      </c>
      <c r="DA270" s="105">
        <f t="shared" si="103"/>
        <v>0</v>
      </c>
    </row>
    <row r="271" spans="1:105" ht="60">
      <c r="A271" s="40">
        <v>263</v>
      </c>
      <c r="B271" s="97" t="s">
        <v>344</v>
      </c>
      <c r="C271" s="35" t="s">
        <v>345</v>
      </c>
      <c r="D271" s="35" t="s">
        <v>54</v>
      </c>
      <c r="E271" s="98" t="s">
        <v>346</v>
      </c>
      <c r="F271" s="33">
        <v>2</v>
      </c>
      <c r="G271" s="99"/>
      <c r="H271" s="115"/>
      <c r="I271" s="115"/>
      <c r="J271" s="115"/>
      <c r="K271" s="100"/>
      <c r="L271" s="101"/>
      <c r="M271" s="101"/>
      <c r="N271" s="101"/>
      <c r="O271" s="101"/>
      <c r="P271" s="101"/>
      <c r="Q271" s="102"/>
      <c r="R271" s="102"/>
      <c r="S271" s="102"/>
      <c r="T271" s="102"/>
      <c r="U271" s="102"/>
      <c r="V271" s="103"/>
      <c r="W271" s="103"/>
      <c r="X271" s="103"/>
      <c r="Y271" s="103"/>
      <c r="Z271" s="103"/>
      <c r="AA271" s="101"/>
      <c r="AB271" s="101"/>
      <c r="AC271" s="101"/>
      <c r="AD271" s="101"/>
      <c r="AE271" s="101"/>
      <c r="AF271" s="104"/>
      <c r="AG271" s="104"/>
      <c r="AH271" s="104"/>
      <c r="AI271" s="104"/>
      <c r="AJ271" s="104"/>
      <c r="AK271" s="102"/>
      <c r="AL271" s="102"/>
      <c r="AM271" s="102"/>
      <c r="AN271" s="102"/>
      <c r="AO271" s="102"/>
      <c r="AP271" s="102"/>
      <c r="AQ271" s="104" t="s">
        <v>346</v>
      </c>
      <c r="AR271" s="104">
        <v>1925000</v>
      </c>
      <c r="AS271" s="104">
        <v>308000</v>
      </c>
      <c r="AT271" s="104">
        <v>4466000</v>
      </c>
      <c r="AU271" s="104" t="s">
        <v>1295</v>
      </c>
      <c r="AV271" s="105"/>
      <c r="AW271" s="105"/>
      <c r="AX271" s="105"/>
      <c r="AY271" s="105"/>
      <c r="AZ271" s="105"/>
      <c r="BA271" s="102"/>
      <c r="BB271" s="102"/>
      <c r="BC271" s="102"/>
      <c r="BD271" s="102"/>
      <c r="BE271" s="102"/>
      <c r="BF271" s="106"/>
      <c r="BG271" s="106"/>
      <c r="BH271" s="106"/>
      <c r="BI271" s="106"/>
      <c r="BJ271" s="106"/>
      <c r="BK271" s="101" t="s">
        <v>346</v>
      </c>
      <c r="BL271" s="101">
        <v>1404000</v>
      </c>
      <c r="BM271" s="101">
        <v>224640</v>
      </c>
      <c r="BN271" s="101">
        <v>3257280</v>
      </c>
      <c r="BO271" s="101" t="s">
        <v>1319</v>
      </c>
      <c r="BP271" s="107"/>
      <c r="BQ271" s="107"/>
      <c r="BR271" s="107"/>
      <c r="BS271" s="107"/>
      <c r="BT271" s="107"/>
      <c r="BU271" s="151" t="str">
        <f t="shared" ref="BU271:BU329" si="104">IF(BW271=BQ271,$BP$7,IF(BW271=BL271,$BK$7,IF(BW271=BG271,$BF$7,IF(BW271=BB271,$BA$7,IF(BW271=AW271,$AV$7,IF(BW271=AR271,$AQ$7," "))))))</f>
        <v xml:space="preserve"> QUIMICA  M.G.  S.A.S.</v>
      </c>
      <c r="BV271" s="151" t="str">
        <f t="shared" si="96"/>
        <v>NUNC</v>
      </c>
      <c r="BW271" s="151">
        <f t="shared" ref="BW271:BW329" si="105">MIN(BQ271,BL271,BG271,BB271,AW271,AR271)</f>
        <v>1404000</v>
      </c>
      <c r="BX271" s="151">
        <f t="shared" ref="BX271:BX329" si="106">IF(BW271=BQ271,BR271,IF(BW271=BL271,BM271,IF(BW271=BG271,BH271,IF(BW271=BB271,BC271,IF(BW271=AW271,AX271,IF(BW271=AR271,AS271," "))))))</f>
        <v>224640</v>
      </c>
      <c r="BY271" s="151">
        <f t="shared" ref="BY271:BY329" si="107">MIN(BS271,BN271,BI271,BD271,AY271,AT271)</f>
        <v>3257280</v>
      </c>
      <c r="BZ271" s="151" t="str">
        <f t="shared" si="97"/>
        <v>60  DIAS</v>
      </c>
      <c r="CA271" s="105" t="s">
        <v>346</v>
      </c>
      <c r="CB271" s="105">
        <v>1631300</v>
      </c>
      <c r="CC271" s="105">
        <v>261008</v>
      </c>
      <c r="CD271" s="105">
        <v>3784616</v>
      </c>
      <c r="CE271" s="105" t="s">
        <v>1326</v>
      </c>
      <c r="CF271" s="100"/>
      <c r="CG271" s="100"/>
      <c r="CH271" s="100"/>
      <c r="CI271" s="100"/>
      <c r="CJ271" s="100"/>
      <c r="CK271" s="107"/>
      <c r="CL271" s="107"/>
      <c r="CM271" s="107"/>
      <c r="CN271" s="107"/>
      <c r="CO271" s="107"/>
      <c r="CP271" s="102" t="str">
        <f t="shared" ref="CP271:CP329" si="108">IF(CR271=CL271,$CK$7,IF(CR271=CG271,$CF$7,IF(CR271=CB271,$CA$7," ")))</f>
        <v>SCIENTIFIC PRODUCTS LTDA.</v>
      </c>
      <c r="CQ271" s="102" t="str">
        <f t="shared" ref="CQ271:CQ329" si="109">IF(CR271=CL271,CK271,IF(CR271=CG271,CF271,IF(CR271=CB271,CA271," ")))</f>
        <v>NUNC</v>
      </c>
      <c r="CR271" s="102">
        <f t="shared" ref="CR271:CR329" si="110">MIN(CL271,CG271,CB271)</f>
        <v>1631300</v>
      </c>
      <c r="CS271" s="102">
        <f t="shared" ref="CS271:CS329" si="111">IF(CR271=CL271,CM271,IF(CR271=CG271,CH271,IF(CR271=CB271,CC271," ")))</f>
        <v>261008</v>
      </c>
      <c r="CT271" s="102">
        <f t="shared" ref="CT271:CT329" si="112">MIN(CN271,CI271,CD271)</f>
        <v>3784616</v>
      </c>
      <c r="CU271" s="102" t="str">
        <f t="shared" ref="CU271:CU329" si="113">IF(CR271=CL271,CO271,IF(CR271=CG271,CJ271,IF(CR271=CB271,CE271," ")))</f>
        <v>60  días</v>
      </c>
      <c r="CV271" s="105" t="str">
        <f t="shared" si="98"/>
        <v xml:space="preserve"> QUIMICA  M.G.  S.A.S.</v>
      </c>
      <c r="CW271" s="105" t="str">
        <f t="shared" si="99"/>
        <v>NUNC</v>
      </c>
      <c r="CX271" s="105">
        <f t="shared" si="100"/>
        <v>1404000</v>
      </c>
      <c r="CY271" s="105">
        <f t="shared" si="101"/>
        <v>224640</v>
      </c>
      <c r="CZ271" s="105">
        <f t="shared" si="102"/>
        <v>3257280</v>
      </c>
      <c r="DA271" s="105" t="str">
        <f t="shared" si="103"/>
        <v>60  DIAS</v>
      </c>
    </row>
    <row r="272" spans="1:105" ht="45">
      <c r="A272" s="40">
        <v>264</v>
      </c>
      <c r="B272" s="97" t="s">
        <v>347</v>
      </c>
      <c r="C272" s="35" t="s">
        <v>45</v>
      </c>
      <c r="D272" s="35" t="s">
        <v>314</v>
      </c>
      <c r="E272" s="98" t="s">
        <v>338</v>
      </c>
      <c r="F272" s="33">
        <v>3</v>
      </c>
      <c r="G272" s="99"/>
      <c r="H272" s="115"/>
      <c r="I272" s="115"/>
      <c r="J272" s="115"/>
      <c r="K272" s="100"/>
      <c r="L272" s="101"/>
      <c r="M272" s="101"/>
      <c r="N272" s="101"/>
      <c r="O272" s="101"/>
      <c r="P272" s="101"/>
      <c r="Q272" s="102"/>
      <c r="R272" s="102"/>
      <c r="S272" s="102"/>
      <c r="T272" s="102"/>
      <c r="U272" s="102"/>
      <c r="V272" s="103"/>
      <c r="W272" s="103"/>
      <c r="X272" s="103"/>
      <c r="Y272" s="103"/>
      <c r="Z272" s="103"/>
      <c r="AA272" s="101"/>
      <c r="AB272" s="101"/>
      <c r="AC272" s="101"/>
      <c r="AD272" s="101"/>
      <c r="AE272" s="101"/>
      <c r="AF272" s="104"/>
      <c r="AG272" s="104"/>
      <c r="AH272" s="104"/>
      <c r="AI272" s="104"/>
      <c r="AJ272" s="104"/>
      <c r="AK272" s="102"/>
      <c r="AL272" s="102"/>
      <c r="AM272" s="102"/>
      <c r="AN272" s="102"/>
      <c r="AO272" s="102"/>
      <c r="AP272" s="102"/>
      <c r="AQ272" s="104"/>
      <c r="AR272" s="104"/>
      <c r="AS272" s="104"/>
      <c r="AT272" s="104"/>
      <c r="AU272" s="104"/>
      <c r="AV272" s="105"/>
      <c r="AW272" s="105"/>
      <c r="AX272" s="105"/>
      <c r="AY272" s="105"/>
      <c r="AZ272" s="105"/>
      <c r="BA272" s="102"/>
      <c r="BB272" s="102"/>
      <c r="BC272" s="102"/>
      <c r="BD272" s="102"/>
      <c r="BE272" s="102"/>
      <c r="BF272" s="106"/>
      <c r="BG272" s="106"/>
      <c r="BH272" s="106"/>
      <c r="BI272" s="106"/>
      <c r="BJ272" s="106"/>
      <c r="BK272" s="101"/>
      <c r="BL272" s="101"/>
      <c r="BM272" s="101"/>
      <c r="BN272" s="101"/>
      <c r="BO272" s="101"/>
      <c r="BP272" s="107"/>
      <c r="BQ272" s="107"/>
      <c r="BR272" s="107"/>
      <c r="BS272" s="107"/>
      <c r="BT272" s="107"/>
      <c r="BU272" s="151"/>
      <c r="BV272" s="151">
        <f t="shared" si="96"/>
        <v>0</v>
      </c>
      <c r="BW272" s="151"/>
      <c r="BX272" s="151"/>
      <c r="BY272" s="151"/>
      <c r="BZ272" s="151">
        <f t="shared" si="97"/>
        <v>0</v>
      </c>
      <c r="CA272" s="105"/>
      <c r="CB272" s="105"/>
      <c r="CC272" s="105"/>
      <c r="CD272" s="105"/>
      <c r="CE272" s="105"/>
      <c r="CF272" s="100"/>
      <c r="CG272" s="100"/>
      <c r="CH272" s="100"/>
      <c r="CI272" s="100"/>
      <c r="CJ272" s="100"/>
      <c r="CK272" s="107"/>
      <c r="CL272" s="107"/>
      <c r="CM272" s="107"/>
      <c r="CN272" s="107"/>
      <c r="CO272" s="107"/>
      <c r="CP272" s="102"/>
      <c r="CQ272" s="102"/>
      <c r="CR272" s="102"/>
      <c r="CS272" s="102"/>
      <c r="CT272" s="102"/>
      <c r="CU272" s="102"/>
      <c r="CV272" s="105">
        <f t="shared" si="98"/>
        <v>0</v>
      </c>
      <c r="CW272" s="105">
        <f t="shared" si="99"/>
        <v>0</v>
      </c>
      <c r="CX272" s="105">
        <f t="shared" si="100"/>
        <v>0</v>
      </c>
      <c r="CY272" s="105">
        <f t="shared" si="101"/>
        <v>0</v>
      </c>
      <c r="CZ272" s="105">
        <f t="shared" si="102"/>
        <v>0</v>
      </c>
      <c r="DA272" s="105">
        <f t="shared" si="103"/>
        <v>0</v>
      </c>
    </row>
    <row r="273" spans="1:105" ht="45">
      <c r="A273" s="40">
        <v>265</v>
      </c>
      <c r="B273" s="97" t="s">
        <v>348</v>
      </c>
      <c r="C273" s="35" t="s">
        <v>30</v>
      </c>
      <c r="D273" s="35" t="s">
        <v>314</v>
      </c>
      <c r="E273" s="98" t="s">
        <v>338</v>
      </c>
      <c r="F273" s="33">
        <v>3</v>
      </c>
      <c r="G273" s="99"/>
      <c r="H273" s="115"/>
      <c r="I273" s="115"/>
      <c r="J273" s="115"/>
      <c r="K273" s="100"/>
      <c r="L273" s="101"/>
      <c r="M273" s="101"/>
      <c r="N273" s="101"/>
      <c r="O273" s="101"/>
      <c r="P273" s="101"/>
      <c r="Q273" s="102"/>
      <c r="R273" s="102"/>
      <c r="S273" s="102"/>
      <c r="T273" s="102"/>
      <c r="U273" s="102"/>
      <c r="V273" s="103"/>
      <c r="W273" s="103"/>
      <c r="X273" s="103"/>
      <c r="Y273" s="103"/>
      <c r="Z273" s="103"/>
      <c r="AA273" s="101"/>
      <c r="AB273" s="101"/>
      <c r="AC273" s="101"/>
      <c r="AD273" s="101"/>
      <c r="AE273" s="101"/>
      <c r="AF273" s="104"/>
      <c r="AG273" s="104"/>
      <c r="AH273" s="104"/>
      <c r="AI273" s="104"/>
      <c r="AJ273" s="104"/>
      <c r="AK273" s="102"/>
      <c r="AL273" s="102"/>
      <c r="AM273" s="102"/>
      <c r="AN273" s="102"/>
      <c r="AO273" s="102"/>
      <c r="AP273" s="102"/>
      <c r="AQ273" s="104"/>
      <c r="AR273" s="104"/>
      <c r="AS273" s="104"/>
      <c r="AT273" s="104"/>
      <c r="AU273" s="104"/>
      <c r="AV273" s="105"/>
      <c r="AW273" s="105"/>
      <c r="AX273" s="105"/>
      <c r="AY273" s="105"/>
      <c r="AZ273" s="105"/>
      <c r="BA273" s="102"/>
      <c r="BB273" s="102"/>
      <c r="BC273" s="102"/>
      <c r="BD273" s="102"/>
      <c r="BE273" s="102"/>
      <c r="BF273" s="106"/>
      <c r="BG273" s="106"/>
      <c r="BH273" s="106"/>
      <c r="BI273" s="106"/>
      <c r="BJ273" s="106"/>
      <c r="BK273" s="101"/>
      <c r="BL273" s="101"/>
      <c r="BM273" s="101"/>
      <c r="BN273" s="101"/>
      <c r="BO273" s="101"/>
      <c r="BP273" s="107"/>
      <c r="BQ273" s="107"/>
      <c r="BR273" s="107"/>
      <c r="BS273" s="107"/>
      <c r="BT273" s="107"/>
      <c r="BU273" s="151"/>
      <c r="BV273" s="151">
        <f t="shared" si="96"/>
        <v>0</v>
      </c>
      <c r="BW273" s="151"/>
      <c r="BX273" s="151"/>
      <c r="BY273" s="151"/>
      <c r="BZ273" s="151">
        <f t="shared" si="97"/>
        <v>0</v>
      </c>
      <c r="CA273" s="105"/>
      <c r="CB273" s="105"/>
      <c r="CC273" s="105"/>
      <c r="CD273" s="105"/>
      <c r="CE273" s="105"/>
      <c r="CF273" s="100"/>
      <c r="CG273" s="100"/>
      <c r="CH273" s="100"/>
      <c r="CI273" s="100"/>
      <c r="CJ273" s="100"/>
      <c r="CK273" s="107"/>
      <c r="CL273" s="107"/>
      <c r="CM273" s="107"/>
      <c r="CN273" s="107"/>
      <c r="CO273" s="107"/>
      <c r="CP273" s="102"/>
      <c r="CQ273" s="102"/>
      <c r="CR273" s="102"/>
      <c r="CS273" s="102"/>
      <c r="CT273" s="102"/>
      <c r="CU273" s="102"/>
      <c r="CV273" s="105">
        <f t="shared" si="98"/>
        <v>0</v>
      </c>
      <c r="CW273" s="105">
        <f t="shared" si="99"/>
        <v>0</v>
      </c>
      <c r="CX273" s="105">
        <f t="shared" si="100"/>
        <v>0</v>
      </c>
      <c r="CY273" s="105">
        <f t="shared" si="101"/>
        <v>0</v>
      </c>
      <c r="CZ273" s="105">
        <f t="shared" si="102"/>
        <v>0</v>
      </c>
      <c r="DA273" s="105">
        <f t="shared" si="103"/>
        <v>0</v>
      </c>
    </row>
    <row r="274" spans="1:105" ht="30">
      <c r="A274" s="40">
        <v>266</v>
      </c>
      <c r="B274" s="97" t="s">
        <v>349</v>
      </c>
      <c r="C274" s="35" t="s">
        <v>129</v>
      </c>
      <c r="D274" s="35" t="s">
        <v>54</v>
      </c>
      <c r="E274" s="98" t="s">
        <v>271</v>
      </c>
      <c r="F274" s="33">
        <v>2</v>
      </c>
      <c r="G274" s="99" t="s">
        <v>271</v>
      </c>
      <c r="H274" s="115">
        <v>842000</v>
      </c>
      <c r="I274" s="115">
        <v>134720</v>
      </c>
      <c r="J274" s="115">
        <v>1953439.9999999998</v>
      </c>
      <c r="K274" s="100" t="s">
        <v>1274</v>
      </c>
      <c r="L274" s="101"/>
      <c r="M274" s="101"/>
      <c r="N274" s="101"/>
      <c r="O274" s="101"/>
      <c r="P274" s="101"/>
      <c r="Q274" s="102"/>
      <c r="R274" s="102"/>
      <c r="S274" s="102"/>
      <c r="T274" s="102"/>
      <c r="U274" s="102"/>
      <c r="V274" s="103"/>
      <c r="W274" s="103"/>
      <c r="X274" s="103"/>
      <c r="Y274" s="103"/>
      <c r="Z274" s="103"/>
      <c r="AA274" s="101"/>
      <c r="AB274" s="101"/>
      <c r="AC274" s="101"/>
      <c r="AD274" s="101"/>
      <c r="AE274" s="101"/>
      <c r="AF274" s="104"/>
      <c r="AG274" s="104"/>
      <c r="AH274" s="104"/>
      <c r="AI274" s="104"/>
      <c r="AJ274" s="104"/>
      <c r="AK274" s="102" t="str">
        <f t="shared" ref="AK274:AK329" si="114">IF(AM274=AG274,$AF$7,IF(AM274=AB274,$AA$7,IF(AM274=W274,$V$7,IF(AM274=R274,$Q$7,IF(AM274=M274,$L$7,IF(AM274=H274,$G$7," "))))))</f>
        <v>ADEQUIM S.A.S</v>
      </c>
      <c r="AL274" s="102" t="str">
        <f t="shared" ref="AL274:AL329" si="115">IF(AM274=AG274,AF274,IF(AM274=AB274,AA274,IF(AM274=W274,V274,IF(AM274=R274,Q274,IF(AM274=M274,L274,IF(AM274=H274,G274," "))))))</f>
        <v>CORNING</v>
      </c>
      <c r="AM274" s="102">
        <f t="shared" ref="AM274:AM329" si="116">MIN(AG274,AB274,W274,R274,M274,H274)</f>
        <v>842000</v>
      </c>
      <c r="AN274" s="102">
        <f t="shared" ref="AN274:AN329" si="117">IF(AM274=AG274,AH274,IF(AM274=AB274,AC274,IF(AM274=W274,X274,IF(AM274=R274,S274,IF(AM274=M274,N274,IF(AM274=H274,I274," "))))))</f>
        <v>134720</v>
      </c>
      <c r="AO274" s="102">
        <f t="shared" ref="AO274:AO329" si="118">MIN(AI274,AD274,Y274,T274,O274,J274)</f>
        <v>1953439.9999999998</v>
      </c>
      <c r="AP274" s="102" t="str">
        <f t="shared" ref="AP274:AP329" si="119">IF(AM274=AG274,AJ274,IF(AM274=AB274,AE274,IF(AM274=W274,Z274,IF(AM274=R274,U274,IF(AM274=M274,P274,IF(AM274=H274,K274," "))))))</f>
        <v>90 DIAS</v>
      </c>
      <c r="AQ274" s="104" t="s">
        <v>1300</v>
      </c>
      <c r="AR274" s="104">
        <v>2018000</v>
      </c>
      <c r="AS274" s="104">
        <v>322880</v>
      </c>
      <c r="AT274" s="104">
        <v>4681760</v>
      </c>
      <c r="AU274" s="104" t="s">
        <v>1295</v>
      </c>
      <c r="AV274" s="105"/>
      <c r="AW274" s="105"/>
      <c r="AX274" s="105"/>
      <c r="AY274" s="105"/>
      <c r="AZ274" s="105"/>
      <c r="BA274" s="102"/>
      <c r="BB274" s="102"/>
      <c r="BC274" s="102"/>
      <c r="BD274" s="102"/>
      <c r="BE274" s="102"/>
      <c r="BF274" s="106" t="s">
        <v>271</v>
      </c>
      <c r="BG274" s="106">
        <v>821975</v>
      </c>
      <c r="BH274" s="106">
        <v>131516</v>
      </c>
      <c r="BI274" s="106">
        <v>1906982</v>
      </c>
      <c r="BJ274" s="106" t="s">
        <v>1312</v>
      </c>
      <c r="BK274" s="101" t="s">
        <v>271</v>
      </c>
      <c r="BL274" s="101">
        <v>1434000</v>
      </c>
      <c r="BM274" s="101">
        <v>229440</v>
      </c>
      <c r="BN274" s="101">
        <v>3326880</v>
      </c>
      <c r="BO274" s="101" t="s">
        <v>1283</v>
      </c>
      <c r="BP274" s="107"/>
      <c r="BQ274" s="107"/>
      <c r="BR274" s="107"/>
      <c r="BS274" s="107"/>
      <c r="BT274" s="107"/>
      <c r="BU274" s="151" t="str">
        <f t="shared" si="104"/>
        <v>PROFINAS S.A.S</v>
      </c>
      <c r="BV274" s="151" t="str">
        <f t="shared" si="96"/>
        <v>CORNING</v>
      </c>
      <c r="BW274" s="151">
        <f t="shared" si="105"/>
        <v>821975</v>
      </c>
      <c r="BX274" s="151">
        <f t="shared" si="106"/>
        <v>131516</v>
      </c>
      <c r="BY274" s="151">
        <f t="shared" si="107"/>
        <v>1906982</v>
      </c>
      <c r="BZ274" s="151" t="str">
        <f t="shared" si="97"/>
        <v>8-75 DIAS</v>
      </c>
      <c r="CA274" s="105" t="s">
        <v>271</v>
      </c>
      <c r="CB274" s="105">
        <v>1690200</v>
      </c>
      <c r="CC274" s="105">
        <v>270432</v>
      </c>
      <c r="CD274" s="105">
        <v>3921264</v>
      </c>
      <c r="CE274" s="105" t="s">
        <v>160</v>
      </c>
      <c r="CF274" s="100"/>
      <c r="CG274" s="100"/>
      <c r="CH274" s="100"/>
      <c r="CI274" s="100"/>
      <c r="CJ274" s="100"/>
      <c r="CK274" s="107" t="s">
        <v>271</v>
      </c>
      <c r="CL274" s="107">
        <v>511571</v>
      </c>
      <c r="CM274" s="107">
        <v>81851.360000000001</v>
      </c>
      <c r="CN274" s="107">
        <v>1186844.72</v>
      </c>
      <c r="CO274" s="107" t="s">
        <v>1337</v>
      </c>
      <c r="CP274" s="102" t="str">
        <f t="shared" si="108"/>
        <v xml:space="preserve">LABORATORIOS WACOL S.A. </v>
      </c>
      <c r="CQ274" s="102" t="str">
        <f t="shared" si="109"/>
        <v>CORNING</v>
      </c>
      <c r="CR274" s="102">
        <f t="shared" si="110"/>
        <v>511571</v>
      </c>
      <c r="CS274" s="102">
        <f t="shared" si="111"/>
        <v>81851.360000000001</v>
      </c>
      <c r="CT274" s="102">
        <f t="shared" si="112"/>
        <v>1186844.72</v>
      </c>
      <c r="CU274" s="102" t="str">
        <f t="shared" si="113"/>
        <v>70 DIAS</v>
      </c>
      <c r="CV274" s="105" t="str">
        <f t="shared" si="98"/>
        <v xml:space="preserve">LABORATORIOS WACOL S.A. </v>
      </c>
      <c r="CW274" s="105" t="str">
        <f t="shared" si="99"/>
        <v>CORNING</v>
      </c>
      <c r="CX274" s="105">
        <f t="shared" si="100"/>
        <v>511571</v>
      </c>
      <c r="CY274" s="105">
        <f t="shared" si="101"/>
        <v>81851.360000000001</v>
      </c>
      <c r="CZ274" s="105">
        <f t="shared" si="102"/>
        <v>1186844.72</v>
      </c>
      <c r="DA274" s="105" t="str">
        <f t="shared" si="103"/>
        <v>70 DIAS</v>
      </c>
    </row>
    <row r="275" spans="1:105" ht="30">
      <c r="A275" s="40">
        <v>267</v>
      </c>
      <c r="B275" s="97" t="s">
        <v>273</v>
      </c>
      <c r="C275" s="35" t="s">
        <v>350</v>
      </c>
      <c r="D275" s="35" t="s">
        <v>54</v>
      </c>
      <c r="E275" s="98" t="s">
        <v>271</v>
      </c>
      <c r="F275" s="33">
        <v>2</v>
      </c>
      <c r="G275" s="99"/>
      <c r="H275" s="115"/>
      <c r="I275" s="115"/>
      <c r="J275" s="115"/>
      <c r="K275" s="100"/>
      <c r="L275" s="101"/>
      <c r="M275" s="101"/>
      <c r="N275" s="101"/>
      <c r="O275" s="101"/>
      <c r="P275" s="101"/>
      <c r="Q275" s="102"/>
      <c r="R275" s="102"/>
      <c r="S275" s="102"/>
      <c r="T275" s="102"/>
      <c r="U275" s="102"/>
      <c r="V275" s="103"/>
      <c r="W275" s="103"/>
      <c r="X275" s="103"/>
      <c r="Y275" s="103"/>
      <c r="Z275" s="103"/>
      <c r="AA275" s="101"/>
      <c r="AB275" s="101"/>
      <c r="AC275" s="101"/>
      <c r="AD275" s="101"/>
      <c r="AE275" s="101"/>
      <c r="AF275" s="104"/>
      <c r="AG275" s="104"/>
      <c r="AH275" s="104"/>
      <c r="AI275" s="104"/>
      <c r="AJ275" s="104"/>
      <c r="AK275" s="102"/>
      <c r="AL275" s="102"/>
      <c r="AM275" s="102"/>
      <c r="AN275" s="102"/>
      <c r="AO275" s="102"/>
      <c r="AP275" s="102"/>
      <c r="AQ275" s="104" t="s">
        <v>1300</v>
      </c>
      <c r="AR275" s="104">
        <v>1410000</v>
      </c>
      <c r="AS275" s="104">
        <v>225600</v>
      </c>
      <c r="AT275" s="104">
        <v>3271200</v>
      </c>
      <c r="AU275" s="104" t="s">
        <v>1295</v>
      </c>
      <c r="AV275" s="105"/>
      <c r="AW275" s="105"/>
      <c r="AX275" s="105"/>
      <c r="AY275" s="105"/>
      <c r="AZ275" s="105"/>
      <c r="BA275" s="102"/>
      <c r="BB275" s="102"/>
      <c r="BC275" s="102"/>
      <c r="BD275" s="102"/>
      <c r="BE275" s="102"/>
      <c r="BF275" s="106"/>
      <c r="BG275" s="106"/>
      <c r="BH275" s="106"/>
      <c r="BI275" s="106"/>
      <c r="BJ275" s="106"/>
      <c r="BK275" s="101" t="s">
        <v>271</v>
      </c>
      <c r="BL275" s="101">
        <v>971000</v>
      </c>
      <c r="BM275" s="101">
        <v>155360</v>
      </c>
      <c r="BN275" s="101">
        <v>2252720</v>
      </c>
      <c r="BO275" s="101" t="s">
        <v>1319</v>
      </c>
      <c r="BP275" s="107"/>
      <c r="BQ275" s="107"/>
      <c r="BR275" s="107"/>
      <c r="BS275" s="107"/>
      <c r="BT275" s="107"/>
      <c r="BU275" s="151" t="str">
        <f t="shared" si="104"/>
        <v xml:space="preserve"> QUIMICA  M.G.  S.A.S.</v>
      </c>
      <c r="BV275" s="151" t="str">
        <f t="shared" si="96"/>
        <v>CORNING</v>
      </c>
      <c r="BW275" s="151">
        <f t="shared" si="105"/>
        <v>971000</v>
      </c>
      <c r="BX275" s="151">
        <f t="shared" si="106"/>
        <v>155360</v>
      </c>
      <c r="BY275" s="151">
        <f t="shared" si="107"/>
        <v>2252720</v>
      </c>
      <c r="BZ275" s="151" t="str">
        <f t="shared" si="97"/>
        <v>60  DIAS</v>
      </c>
      <c r="CA275" s="105" t="s">
        <v>271</v>
      </c>
      <c r="CB275" s="105">
        <v>1173900</v>
      </c>
      <c r="CC275" s="105">
        <v>187824</v>
      </c>
      <c r="CD275" s="105">
        <v>2723448</v>
      </c>
      <c r="CE275" s="105" t="s">
        <v>160</v>
      </c>
      <c r="CF275" s="100"/>
      <c r="CG275" s="100"/>
      <c r="CH275" s="100"/>
      <c r="CI275" s="100"/>
      <c r="CJ275" s="100"/>
      <c r="CK275" s="107" t="s">
        <v>271</v>
      </c>
      <c r="CL275" s="107">
        <v>331429</v>
      </c>
      <c r="CM275" s="107">
        <v>53028.639999999999</v>
      </c>
      <c r="CN275" s="107">
        <v>768915.28</v>
      </c>
      <c r="CO275" s="107" t="s">
        <v>1337</v>
      </c>
      <c r="CP275" s="102" t="str">
        <f t="shared" si="108"/>
        <v xml:space="preserve">LABORATORIOS WACOL S.A. </v>
      </c>
      <c r="CQ275" s="102" t="str">
        <f t="shared" si="109"/>
        <v>CORNING</v>
      </c>
      <c r="CR275" s="102">
        <f t="shared" si="110"/>
        <v>331429</v>
      </c>
      <c r="CS275" s="102">
        <f t="shared" si="111"/>
        <v>53028.639999999999</v>
      </c>
      <c r="CT275" s="102">
        <f t="shared" si="112"/>
        <v>768915.28</v>
      </c>
      <c r="CU275" s="102" t="str">
        <f t="shared" si="113"/>
        <v>70 DIAS</v>
      </c>
      <c r="CV275" s="105" t="str">
        <f t="shared" si="98"/>
        <v xml:space="preserve">LABORATORIOS WACOL S.A. </v>
      </c>
      <c r="CW275" s="105" t="str">
        <f t="shared" si="99"/>
        <v>CORNING</v>
      </c>
      <c r="CX275" s="105">
        <f t="shared" si="100"/>
        <v>331429</v>
      </c>
      <c r="CY275" s="105">
        <f t="shared" si="101"/>
        <v>53028.639999999999</v>
      </c>
      <c r="CZ275" s="105">
        <f t="shared" si="102"/>
        <v>768915.28</v>
      </c>
      <c r="DA275" s="105" t="str">
        <f t="shared" si="103"/>
        <v>70 DIAS</v>
      </c>
    </row>
    <row r="276" spans="1:105" ht="45">
      <c r="A276" s="40">
        <v>268</v>
      </c>
      <c r="B276" s="97" t="s">
        <v>351</v>
      </c>
      <c r="C276" s="35" t="s">
        <v>260</v>
      </c>
      <c r="D276" s="35" t="s">
        <v>314</v>
      </c>
      <c r="E276" s="98" t="s">
        <v>352</v>
      </c>
      <c r="F276" s="33">
        <v>2</v>
      </c>
      <c r="G276" s="99"/>
      <c r="H276" s="115"/>
      <c r="I276" s="115"/>
      <c r="J276" s="115"/>
      <c r="K276" s="100"/>
      <c r="L276" s="101"/>
      <c r="M276" s="101"/>
      <c r="N276" s="101"/>
      <c r="O276" s="101"/>
      <c r="P276" s="101"/>
      <c r="Q276" s="102"/>
      <c r="R276" s="102"/>
      <c r="S276" s="102"/>
      <c r="T276" s="102"/>
      <c r="U276" s="102"/>
      <c r="V276" s="103"/>
      <c r="W276" s="103"/>
      <c r="X276" s="103"/>
      <c r="Y276" s="103"/>
      <c r="Z276" s="103"/>
      <c r="AA276" s="101"/>
      <c r="AB276" s="101"/>
      <c r="AC276" s="101"/>
      <c r="AD276" s="101"/>
      <c r="AE276" s="101"/>
      <c r="AF276" s="104"/>
      <c r="AG276" s="104"/>
      <c r="AH276" s="104"/>
      <c r="AI276" s="104"/>
      <c r="AJ276" s="104"/>
      <c r="AK276" s="102"/>
      <c r="AL276" s="102"/>
      <c r="AM276" s="102"/>
      <c r="AN276" s="102"/>
      <c r="AO276" s="102"/>
      <c r="AP276" s="102"/>
      <c r="AQ276" s="104"/>
      <c r="AR276" s="104"/>
      <c r="AS276" s="104"/>
      <c r="AT276" s="104"/>
      <c r="AU276" s="104"/>
      <c r="AV276" s="105"/>
      <c r="AW276" s="105"/>
      <c r="AX276" s="105"/>
      <c r="AY276" s="105"/>
      <c r="AZ276" s="105"/>
      <c r="BA276" s="102"/>
      <c r="BB276" s="102"/>
      <c r="BC276" s="102"/>
      <c r="BD276" s="102"/>
      <c r="BE276" s="102"/>
      <c r="BF276" s="106"/>
      <c r="BG276" s="106"/>
      <c r="BH276" s="106"/>
      <c r="BI276" s="106"/>
      <c r="BJ276" s="106"/>
      <c r="BK276" s="101"/>
      <c r="BL276" s="101"/>
      <c r="BM276" s="101"/>
      <c r="BN276" s="101"/>
      <c r="BO276" s="101"/>
      <c r="BP276" s="107" t="s">
        <v>1321</v>
      </c>
      <c r="BQ276" s="107">
        <v>2797000</v>
      </c>
      <c r="BR276" s="107">
        <v>447520</v>
      </c>
      <c r="BS276" s="107">
        <v>6489040</v>
      </c>
      <c r="BT276" s="107" t="s">
        <v>1283</v>
      </c>
      <c r="BU276" s="151" t="str">
        <f t="shared" si="104"/>
        <v xml:space="preserve"> QUIMICOS Y REACTIVOS SAS "QUIMIREL SAS"</v>
      </c>
      <c r="BV276" s="151" t="str">
        <f t="shared" si="96"/>
        <v xml:space="preserve">Applied Biosystems™ </v>
      </c>
      <c r="BW276" s="151">
        <f t="shared" si="105"/>
        <v>2797000</v>
      </c>
      <c r="BX276" s="151">
        <f t="shared" si="106"/>
        <v>447520</v>
      </c>
      <c r="BY276" s="151">
        <f t="shared" si="107"/>
        <v>6489040</v>
      </c>
      <c r="BZ276" s="151" t="str">
        <f t="shared" si="97"/>
        <v>60 DIAS</v>
      </c>
      <c r="CA276" s="105"/>
      <c r="CB276" s="105"/>
      <c r="CC276" s="105"/>
      <c r="CD276" s="105"/>
      <c r="CE276" s="105"/>
      <c r="CF276" s="100"/>
      <c r="CG276" s="100"/>
      <c r="CH276" s="100"/>
      <c r="CI276" s="100"/>
      <c r="CJ276" s="100"/>
      <c r="CK276" s="107"/>
      <c r="CL276" s="107"/>
      <c r="CM276" s="107"/>
      <c r="CN276" s="107"/>
      <c r="CO276" s="107"/>
      <c r="CP276" s="102"/>
      <c r="CQ276" s="102"/>
      <c r="CR276" s="102"/>
      <c r="CS276" s="102"/>
      <c r="CT276" s="102"/>
      <c r="CU276" s="102"/>
      <c r="CV276" s="105" t="str">
        <f t="shared" si="98"/>
        <v xml:space="preserve"> QUIMICOS Y REACTIVOS SAS "QUIMIREL SAS"</v>
      </c>
      <c r="CW276" s="105" t="str">
        <f t="shared" si="99"/>
        <v xml:space="preserve">Applied Biosystems™ </v>
      </c>
      <c r="CX276" s="105">
        <f t="shared" si="100"/>
        <v>2797000</v>
      </c>
      <c r="CY276" s="105">
        <f t="shared" si="101"/>
        <v>447520</v>
      </c>
      <c r="CZ276" s="105">
        <f t="shared" si="102"/>
        <v>6489040</v>
      </c>
      <c r="DA276" s="105" t="str">
        <f t="shared" si="103"/>
        <v>60 DIAS</v>
      </c>
    </row>
    <row r="277" spans="1:105" ht="30">
      <c r="A277" s="40">
        <v>269</v>
      </c>
      <c r="B277" s="97" t="s">
        <v>353</v>
      </c>
      <c r="C277" s="35" t="s">
        <v>354</v>
      </c>
      <c r="D277" s="35" t="s">
        <v>54</v>
      </c>
      <c r="E277" s="98" t="s">
        <v>352</v>
      </c>
      <c r="F277" s="33">
        <v>2</v>
      </c>
      <c r="G277" s="99"/>
      <c r="H277" s="115"/>
      <c r="I277" s="115"/>
      <c r="J277" s="115"/>
      <c r="K277" s="100"/>
      <c r="L277" s="101"/>
      <c r="M277" s="101"/>
      <c r="N277" s="101"/>
      <c r="O277" s="101"/>
      <c r="P277" s="101"/>
      <c r="Q277" s="102"/>
      <c r="R277" s="102"/>
      <c r="S277" s="102"/>
      <c r="T277" s="102"/>
      <c r="U277" s="102"/>
      <c r="V277" s="103"/>
      <c r="W277" s="103"/>
      <c r="X277" s="103"/>
      <c r="Y277" s="103"/>
      <c r="Z277" s="103"/>
      <c r="AA277" s="101"/>
      <c r="AB277" s="101"/>
      <c r="AC277" s="101"/>
      <c r="AD277" s="101"/>
      <c r="AE277" s="101"/>
      <c r="AF277" s="104"/>
      <c r="AG277" s="104"/>
      <c r="AH277" s="104"/>
      <c r="AI277" s="104"/>
      <c r="AJ277" s="104"/>
      <c r="AK277" s="102"/>
      <c r="AL277" s="102"/>
      <c r="AM277" s="102"/>
      <c r="AN277" s="102"/>
      <c r="AO277" s="102"/>
      <c r="AP277" s="102"/>
      <c r="AQ277" s="104"/>
      <c r="AR277" s="104"/>
      <c r="AS277" s="104"/>
      <c r="AT277" s="104"/>
      <c r="AU277" s="104"/>
      <c r="AV277" s="105"/>
      <c r="AW277" s="105"/>
      <c r="AX277" s="105"/>
      <c r="AY277" s="105"/>
      <c r="AZ277" s="105"/>
      <c r="BA277" s="102"/>
      <c r="BB277" s="102"/>
      <c r="BC277" s="102"/>
      <c r="BD277" s="102"/>
      <c r="BE277" s="102"/>
      <c r="BF277" s="106"/>
      <c r="BG277" s="106"/>
      <c r="BH277" s="106"/>
      <c r="BI277" s="106"/>
      <c r="BJ277" s="106"/>
      <c r="BK277" s="101"/>
      <c r="BL277" s="101"/>
      <c r="BM277" s="101"/>
      <c r="BN277" s="101"/>
      <c r="BO277" s="101"/>
      <c r="BP277" s="107" t="s">
        <v>1321</v>
      </c>
      <c r="BQ277" s="107">
        <v>356000</v>
      </c>
      <c r="BR277" s="107">
        <v>56960</v>
      </c>
      <c r="BS277" s="107">
        <v>825920</v>
      </c>
      <c r="BT277" s="107" t="s">
        <v>1283</v>
      </c>
      <c r="BU277" s="151" t="str">
        <f t="shared" si="104"/>
        <v xml:space="preserve"> QUIMICOS Y REACTIVOS SAS "QUIMIREL SAS"</v>
      </c>
      <c r="BV277" s="151" t="str">
        <f t="shared" si="96"/>
        <v xml:space="preserve">Applied Biosystems™ </v>
      </c>
      <c r="BW277" s="151">
        <f t="shared" si="105"/>
        <v>356000</v>
      </c>
      <c r="BX277" s="151">
        <f t="shared" si="106"/>
        <v>56960</v>
      </c>
      <c r="BY277" s="151">
        <f t="shared" si="107"/>
        <v>825920</v>
      </c>
      <c r="BZ277" s="151" t="str">
        <f t="shared" si="97"/>
        <v>60 DIAS</v>
      </c>
      <c r="CA277" s="105"/>
      <c r="CB277" s="105"/>
      <c r="CC277" s="105"/>
      <c r="CD277" s="105"/>
      <c r="CE277" s="105"/>
      <c r="CF277" s="100"/>
      <c r="CG277" s="100"/>
      <c r="CH277" s="100"/>
      <c r="CI277" s="100"/>
      <c r="CJ277" s="100"/>
      <c r="CK277" s="107"/>
      <c r="CL277" s="107"/>
      <c r="CM277" s="107"/>
      <c r="CN277" s="107"/>
      <c r="CO277" s="107"/>
      <c r="CP277" s="102"/>
      <c r="CQ277" s="102"/>
      <c r="CR277" s="102"/>
      <c r="CS277" s="102"/>
      <c r="CT277" s="102"/>
      <c r="CU277" s="102"/>
      <c r="CV277" s="105" t="str">
        <f t="shared" si="98"/>
        <v xml:space="preserve"> QUIMICOS Y REACTIVOS SAS "QUIMIREL SAS"</v>
      </c>
      <c r="CW277" s="105" t="str">
        <f t="shared" si="99"/>
        <v xml:space="preserve">Applied Biosystems™ </v>
      </c>
      <c r="CX277" s="105">
        <f t="shared" si="100"/>
        <v>356000</v>
      </c>
      <c r="CY277" s="105">
        <f t="shared" si="101"/>
        <v>56960</v>
      </c>
      <c r="CZ277" s="105">
        <f t="shared" si="102"/>
        <v>825920</v>
      </c>
      <c r="DA277" s="105" t="str">
        <f t="shared" si="103"/>
        <v>60 DIAS</v>
      </c>
    </row>
    <row r="278" spans="1:105" ht="45">
      <c r="A278" s="40">
        <v>270</v>
      </c>
      <c r="B278" s="97" t="s">
        <v>355</v>
      </c>
      <c r="C278" s="35" t="s">
        <v>356</v>
      </c>
      <c r="D278" s="35" t="s">
        <v>54</v>
      </c>
      <c r="E278" s="98" t="s">
        <v>352</v>
      </c>
      <c r="F278" s="33">
        <v>2</v>
      </c>
      <c r="G278" s="99"/>
      <c r="H278" s="115"/>
      <c r="I278" s="115"/>
      <c r="J278" s="115"/>
      <c r="K278" s="100"/>
      <c r="L278" s="101"/>
      <c r="M278" s="101"/>
      <c r="N278" s="101"/>
      <c r="O278" s="101"/>
      <c r="P278" s="101"/>
      <c r="Q278" s="102"/>
      <c r="R278" s="102"/>
      <c r="S278" s="102"/>
      <c r="T278" s="102"/>
      <c r="U278" s="102"/>
      <c r="V278" s="103"/>
      <c r="W278" s="103"/>
      <c r="X278" s="103"/>
      <c r="Y278" s="103"/>
      <c r="Z278" s="103"/>
      <c r="AA278" s="101"/>
      <c r="AB278" s="101"/>
      <c r="AC278" s="101"/>
      <c r="AD278" s="101"/>
      <c r="AE278" s="101"/>
      <c r="AF278" s="104"/>
      <c r="AG278" s="104"/>
      <c r="AH278" s="104"/>
      <c r="AI278" s="104"/>
      <c r="AJ278" s="104"/>
      <c r="AK278" s="102"/>
      <c r="AL278" s="102"/>
      <c r="AM278" s="102"/>
      <c r="AN278" s="102"/>
      <c r="AO278" s="102"/>
      <c r="AP278" s="102"/>
      <c r="AQ278" s="104"/>
      <c r="AR278" s="104"/>
      <c r="AS278" s="104"/>
      <c r="AT278" s="104"/>
      <c r="AU278" s="104"/>
      <c r="AV278" s="105"/>
      <c r="AW278" s="105"/>
      <c r="AX278" s="105"/>
      <c r="AY278" s="105"/>
      <c r="AZ278" s="105"/>
      <c r="BA278" s="102"/>
      <c r="BB278" s="102"/>
      <c r="BC278" s="102"/>
      <c r="BD278" s="102"/>
      <c r="BE278" s="102"/>
      <c r="BF278" s="106"/>
      <c r="BG278" s="106"/>
      <c r="BH278" s="106"/>
      <c r="BI278" s="106"/>
      <c r="BJ278" s="106"/>
      <c r="BK278" s="101"/>
      <c r="BL278" s="101"/>
      <c r="BM278" s="101"/>
      <c r="BN278" s="101"/>
      <c r="BO278" s="101"/>
      <c r="BP278" s="107" t="s">
        <v>1321</v>
      </c>
      <c r="BQ278" s="107">
        <v>188000</v>
      </c>
      <c r="BR278" s="107">
        <v>30080</v>
      </c>
      <c r="BS278" s="107">
        <v>436160</v>
      </c>
      <c r="BT278" s="107" t="s">
        <v>1283</v>
      </c>
      <c r="BU278" s="151" t="str">
        <f t="shared" si="104"/>
        <v xml:space="preserve"> QUIMICOS Y REACTIVOS SAS "QUIMIREL SAS"</v>
      </c>
      <c r="BV278" s="151" t="str">
        <f t="shared" si="96"/>
        <v xml:space="preserve">Applied Biosystems™ </v>
      </c>
      <c r="BW278" s="151">
        <f t="shared" si="105"/>
        <v>188000</v>
      </c>
      <c r="BX278" s="151">
        <f t="shared" si="106"/>
        <v>30080</v>
      </c>
      <c r="BY278" s="151">
        <f t="shared" si="107"/>
        <v>436160</v>
      </c>
      <c r="BZ278" s="151" t="str">
        <f t="shared" si="97"/>
        <v>60 DIAS</v>
      </c>
      <c r="CA278" s="105"/>
      <c r="CB278" s="105"/>
      <c r="CC278" s="105"/>
      <c r="CD278" s="105"/>
      <c r="CE278" s="105"/>
      <c r="CF278" s="100"/>
      <c r="CG278" s="100"/>
      <c r="CH278" s="100"/>
      <c r="CI278" s="100"/>
      <c r="CJ278" s="100"/>
      <c r="CK278" s="107"/>
      <c r="CL278" s="107"/>
      <c r="CM278" s="107"/>
      <c r="CN278" s="107"/>
      <c r="CO278" s="107"/>
      <c r="CP278" s="102"/>
      <c r="CQ278" s="102"/>
      <c r="CR278" s="102"/>
      <c r="CS278" s="102"/>
      <c r="CT278" s="102"/>
      <c r="CU278" s="102"/>
      <c r="CV278" s="105" t="str">
        <f t="shared" si="98"/>
        <v xml:space="preserve"> QUIMICOS Y REACTIVOS SAS "QUIMIREL SAS"</v>
      </c>
      <c r="CW278" s="105" t="str">
        <f t="shared" si="99"/>
        <v xml:space="preserve">Applied Biosystems™ </v>
      </c>
      <c r="CX278" s="105">
        <f t="shared" si="100"/>
        <v>188000</v>
      </c>
      <c r="CY278" s="105">
        <f t="shared" si="101"/>
        <v>30080</v>
      </c>
      <c r="CZ278" s="105">
        <f t="shared" si="102"/>
        <v>436160</v>
      </c>
      <c r="DA278" s="105" t="str">
        <f t="shared" si="103"/>
        <v>60 DIAS</v>
      </c>
    </row>
    <row r="279" spans="1:105" ht="45">
      <c r="A279" s="40">
        <v>271</v>
      </c>
      <c r="B279" s="97" t="s">
        <v>357</v>
      </c>
      <c r="C279" s="35" t="s">
        <v>358</v>
      </c>
      <c r="D279" s="35" t="s">
        <v>54</v>
      </c>
      <c r="E279" s="98" t="s">
        <v>352</v>
      </c>
      <c r="F279" s="33">
        <v>2</v>
      </c>
      <c r="G279" s="99"/>
      <c r="H279" s="115"/>
      <c r="I279" s="115"/>
      <c r="J279" s="115"/>
      <c r="K279" s="100"/>
      <c r="L279" s="101"/>
      <c r="M279" s="101"/>
      <c r="N279" s="101"/>
      <c r="O279" s="101"/>
      <c r="P279" s="101"/>
      <c r="Q279" s="102"/>
      <c r="R279" s="102"/>
      <c r="S279" s="102"/>
      <c r="T279" s="102"/>
      <c r="U279" s="102"/>
      <c r="V279" s="103"/>
      <c r="W279" s="103"/>
      <c r="X279" s="103"/>
      <c r="Y279" s="103"/>
      <c r="Z279" s="103"/>
      <c r="AA279" s="101"/>
      <c r="AB279" s="101"/>
      <c r="AC279" s="101"/>
      <c r="AD279" s="101"/>
      <c r="AE279" s="101"/>
      <c r="AF279" s="104"/>
      <c r="AG279" s="104"/>
      <c r="AH279" s="104"/>
      <c r="AI279" s="104"/>
      <c r="AJ279" s="104"/>
      <c r="AK279" s="102"/>
      <c r="AL279" s="102"/>
      <c r="AM279" s="102"/>
      <c r="AN279" s="102"/>
      <c r="AO279" s="102"/>
      <c r="AP279" s="102"/>
      <c r="AQ279" s="104"/>
      <c r="AR279" s="104"/>
      <c r="AS279" s="104"/>
      <c r="AT279" s="104"/>
      <c r="AU279" s="104"/>
      <c r="AV279" s="105"/>
      <c r="AW279" s="105"/>
      <c r="AX279" s="105"/>
      <c r="AY279" s="105"/>
      <c r="AZ279" s="105"/>
      <c r="BA279" s="102"/>
      <c r="BB279" s="102"/>
      <c r="BC279" s="102"/>
      <c r="BD279" s="102"/>
      <c r="BE279" s="102"/>
      <c r="BF279" s="106"/>
      <c r="BG279" s="106"/>
      <c r="BH279" s="106"/>
      <c r="BI279" s="106"/>
      <c r="BJ279" s="106"/>
      <c r="BK279" s="101"/>
      <c r="BL279" s="101"/>
      <c r="BM279" s="101"/>
      <c r="BN279" s="101"/>
      <c r="BO279" s="101"/>
      <c r="BP279" s="107" t="s">
        <v>1321</v>
      </c>
      <c r="BQ279" s="107">
        <v>437000</v>
      </c>
      <c r="BR279" s="107">
        <v>69920</v>
      </c>
      <c r="BS279" s="107">
        <v>1013840</v>
      </c>
      <c r="BT279" s="107" t="s">
        <v>1283</v>
      </c>
      <c r="BU279" s="151" t="str">
        <f t="shared" si="104"/>
        <v xml:space="preserve"> QUIMICOS Y REACTIVOS SAS "QUIMIREL SAS"</v>
      </c>
      <c r="BV279" s="151" t="str">
        <f t="shared" si="96"/>
        <v xml:space="preserve">Applied Biosystems™ </v>
      </c>
      <c r="BW279" s="151">
        <f t="shared" si="105"/>
        <v>437000</v>
      </c>
      <c r="BX279" s="151">
        <f t="shared" si="106"/>
        <v>69920</v>
      </c>
      <c r="BY279" s="151">
        <f t="shared" si="107"/>
        <v>1013840</v>
      </c>
      <c r="BZ279" s="151" t="str">
        <f t="shared" si="97"/>
        <v>60 DIAS</v>
      </c>
      <c r="CA279" s="105"/>
      <c r="CB279" s="105"/>
      <c r="CC279" s="105"/>
      <c r="CD279" s="105"/>
      <c r="CE279" s="105"/>
      <c r="CF279" s="100"/>
      <c r="CG279" s="100"/>
      <c r="CH279" s="100"/>
      <c r="CI279" s="100"/>
      <c r="CJ279" s="100"/>
      <c r="CK279" s="107"/>
      <c r="CL279" s="107"/>
      <c r="CM279" s="107"/>
      <c r="CN279" s="107"/>
      <c r="CO279" s="107"/>
      <c r="CP279" s="102"/>
      <c r="CQ279" s="102"/>
      <c r="CR279" s="102"/>
      <c r="CS279" s="102"/>
      <c r="CT279" s="102"/>
      <c r="CU279" s="102"/>
      <c r="CV279" s="105" t="str">
        <f t="shared" si="98"/>
        <v xml:space="preserve"> QUIMICOS Y REACTIVOS SAS "QUIMIREL SAS"</v>
      </c>
      <c r="CW279" s="105" t="str">
        <f t="shared" si="99"/>
        <v xml:space="preserve">Applied Biosystems™ </v>
      </c>
      <c r="CX279" s="105">
        <f t="shared" si="100"/>
        <v>437000</v>
      </c>
      <c r="CY279" s="105">
        <f t="shared" si="101"/>
        <v>69920</v>
      </c>
      <c r="CZ279" s="105">
        <f t="shared" si="102"/>
        <v>1013840</v>
      </c>
      <c r="DA279" s="105" t="str">
        <f t="shared" si="103"/>
        <v>60 DIAS</v>
      </c>
    </row>
    <row r="280" spans="1:105" ht="45">
      <c r="A280" s="40">
        <v>272</v>
      </c>
      <c r="B280" s="97" t="s">
        <v>359</v>
      </c>
      <c r="C280" s="35" t="s">
        <v>360</v>
      </c>
      <c r="D280" s="35" t="s">
        <v>54</v>
      </c>
      <c r="E280" s="98" t="s">
        <v>352</v>
      </c>
      <c r="F280" s="33">
        <v>2</v>
      </c>
      <c r="G280" s="99"/>
      <c r="H280" s="115"/>
      <c r="I280" s="115"/>
      <c r="J280" s="115"/>
      <c r="K280" s="100"/>
      <c r="L280" s="101"/>
      <c r="M280" s="101"/>
      <c r="N280" s="101"/>
      <c r="O280" s="101"/>
      <c r="P280" s="101"/>
      <c r="Q280" s="102"/>
      <c r="R280" s="102"/>
      <c r="S280" s="102"/>
      <c r="T280" s="102"/>
      <c r="U280" s="102"/>
      <c r="V280" s="103"/>
      <c r="W280" s="103"/>
      <c r="X280" s="103"/>
      <c r="Y280" s="103"/>
      <c r="Z280" s="103"/>
      <c r="AA280" s="101"/>
      <c r="AB280" s="101"/>
      <c r="AC280" s="101"/>
      <c r="AD280" s="101"/>
      <c r="AE280" s="101"/>
      <c r="AF280" s="104"/>
      <c r="AG280" s="104"/>
      <c r="AH280" s="104"/>
      <c r="AI280" s="104"/>
      <c r="AJ280" s="104"/>
      <c r="AK280" s="102"/>
      <c r="AL280" s="102"/>
      <c r="AM280" s="102"/>
      <c r="AN280" s="102"/>
      <c r="AO280" s="102"/>
      <c r="AP280" s="102"/>
      <c r="AQ280" s="104"/>
      <c r="AR280" s="104"/>
      <c r="AS280" s="104"/>
      <c r="AT280" s="104"/>
      <c r="AU280" s="104"/>
      <c r="AV280" s="105"/>
      <c r="AW280" s="105"/>
      <c r="AX280" s="105"/>
      <c r="AY280" s="105"/>
      <c r="AZ280" s="105"/>
      <c r="BA280" s="102"/>
      <c r="BB280" s="102"/>
      <c r="BC280" s="102"/>
      <c r="BD280" s="102"/>
      <c r="BE280" s="102"/>
      <c r="BF280" s="106"/>
      <c r="BG280" s="106"/>
      <c r="BH280" s="106"/>
      <c r="BI280" s="106"/>
      <c r="BJ280" s="106"/>
      <c r="BK280" s="101"/>
      <c r="BL280" s="101"/>
      <c r="BM280" s="101"/>
      <c r="BN280" s="101"/>
      <c r="BO280" s="101"/>
      <c r="BP280" s="107" t="s">
        <v>1321</v>
      </c>
      <c r="BQ280" s="107">
        <v>564000</v>
      </c>
      <c r="BR280" s="107">
        <v>90240</v>
      </c>
      <c r="BS280" s="107">
        <v>1308480</v>
      </c>
      <c r="BT280" s="107" t="s">
        <v>1283</v>
      </c>
      <c r="BU280" s="151" t="str">
        <f t="shared" si="104"/>
        <v xml:space="preserve"> QUIMICOS Y REACTIVOS SAS "QUIMIREL SAS"</v>
      </c>
      <c r="BV280" s="151" t="str">
        <f t="shared" si="96"/>
        <v xml:space="preserve">Applied Biosystems™ </v>
      </c>
      <c r="BW280" s="151">
        <f t="shared" si="105"/>
        <v>564000</v>
      </c>
      <c r="BX280" s="151">
        <f t="shared" si="106"/>
        <v>90240</v>
      </c>
      <c r="BY280" s="151">
        <f t="shared" si="107"/>
        <v>1308480</v>
      </c>
      <c r="BZ280" s="151" t="str">
        <f t="shared" si="97"/>
        <v>60 DIAS</v>
      </c>
      <c r="CA280" s="105"/>
      <c r="CB280" s="105"/>
      <c r="CC280" s="105"/>
      <c r="CD280" s="105"/>
      <c r="CE280" s="105"/>
      <c r="CF280" s="100"/>
      <c r="CG280" s="100"/>
      <c r="CH280" s="100"/>
      <c r="CI280" s="100"/>
      <c r="CJ280" s="100"/>
      <c r="CK280" s="107"/>
      <c r="CL280" s="107"/>
      <c r="CM280" s="107"/>
      <c r="CN280" s="107"/>
      <c r="CO280" s="107"/>
      <c r="CP280" s="102"/>
      <c r="CQ280" s="102"/>
      <c r="CR280" s="102"/>
      <c r="CS280" s="102"/>
      <c r="CT280" s="102"/>
      <c r="CU280" s="102"/>
      <c r="CV280" s="105" t="str">
        <f t="shared" si="98"/>
        <v xml:space="preserve"> QUIMICOS Y REACTIVOS SAS "QUIMIREL SAS"</v>
      </c>
      <c r="CW280" s="105" t="str">
        <f t="shared" si="99"/>
        <v xml:space="preserve">Applied Biosystems™ </v>
      </c>
      <c r="CX280" s="105">
        <f t="shared" si="100"/>
        <v>564000</v>
      </c>
      <c r="CY280" s="105">
        <f t="shared" si="101"/>
        <v>90240</v>
      </c>
      <c r="CZ280" s="105">
        <f t="shared" si="102"/>
        <v>1308480</v>
      </c>
      <c r="DA280" s="105" t="str">
        <f t="shared" si="103"/>
        <v>60 DIAS</v>
      </c>
    </row>
    <row r="281" spans="1:105" ht="45">
      <c r="A281" s="40">
        <v>273</v>
      </c>
      <c r="B281" s="97" t="s">
        <v>361</v>
      </c>
      <c r="C281" s="35" t="s">
        <v>358</v>
      </c>
      <c r="D281" s="35" t="s">
        <v>54</v>
      </c>
      <c r="E281" s="98" t="s">
        <v>352</v>
      </c>
      <c r="F281" s="33">
        <v>2</v>
      </c>
      <c r="G281" s="99"/>
      <c r="H281" s="115"/>
      <c r="I281" s="115"/>
      <c r="J281" s="115"/>
      <c r="K281" s="100"/>
      <c r="L281" s="101"/>
      <c r="M281" s="101"/>
      <c r="N281" s="101"/>
      <c r="O281" s="101"/>
      <c r="P281" s="101"/>
      <c r="Q281" s="102"/>
      <c r="R281" s="102"/>
      <c r="S281" s="102"/>
      <c r="T281" s="102"/>
      <c r="U281" s="102"/>
      <c r="V281" s="103"/>
      <c r="W281" s="103"/>
      <c r="X281" s="103"/>
      <c r="Y281" s="103"/>
      <c r="Z281" s="103"/>
      <c r="AA281" s="101"/>
      <c r="AB281" s="101"/>
      <c r="AC281" s="101"/>
      <c r="AD281" s="101"/>
      <c r="AE281" s="101"/>
      <c r="AF281" s="104"/>
      <c r="AG281" s="104"/>
      <c r="AH281" s="104"/>
      <c r="AI281" s="104"/>
      <c r="AJ281" s="104"/>
      <c r="AK281" s="102"/>
      <c r="AL281" s="102"/>
      <c r="AM281" s="102"/>
      <c r="AN281" s="102"/>
      <c r="AO281" s="102"/>
      <c r="AP281" s="102"/>
      <c r="AQ281" s="104"/>
      <c r="AR281" s="104"/>
      <c r="AS281" s="104"/>
      <c r="AT281" s="104"/>
      <c r="AU281" s="104"/>
      <c r="AV281" s="105"/>
      <c r="AW281" s="105"/>
      <c r="AX281" s="105"/>
      <c r="AY281" s="105"/>
      <c r="AZ281" s="105"/>
      <c r="BA281" s="102"/>
      <c r="BB281" s="102"/>
      <c r="BC281" s="102"/>
      <c r="BD281" s="102"/>
      <c r="BE281" s="102"/>
      <c r="BF281" s="106"/>
      <c r="BG281" s="106"/>
      <c r="BH281" s="106"/>
      <c r="BI281" s="106"/>
      <c r="BJ281" s="106"/>
      <c r="BK281" s="101"/>
      <c r="BL281" s="101"/>
      <c r="BM281" s="101"/>
      <c r="BN281" s="101"/>
      <c r="BO281" s="101"/>
      <c r="BP281" s="107" t="s">
        <v>1321</v>
      </c>
      <c r="BQ281" s="107">
        <v>588000</v>
      </c>
      <c r="BR281" s="107">
        <v>94080</v>
      </c>
      <c r="BS281" s="107">
        <v>1364160</v>
      </c>
      <c r="BT281" s="107" t="s">
        <v>1283</v>
      </c>
      <c r="BU281" s="151" t="str">
        <f t="shared" si="104"/>
        <v xml:space="preserve"> QUIMICOS Y REACTIVOS SAS "QUIMIREL SAS"</v>
      </c>
      <c r="BV281" s="151" t="str">
        <f t="shared" si="96"/>
        <v xml:space="preserve">Applied Biosystems™ </v>
      </c>
      <c r="BW281" s="151">
        <f t="shared" si="105"/>
        <v>588000</v>
      </c>
      <c r="BX281" s="151">
        <f t="shared" si="106"/>
        <v>94080</v>
      </c>
      <c r="BY281" s="151">
        <f t="shared" si="107"/>
        <v>1364160</v>
      </c>
      <c r="BZ281" s="151" t="str">
        <f t="shared" si="97"/>
        <v>60 DIAS</v>
      </c>
      <c r="CA281" s="105"/>
      <c r="CB281" s="105"/>
      <c r="CC281" s="105"/>
      <c r="CD281" s="105"/>
      <c r="CE281" s="105"/>
      <c r="CF281" s="100"/>
      <c r="CG281" s="100"/>
      <c r="CH281" s="100"/>
      <c r="CI281" s="100"/>
      <c r="CJ281" s="100"/>
      <c r="CK281" s="107"/>
      <c r="CL281" s="107"/>
      <c r="CM281" s="107"/>
      <c r="CN281" s="107"/>
      <c r="CO281" s="107"/>
      <c r="CP281" s="102"/>
      <c r="CQ281" s="102"/>
      <c r="CR281" s="102"/>
      <c r="CS281" s="102"/>
      <c r="CT281" s="102"/>
      <c r="CU281" s="102"/>
      <c r="CV281" s="105" t="str">
        <f t="shared" si="98"/>
        <v xml:space="preserve"> QUIMICOS Y REACTIVOS SAS "QUIMIREL SAS"</v>
      </c>
      <c r="CW281" s="105" t="str">
        <f t="shared" si="99"/>
        <v xml:space="preserve">Applied Biosystems™ </v>
      </c>
      <c r="CX281" s="105">
        <f t="shared" si="100"/>
        <v>588000</v>
      </c>
      <c r="CY281" s="105">
        <f t="shared" si="101"/>
        <v>94080</v>
      </c>
      <c r="CZ281" s="105">
        <f t="shared" si="102"/>
        <v>1364160</v>
      </c>
      <c r="DA281" s="105" t="str">
        <f t="shared" si="103"/>
        <v>60 DIAS</v>
      </c>
    </row>
    <row r="282" spans="1:105" ht="135">
      <c r="A282" s="40">
        <v>274</v>
      </c>
      <c r="B282" s="116" t="s">
        <v>362</v>
      </c>
      <c r="C282" s="35" t="s">
        <v>473</v>
      </c>
      <c r="D282" s="35" t="s">
        <v>54</v>
      </c>
      <c r="E282" s="98" t="s">
        <v>352</v>
      </c>
      <c r="F282" s="33">
        <v>5</v>
      </c>
      <c r="G282" s="99"/>
      <c r="H282" s="115"/>
      <c r="I282" s="115"/>
      <c r="J282" s="115"/>
      <c r="K282" s="100"/>
      <c r="L282" s="101"/>
      <c r="M282" s="101"/>
      <c r="N282" s="101"/>
      <c r="O282" s="101"/>
      <c r="P282" s="101"/>
      <c r="Q282" s="102"/>
      <c r="R282" s="102"/>
      <c r="S282" s="102"/>
      <c r="T282" s="102"/>
      <c r="U282" s="102"/>
      <c r="V282" s="103"/>
      <c r="W282" s="103"/>
      <c r="X282" s="103"/>
      <c r="Y282" s="103"/>
      <c r="Z282" s="103"/>
      <c r="AA282" s="101"/>
      <c r="AB282" s="101"/>
      <c r="AC282" s="101"/>
      <c r="AD282" s="101"/>
      <c r="AE282" s="101"/>
      <c r="AF282" s="104"/>
      <c r="AG282" s="104"/>
      <c r="AH282" s="104"/>
      <c r="AI282" s="104"/>
      <c r="AJ282" s="104"/>
      <c r="AK282" s="102"/>
      <c r="AL282" s="102"/>
      <c r="AM282" s="102"/>
      <c r="AN282" s="102"/>
      <c r="AO282" s="102"/>
      <c r="AP282" s="102"/>
      <c r="AQ282" s="104"/>
      <c r="AR282" s="104"/>
      <c r="AS282" s="104"/>
      <c r="AT282" s="104"/>
      <c r="AU282" s="104"/>
      <c r="AV282" s="105"/>
      <c r="AW282" s="105"/>
      <c r="AX282" s="105"/>
      <c r="AY282" s="105"/>
      <c r="AZ282" s="105"/>
      <c r="BA282" s="102"/>
      <c r="BB282" s="102"/>
      <c r="BC282" s="102"/>
      <c r="BD282" s="102"/>
      <c r="BE282" s="102"/>
      <c r="BF282" s="106"/>
      <c r="BG282" s="106"/>
      <c r="BH282" s="106"/>
      <c r="BI282" s="106"/>
      <c r="BJ282" s="106"/>
      <c r="BK282" s="101"/>
      <c r="BL282" s="101"/>
      <c r="BM282" s="101"/>
      <c r="BN282" s="101"/>
      <c r="BO282" s="101"/>
      <c r="BP282" s="107" t="s">
        <v>1321</v>
      </c>
      <c r="BQ282" s="107">
        <v>745000</v>
      </c>
      <c r="BR282" s="107">
        <v>119200</v>
      </c>
      <c r="BS282" s="107">
        <v>4321000</v>
      </c>
      <c r="BT282" s="107" t="s">
        <v>1283</v>
      </c>
      <c r="BU282" s="151" t="str">
        <f t="shared" si="104"/>
        <v xml:space="preserve"> QUIMICOS Y REACTIVOS SAS "QUIMIREL SAS"</v>
      </c>
      <c r="BV282" s="151" t="str">
        <f t="shared" si="96"/>
        <v xml:space="preserve">Applied Biosystems™ </v>
      </c>
      <c r="BW282" s="151">
        <f t="shared" si="105"/>
        <v>745000</v>
      </c>
      <c r="BX282" s="151">
        <f t="shared" si="106"/>
        <v>119200</v>
      </c>
      <c r="BY282" s="151">
        <f t="shared" si="107"/>
        <v>4321000</v>
      </c>
      <c r="BZ282" s="151" t="str">
        <f t="shared" si="97"/>
        <v>60 DIAS</v>
      </c>
      <c r="CA282" s="105"/>
      <c r="CB282" s="105"/>
      <c r="CC282" s="105"/>
      <c r="CD282" s="105"/>
      <c r="CE282" s="105"/>
      <c r="CF282" s="100"/>
      <c r="CG282" s="100"/>
      <c r="CH282" s="100"/>
      <c r="CI282" s="100"/>
      <c r="CJ282" s="100"/>
      <c r="CK282" s="107"/>
      <c r="CL282" s="107"/>
      <c r="CM282" s="107"/>
      <c r="CN282" s="107"/>
      <c r="CO282" s="107"/>
      <c r="CP282" s="102"/>
      <c r="CQ282" s="102"/>
      <c r="CR282" s="102"/>
      <c r="CS282" s="102"/>
      <c r="CT282" s="102"/>
      <c r="CU282" s="102"/>
      <c r="CV282" s="105" t="str">
        <f t="shared" si="98"/>
        <v xml:space="preserve"> QUIMICOS Y REACTIVOS SAS "QUIMIREL SAS"</v>
      </c>
      <c r="CW282" s="105" t="str">
        <f t="shared" si="99"/>
        <v xml:space="preserve">Applied Biosystems™ </v>
      </c>
      <c r="CX282" s="105">
        <f t="shared" si="100"/>
        <v>745000</v>
      </c>
      <c r="CY282" s="105">
        <f t="shared" si="101"/>
        <v>119200</v>
      </c>
      <c r="CZ282" s="105">
        <f t="shared" si="102"/>
        <v>4321000</v>
      </c>
      <c r="DA282" s="105" t="str">
        <f t="shared" si="103"/>
        <v>60 DIAS</v>
      </c>
    </row>
    <row r="283" spans="1:105" ht="120">
      <c r="A283" s="40">
        <v>275</v>
      </c>
      <c r="B283" s="97" t="s">
        <v>363</v>
      </c>
      <c r="C283" s="35" t="s">
        <v>473</v>
      </c>
      <c r="D283" s="35" t="s">
        <v>54</v>
      </c>
      <c r="E283" s="98" t="s">
        <v>352</v>
      </c>
      <c r="F283" s="33">
        <v>2</v>
      </c>
      <c r="G283" s="99"/>
      <c r="H283" s="115"/>
      <c r="I283" s="115"/>
      <c r="J283" s="115"/>
      <c r="K283" s="100"/>
      <c r="L283" s="101"/>
      <c r="M283" s="101"/>
      <c r="N283" s="101"/>
      <c r="O283" s="101"/>
      <c r="P283" s="101"/>
      <c r="Q283" s="102"/>
      <c r="R283" s="102"/>
      <c r="S283" s="102"/>
      <c r="T283" s="102"/>
      <c r="U283" s="102"/>
      <c r="V283" s="103"/>
      <c r="W283" s="103"/>
      <c r="X283" s="103"/>
      <c r="Y283" s="103"/>
      <c r="Z283" s="103"/>
      <c r="AA283" s="101"/>
      <c r="AB283" s="101"/>
      <c r="AC283" s="101"/>
      <c r="AD283" s="101"/>
      <c r="AE283" s="101"/>
      <c r="AF283" s="104"/>
      <c r="AG283" s="104"/>
      <c r="AH283" s="104"/>
      <c r="AI283" s="104"/>
      <c r="AJ283" s="104"/>
      <c r="AK283" s="102"/>
      <c r="AL283" s="102"/>
      <c r="AM283" s="102"/>
      <c r="AN283" s="102"/>
      <c r="AO283" s="102"/>
      <c r="AP283" s="102"/>
      <c r="AQ283" s="104"/>
      <c r="AR283" s="104"/>
      <c r="AS283" s="104"/>
      <c r="AT283" s="104"/>
      <c r="AU283" s="104"/>
      <c r="AV283" s="105"/>
      <c r="AW283" s="105"/>
      <c r="AX283" s="105"/>
      <c r="AY283" s="105"/>
      <c r="AZ283" s="105"/>
      <c r="BA283" s="102"/>
      <c r="BB283" s="102"/>
      <c r="BC283" s="102"/>
      <c r="BD283" s="102"/>
      <c r="BE283" s="102"/>
      <c r="BF283" s="106"/>
      <c r="BG283" s="106"/>
      <c r="BH283" s="106"/>
      <c r="BI283" s="106"/>
      <c r="BJ283" s="106"/>
      <c r="BK283" s="101"/>
      <c r="BL283" s="101"/>
      <c r="BM283" s="101"/>
      <c r="BN283" s="101"/>
      <c r="BO283" s="101"/>
      <c r="BP283" s="107"/>
      <c r="BQ283" s="107"/>
      <c r="BR283" s="107"/>
      <c r="BS283" s="107"/>
      <c r="BT283" s="107"/>
      <c r="BU283" s="151"/>
      <c r="BV283" s="151">
        <f t="shared" si="96"/>
        <v>0</v>
      </c>
      <c r="BW283" s="151"/>
      <c r="BX283" s="151"/>
      <c r="BY283" s="151"/>
      <c r="BZ283" s="151">
        <f t="shared" si="97"/>
        <v>0</v>
      </c>
      <c r="CA283" s="105"/>
      <c r="CB283" s="105"/>
      <c r="CC283" s="105"/>
      <c r="CD283" s="105"/>
      <c r="CE283" s="105"/>
      <c r="CF283" s="100"/>
      <c r="CG283" s="100"/>
      <c r="CH283" s="100"/>
      <c r="CI283" s="100"/>
      <c r="CJ283" s="100"/>
      <c r="CK283" s="107"/>
      <c r="CL283" s="107"/>
      <c r="CM283" s="107"/>
      <c r="CN283" s="107"/>
      <c r="CO283" s="107"/>
      <c r="CP283" s="102"/>
      <c r="CQ283" s="102"/>
      <c r="CR283" s="102"/>
      <c r="CS283" s="102"/>
      <c r="CT283" s="102"/>
      <c r="CU283" s="102"/>
      <c r="CV283" s="105">
        <f t="shared" si="98"/>
        <v>0</v>
      </c>
      <c r="CW283" s="105">
        <f t="shared" si="99"/>
        <v>0</v>
      </c>
      <c r="CX283" s="105">
        <f t="shared" si="100"/>
        <v>0</v>
      </c>
      <c r="CY283" s="105">
        <f t="shared" si="101"/>
        <v>0</v>
      </c>
      <c r="CZ283" s="105">
        <f t="shared" si="102"/>
        <v>0</v>
      </c>
      <c r="DA283" s="105">
        <f t="shared" si="103"/>
        <v>0</v>
      </c>
    </row>
    <row r="284" spans="1:105" ht="60">
      <c r="A284" s="40">
        <v>276</v>
      </c>
      <c r="B284" s="97" t="s">
        <v>508</v>
      </c>
      <c r="C284" s="35" t="s">
        <v>261</v>
      </c>
      <c r="D284" s="35" t="s">
        <v>262</v>
      </c>
      <c r="E284" s="98" t="s">
        <v>23</v>
      </c>
      <c r="F284" s="33">
        <v>1</v>
      </c>
      <c r="G284" s="99"/>
      <c r="H284" s="115"/>
      <c r="I284" s="115"/>
      <c r="J284" s="115"/>
      <c r="K284" s="100"/>
      <c r="L284" s="101"/>
      <c r="M284" s="101"/>
      <c r="N284" s="101"/>
      <c r="O284" s="101"/>
      <c r="P284" s="101"/>
      <c r="Q284" s="102"/>
      <c r="R284" s="102"/>
      <c r="S284" s="102"/>
      <c r="T284" s="102"/>
      <c r="U284" s="102"/>
      <c r="V284" s="103" t="s">
        <v>23</v>
      </c>
      <c r="W284" s="103">
        <v>783000</v>
      </c>
      <c r="X284" s="103">
        <v>125280</v>
      </c>
      <c r="Y284" s="103">
        <v>908280</v>
      </c>
      <c r="Z284" s="103" t="s">
        <v>1287</v>
      </c>
      <c r="AA284" s="101"/>
      <c r="AB284" s="101"/>
      <c r="AC284" s="101"/>
      <c r="AD284" s="101"/>
      <c r="AE284" s="101"/>
      <c r="AF284" s="104"/>
      <c r="AG284" s="104"/>
      <c r="AH284" s="104"/>
      <c r="AI284" s="104"/>
      <c r="AJ284" s="104"/>
      <c r="AK284" s="102" t="str">
        <f t="shared" si="114"/>
        <v xml:space="preserve"> CASA CIENTIFICA BLANCO Y COMPANIA S.A.S</v>
      </c>
      <c r="AL284" s="102" t="str">
        <f t="shared" si="115"/>
        <v>SIGMA</v>
      </c>
      <c r="AM284" s="102">
        <f t="shared" si="116"/>
        <v>783000</v>
      </c>
      <c r="AN284" s="102">
        <f t="shared" si="117"/>
        <v>125280</v>
      </c>
      <c r="AO284" s="102">
        <f t="shared" si="118"/>
        <v>908280</v>
      </c>
      <c r="AP284" s="102" t="str">
        <f t="shared" si="119"/>
        <v>45 DIAS</v>
      </c>
      <c r="AQ284" s="104"/>
      <c r="AR284" s="104"/>
      <c r="AS284" s="104"/>
      <c r="AT284" s="104"/>
      <c r="AU284" s="104"/>
      <c r="AV284" s="105"/>
      <c r="AW284" s="105"/>
      <c r="AX284" s="105"/>
      <c r="AY284" s="105"/>
      <c r="AZ284" s="105"/>
      <c r="BA284" s="102"/>
      <c r="BB284" s="102"/>
      <c r="BC284" s="102"/>
      <c r="BD284" s="102"/>
      <c r="BE284" s="102"/>
      <c r="BF284" s="106"/>
      <c r="BG284" s="106"/>
      <c r="BH284" s="106"/>
      <c r="BI284" s="106"/>
      <c r="BJ284" s="106"/>
      <c r="BK284" s="101" t="s">
        <v>23</v>
      </c>
      <c r="BL284" s="101">
        <v>634000</v>
      </c>
      <c r="BM284" s="101">
        <v>101440</v>
      </c>
      <c r="BN284" s="101">
        <v>735440</v>
      </c>
      <c r="BO284" s="101" t="s">
        <v>1283</v>
      </c>
      <c r="BP284" s="107"/>
      <c r="BQ284" s="107"/>
      <c r="BR284" s="107"/>
      <c r="BS284" s="107"/>
      <c r="BT284" s="107"/>
      <c r="BU284" s="151" t="str">
        <f t="shared" si="104"/>
        <v xml:space="preserve"> QUIMICA  M.G.  S.A.S.</v>
      </c>
      <c r="BV284" s="151" t="str">
        <f t="shared" si="96"/>
        <v>SIGMA</v>
      </c>
      <c r="BW284" s="151">
        <f t="shared" si="105"/>
        <v>634000</v>
      </c>
      <c r="BX284" s="151">
        <f t="shared" si="106"/>
        <v>101440</v>
      </c>
      <c r="BY284" s="151">
        <f t="shared" si="107"/>
        <v>735440</v>
      </c>
      <c r="BZ284" s="151" t="str">
        <f t="shared" si="97"/>
        <v>60 DIAS</v>
      </c>
      <c r="CA284" s="105" t="s">
        <v>23</v>
      </c>
      <c r="CB284" s="105">
        <v>707000</v>
      </c>
      <c r="CC284" s="105">
        <v>113120</v>
      </c>
      <c r="CD284" s="105">
        <v>820120</v>
      </c>
      <c r="CE284" s="105" t="s">
        <v>160</v>
      </c>
      <c r="CF284" s="100"/>
      <c r="CG284" s="100"/>
      <c r="CH284" s="100"/>
      <c r="CI284" s="100"/>
      <c r="CJ284" s="100"/>
      <c r="CK284" s="107"/>
      <c r="CL284" s="107"/>
      <c r="CM284" s="107"/>
      <c r="CN284" s="107"/>
      <c r="CO284" s="107"/>
      <c r="CP284" s="102" t="str">
        <f t="shared" si="108"/>
        <v>SCIENTIFIC PRODUCTS LTDA.</v>
      </c>
      <c r="CQ284" s="102" t="str">
        <f t="shared" si="109"/>
        <v>SIGMA</v>
      </c>
      <c r="CR284" s="102">
        <f t="shared" si="110"/>
        <v>707000</v>
      </c>
      <c r="CS284" s="102">
        <f t="shared" si="111"/>
        <v>113120</v>
      </c>
      <c r="CT284" s="102">
        <f t="shared" si="112"/>
        <v>820120</v>
      </c>
      <c r="CU284" s="102" t="str">
        <f t="shared" si="113"/>
        <v>90 DÍAS</v>
      </c>
      <c r="CV284" s="105" t="str">
        <f t="shared" si="98"/>
        <v xml:space="preserve"> QUIMICA  M.G.  S.A.S.</v>
      </c>
      <c r="CW284" s="105" t="str">
        <f t="shared" si="99"/>
        <v>SIGMA</v>
      </c>
      <c r="CX284" s="105">
        <f t="shared" si="100"/>
        <v>634000</v>
      </c>
      <c r="CY284" s="105">
        <f t="shared" si="101"/>
        <v>101440</v>
      </c>
      <c r="CZ284" s="105">
        <f t="shared" si="102"/>
        <v>735440</v>
      </c>
      <c r="DA284" s="105" t="str">
        <f t="shared" si="103"/>
        <v>60 DIAS</v>
      </c>
    </row>
    <row r="285" spans="1:105" ht="30">
      <c r="A285" s="40">
        <v>277</v>
      </c>
      <c r="B285" s="97" t="s">
        <v>130</v>
      </c>
      <c r="C285" s="35" t="s">
        <v>131</v>
      </c>
      <c r="D285" s="35" t="s">
        <v>54</v>
      </c>
      <c r="E285" s="98" t="s">
        <v>127</v>
      </c>
      <c r="F285" s="33">
        <v>5</v>
      </c>
      <c r="G285" s="99" t="s">
        <v>127</v>
      </c>
      <c r="H285" s="115">
        <v>59000</v>
      </c>
      <c r="I285" s="115">
        <v>9440</v>
      </c>
      <c r="J285" s="115">
        <v>342200</v>
      </c>
      <c r="K285" s="100" t="s">
        <v>1274</v>
      </c>
      <c r="L285" s="101"/>
      <c r="M285" s="101"/>
      <c r="N285" s="101"/>
      <c r="O285" s="101"/>
      <c r="P285" s="101"/>
      <c r="Q285" s="102"/>
      <c r="R285" s="102"/>
      <c r="S285" s="102"/>
      <c r="T285" s="102"/>
      <c r="U285" s="102"/>
      <c r="V285" s="103"/>
      <c r="W285" s="103"/>
      <c r="X285" s="103"/>
      <c r="Y285" s="103"/>
      <c r="Z285" s="103"/>
      <c r="AA285" s="101"/>
      <c r="AB285" s="101"/>
      <c r="AC285" s="101"/>
      <c r="AD285" s="101"/>
      <c r="AE285" s="101"/>
      <c r="AF285" s="104"/>
      <c r="AG285" s="104"/>
      <c r="AH285" s="104"/>
      <c r="AI285" s="104"/>
      <c r="AJ285" s="104"/>
      <c r="AK285" s="102" t="str">
        <f t="shared" si="114"/>
        <v>ADEQUIM S.A.S</v>
      </c>
      <c r="AL285" s="102" t="str">
        <f t="shared" si="115"/>
        <v>AXYGEN</v>
      </c>
      <c r="AM285" s="102">
        <f t="shared" si="116"/>
        <v>59000</v>
      </c>
      <c r="AN285" s="102">
        <f t="shared" si="117"/>
        <v>9440</v>
      </c>
      <c r="AO285" s="102">
        <f t="shared" si="118"/>
        <v>342200</v>
      </c>
      <c r="AP285" s="102" t="str">
        <f t="shared" si="119"/>
        <v>90 DIAS</v>
      </c>
      <c r="AQ285" s="104"/>
      <c r="AR285" s="104"/>
      <c r="AS285" s="104"/>
      <c r="AT285" s="104"/>
      <c r="AU285" s="104"/>
      <c r="AV285" s="105"/>
      <c r="AW285" s="105"/>
      <c r="AX285" s="105"/>
      <c r="AY285" s="105"/>
      <c r="AZ285" s="105"/>
      <c r="BA285" s="102"/>
      <c r="BB285" s="102"/>
      <c r="BC285" s="102"/>
      <c r="BD285" s="102"/>
      <c r="BE285" s="102"/>
      <c r="BF285" s="106" t="s">
        <v>127</v>
      </c>
      <c r="BG285" s="106">
        <v>57538.25</v>
      </c>
      <c r="BH285" s="106">
        <v>9206.1200000000008</v>
      </c>
      <c r="BI285" s="106">
        <v>333721.84999999998</v>
      </c>
      <c r="BJ285" s="106" t="s">
        <v>1312</v>
      </c>
      <c r="BK285" s="101" t="s">
        <v>127</v>
      </c>
      <c r="BL285" s="101">
        <v>95000</v>
      </c>
      <c r="BM285" s="101">
        <v>15200</v>
      </c>
      <c r="BN285" s="101">
        <v>551000</v>
      </c>
      <c r="BO285" s="101" t="s">
        <v>1283</v>
      </c>
      <c r="BP285" s="107"/>
      <c r="BQ285" s="107"/>
      <c r="BR285" s="107"/>
      <c r="BS285" s="107"/>
      <c r="BT285" s="107"/>
      <c r="BU285" s="151" t="str">
        <f t="shared" si="104"/>
        <v>PROFINAS S.A.S</v>
      </c>
      <c r="BV285" s="151" t="str">
        <f t="shared" si="96"/>
        <v>AXYGEN</v>
      </c>
      <c r="BW285" s="151">
        <f t="shared" si="105"/>
        <v>57538.25</v>
      </c>
      <c r="BX285" s="151">
        <f t="shared" si="106"/>
        <v>9206.1200000000008</v>
      </c>
      <c r="BY285" s="151">
        <f t="shared" si="107"/>
        <v>333721.84999999998</v>
      </c>
      <c r="BZ285" s="151" t="str">
        <f t="shared" si="97"/>
        <v>8-75 DIAS</v>
      </c>
      <c r="CA285" s="105" t="s">
        <v>127</v>
      </c>
      <c r="CB285" s="105">
        <v>114000</v>
      </c>
      <c r="CC285" s="105">
        <v>18240</v>
      </c>
      <c r="CD285" s="105">
        <v>661200</v>
      </c>
      <c r="CE285" s="105" t="s">
        <v>137</v>
      </c>
      <c r="CF285" s="100"/>
      <c r="CG285" s="100"/>
      <c r="CH285" s="100"/>
      <c r="CI285" s="100"/>
      <c r="CJ285" s="100"/>
      <c r="CK285" s="107" t="s">
        <v>127</v>
      </c>
      <c r="CL285" s="107">
        <v>37733</v>
      </c>
      <c r="CM285" s="107">
        <v>6037.28</v>
      </c>
      <c r="CN285" s="107">
        <v>218851.4</v>
      </c>
      <c r="CO285" s="107" t="s">
        <v>1336</v>
      </c>
      <c r="CP285" s="102" t="str">
        <f t="shared" si="108"/>
        <v xml:space="preserve">LABORATORIOS WACOL S.A. </v>
      </c>
      <c r="CQ285" s="102" t="str">
        <f t="shared" si="109"/>
        <v>AXYGEN</v>
      </c>
      <c r="CR285" s="102">
        <f t="shared" si="110"/>
        <v>37733</v>
      </c>
      <c r="CS285" s="102">
        <f t="shared" si="111"/>
        <v>6037.28</v>
      </c>
      <c r="CT285" s="102">
        <f t="shared" si="112"/>
        <v>218851.4</v>
      </c>
      <c r="CU285" s="102" t="str">
        <f t="shared" si="113"/>
        <v>05 DIAS</v>
      </c>
      <c r="CV285" s="105" t="str">
        <f t="shared" si="98"/>
        <v xml:space="preserve">LABORATORIOS WACOL S.A. </v>
      </c>
      <c r="CW285" s="105" t="str">
        <f t="shared" si="99"/>
        <v>AXYGEN</v>
      </c>
      <c r="CX285" s="105">
        <f t="shared" si="100"/>
        <v>37733</v>
      </c>
      <c r="CY285" s="105">
        <f t="shared" si="101"/>
        <v>6037.28</v>
      </c>
      <c r="CZ285" s="105">
        <f t="shared" si="102"/>
        <v>218851.4</v>
      </c>
      <c r="DA285" s="105" t="str">
        <f t="shared" si="103"/>
        <v>05 DIAS</v>
      </c>
    </row>
    <row r="286" spans="1:105" ht="30">
      <c r="A286" s="40">
        <v>278</v>
      </c>
      <c r="B286" s="97" t="s">
        <v>364</v>
      </c>
      <c r="C286" s="35" t="s">
        <v>365</v>
      </c>
      <c r="D286" s="98" t="s">
        <v>54</v>
      </c>
      <c r="E286" s="98" t="s">
        <v>366</v>
      </c>
      <c r="F286" s="33">
        <v>1</v>
      </c>
      <c r="G286" s="99"/>
      <c r="H286" s="115"/>
      <c r="I286" s="115"/>
      <c r="J286" s="115"/>
      <c r="K286" s="100"/>
      <c r="L286" s="101"/>
      <c r="M286" s="101"/>
      <c r="N286" s="101"/>
      <c r="O286" s="101"/>
      <c r="P286" s="101"/>
      <c r="Q286" s="102"/>
      <c r="R286" s="102"/>
      <c r="S286" s="102"/>
      <c r="T286" s="102"/>
      <c r="U286" s="102"/>
      <c r="V286" s="103"/>
      <c r="W286" s="103"/>
      <c r="X286" s="103"/>
      <c r="Y286" s="103"/>
      <c r="Z286" s="103"/>
      <c r="AA286" s="101"/>
      <c r="AB286" s="101"/>
      <c r="AC286" s="101"/>
      <c r="AD286" s="101"/>
      <c r="AE286" s="101"/>
      <c r="AF286" s="104"/>
      <c r="AG286" s="104"/>
      <c r="AH286" s="104"/>
      <c r="AI286" s="104"/>
      <c r="AJ286" s="104"/>
      <c r="AK286" s="102"/>
      <c r="AL286" s="102"/>
      <c r="AM286" s="102"/>
      <c r="AN286" s="102"/>
      <c r="AO286" s="102"/>
      <c r="AP286" s="102"/>
      <c r="AQ286" s="104"/>
      <c r="AR286" s="104"/>
      <c r="AS286" s="104"/>
      <c r="AT286" s="104"/>
      <c r="AU286" s="104"/>
      <c r="AV286" s="105"/>
      <c r="AW286" s="105"/>
      <c r="AX286" s="105"/>
      <c r="AY286" s="105"/>
      <c r="AZ286" s="105"/>
      <c r="BA286" s="102" t="s">
        <v>554</v>
      </c>
      <c r="BB286" s="102">
        <v>294120</v>
      </c>
      <c r="BC286" s="102">
        <v>47059.200000000004</v>
      </c>
      <c r="BD286" s="102">
        <v>341179.2</v>
      </c>
      <c r="BE286" s="102" t="s">
        <v>1283</v>
      </c>
      <c r="BF286" s="106"/>
      <c r="BG286" s="106"/>
      <c r="BH286" s="106"/>
      <c r="BI286" s="106"/>
      <c r="BJ286" s="106"/>
      <c r="BK286" s="101"/>
      <c r="BL286" s="101"/>
      <c r="BM286" s="101"/>
      <c r="BN286" s="101"/>
      <c r="BO286" s="101"/>
      <c r="BP286" s="107"/>
      <c r="BQ286" s="107"/>
      <c r="BR286" s="107"/>
      <c r="BS286" s="107"/>
      <c r="BT286" s="107"/>
      <c r="BU286" s="151" t="str">
        <f t="shared" si="104"/>
        <v>PURIFIACIÓN Y ANÁLISIS DE FLUUIDOS LTDA.</v>
      </c>
      <c r="BV286" s="151" t="str">
        <f t="shared" si="96"/>
        <v>MERCK MILLIPORE</v>
      </c>
      <c r="BW286" s="151">
        <f t="shared" si="105"/>
        <v>294120</v>
      </c>
      <c r="BX286" s="151">
        <f t="shared" si="106"/>
        <v>47059.200000000004</v>
      </c>
      <c r="BY286" s="151">
        <f t="shared" si="107"/>
        <v>341179.2</v>
      </c>
      <c r="BZ286" s="151" t="str">
        <f t="shared" si="97"/>
        <v>60 DIAS</v>
      </c>
      <c r="CA286" s="105"/>
      <c r="CB286" s="105"/>
      <c r="CC286" s="105"/>
      <c r="CD286" s="105"/>
      <c r="CE286" s="105"/>
      <c r="CF286" s="100"/>
      <c r="CG286" s="100"/>
      <c r="CH286" s="100"/>
      <c r="CI286" s="100"/>
      <c r="CJ286" s="100"/>
      <c r="CK286" s="107"/>
      <c r="CL286" s="107"/>
      <c r="CM286" s="107"/>
      <c r="CN286" s="107"/>
      <c r="CO286" s="107"/>
      <c r="CP286" s="102"/>
      <c r="CQ286" s="102"/>
      <c r="CR286" s="102"/>
      <c r="CS286" s="102"/>
      <c r="CT286" s="102"/>
      <c r="CU286" s="102"/>
      <c r="CV286" s="105" t="str">
        <f t="shared" si="98"/>
        <v>PURIFIACIÓN Y ANÁLISIS DE FLUUIDOS LTDA.</v>
      </c>
      <c r="CW286" s="105" t="str">
        <f t="shared" si="99"/>
        <v>MERCK MILLIPORE</v>
      </c>
      <c r="CX286" s="105">
        <f t="shared" si="100"/>
        <v>294120</v>
      </c>
      <c r="CY286" s="105">
        <f t="shared" si="101"/>
        <v>47059.200000000004</v>
      </c>
      <c r="CZ286" s="105">
        <f t="shared" si="102"/>
        <v>341179.2</v>
      </c>
      <c r="DA286" s="105" t="str">
        <f t="shared" si="103"/>
        <v>60 DIAS</v>
      </c>
    </row>
    <row r="287" spans="1:105" ht="75">
      <c r="A287" s="40">
        <v>279</v>
      </c>
      <c r="B287" s="97" t="s">
        <v>367</v>
      </c>
      <c r="C287" s="35" t="s">
        <v>53</v>
      </c>
      <c r="D287" s="35" t="s">
        <v>54</v>
      </c>
      <c r="E287" s="98" t="s">
        <v>366</v>
      </c>
      <c r="F287" s="33">
        <v>2</v>
      </c>
      <c r="G287" s="99"/>
      <c r="H287" s="115"/>
      <c r="I287" s="115"/>
      <c r="J287" s="115"/>
      <c r="K287" s="100"/>
      <c r="L287" s="101"/>
      <c r="M287" s="101"/>
      <c r="N287" s="101"/>
      <c r="O287" s="101"/>
      <c r="P287" s="101"/>
      <c r="Q287" s="102"/>
      <c r="R287" s="102"/>
      <c r="S287" s="102"/>
      <c r="T287" s="102"/>
      <c r="U287" s="102"/>
      <c r="V287" s="103"/>
      <c r="W287" s="103"/>
      <c r="X287" s="103"/>
      <c r="Y287" s="103"/>
      <c r="Z287" s="103"/>
      <c r="AA287" s="101"/>
      <c r="AB287" s="101"/>
      <c r="AC287" s="101"/>
      <c r="AD287" s="101"/>
      <c r="AE287" s="101"/>
      <c r="AF287" s="104"/>
      <c r="AG287" s="104"/>
      <c r="AH287" s="104"/>
      <c r="AI287" s="104"/>
      <c r="AJ287" s="104"/>
      <c r="AK287" s="102"/>
      <c r="AL287" s="102"/>
      <c r="AM287" s="102"/>
      <c r="AN287" s="102"/>
      <c r="AO287" s="102"/>
      <c r="AP287" s="102"/>
      <c r="AQ287" s="104"/>
      <c r="AR287" s="104"/>
      <c r="AS287" s="104"/>
      <c r="AT287" s="104"/>
      <c r="AU287" s="104"/>
      <c r="AV287" s="105"/>
      <c r="AW287" s="105"/>
      <c r="AX287" s="105"/>
      <c r="AY287" s="105"/>
      <c r="AZ287" s="105"/>
      <c r="BA287" s="102" t="s">
        <v>554</v>
      </c>
      <c r="BB287" s="102">
        <v>4239360</v>
      </c>
      <c r="BC287" s="102">
        <v>678297.59999999998</v>
      </c>
      <c r="BD287" s="102">
        <v>9835315.1999999993</v>
      </c>
      <c r="BE287" s="102" t="s">
        <v>1283</v>
      </c>
      <c r="BF287" s="106"/>
      <c r="BG287" s="106"/>
      <c r="BH287" s="106"/>
      <c r="BI287" s="106"/>
      <c r="BJ287" s="106"/>
      <c r="BK287" s="101"/>
      <c r="BL287" s="101"/>
      <c r="BM287" s="101"/>
      <c r="BN287" s="101"/>
      <c r="BO287" s="101"/>
      <c r="BP287" s="107"/>
      <c r="BQ287" s="107"/>
      <c r="BR287" s="107"/>
      <c r="BS287" s="107"/>
      <c r="BT287" s="107"/>
      <c r="BU287" s="151" t="str">
        <f t="shared" si="104"/>
        <v>PURIFIACIÓN Y ANÁLISIS DE FLUUIDOS LTDA.</v>
      </c>
      <c r="BV287" s="151" t="str">
        <f t="shared" si="96"/>
        <v>MERCK MILLIPORE</v>
      </c>
      <c r="BW287" s="151">
        <f t="shared" si="105"/>
        <v>4239360</v>
      </c>
      <c r="BX287" s="151">
        <f t="shared" si="106"/>
        <v>678297.59999999998</v>
      </c>
      <c r="BY287" s="151">
        <f t="shared" si="107"/>
        <v>9835315.1999999993</v>
      </c>
      <c r="BZ287" s="151" t="str">
        <f t="shared" si="97"/>
        <v>60 DIAS</v>
      </c>
      <c r="CA287" s="105"/>
      <c r="CB287" s="105"/>
      <c r="CC287" s="105"/>
      <c r="CD287" s="105"/>
      <c r="CE287" s="105"/>
      <c r="CF287" s="100"/>
      <c r="CG287" s="100"/>
      <c r="CH287" s="100"/>
      <c r="CI287" s="100"/>
      <c r="CJ287" s="100"/>
      <c r="CK287" s="107"/>
      <c r="CL287" s="107"/>
      <c r="CM287" s="107"/>
      <c r="CN287" s="107"/>
      <c r="CO287" s="107"/>
      <c r="CP287" s="102"/>
      <c r="CQ287" s="102"/>
      <c r="CR287" s="102"/>
      <c r="CS287" s="102"/>
      <c r="CT287" s="102"/>
      <c r="CU287" s="102"/>
      <c r="CV287" s="105" t="str">
        <f t="shared" si="98"/>
        <v>PURIFIACIÓN Y ANÁLISIS DE FLUUIDOS LTDA.</v>
      </c>
      <c r="CW287" s="105" t="str">
        <f t="shared" si="99"/>
        <v>MERCK MILLIPORE</v>
      </c>
      <c r="CX287" s="105">
        <f t="shared" si="100"/>
        <v>4239360</v>
      </c>
      <c r="CY287" s="105">
        <f t="shared" si="101"/>
        <v>678297.59999999998</v>
      </c>
      <c r="CZ287" s="105">
        <f t="shared" si="102"/>
        <v>9835315.1999999993</v>
      </c>
      <c r="DA287" s="105" t="str">
        <f t="shared" si="103"/>
        <v>60 DIAS</v>
      </c>
    </row>
    <row r="288" spans="1:105" ht="30">
      <c r="A288" s="40">
        <v>280</v>
      </c>
      <c r="B288" s="97" t="s">
        <v>368</v>
      </c>
      <c r="C288" s="35" t="s">
        <v>53</v>
      </c>
      <c r="D288" s="35" t="s">
        <v>54</v>
      </c>
      <c r="E288" s="98" t="s">
        <v>366</v>
      </c>
      <c r="F288" s="33">
        <v>1</v>
      </c>
      <c r="G288" s="99"/>
      <c r="H288" s="115"/>
      <c r="I288" s="115"/>
      <c r="J288" s="115"/>
      <c r="K288" s="100"/>
      <c r="L288" s="101"/>
      <c r="M288" s="101"/>
      <c r="N288" s="101"/>
      <c r="O288" s="101"/>
      <c r="P288" s="101"/>
      <c r="Q288" s="102"/>
      <c r="R288" s="102"/>
      <c r="S288" s="102"/>
      <c r="T288" s="102"/>
      <c r="U288" s="102"/>
      <c r="V288" s="103"/>
      <c r="W288" s="103"/>
      <c r="X288" s="103"/>
      <c r="Y288" s="103"/>
      <c r="Z288" s="103"/>
      <c r="AA288" s="101"/>
      <c r="AB288" s="101"/>
      <c r="AC288" s="101"/>
      <c r="AD288" s="101"/>
      <c r="AE288" s="101"/>
      <c r="AF288" s="104"/>
      <c r="AG288" s="104"/>
      <c r="AH288" s="104"/>
      <c r="AI288" s="104"/>
      <c r="AJ288" s="104"/>
      <c r="AK288" s="102"/>
      <c r="AL288" s="102"/>
      <c r="AM288" s="102"/>
      <c r="AN288" s="102"/>
      <c r="AO288" s="102"/>
      <c r="AP288" s="102"/>
      <c r="AQ288" s="104"/>
      <c r="AR288" s="104"/>
      <c r="AS288" s="104"/>
      <c r="AT288" s="104"/>
      <c r="AU288" s="104"/>
      <c r="AV288" s="105"/>
      <c r="AW288" s="105"/>
      <c r="AX288" s="105"/>
      <c r="AY288" s="105"/>
      <c r="AZ288" s="105"/>
      <c r="BA288" s="102" t="s">
        <v>554</v>
      </c>
      <c r="BB288" s="102">
        <v>2767488</v>
      </c>
      <c r="BC288" s="102">
        <v>442798.08000000002</v>
      </c>
      <c r="BD288" s="102">
        <v>3210286.08</v>
      </c>
      <c r="BE288" s="102" t="s">
        <v>1283</v>
      </c>
      <c r="BF288" s="106"/>
      <c r="BG288" s="106"/>
      <c r="BH288" s="106"/>
      <c r="BI288" s="106"/>
      <c r="BJ288" s="106"/>
      <c r="BK288" s="101"/>
      <c r="BL288" s="101"/>
      <c r="BM288" s="101"/>
      <c r="BN288" s="101"/>
      <c r="BO288" s="101"/>
      <c r="BP288" s="107"/>
      <c r="BQ288" s="107"/>
      <c r="BR288" s="107"/>
      <c r="BS288" s="107"/>
      <c r="BT288" s="107"/>
      <c r="BU288" s="151" t="str">
        <f t="shared" si="104"/>
        <v>PURIFIACIÓN Y ANÁLISIS DE FLUUIDOS LTDA.</v>
      </c>
      <c r="BV288" s="151" t="str">
        <f t="shared" si="96"/>
        <v>MERCK MILLIPORE</v>
      </c>
      <c r="BW288" s="151">
        <f t="shared" si="105"/>
        <v>2767488</v>
      </c>
      <c r="BX288" s="151">
        <f t="shared" si="106"/>
        <v>442798.08000000002</v>
      </c>
      <c r="BY288" s="151">
        <f t="shared" si="107"/>
        <v>3210286.08</v>
      </c>
      <c r="BZ288" s="151" t="str">
        <f t="shared" si="97"/>
        <v>60 DIAS</v>
      </c>
      <c r="CA288" s="105"/>
      <c r="CB288" s="105"/>
      <c r="CC288" s="105"/>
      <c r="CD288" s="105"/>
      <c r="CE288" s="105"/>
      <c r="CF288" s="100"/>
      <c r="CG288" s="100"/>
      <c r="CH288" s="100"/>
      <c r="CI288" s="100"/>
      <c r="CJ288" s="100"/>
      <c r="CK288" s="107"/>
      <c r="CL288" s="107"/>
      <c r="CM288" s="107"/>
      <c r="CN288" s="107"/>
      <c r="CO288" s="107"/>
      <c r="CP288" s="102"/>
      <c r="CQ288" s="102"/>
      <c r="CR288" s="102"/>
      <c r="CS288" s="102"/>
      <c r="CT288" s="102"/>
      <c r="CU288" s="102"/>
      <c r="CV288" s="105" t="str">
        <f t="shared" si="98"/>
        <v>PURIFIACIÓN Y ANÁLISIS DE FLUUIDOS LTDA.</v>
      </c>
      <c r="CW288" s="105" t="str">
        <f t="shared" si="99"/>
        <v>MERCK MILLIPORE</v>
      </c>
      <c r="CX288" s="105">
        <f t="shared" si="100"/>
        <v>2767488</v>
      </c>
      <c r="CY288" s="105">
        <f t="shared" si="101"/>
        <v>442798.08000000002</v>
      </c>
      <c r="CZ288" s="105">
        <f t="shared" si="102"/>
        <v>3210286.08</v>
      </c>
      <c r="DA288" s="105" t="str">
        <f t="shared" si="103"/>
        <v>60 DIAS</v>
      </c>
    </row>
    <row r="289" spans="1:105" ht="30">
      <c r="A289" s="40">
        <v>281</v>
      </c>
      <c r="B289" s="97" t="s">
        <v>369</v>
      </c>
      <c r="C289" s="35" t="s">
        <v>53</v>
      </c>
      <c r="D289" s="35" t="s">
        <v>54</v>
      </c>
      <c r="E289" s="98" t="s">
        <v>366</v>
      </c>
      <c r="F289" s="33">
        <v>1</v>
      </c>
      <c r="G289" s="99"/>
      <c r="H289" s="115"/>
      <c r="I289" s="115"/>
      <c r="J289" s="115"/>
      <c r="K289" s="100"/>
      <c r="L289" s="101"/>
      <c r="M289" s="101"/>
      <c r="N289" s="101"/>
      <c r="O289" s="101"/>
      <c r="P289" s="101"/>
      <c r="Q289" s="102"/>
      <c r="R289" s="102"/>
      <c r="S289" s="102"/>
      <c r="T289" s="102"/>
      <c r="U289" s="102"/>
      <c r="V289" s="103"/>
      <c r="W289" s="103"/>
      <c r="X289" s="103"/>
      <c r="Y289" s="103"/>
      <c r="Z289" s="103"/>
      <c r="AA289" s="101"/>
      <c r="AB289" s="101"/>
      <c r="AC289" s="101"/>
      <c r="AD289" s="101"/>
      <c r="AE289" s="101"/>
      <c r="AF289" s="104"/>
      <c r="AG289" s="104"/>
      <c r="AH289" s="104"/>
      <c r="AI289" s="104"/>
      <c r="AJ289" s="104"/>
      <c r="AK289" s="102"/>
      <c r="AL289" s="102"/>
      <c r="AM289" s="102"/>
      <c r="AN289" s="102"/>
      <c r="AO289" s="102"/>
      <c r="AP289" s="102"/>
      <c r="AQ289" s="104"/>
      <c r="AR289" s="104"/>
      <c r="AS289" s="104"/>
      <c r="AT289" s="104"/>
      <c r="AU289" s="104"/>
      <c r="AV289" s="105"/>
      <c r="AW289" s="105"/>
      <c r="AX289" s="105"/>
      <c r="AY289" s="105"/>
      <c r="AZ289" s="105"/>
      <c r="BA289" s="102" t="s">
        <v>554</v>
      </c>
      <c r="BB289" s="102">
        <v>3174912</v>
      </c>
      <c r="BC289" s="102">
        <v>507985.91999999998</v>
      </c>
      <c r="BD289" s="102">
        <v>3682897.9199999999</v>
      </c>
      <c r="BE289" s="102" t="s">
        <v>1283</v>
      </c>
      <c r="BF289" s="106"/>
      <c r="BG289" s="106"/>
      <c r="BH289" s="106"/>
      <c r="BI289" s="106"/>
      <c r="BJ289" s="106"/>
      <c r="BK289" s="101"/>
      <c r="BL289" s="101"/>
      <c r="BM289" s="101"/>
      <c r="BN289" s="101"/>
      <c r="BO289" s="101"/>
      <c r="BP289" s="107"/>
      <c r="BQ289" s="107"/>
      <c r="BR289" s="107"/>
      <c r="BS289" s="107"/>
      <c r="BT289" s="107"/>
      <c r="BU289" s="151" t="str">
        <f t="shared" si="104"/>
        <v>PURIFIACIÓN Y ANÁLISIS DE FLUUIDOS LTDA.</v>
      </c>
      <c r="BV289" s="151" t="str">
        <f t="shared" si="96"/>
        <v>MERCK MILLIPORE</v>
      </c>
      <c r="BW289" s="151">
        <f t="shared" si="105"/>
        <v>3174912</v>
      </c>
      <c r="BX289" s="151">
        <f t="shared" si="106"/>
        <v>507985.91999999998</v>
      </c>
      <c r="BY289" s="151">
        <f t="shared" si="107"/>
        <v>3682897.9199999999</v>
      </c>
      <c r="BZ289" s="151" t="str">
        <f t="shared" si="97"/>
        <v>60 DIAS</v>
      </c>
      <c r="CA289" s="105"/>
      <c r="CB289" s="105"/>
      <c r="CC289" s="105"/>
      <c r="CD289" s="105"/>
      <c r="CE289" s="105"/>
      <c r="CF289" s="100"/>
      <c r="CG289" s="100"/>
      <c r="CH289" s="100"/>
      <c r="CI289" s="100"/>
      <c r="CJ289" s="100"/>
      <c r="CK289" s="107"/>
      <c r="CL289" s="107"/>
      <c r="CM289" s="107"/>
      <c r="CN289" s="107"/>
      <c r="CO289" s="107"/>
      <c r="CP289" s="102"/>
      <c r="CQ289" s="102"/>
      <c r="CR289" s="102"/>
      <c r="CS289" s="102"/>
      <c r="CT289" s="102"/>
      <c r="CU289" s="102"/>
      <c r="CV289" s="105" t="str">
        <f t="shared" si="98"/>
        <v>PURIFIACIÓN Y ANÁLISIS DE FLUUIDOS LTDA.</v>
      </c>
      <c r="CW289" s="105" t="str">
        <f t="shared" si="99"/>
        <v>MERCK MILLIPORE</v>
      </c>
      <c r="CX289" s="105">
        <f t="shared" si="100"/>
        <v>3174912</v>
      </c>
      <c r="CY289" s="105">
        <f t="shared" si="101"/>
        <v>507985.91999999998</v>
      </c>
      <c r="CZ289" s="105">
        <f t="shared" si="102"/>
        <v>3682897.9199999999</v>
      </c>
      <c r="DA289" s="105" t="str">
        <f t="shared" si="103"/>
        <v>60 DIAS</v>
      </c>
    </row>
    <row r="290" spans="1:105" ht="60">
      <c r="A290" s="40">
        <v>282</v>
      </c>
      <c r="B290" s="97" t="s">
        <v>370</v>
      </c>
      <c r="C290" s="35" t="s">
        <v>371</v>
      </c>
      <c r="D290" s="35" t="s">
        <v>54</v>
      </c>
      <c r="E290" s="98" t="s">
        <v>366</v>
      </c>
      <c r="F290" s="33">
        <v>1</v>
      </c>
      <c r="G290" s="99"/>
      <c r="H290" s="115"/>
      <c r="I290" s="115"/>
      <c r="J290" s="115"/>
      <c r="K290" s="100"/>
      <c r="L290" s="101"/>
      <c r="M290" s="101"/>
      <c r="N290" s="101"/>
      <c r="O290" s="101"/>
      <c r="P290" s="101"/>
      <c r="Q290" s="102"/>
      <c r="R290" s="102"/>
      <c r="S290" s="102"/>
      <c r="T290" s="102"/>
      <c r="U290" s="102"/>
      <c r="V290" s="103"/>
      <c r="W290" s="103"/>
      <c r="X290" s="103"/>
      <c r="Y290" s="103"/>
      <c r="Z290" s="103"/>
      <c r="AA290" s="101"/>
      <c r="AB290" s="101"/>
      <c r="AC290" s="101"/>
      <c r="AD290" s="101"/>
      <c r="AE290" s="101"/>
      <c r="AF290" s="104"/>
      <c r="AG290" s="104"/>
      <c r="AH290" s="104"/>
      <c r="AI290" s="104"/>
      <c r="AJ290" s="104"/>
      <c r="AK290" s="102"/>
      <c r="AL290" s="102"/>
      <c r="AM290" s="102"/>
      <c r="AN290" s="102"/>
      <c r="AO290" s="102"/>
      <c r="AP290" s="102"/>
      <c r="AQ290" s="104"/>
      <c r="AR290" s="104"/>
      <c r="AS290" s="104"/>
      <c r="AT290" s="104"/>
      <c r="AU290" s="104"/>
      <c r="AV290" s="105"/>
      <c r="AW290" s="105"/>
      <c r="AX290" s="105"/>
      <c r="AY290" s="105"/>
      <c r="AZ290" s="105"/>
      <c r="BA290" s="102" t="s">
        <v>554</v>
      </c>
      <c r="BB290" s="102">
        <v>188896</v>
      </c>
      <c r="BC290" s="102">
        <v>30223.360000000001</v>
      </c>
      <c r="BD290" s="102">
        <v>219119.35999999999</v>
      </c>
      <c r="BE290" s="102" t="s">
        <v>1283</v>
      </c>
      <c r="BF290" s="106"/>
      <c r="BG290" s="106"/>
      <c r="BH290" s="106"/>
      <c r="BI290" s="106"/>
      <c r="BJ290" s="106"/>
      <c r="BK290" s="101"/>
      <c r="BL290" s="101"/>
      <c r="BM290" s="101"/>
      <c r="BN290" s="101"/>
      <c r="BO290" s="101"/>
      <c r="BP290" s="107"/>
      <c r="BQ290" s="107"/>
      <c r="BR290" s="107"/>
      <c r="BS290" s="107"/>
      <c r="BT290" s="107"/>
      <c r="BU290" s="151" t="str">
        <f t="shared" si="104"/>
        <v>PURIFIACIÓN Y ANÁLISIS DE FLUUIDOS LTDA.</v>
      </c>
      <c r="BV290" s="151" t="str">
        <f t="shared" si="96"/>
        <v>MERCK MILLIPORE</v>
      </c>
      <c r="BW290" s="151">
        <f t="shared" si="105"/>
        <v>188896</v>
      </c>
      <c r="BX290" s="151">
        <f t="shared" si="106"/>
        <v>30223.360000000001</v>
      </c>
      <c r="BY290" s="151">
        <f t="shared" si="107"/>
        <v>219119.35999999999</v>
      </c>
      <c r="BZ290" s="151" t="str">
        <f t="shared" si="97"/>
        <v>60 DIAS</v>
      </c>
      <c r="CA290" s="105"/>
      <c r="CB290" s="105"/>
      <c r="CC290" s="105"/>
      <c r="CD290" s="105"/>
      <c r="CE290" s="105"/>
      <c r="CF290" s="100"/>
      <c r="CG290" s="100"/>
      <c r="CH290" s="100"/>
      <c r="CI290" s="100"/>
      <c r="CJ290" s="100"/>
      <c r="CK290" s="107"/>
      <c r="CL290" s="107"/>
      <c r="CM290" s="107"/>
      <c r="CN290" s="107"/>
      <c r="CO290" s="107"/>
      <c r="CP290" s="102"/>
      <c r="CQ290" s="102"/>
      <c r="CR290" s="102"/>
      <c r="CS290" s="102"/>
      <c r="CT290" s="102"/>
      <c r="CU290" s="102"/>
      <c r="CV290" s="105" t="str">
        <f t="shared" si="98"/>
        <v>PURIFIACIÓN Y ANÁLISIS DE FLUUIDOS LTDA.</v>
      </c>
      <c r="CW290" s="105" t="str">
        <f t="shared" si="99"/>
        <v>MERCK MILLIPORE</v>
      </c>
      <c r="CX290" s="105">
        <f t="shared" si="100"/>
        <v>188896</v>
      </c>
      <c r="CY290" s="105">
        <f t="shared" si="101"/>
        <v>30223.360000000001</v>
      </c>
      <c r="CZ290" s="105">
        <f t="shared" si="102"/>
        <v>219119.35999999999</v>
      </c>
      <c r="DA290" s="105" t="str">
        <f t="shared" si="103"/>
        <v>60 DIAS</v>
      </c>
    </row>
    <row r="291" spans="1:105" ht="30">
      <c r="A291" s="40">
        <v>283</v>
      </c>
      <c r="B291" s="97" t="s">
        <v>372</v>
      </c>
      <c r="C291" s="35" t="s">
        <v>30</v>
      </c>
      <c r="D291" s="35" t="s">
        <v>314</v>
      </c>
      <c r="E291" s="98" t="s">
        <v>142</v>
      </c>
      <c r="F291" s="33">
        <v>1</v>
      </c>
      <c r="G291" s="99" t="s">
        <v>142</v>
      </c>
      <c r="H291" s="115">
        <v>163000</v>
      </c>
      <c r="I291" s="115">
        <v>26080</v>
      </c>
      <c r="J291" s="115">
        <v>189080</v>
      </c>
      <c r="K291" s="100" t="s">
        <v>1274</v>
      </c>
      <c r="L291" s="101"/>
      <c r="M291" s="101"/>
      <c r="N291" s="101"/>
      <c r="O291" s="101"/>
      <c r="P291" s="101"/>
      <c r="Q291" s="102"/>
      <c r="R291" s="102"/>
      <c r="S291" s="102"/>
      <c r="T291" s="102"/>
      <c r="U291" s="102"/>
      <c r="V291" s="103"/>
      <c r="W291" s="103"/>
      <c r="X291" s="103"/>
      <c r="Y291" s="103"/>
      <c r="Z291" s="103"/>
      <c r="AA291" s="101"/>
      <c r="AB291" s="101"/>
      <c r="AC291" s="101"/>
      <c r="AD291" s="101"/>
      <c r="AE291" s="101"/>
      <c r="AF291" s="104"/>
      <c r="AG291" s="104"/>
      <c r="AH291" s="104"/>
      <c r="AI291" s="104"/>
      <c r="AJ291" s="104"/>
      <c r="AK291" s="102" t="str">
        <f t="shared" si="114"/>
        <v>ADEQUIM S.A.S</v>
      </c>
      <c r="AL291" s="102" t="str">
        <f t="shared" si="115"/>
        <v>CALBIOCHEM</v>
      </c>
      <c r="AM291" s="102">
        <f t="shared" si="116"/>
        <v>163000</v>
      </c>
      <c r="AN291" s="102">
        <f t="shared" si="117"/>
        <v>26080</v>
      </c>
      <c r="AO291" s="102">
        <f t="shared" si="118"/>
        <v>189080</v>
      </c>
      <c r="AP291" s="102" t="str">
        <f t="shared" si="119"/>
        <v>90 DIAS</v>
      </c>
      <c r="AQ291" s="104"/>
      <c r="AR291" s="104"/>
      <c r="AS291" s="104"/>
      <c r="AT291" s="104"/>
      <c r="AU291" s="104"/>
      <c r="AV291" s="105"/>
      <c r="AW291" s="105"/>
      <c r="AX291" s="105"/>
      <c r="AY291" s="105"/>
      <c r="AZ291" s="105"/>
      <c r="BA291" s="102" t="s">
        <v>134</v>
      </c>
      <c r="BB291" s="102">
        <v>217877</v>
      </c>
      <c r="BC291" s="102">
        <v>34860.32</v>
      </c>
      <c r="BD291" s="102">
        <v>252737.32</v>
      </c>
      <c r="BE291" s="102" t="s">
        <v>1283</v>
      </c>
      <c r="BF291" s="106" t="s">
        <v>142</v>
      </c>
      <c r="BG291" s="106">
        <v>130100.8</v>
      </c>
      <c r="BH291" s="106">
        <v>20816.128000000001</v>
      </c>
      <c r="BI291" s="106">
        <v>150916.92800000001</v>
      </c>
      <c r="BJ291" s="106" t="s">
        <v>1312</v>
      </c>
      <c r="BK291" s="101"/>
      <c r="BL291" s="101"/>
      <c r="BM291" s="101"/>
      <c r="BN291" s="101"/>
      <c r="BO291" s="101"/>
      <c r="BP291" s="107"/>
      <c r="BQ291" s="107"/>
      <c r="BR291" s="107"/>
      <c r="BS291" s="107"/>
      <c r="BT291" s="107"/>
      <c r="BU291" s="151" t="str">
        <f t="shared" si="104"/>
        <v>PROFINAS S.A.S</v>
      </c>
      <c r="BV291" s="151" t="str">
        <f t="shared" si="96"/>
        <v>CALBIOCHEM</v>
      </c>
      <c r="BW291" s="151">
        <f t="shared" si="105"/>
        <v>130100.8</v>
      </c>
      <c r="BX291" s="151">
        <f t="shared" si="106"/>
        <v>20816.128000000001</v>
      </c>
      <c r="BY291" s="151">
        <f t="shared" si="107"/>
        <v>150916.92800000001</v>
      </c>
      <c r="BZ291" s="151" t="str">
        <f t="shared" si="97"/>
        <v>8-75 DIAS</v>
      </c>
      <c r="CA291" s="105"/>
      <c r="CB291" s="105"/>
      <c r="CC291" s="105"/>
      <c r="CD291" s="105"/>
      <c r="CE291" s="105"/>
      <c r="CF291" s="100"/>
      <c r="CG291" s="100"/>
      <c r="CH291" s="100"/>
      <c r="CI291" s="100"/>
      <c r="CJ291" s="100"/>
      <c r="CK291" s="107"/>
      <c r="CL291" s="107"/>
      <c r="CM291" s="107"/>
      <c r="CN291" s="107"/>
      <c r="CO291" s="107"/>
      <c r="CP291" s="102"/>
      <c r="CQ291" s="102"/>
      <c r="CR291" s="102"/>
      <c r="CS291" s="102"/>
      <c r="CT291" s="102"/>
      <c r="CU291" s="102"/>
      <c r="CV291" s="105" t="str">
        <f t="shared" si="98"/>
        <v>PROFINAS S.A.S</v>
      </c>
      <c r="CW291" s="105" t="str">
        <f t="shared" si="99"/>
        <v>CALBIOCHEM</v>
      </c>
      <c r="CX291" s="105">
        <f t="shared" si="100"/>
        <v>130100.8</v>
      </c>
      <c r="CY291" s="105">
        <f t="shared" si="101"/>
        <v>20816.128000000001</v>
      </c>
      <c r="CZ291" s="105">
        <f t="shared" si="102"/>
        <v>150916.92800000001</v>
      </c>
      <c r="DA291" s="105" t="str">
        <f t="shared" si="103"/>
        <v>8-75 DIAS</v>
      </c>
    </row>
    <row r="292" spans="1:105" ht="45">
      <c r="A292" s="40">
        <v>284</v>
      </c>
      <c r="B292" s="97" t="s">
        <v>132</v>
      </c>
      <c r="C292" s="35" t="s">
        <v>133</v>
      </c>
      <c r="D292" s="35" t="s">
        <v>54</v>
      </c>
      <c r="E292" s="98" t="s">
        <v>127</v>
      </c>
      <c r="F292" s="33">
        <v>5</v>
      </c>
      <c r="G292" s="99" t="s">
        <v>127</v>
      </c>
      <c r="H292" s="115">
        <v>95000</v>
      </c>
      <c r="I292" s="115">
        <v>15200</v>
      </c>
      <c r="J292" s="115">
        <v>551000</v>
      </c>
      <c r="K292" s="100" t="s">
        <v>1274</v>
      </c>
      <c r="L292" s="101"/>
      <c r="M292" s="101"/>
      <c r="N292" s="101"/>
      <c r="O292" s="101"/>
      <c r="P292" s="101"/>
      <c r="Q292" s="102"/>
      <c r="R292" s="102"/>
      <c r="S292" s="102"/>
      <c r="T292" s="102"/>
      <c r="U292" s="102"/>
      <c r="V292" s="103"/>
      <c r="W292" s="103"/>
      <c r="X292" s="103"/>
      <c r="Y292" s="103"/>
      <c r="Z292" s="103"/>
      <c r="AA292" s="101"/>
      <c r="AB292" s="101"/>
      <c r="AC292" s="101"/>
      <c r="AD292" s="101"/>
      <c r="AE292" s="101"/>
      <c r="AF292" s="104"/>
      <c r="AG292" s="104"/>
      <c r="AH292" s="104"/>
      <c r="AI292" s="104"/>
      <c r="AJ292" s="104"/>
      <c r="AK292" s="102" t="str">
        <f t="shared" si="114"/>
        <v>ADEQUIM S.A.S</v>
      </c>
      <c r="AL292" s="102" t="str">
        <f t="shared" si="115"/>
        <v>AXYGEN</v>
      </c>
      <c r="AM292" s="102">
        <f t="shared" si="116"/>
        <v>95000</v>
      </c>
      <c r="AN292" s="102">
        <f t="shared" si="117"/>
        <v>15200</v>
      </c>
      <c r="AO292" s="102">
        <f t="shared" si="118"/>
        <v>551000</v>
      </c>
      <c r="AP292" s="102" t="str">
        <f t="shared" si="119"/>
        <v>90 DIAS</v>
      </c>
      <c r="AQ292" s="104"/>
      <c r="AR292" s="104"/>
      <c r="AS292" s="104"/>
      <c r="AT292" s="104"/>
      <c r="AU292" s="104"/>
      <c r="AV292" s="105"/>
      <c r="AW292" s="105"/>
      <c r="AX292" s="105"/>
      <c r="AY292" s="105"/>
      <c r="AZ292" s="105"/>
      <c r="BA292" s="102"/>
      <c r="BB292" s="102"/>
      <c r="BC292" s="102"/>
      <c r="BD292" s="102"/>
      <c r="BE292" s="102"/>
      <c r="BF292" s="106" t="s">
        <v>127</v>
      </c>
      <c r="BG292" s="106">
        <v>93159.443999999989</v>
      </c>
      <c r="BH292" s="106">
        <v>14905.511039999998</v>
      </c>
      <c r="BI292" s="106">
        <v>540324.77519999992</v>
      </c>
      <c r="BJ292" s="106" t="s">
        <v>1312</v>
      </c>
      <c r="BK292" s="101"/>
      <c r="BL292" s="101"/>
      <c r="BM292" s="101"/>
      <c r="BN292" s="101"/>
      <c r="BO292" s="101"/>
      <c r="BP292" s="107"/>
      <c r="BQ292" s="107"/>
      <c r="BR292" s="107"/>
      <c r="BS292" s="107"/>
      <c r="BT292" s="107"/>
      <c r="BU292" s="151" t="str">
        <f t="shared" si="104"/>
        <v>PROFINAS S.A.S</v>
      </c>
      <c r="BV292" s="151" t="str">
        <f t="shared" si="96"/>
        <v>AXYGEN</v>
      </c>
      <c r="BW292" s="151">
        <f t="shared" si="105"/>
        <v>93159.443999999989</v>
      </c>
      <c r="BX292" s="151">
        <f t="shared" si="106"/>
        <v>14905.511039999998</v>
      </c>
      <c r="BY292" s="151">
        <f t="shared" si="107"/>
        <v>540324.77519999992</v>
      </c>
      <c r="BZ292" s="151" t="str">
        <f t="shared" si="97"/>
        <v>8-75 DIAS</v>
      </c>
      <c r="CA292" s="105" t="s">
        <v>127</v>
      </c>
      <c r="CB292" s="105">
        <v>116000</v>
      </c>
      <c r="CC292" s="105">
        <v>18560</v>
      </c>
      <c r="CD292" s="105">
        <v>672800</v>
      </c>
      <c r="CE292" s="105" t="s">
        <v>137</v>
      </c>
      <c r="CF292" s="100"/>
      <c r="CG292" s="100"/>
      <c r="CH292" s="100"/>
      <c r="CI292" s="100"/>
      <c r="CJ292" s="100"/>
      <c r="CK292" s="107" t="s">
        <v>127</v>
      </c>
      <c r="CL292" s="107">
        <v>36315</v>
      </c>
      <c r="CM292" s="107">
        <v>5810.4000000000005</v>
      </c>
      <c r="CN292" s="107">
        <v>210627</v>
      </c>
      <c r="CO292" s="107" t="s">
        <v>1336</v>
      </c>
      <c r="CP292" s="102" t="str">
        <f t="shared" si="108"/>
        <v xml:space="preserve">LABORATORIOS WACOL S.A. </v>
      </c>
      <c r="CQ292" s="102" t="str">
        <f t="shared" si="109"/>
        <v>AXYGEN</v>
      </c>
      <c r="CR292" s="102">
        <f t="shared" si="110"/>
        <v>36315</v>
      </c>
      <c r="CS292" s="102">
        <f t="shared" si="111"/>
        <v>5810.4000000000005</v>
      </c>
      <c r="CT292" s="102">
        <f t="shared" si="112"/>
        <v>210627</v>
      </c>
      <c r="CU292" s="102" t="str">
        <f t="shared" si="113"/>
        <v>05 DIAS</v>
      </c>
      <c r="CV292" s="105" t="str">
        <f t="shared" si="98"/>
        <v xml:space="preserve">LABORATORIOS WACOL S.A. </v>
      </c>
      <c r="CW292" s="105" t="str">
        <f t="shared" si="99"/>
        <v>AXYGEN</v>
      </c>
      <c r="CX292" s="105">
        <f t="shared" si="100"/>
        <v>36315</v>
      </c>
      <c r="CY292" s="105">
        <f t="shared" si="101"/>
        <v>5810.4000000000005</v>
      </c>
      <c r="CZ292" s="105">
        <f t="shared" si="102"/>
        <v>210627</v>
      </c>
      <c r="DA292" s="105" t="str">
        <f t="shared" si="103"/>
        <v>05 DIAS</v>
      </c>
    </row>
    <row r="293" spans="1:105" ht="45">
      <c r="A293" s="40">
        <v>285</v>
      </c>
      <c r="B293" s="97" t="s">
        <v>265</v>
      </c>
      <c r="C293" s="35" t="s">
        <v>131</v>
      </c>
      <c r="D293" s="35" t="s">
        <v>54</v>
      </c>
      <c r="E293" s="98" t="s">
        <v>127</v>
      </c>
      <c r="F293" s="33">
        <v>5</v>
      </c>
      <c r="G293" s="99" t="s">
        <v>127</v>
      </c>
      <c r="H293" s="115">
        <v>238000</v>
      </c>
      <c r="I293" s="115">
        <v>38080</v>
      </c>
      <c r="J293" s="115">
        <v>1380400</v>
      </c>
      <c r="K293" s="100" t="s">
        <v>1274</v>
      </c>
      <c r="L293" s="101"/>
      <c r="M293" s="101"/>
      <c r="N293" s="101"/>
      <c r="O293" s="101"/>
      <c r="P293" s="101"/>
      <c r="Q293" s="102"/>
      <c r="R293" s="102"/>
      <c r="S293" s="102"/>
      <c r="T293" s="102"/>
      <c r="U293" s="102"/>
      <c r="V293" s="103"/>
      <c r="W293" s="103"/>
      <c r="X293" s="103"/>
      <c r="Y293" s="103"/>
      <c r="Z293" s="103"/>
      <c r="AA293" s="101"/>
      <c r="AB293" s="101"/>
      <c r="AC293" s="101"/>
      <c r="AD293" s="101"/>
      <c r="AE293" s="101"/>
      <c r="AF293" s="104"/>
      <c r="AG293" s="104"/>
      <c r="AH293" s="104"/>
      <c r="AI293" s="104"/>
      <c r="AJ293" s="104"/>
      <c r="AK293" s="102" t="str">
        <f t="shared" si="114"/>
        <v>ADEQUIM S.A.S</v>
      </c>
      <c r="AL293" s="102" t="str">
        <f t="shared" si="115"/>
        <v>AXYGEN</v>
      </c>
      <c r="AM293" s="102">
        <f t="shared" si="116"/>
        <v>238000</v>
      </c>
      <c r="AN293" s="102">
        <f t="shared" si="117"/>
        <v>38080</v>
      </c>
      <c r="AO293" s="102">
        <f t="shared" si="118"/>
        <v>1380400</v>
      </c>
      <c r="AP293" s="102" t="str">
        <f t="shared" si="119"/>
        <v>90 DIAS</v>
      </c>
      <c r="AQ293" s="104"/>
      <c r="AR293" s="104"/>
      <c r="AS293" s="104"/>
      <c r="AT293" s="104"/>
      <c r="AU293" s="104"/>
      <c r="AV293" s="105"/>
      <c r="AW293" s="105"/>
      <c r="AX293" s="105"/>
      <c r="AY293" s="105"/>
      <c r="AZ293" s="105"/>
      <c r="BA293" s="102"/>
      <c r="BB293" s="102"/>
      <c r="BC293" s="102"/>
      <c r="BD293" s="102"/>
      <c r="BE293" s="102"/>
      <c r="BF293" s="106" t="s">
        <v>127</v>
      </c>
      <c r="BG293" s="106">
        <v>232893.48599999998</v>
      </c>
      <c r="BH293" s="106">
        <v>37262.957759999998</v>
      </c>
      <c r="BI293" s="106">
        <v>1350782.2187999999</v>
      </c>
      <c r="BJ293" s="106" t="s">
        <v>1312</v>
      </c>
      <c r="BK293" s="101"/>
      <c r="BL293" s="101"/>
      <c r="BM293" s="101"/>
      <c r="BN293" s="101"/>
      <c r="BO293" s="101"/>
      <c r="BP293" s="107"/>
      <c r="BQ293" s="107"/>
      <c r="BR293" s="107"/>
      <c r="BS293" s="107"/>
      <c r="BT293" s="107"/>
      <c r="BU293" s="151" t="str">
        <f t="shared" si="104"/>
        <v>PROFINAS S.A.S</v>
      </c>
      <c r="BV293" s="151" t="str">
        <f t="shared" si="96"/>
        <v>AXYGEN</v>
      </c>
      <c r="BW293" s="151">
        <f t="shared" si="105"/>
        <v>232893.48599999998</v>
      </c>
      <c r="BX293" s="151">
        <f t="shared" si="106"/>
        <v>37262.957759999998</v>
      </c>
      <c r="BY293" s="151">
        <f t="shared" si="107"/>
        <v>1350782.2187999999</v>
      </c>
      <c r="BZ293" s="151" t="str">
        <f t="shared" si="97"/>
        <v>8-75 DIAS</v>
      </c>
      <c r="CA293" s="105" t="s">
        <v>127</v>
      </c>
      <c r="CB293" s="105">
        <v>319000</v>
      </c>
      <c r="CC293" s="105">
        <v>51040</v>
      </c>
      <c r="CD293" s="105">
        <v>1850200</v>
      </c>
      <c r="CE293" s="105" t="s">
        <v>137</v>
      </c>
      <c r="CF293" s="100"/>
      <c r="CG293" s="100"/>
      <c r="CH293" s="100"/>
      <c r="CI293" s="100"/>
      <c r="CJ293" s="100"/>
      <c r="CK293" s="107" t="s">
        <v>127</v>
      </c>
      <c r="CL293" s="107">
        <v>117600</v>
      </c>
      <c r="CM293" s="107">
        <v>18816</v>
      </c>
      <c r="CN293" s="107">
        <v>682080</v>
      </c>
      <c r="CO293" s="107" t="s">
        <v>1336</v>
      </c>
      <c r="CP293" s="102" t="str">
        <f t="shared" si="108"/>
        <v xml:space="preserve">LABORATORIOS WACOL S.A. </v>
      </c>
      <c r="CQ293" s="102" t="str">
        <f t="shared" si="109"/>
        <v>AXYGEN</v>
      </c>
      <c r="CR293" s="102">
        <f t="shared" si="110"/>
        <v>117600</v>
      </c>
      <c r="CS293" s="102">
        <f t="shared" si="111"/>
        <v>18816</v>
      </c>
      <c r="CT293" s="102">
        <f t="shared" si="112"/>
        <v>682080</v>
      </c>
      <c r="CU293" s="102" t="str">
        <f t="shared" si="113"/>
        <v>05 DIAS</v>
      </c>
      <c r="CV293" s="105" t="str">
        <f t="shared" si="98"/>
        <v xml:space="preserve">LABORATORIOS WACOL S.A. </v>
      </c>
      <c r="CW293" s="105" t="str">
        <f t="shared" si="99"/>
        <v>AXYGEN</v>
      </c>
      <c r="CX293" s="105">
        <f t="shared" si="100"/>
        <v>117600</v>
      </c>
      <c r="CY293" s="105">
        <f t="shared" si="101"/>
        <v>18816</v>
      </c>
      <c r="CZ293" s="105">
        <f t="shared" si="102"/>
        <v>682080</v>
      </c>
      <c r="DA293" s="105" t="str">
        <f t="shared" si="103"/>
        <v>05 DIAS</v>
      </c>
    </row>
    <row r="294" spans="1:105" ht="60">
      <c r="A294" s="40">
        <v>286</v>
      </c>
      <c r="B294" s="97" t="s">
        <v>373</v>
      </c>
      <c r="C294" s="35" t="s">
        <v>374</v>
      </c>
      <c r="D294" s="35" t="s">
        <v>54</v>
      </c>
      <c r="E294" s="98" t="s">
        <v>127</v>
      </c>
      <c r="F294" s="33">
        <v>5</v>
      </c>
      <c r="G294" s="99" t="s">
        <v>127</v>
      </c>
      <c r="H294" s="115">
        <v>193000</v>
      </c>
      <c r="I294" s="115">
        <v>30880</v>
      </c>
      <c r="J294" s="115">
        <v>1119400</v>
      </c>
      <c r="K294" s="100" t="s">
        <v>1274</v>
      </c>
      <c r="L294" s="101"/>
      <c r="M294" s="101"/>
      <c r="N294" s="101"/>
      <c r="O294" s="101"/>
      <c r="P294" s="101"/>
      <c r="Q294" s="102"/>
      <c r="R294" s="102"/>
      <c r="S294" s="102"/>
      <c r="T294" s="102"/>
      <c r="U294" s="102"/>
      <c r="V294" s="103"/>
      <c r="W294" s="103"/>
      <c r="X294" s="103"/>
      <c r="Y294" s="103"/>
      <c r="Z294" s="103"/>
      <c r="AA294" s="101"/>
      <c r="AB294" s="101"/>
      <c r="AC294" s="101"/>
      <c r="AD294" s="101"/>
      <c r="AE294" s="101"/>
      <c r="AF294" s="104"/>
      <c r="AG294" s="104"/>
      <c r="AH294" s="104"/>
      <c r="AI294" s="104"/>
      <c r="AJ294" s="104"/>
      <c r="AK294" s="102" t="str">
        <f t="shared" si="114"/>
        <v>ADEQUIM S.A.S</v>
      </c>
      <c r="AL294" s="102" t="str">
        <f t="shared" si="115"/>
        <v>AXYGEN</v>
      </c>
      <c r="AM294" s="102">
        <f t="shared" si="116"/>
        <v>193000</v>
      </c>
      <c r="AN294" s="102">
        <f t="shared" si="117"/>
        <v>30880</v>
      </c>
      <c r="AO294" s="102">
        <f t="shared" si="118"/>
        <v>1119400</v>
      </c>
      <c r="AP294" s="102" t="str">
        <f t="shared" si="119"/>
        <v>90 DIAS</v>
      </c>
      <c r="AQ294" s="104"/>
      <c r="AR294" s="104"/>
      <c r="AS294" s="104"/>
      <c r="AT294" s="104"/>
      <c r="AU294" s="104"/>
      <c r="AV294" s="105"/>
      <c r="AW294" s="105"/>
      <c r="AX294" s="105"/>
      <c r="AY294" s="105"/>
      <c r="AZ294" s="105"/>
      <c r="BA294" s="102"/>
      <c r="BB294" s="102"/>
      <c r="BC294" s="102"/>
      <c r="BD294" s="102"/>
      <c r="BE294" s="102"/>
      <c r="BF294" s="106" t="s">
        <v>127</v>
      </c>
      <c r="BG294" s="106">
        <v>189055.10400000002</v>
      </c>
      <c r="BH294" s="106">
        <v>30248.816640000005</v>
      </c>
      <c r="BI294" s="106">
        <v>1096519.6032000002</v>
      </c>
      <c r="BJ294" s="106" t="s">
        <v>1312</v>
      </c>
      <c r="BK294" s="101"/>
      <c r="BL294" s="101"/>
      <c r="BM294" s="101"/>
      <c r="BN294" s="101"/>
      <c r="BO294" s="101"/>
      <c r="BP294" s="107"/>
      <c r="BQ294" s="107"/>
      <c r="BR294" s="107"/>
      <c r="BS294" s="107"/>
      <c r="BT294" s="107"/>
      <c r="BU294" s="151" t="str">
        <f t="shared" si="104"/>
        <v>PROFINAS S.A.S</v>
      </c>
      <c r="BV294" s="151" t="str">
        <f t="shared" si="96"/>
        <v>AXYGEN</v>
      </c>
      <c r="BW294" s="151">
        <f t="shared" si="105"/>
        <v>189055.10400000002</v>
      </c>
      <c r="BX294" s="151">
        <f t="shared" si="106"/>
        <v>30248.816640000005</v>
      </c>
      <c r="BY294" s="151">
        <f t="shared" si="107"/>
        <v>1096519.6032000002</v>
      </c>
      <c r="BZ294" s="151" t="str">
        <f t="shared" si="97"/>
        <v>8-75 DIAS</v>
      </c>
      <c r="CA294" s="105" t="s">
        <v>127</v>
      </c>
      <c r="CB294" s="105">
        <v>263000</v>
      </c>
      <c r="CC294" s="105">
        <v>42080</v>
      </c>
      <c r="CD294" s="105">
        <v>1525400</v>
      </c>
      <c r="CE294" s="105" t="s">
        <v>137</v>
      </c>
      <c r="CF294" s="100"/>
      <c r="CG294" s="100"/>
      <c r="CH294" s="100"/>
      <c r="CI294" s="100"/>
      <c r="CJ294" s="100"/>
      <c r="CK294" s="107" t="s">
        <v>127</v>
      </c>
      <c r="CL294" s="107">
        <v>86950</v>
      </c>
      <c r="CM294" s="107">
        <v>13912</v>
      </c>
      <c r="CN294" s="107">
        <v>504310</v>
      </c>
      <c r="CO294" s="107" t="s">
        <v>1337</v>
      </c>
      <c r="CP294" s="102" t="str">
        <f t="shared" si="108"/>
        <v xml:space="preserve">LABORATORIOS WACOL S.A. </v>
      </c>
      <c r="CQ294" s="102" t="str">
        <f t="shared" si="109"/>
        <v>AXYGEN</v>
      </c>
      <c r="CR294" s="102">
        <f t="shared" si="110"/>
        <v>86950</v>
      </c>
      <c r="CS294" s="102">
        <f t="shared" si="111"/>
        <v>13912</v>
      </c>
      <c r="CT294" s="102">
        <f t="shared" si="112"/>
        <v>504310</v>
      </c>
      <c r="CU294" s="102" t="str">
        <f t="shared" si="113"/>
        <v>70 DIAS</v>
      </c>
      <c r="CV294" s="105" t="str">
        <f t="shared" si="98"/>
        <v xml:space="preserve">LABORATORIOS WACOL S.A. </v>
      </c>
      <c r="CW294" s="105" t="str">
        <f t="shared" si="99"/>
        <v>AXYGEN</v>
      </c>
      <c r="CX294" s="105">
        <f t="shared" si="100"/>
        <v>86950</v>
      </c>
      <c r="CY294" s="105">
        <f t="shared" si="101"/>
        <v>13912</v>
      </c>
      <c r="CZ294" s="105">
        <f t="shared" si="102"/>
        <v>504310</v>
      </c>
      <c r="DA294" s="105" t="str">
        <f t="shared" si="103"/>
        <v>70 DIAS</v>
      </c>
    </row>
    <row r="295" spans="1:105">
      <c r="A295" s="40">
        <v>287</v>
      </c>
      <c r="B295" s="97" t="s">
        <v>375</v>
      </c>
      <c r="C295" s="35" t="s">
        <v>376</v>
      </c>
      <c r="D295" s="35" t="s">
        <v>308</v>
      </c>
      <c r="E295" s="98" t="s">
        <v>377</v>
      </c>
      <c r="F295" s="33">
        <v>1</v>
      </c>
      <c r="G295" s="99"/>
      <c r="H295" s="115"/>
      <c r="I295" s="115"/>
      <c r="J295" s="115"/>
      <c r="K295" s="100"/>
      <c r="L295" s="101"/>
      <c r="M295" s="101"/>
      <c r="N295" s="101"/>
      <c r="O295" s="101"/>
      <c r="P295" s="101"/>
      <c r="Q295" s="102"/>
      <c r="R295" s="102"/>
      <c r="S295" s="102"/>
      <c r="T295" s="102"/>
      <c r="U295" s="102"/>
      <c r="V295" s="103"/>
      <c r="W295" s="103"/>
      <c r="X295" s="103"/>
      <c r="Y295" s="103"/>
      <c r="Z295" s="103"/>
      <c r="AA295" s="101"/>
      <c r="AB295" s="101"/>
      <c r="AC295" s="101"/>
      <c r="AD295" s="101"/>
      <c r="AE295" s="101"/>
      <c r="AF295" s="104"/>
      <c r="AG295" s="104"/>
      <c r="AH295" s="104"/>
      <c r="AI295" s="104"/>
      <c r="AJ295" s="104"/>
      <c r="AK295" s="102"/>
      <c r="AL295" s="102"/>
      <c r="AM295" s="102"/>
      <c r="AN295" s="102"/>
      <c r="AO295" s="102"/>
      <c r="AP295" s="102"/>
      <c r="AQ295" s="104"/>
      <c r="AR295" s="104"/>
      <c r="AS295" s="104"/>
      <c r="AT295" s="104"/>
      <c r="AU295" s="104"/>
      <c r="AV295" s="105"/>
      <c r="AW295" s="105"/>
      <c r="AX295" s="105"/>
      <c r="AY295" s="105"/>
      <c r="AZ295" s="105"/>
      <c r="BA295" s="102"/>
      <c r="BB295" s="102"/>
      <c r="BC295" s="102"/>
      <c r="BD295" s="102"/>
      <c r="BE295" s="102"/>
      <c r="BF295" s="106"/>
      <c r="BG295" s="106"/>
      <c r="BH295" s="106"/>
      <c r="BI295" s="106"/>
      <c r="BJ295" s="106"/>
      <c r="BK295" s="101" t="s">
        <v>1214</v>
      </c>
      <c r="BL295" s="101">
        <v>360000</v>
      </c>
      <c r="BM295" s="101">
        <v>57600</v>
      </c>
      <c r="BN295" s="101">
        <v>417600</v>
      </c>
      <c r="BO295" s="101" t="s">
        <v>1283</v>
      </c>
      <c r="BP295" s="107"/>
      <c r="BQ295" s="107"/>
      <c r="BR295" s="107"/>
      <c r="BS295" s="107"/>
      <c r="BT295" s="107"/>
      <c r="BU295" s="151" t="str">
        <f t="shared" si="104"/>
        <v xml:space="preserve"> QUIMICA  M.G.  S.A.S.</v>
      </c>
      <c r="BV295" s="151" t="str">
        <f t="shared" si="96"/>
        <v>CAYMAN</v>
      </c>
      <c r="BW295" s="151">
        <f t="shared" si="105"/>
        <v>360000</v>
      </c>
      <c r="BX295" s="151">
        <f t="shared" si="106"/>
        <v>57600</v>
      </c>
      <c r="BY295" s="151">
        <f t="shared" si="107"/>
        <v>417600</v>
      </c>
      <c r="BZ295" s="151" t="str">
        <f t="shared" si="97"/>
        <v>60 DIAS</v>
      </c>
      <c r="CA295" s="105"/>
      <c r="CB295" s="105"/>
      <c r="CC295" s="105"/>
      <c r="CD295" s="105"/>
      <c r="CE295" s="105"/>
      <c r="CF295" s="100"/>
      <c r="CG295" s="100"/>
      <c r="CH295" s="100"/>
      <c r="CI295" s="100"/>
      <c r="CJ295" s="100"/>
      <c r="CK295" s="107"/>
      <c r="CL295" s="107"/>
      <c r="CM295" s="107"/>
      <c r="CN295" s="107"/>
      <c r="CO295" s="107"/>
      <c r="CP295" s="102"/>
      <c r="CQ295" s="102"/>
      <c r="CR295" s="102"/>
      <c r="CS295" s="102"/>
      <c r="CT295" s="102"/>
      <c r="CU295" s="102"/>
      <c r="CV295" s="105" t="str">
        <f t="shared" si="98"/>
        <v xml:space="preserve"> QUIMICA  M.G.  S.A.S.</v>
      </c>
      <c r="CW295" s="105" t="str">
        <f t="shared" si="99"/>
        <v>CAYMAN</v>
      </c>
      <c r="CX295" s="105">
        <f t="shared" si="100"/>
        <v>360000</v>
      </c>
      <c r="CY295" s="105">
        <f t="shared" si="101"/>
        <v>57600</v>
      </c>
      <c r="CZ295" s="105">
        <f t="shared" si="102"/>
        <v>417600</v>
      </c>
      <c r="DA295" s="105" t="str">
        <f t="shared" si="103"/>
        <v>60 DIAS</v>
      </c>
    </row>
    <row r="296" spans="1:105" ht="30">
      <c r="A296" s="40">
        <v>288</v>
      </c>
      <c r="B296" s="97" t="s">
        <v>378</v>
      </c>
      <c r="C296" s="35" t="s">
        <v>379</v>
      </c>
      <c r="D296" s="35" t="s">
        <v>308</v>
      </c>
      <c r="E296" s="98" t="s">
        <v>377</v>
      </c>
      <c r="F296" s="33">
        <v>1</v>
      </c>
      <c r="G296" s="99"/>
      <c r="H296" s="115"/>
      <c r="I296" s="115"/>
      <c r="J296" s="115"/>
      <c r="K296" s="100"/>
      <c r="L296" s="101"/>
      <c r="M296" s="101"/>
      <c r="N296" s="101"/>
      <c r="O296" s="101"/>
      <c r="P296" s="101"/>
      <c r="Q296" s="102"/>
      <c r="R296" s="102"/>
      <c r="S296" s="102"/>
      <c r="T296" s="102"/>
      <c r="U296" s="102"/>
      <c r="V296" s="103"/>
      <c r="W296" s="103"/>
      <c r="X296" s="103"/>
      <c r="Y296" s="103"/>
      <c r="Z296" s="103"/>
      <c r="AA296" s="101"/>
      <c r="AB296" s="101"/>
      <c r="AC296" s="101"/>
      <c r="AD296" s="101"/>
      <c r="AE296" s="101"/>
      <c r="AF296" s="104"/>
      <c r="AG296" s="104"/>
      <c r="AH296" s="104"/>
      <c r="AI296" s="104"/>
      <c r="AJ296" s="104"/>
      <c r="AK296" s="102"/>
      <c r="AL296" s="102"/>
      <c r="AM296" s="102"/>
      <c r="AN296" s="102"/>
      <c r="AO296" s="102"/>
      <c r="AP296" s="102"/>
      <c r="AQ296" s="104"/>
      <c r="AR296" s="104"/>
      <c r="AS296" s="104"/>
      <c r="AT296" s="104"/>
      <c r="AU296" s="104"/>
      <c r="AV296" s="105"/>
      <c r="AW296" s="105"/>
      <c r="AX296" s="105"/>
      <c r="AY296" s="105"/>
      <c r="AZ296" s="105"/>
      <c r="BA296" s="102"/>
      <c r="BB296" s="102"/>
      <c r="BC296" s="102"/>
      <c r="BD296" s="102"/>
      <c r="BE296" s="102"/>
      <c r="BF296" s="106"/>
      <c r="BG296" s="106"/>
      <c r="BH296" s="106"/>
      <c r="BI296" s="106"/>
      <c r="BJ296" s="106"/>
      <c r="BK296" s="101" t="s">
        <v>1214</v>
      </c>
      <c r="BL296" s="101">
        <v>357000</v>
      </c>
      <c r="BM296" s="101">
        <v>57120</v>
      </c>
      <c r="BN296" s="101">
        <v>414120</v>
      </c>
      <c r="BO296" s="101" t="s">
        <v>1283</v>
      </c>
      <c r="BP296" s="107"/>
      <c r="BQ296" s="107"/>
      <c r="BR296" s="107"/>
      <c r="BS296" s="107"/>
      <c r="BT296" s="107"/>
      <c r="BU296" s="151" t="str">
        <f t="shared" si="104"/>
        <v xml:space="preserve"> QUIMICA  M.G.  S.A.S.</v>
      </c>
      <c r="BV296" s="151" t="str">
        <f t="shared" si="96"/>
        <v>CAYMAN</v>
      </c>
      <c r="BW296" s="151">
        <f t="shared" si="105"/>
        <v>357000</v>
      </c>
      <c r="BX296" s="151">
        <f t="shared" si="106"/>
        <v>57120</v>
      </c>
      <c r="BY296" s="151">
        <f t="shared" si="107"/>
        <v>414120</v>
      </c>
      <c r="BZ296" s="151" t="str">
        <f t="shared" si="97"/>
        <v>60 DIAS</v>
      </c>
      <c r="CA296" s="105"/>
      <c r="CB296" s="105"/>
      <c r="CC296" s="105"/>
      <c r="CD296" s="105"/>
      <c r="CE296" s="105"/>
      <c r="CF296" s="100"/>
      <c r="CG296" s="100"/>
      <c r="CH296" s="100"/>
      <c r="CI296" s="100"/>
      <c r="CJ296" s="100"/>
      <c r="CK296" s="107"/>
      <c r="CL296" s="107"/>
      <c r="CM296" s="107"/>
      <c r="CN296" s="107"/>
      <c r="CO296" s="107"/>
      <c r="CP296" s="102"/>
      <c r="CQ296" s="102"/>
      <c r="CR296" s="102"/>
      <c r="CS296" s="102"/>
      <c r="CT296" s="102"/>
      <c r="CU296" s="102"/>
      <c r="CV296" s="105" t="str">
        <f t="shared" si="98"/>
        <v xml:space="preserve"> QUIMICA  M.G.  S.A.S.</v>
      </c>
      <c r="CW296" s="105" t="str">
        <f t="shared" si="99"/>
        <v>CAYMAN</v>
      </c>
      <c r="CX296" s="105">
        <f t="shared" si="100"/>
        <v>357000</v>
      </c>
      <c r="CY296" s="105">
        <f t="shared" si="101"/>
        <v>57120</v>
      </c>
      <c r="CZ296" s="105">
        <f t="shared" si="102"/>
        <v>414120</v>
      </c>
      <c r="DA296" s="105" t="str">
        <f t="shared" si="103"/>
        <v>60 DIAS</v>
      </c>
    </row>
    <row r="297" spans="1:105" ht="30">
      <c r="A297" s="40">
        <v>289</v>
      </c>
      <c r="B297" s="97" t="s">
        <v>380</v>
      </c>
      <c r="C297" s="35" t="s">
        <v>53</v>
      </c>
      <c r="D297" s="35" t="s">
        <v>54</v>
      </c>
      <c r="E297" s="98" t="s">
        <v>377</v>
      </c>
      <c r="F297" s="33">
        <v>2</v>
      </c>
      <c r="G297" s="99"/>
      <c r="H297" s="115"/>
      <c r="I297" s="115"/>
      <c r="J297" s="115"/>
      <c r="K297" s="100"/>
      <c r="L297" s="101"/>
      <c r="M297" s="101"/>
      <c r="N297" s="101"/>
      <c r="O297" s="101"/>
      <c r="P297" s="101"/>
      <c r="Q297" s="102"/>
      <c r="R297" s="102"/>
      <c r="S297" s="102"/>
      <c r="T297" s="102"/>
      <c r="U297" s="102"/>
      <c r="V297" s="103"/>
      <c r="W297" s="103"/>
      <c r="X297" s="103"/>
      <c r="Y297" s="103"/>
      <c r="Z297" s="103"/>
      <c r="AA297" s="101"/>
      <c r="AB297" s="101"/>
      <c r="AC297" s="101"/>
      <c r="AD297" s="101"/>
      <c r="AE297" s="101"/>
      <c r="AF297" s="104"/>
      <c r="AG297" s="104"/>
      <c r="AH297" s="104"/>
      <c r="AI297" s="104"/>
      <c r="AJ297" s="104"/>
      <c r="AK297" s="102"/>
      <c r="AL297" s="102"/>
      <c r="AM297" s="102"/>
      <c r="AN297" s="102"/>
      <c r="AO297" s="102"/>
      <c r="AP297" s="102"/>
      <c r="AQ297" s="104"/>
      <c r="AR297" s="104"/>
      <c r="AS297" s="104"/>
      <c r="AT297" s="104"/>
      <c r="AU297" s="104"/>
      <c r="AV297" s="105"/>
      <c r="AW297" s="105"/>
      <c r="AX297" s="105"/>
      <c r="AY297" s="105"/>
      <c r="AZ297" s="105"/>
      <c r="BA297" s="102"/>
      <c r="BB297" s="102"/>
      <c r="BC297" s="102"/>
      <c r="BD297" s="102"/>
      <c r="BE297" s="102"/>
      <c r="BF297" s="106"/>
      <c r="BG297" s="106"/>
      <c r="BH297" s="106"/>
      <c r="BI297" s="106"/>
      <c r="BJ297" s="106"/>
      <c r="BK297" s="101" t="s">
        <v>1214</v>
      </c>
      <c r="BL297" s="101">
        <v>1039000</v>
      </c>
      <c r="BM297" s="101">
        <v>166240</v>
      </c>
      <c r="BN297" s="101">
        <v>2410480</v>
      </c>
      <c r="BO297" s="101" t="s">
        <v>1283</v>
      </c>
      <c r="BP297" s="107"/>
      <c r="BQ297" s="107"/>
      <c r="BR297" s="107"/>
      <c r="BS297" s="107"/>
      <c r="BT297" s="107"/>
      <c r="BU297" s="151" t="str">
        <f t="shared" si="104"/>
        <v xml:space="preserve"> QUIMICA  M.G.  S.A.S.</v>
      </c>
      <c r="BV297" s="151" t="str">
        <f t="shared" si="96"/>
        <v>CAYMAN</v>
      </c>
      <c r="BW297" s="151">
        <f t="shared" si="105"/>
        <v>1039000</v>
      </c>
      <c r="BX297" s="151">
        <f t="shared" si="106"/>
        <v>166240</v>
      </c>
      <c r="BY297" s="151">
        <f t="shared" si="107"/>
        <v>2410480</v>
      </c>
      <c r="BZ297" s="151" t="str">
        <f t="shared" si="97"/>
        <v>60 DIAS</v>
      </c>
      <c r="CA297" s="105"/>
      <c r="CB297" s="105"/>
      <c r="CC297" s="105"/>
      <c r="CD297" s="105"/>
      <c r="CE297" s="105"/>
      <c r="CF297" s="100"/>
      <c r="CG297" s="100"/>
      <c r="CH297" s="100"/>
      <c r="CI297" s="100"/>
      <c r="CJ297" s="100"/>
      <c r="CK297" s="107"/>
      <c r="CL297" s="107"/>
      <c r="CM297" s="107"/>
      <c r="CN297" s="107"/>
      <c r="CO297" s="107"/>
      <c r="CP297" s="102"/>
      <c r="CQ297" s="102"/>
      <c r="CR297" s="102"/>
      <c r="CS297" s="102"/>
      <c r="CT297" s="102"/>
      <c r="CU297" s="102"/>
      <c r="CV297" s="105" t="str">
        <f t="shared" si="98"/>
        <v xml:space="preserve"> QUIMICA  M.G.  S.A.S.</v>
      </c>
      <c r="CW297" s="105" t="str">
        <f t="shared" si="99"/>
        <v>CAYMAN</v>
      </c>
      <c r="CX297" s="105">
        <f t="shared" si="100"/>
        <v>1039000</v>
      </c>
      <c r="CY297" s="105">
        <f t="shared" si="101"/>
        <v>166240</v>
      </c>
      <c r="CZ297" s="105">
        <f t="shared" si="102"/>
        <v>2410480</v>
      </c>
      <c r="DA297" s="105" t="str">
        <f t="shared" si="103"/>
        <v>60 DIAS</v>
      </c>
    </row>
    <row r="298" spans="1:105">
      <c r="A298" s="40">
        <v>290</v>
      </c>
      <c r="B298" s="97" t="s">
        <v>381</v>
      </c>
      <c r="C298" s="35" t="s">
        <v>53</v>
      </c>
      <c r="D298" s="35" t="s">
        <v>54</v>
      </c>
      <c r="E298" s="98" t="s">
        <v>177</v>
      </c>
      <c r="F298" s="33">
        <v>4</v>
      </c>
      <c r="G298" s="99"/>
      <c r="H298" s="115"/>
      <c r="I298" s="115"/>
      <c r="J298" s="115"/>
      <c r="K298" s="100"/>
      <c r="L298" s="101"/>
      <c r="M298" s="101"/>
      <c r="N298" s="101"/>
      <c r="O298" s="101"/>
      <c r="P298" s="101"/>
      <c r="Q298" s="102"/>
      <c r="R298" s="102"/>
      <c r="S298" s="102"/>
      <c r="T298" s="102"/>
      <c r="U298" s="102"/>
      <c r="V298" s="103"/>
      <c r="W298" s="103"/>
      <c r="X298" s="103"/>
      <c r="Y298" s="103"/>
      <c r="Z298" s="103"/>
      <c r="AA298" s="101"/>
      <c r="AB298" s="101"/>
      <c r="AC298" s="101"/>
      <c r="AD298" s="101"/>
      <c r="AE298" s="101"/>
      <c r="AF298" s="104" t="s">
        <v>177</v>
      </c>
      <c r="AG298" s="104">
        <v>1874000</v>
      </c>
      <c r="AH298" s="104">
        <v>299840</v>
      </c>
      <c r="AI298" s="104">
        <v>8695360</v>
      </c>
      <c r="AJ298" s="104" t="s">
        <v>1292</v>
      </c>
      <c r="AK298" s="102" t="str">
        <f t="shared" si="114"/>
        <v>GENTECH S.A.S</v>
      </c>
      <c r="AL298" s="102" t="str">
        <f t="shared" si="115"/>
        <v>QIAGEN</v>
      </c>
      <c r="AM298" s="102">
        <f t="shared" si="116"/>
        <v>1874000</v>
      </c>
      <c r="AN298" s="102">
        <f t="shared" si="117"/>
        <v>299840</v>
      </c>
      <c r="AO298" s="102">
        <f t="shared" si="118"/>
        <v>8695360</v>
      </c>
      <c r="AP298" s="102" t="str">
        <f t="shared" si="119"/>
        <v xml:space="preserve">60 dias </v>
      </c>
      <c r="AQ298" s="104"/>
      <c r="AR298" s="104"/>
      <c r="AS298" s="104"/>
      <c r="AT298" s="104"/>
      <c r="AU298" s="104"/>
      <c r="AV298" s="105"/>
      <c r="AW298" s="105"/>
      <c r="AX298" s="105"/>
      <c r="AY298" s="105"/>
      <c r="AZ298" s="105"/>
      <c r="BA298" s="102"/>
      <c r="BB298" s="102"/>
      <c r="BC298" s="102"/>
      <c r="BD298" s="102"/>
      <c r="BE298" s="102"/>
      <c r="BF298" s="106"/>
      <c r="BG298" s="106"/>
      <c r="BH298" s="106"/>
      <c r="BI298" s="106"/>
      <c r="BJ298" s="106"/>
      <c r="BK298" s="101"/>
      <c r="BL298" s="101"/>
      <c r="BM298" s="101"/>
      <c r="BN298" s="101"/>
      <c r="BO298" s="101"/>
      <c r="BP298" s="107"/>
      <c r="BQ298" s="107"/>
      <c r="BR298" s="107"/>
      <c r="BS298" s="107"/>
      <c r="BT298" s="107"/>
      <c r="BU298" s="151"/>
      <c r="BV298" s="151">
        <f t="shared" si="96"/>
        <v>0</v>
      </c>
      <c r="BW298" s="151"/>
      <c r="BX298" s="151"/>
      <c r="BY298" s="151"/>
      <c r="BZ298" s="151">
        <f t="shared" si="97"/>
        <v>0</v>
      </c>
      <c r="CA298" s="105"/>
      <c r="CB298" s="105"/>
      <c r="CC298" s="105"/>
      <c r="CD298" s="105"/>
      <c r="CE298" s="105"/>
      <c r="CF298" s="100"/>
      <c r="CG298" s="100"/>
      <c r="CH298" s="100"/>
      <c r="CI298" s="100"/>
      <c r="CJ298" s="100"/>
      <c r="CK298" s="107"/>
      <c r="CL298" s="107"/>
      <c r="CM298" s="107"/>
      <c r="CN298" s="107"/>
      <c r="CO298" s="107"/>
      <c r="CP298" s="102"/>
      <c r="CQ298" s="102"/>
      <c r="CR298" s="102"/>
      <c r="CS298" s="102"/>
      <c r="CT298" s="102"/>
      <c r="CU298" s="102"/>
      <c r="CV298" s="105" t="str">
        <f t="shared" si="98"/>
        <v>GENTECH S.A.S</v>
      </c>
      <c r="CW298" s="105" t="str">
        <f t="shared" si="99"/>
        <v>QIAGEN</v>
      </c>
      <c r="CX298" s="105">
        <f t="shared" si="100"/>
        <v>1874000</v>
      </c>
      <c r="CY298" s="105">
        <f t="shared" si="101"/>
        <v>299840</v>
      </c>
      <c r="CZ298" s="105">
        <f t="shared" si="102"/>
        <v>8695360</v>
      </c>
      <c r="DA298" s="105" t="str">
        <f t="shared" si="103"/>
        <v xml:space="preserve">60 dias </v>
      </c>
    </row>
    <row r="299" spans="1:105">
      <c r="A299" s="40">
        <v>291</v>
      </c>
      <c r="B299" s="97" t="s">
        <v>382</v>
      </c>
      <c r="C299" s="34" t="s">
        <v>383</v>
      </c>
      <c r="D299" s="35" t="s">
        <v>384</v>
      </c>
      <c r="E299" s="98" t="s">
        <v>385</v>
      </c>
      <c r="F299" s="33">
        <v>1</v>
      </c>
      <c r="G299" s="99"/>
      <c r="H299" s="115"/>
      <c r="I299" s="115"/>
      <c r="J299" s="115"/>
      <c r="K299" s="100"/>
      <c r="L299" s="101"/>
      <c r="M299" s="101"/>
      <c r="N299" s="101"/>
      <c r="O299" s="101"/>
      <c r="P299" s="101"/>
      <c r="Q299" s="102"/>
      <c r="R299" s="102"/>
      <c r="S299" s="102"/>
      <c r="T299" s="102"/>
      <c r="U299" s="102"/>
      <c r="V299" s="103"/>
      <c r="W299" s="103"/>
      <c r="X299" s="103"/>
      <c r="Y299" s="103"/>
      <c r="Z299" s="103"/>
      <c r="AA299" s="101"/>
      <c r="AB299" s="101"/>
      <c r="AC299" s="101"/>
      <c r="AD299" s="101"/>
      <c r="AE299" s="101"/>
      <c r="AF299" s="104"/>
      <c r="AG299" s="104"/>
      <c r="AH299" s="104"/>
      <c r="AI299" s="104"/>
      <c r="AJ299" s="104"/>
      <c r="AK299" s="102"/>
      <c r="AL299" s="102"/>
      <c r="AM299" s="102"/>
      <c r="AN299" s="102"/>
      <c r="AO299" s="102"/>
      <c r="AP299" s="102"/>
      <c r="AQ299" s="104"/>
      <c r="AR299" s="104"/>
      <c r="AS299" s="104"/>
      <c r="AT299" s="104"/>
      <c r="AU299" s="104"/>
      <c r="AV299" s="105" t="s">
        <v>1309</v>
      </c>
      <c r="AW299" s="105">
        <v>152000</v>
      </c>
      <c r="AX299" s="105">
        <v>24320</v>
      </c>
      <c r="AY299" s="105">
        <v>176320</v>
      </c>
      <c r="AZ299" s="105" t="s">
        <v>1284</v>
      </c>
      <c r="BA299" s="102"/>
      <c r="BB299" s="102"/>
      <c r="BC299" s="102"/>
      <c r="BD299" s="102"/>
      <c r="BE299" s="102"/>
      <c r="BF299" s="106" t="s">
        <v>385</v>
      </c>
      <c r="BG299" s="106">
        <v>44408</v>
      </c>
      <c r="BH299" s="106">
        <v>7105.28</v>
      </c>
      <c r="BI299" s="106">
        <v>51513.279999999999</v>
      </c>
      <c r="BJ299" s="106" t="s">
        <v>1312</v>
      </c>
      <c r="BK299" s="101"/>
      <c r="BL299" s="101"/>
      <c r="BM299" s="101"/>
      <c r="BN299" s="101"/>
      <c r="BO299" s="101"/>
      <c r="BP299" s="107"/>
      <c r="BQ299" s="107"/>
      <c r="BR299" s="107"/>
      <c r="BS299" s="107"/>
      <c r="BT299" s="107"/>
      <c r="BU299" s="151" t="str">
        <f t="shared" si="104"/>
        <v>PROFINAS S.A.S</v>
      </c>
      <c r="BV299" s="151" t="str">
        <f t="shared" si="96"/>
        <v>Chemi</v>
      </c>
      <c r="BW299" s="151">
        <f t="shared" si="105"/>
        <v>44408</v>
      </c>
      <c r="BX299" s="151">
        <f t="shared" si="106"/>
        <v>7105.28</v>
      </c>
      <c r="BY299" s="151">
        <f t="shared" si="107"/>
        <v>51513.279999999999</v>
      </c>
      <c r="BZ299" s="151" t="str">
        <f t="shared" si="97"/>
        <v>8-75 DIAS</v>
      </c>
      <c r="CA299" s="105"/>
      <c r="CB299" s="105"/>
      <c r="CC299" s="105"/>
      <c r="CD299" s="105"/>
      <c r="CE299" s="105"/>
      <c r="CF299" s="100"/>
      <c r="CG299" s="100"/>
      <c r="CH299" s="100"/>
      <c r="CI299" s="100"/>
      <c r="CJ299" s="100"/>
      <c r="CK299" s="107"/>
      <c r="CL299" s="107"/>
      <c r="CM299" s="107"/>
      <c r="CN299" s="107"/>
      <c r="CO299" s="107"/>
      <c r="CP299" s="102"/>
      <c r="CQ299" s="102"/>
      <c r="CR299" s="102"/>
      <c r="CS299" s="102"/>
      <c r="CT299" s="102"/>
      <c r="CU299" s="102"/>
      <c r="CV299" s="105" t="str">
        <f t="shared" si="98"/>
        <v>PROFINAS S.A.S</v>
      </c>
      <c r="CW299" s="105" t="str">
        <f t="shared" si="99"/>
        <v>Chemi</v>
      </c>
      <c r="CX299" s="105">
        <f t="shared" si="100"/>
        <v>44408</v>
      </c>
      <c r="CY299" s="105">
        <f t="shared" si="101"/>
        <v>7105.28</v>
      </c>
      <c r="CZ299" s="105">
        <f t="shared" si="102"/>
        <v>51513.279999999999</v>
      </c>
      <c r="DA299" s="105" t="str">
        <f t="shared" si="103"/>
        <v>8-75 DIAS</v>
      </c>
    </row>
    <row r="300" spans="1:105" ht="60">
      <c r="A300" s="40">
        <v>292</v>
      </c>
      <c r="B300" s="97" t="s">
        <v>386</v>
      </c>
      <c r="C300" s="35">
        <v>500</v>
      </c>
      <c r="D300" s="35" t="s">
        <v>54</v>
      </c>
      <c r="E300" s="97" t="s">
        <v>1256</v>
      </c>
      <c r="F300" s="33">
        <v>5</v>
      </c>
      <c r="G300" s="99"/>
      <c r="H300" s="115"/>
      <c r="I300" s="115"/>
      <c r="J300" s="115"/>
      <c r="K300" s="100"/>
      <c r="L300" s="101"/>
      <c r="M300" s="101"/>
      <c r="N300" s="101"/>
      <c r="O300" s="101"/>
      <c r="P300" s="101"/>
      <c r="Q300" s="102" t="s">
        <v>564</v>
      </c>
      <c r="R300" s="102">
        <v>74265</v>
      </c>
      <c r="S300" s="102">
        <v>11882.4</v>
      </c>
      <c r="T300" s="102">
        <v>430737</v>
      </c>
      <c r="U300" s="102" t="s">
        <v>1283</v>
      </c>
      <c r="V300" s="103"/>
      <c r="W300" s="103"/>
      <c r="X300" s="103"/>
      <c r="Y300" s="103"/>
      <c r="Z300" s="103"/>
      <c r="AA300" s="101"/>
      <c r="AB300" s="101"/>
      <c r="AC300" s="101"/>
      <c r="AD300" s="101"/>
      <c r="AE300" s="101"/>
      <c r="AF300" s="104"/>
      <c r="AG300" s="104"/>
      <c r="AH300" s="104"/>
      <c r="AI300" s="104"/>
      <c r="AJ300" s="104"/>
      <c r="AK300" s="102" t="str">
        <f t="shared" si="114"/>
        <v xml:space="preserve">BLAMIS DOTACIONES </v>
      </c>
      <c r="AL300" s="102" t="str">
        <f t="shared" si="115"/>
        <v>FISHER BRAND</v>
      </c>
      <c r="AM300" s="102">
        <f t="shared" si="116"/>
        <v>74265</v>
      </c>
      <c r="AN300" s="102">
        <f t="shared" si="117"/>
        <v>11882.4</v>
      </c>
      <c r="AO300" s="102">
        <f t="shared" si="118"/>
        <v>430737</v>
      </c>
      <c r="AP300" s="102" t="str">
        <f t="shared" si="119"/>
        <v>60 DIAS</v>
      </c>
      <c r="AQ300" s="104" t="s">
        <v>1305</v>
      </c>
      <c r="AR300" s="104">
        <v>357000</v>
      </c>
      <c r="AS300" s="104">
        <v>57120</v>
      </c>
      <c r="AT300" s="104">
        <v>2070600</v>
      </c>
      <c r="AU300" s="104" t="s">
        <v>1295</v>
      </c>
      <c r="AV300" s="105"/>
      <c r="AW300" s="105"/>
      <c r="AX300" s="105"/>
      <c r="AY300" s="105"/>
      <c r="AZ300" s="105"/>
      <c r="BA300" s="102"/>
      <c r="BB300" s="102"/>
      <c r="BC300" s="102"/>
      <c r="BD300" s="102"/>
      <c r="BE300" s="102"/>
      <c r="BF300" s="106"/>
      <c r="BG300" s="106"/>
      <c r="BH300" s="106"/>
      <c r="BI300" s="106"/>
      <c r="BJ300" s="106"/>
      <c r="BK300" s="101"/>
      <c r="BL300" s="101"/>
      <c r="BM300" s="101"/>
      <c r="BN300" s="101"/>
      <c r="BO300" s="101"/>
      <c r="BP300" s="107"/>
      <c r="BQ300" s="107"/>
      <c r="BR300" s="107"/>
      <c r="BS300" s="107"/>
      <c r="BT300" s="107"/>
      <c r="BU300" s="151" t="str">
        <f t="shared" si="104"/>
        <v xml:space="preserve"> INVERSIONES  JIMSA  LTDA</v>
      </c>
      <c r="BV300" s="151" t="str">
        <f t="shared" si="96"/>
        <v xml:space="preserve">USA SCIENTIFIC </v>
      </c>
      <c r="BW300" s="151">
        <f t="shared" si="105"/>
        <v>357000</v>
      </c>
      <c r="BX300" s="151">
        <f t="shared" si="106"/>
        <v>57120</v>
      </c>
      <c r="BY300" s="151">
        <f t="shared" si="107"/>
        <v>2070600</v>
      </c>
      <c r="BZ300" s="151" t="str">
        <f t="shared" si="97"/>
        <v xml:space="preserve">90 DIAS </v>
      </c>
      <c r="CA300" s="105" t="s">
        <v>312</v>
      </c>
      <c r="CB300" s="105">
        <v>56100</v>
      </c>
      <c r="CC300" s="105">
        <v>8976</v>
      </c>
      <c r="CD300" s="105">
        <v>325380</v>
      </c>
      <c r="CE300" s="105" t="s">
        <v>137</v>
      </c>
      <c r="CF300" s="100"/>
      <c r="CG300" s="100"/>
      <c r="CH300" s="100"/>
      <c r="CI300" s="100"/>
      <c r="CJ300" s="100"/>
      <c r="CK300" s="107"/>
      <c r="CL300" s="107"/>
      <c r="CM300" s="107"/>
      <c r="CN300" s="107"/>
      <c r="CO300" s="107"/>
      <c r="CP300" s="102" t="str">
        <f t="shared" si="108"/>
        <v>SCIENTIFIC PRODUCTS LTDA.</v>
      </c>
      <c r="CQ300" s="102" t="str">
        <f t="shared" si="109"/>
        <v>FISHERBRAND</v>
      </c>
      <c r="CR300" s="102">
        <f t="shared" si="110"/>
        <v>56100</v>
      </c>
      <c r="CS300" s="102">
        <f t="shared" si="111"/>
        <v>8976</v>
      </c>
      <c r="CT300" s="102">
        <f t="shared" si="112"/>
        <v>325380</v>
      </c>
      <c r="CU300" s="102" t="str">
        <f t="shared" si="113"/>
        <v>60 DÍAS</v>
      </c>
      <c r="CV300" s="105" t="str">
        <f t="shared" si="98"/>
        <v>SCIENTIFIC PRODUCTS LTDA.</v>
      </c>
      <c r="CW300" s="105" t="str">
        <f t="shared" si="99"/>
        <v>FISHERBRAND</v>
      </c>
      <c r="CX300" s="105">
        <f t="shared" si="100"/>
        <v>56100</v>
      </c>
      <c r="CY300" s="105">
        <f t="shared" si="101"/>
        <v>8976</v>
      </c>
      <c r="CZ300" s="105">
        <f t="shared" si="102"/>
        <v>325380</v>
      </c>
      <c r="DA300" s="105" t="str">
        <f t="shared" si="103"/>
        <v>60 DÍAS</v>
      </c>
    </row>
    <row r="301" spans="1:105" ht="60">
      <c r="A301" s="40">
        <v>293</v>
      </c>
      <c r="B301" s="97" t="s">
        <v>388</v>
      </c>
      <c r="C301" s="35">
        <v>500</v>
      </c>
      <c r="D301" s="35" t="s">
        <v>54</v>
      </c>
      <c r="E301" s="97" t="s">
        <v>1256</v>
      </c>
      <c r="F301" s="33">
        <v>5</v>
      </c>
      <c r="G301" s="99"/>
      <c r="H301" s="115"/>
      <c r="I301" s="115"/>
      <c r="J301" s="115"/>
      <c r="K301" s="100"/>
      <c r="L301" s="101"/>
      <c r="M301" s="101"/>
      <c r="N301" s="101"/>
      <c r="O301" s="101"/>
      <c r="P301" s="101"/>
      <c r="Q301" s="102" t="s">
        <v>564</v>
      </c>
      <c r="R301" s="102">
        <v>86340</v>
      </c>
      <c r="S301" s="102">
        <v>13814.4</v>
      </c>
      <c r="T301" s="102">
        <v>500772</v>
      </c>
      <c r="U301" s="102" t="s">
        <v>1284</v>
      </c>
      <c r="V301" s="103"/>
      <c r="W301" s="103"/>
      <c r="X301" s="103"/>
      <c r="Y301" s="103"/>
      <c r="Z301" s="103"/>
      <c r="AA301" s="101"/>
      <c r="AB301" s="101"/>
      <c r="AC301" s="101"/>
      <c r="AD301" s="101"/>
      <c r="AE301" s="101"/>
      <c r="AF301" s="104"/>
      <c r="AG301" s="104"/>
      <c r="AH301" s="104"/>
      <c r="AI301" s="104"/>
      <c r="AJ301" s="104"/>
      <c r="AK301" s="102" t="str">
        <f t="shared" si="114"/>
        <v xml:space="preserve">BLAMIS DOTACIONES </v>
      </c>
      <c r="AL301" s="102" t="str">
        <f t="shared" si="115"/>
        <v>FISHER BRAND</v>
      </c>
      <c r="AM301" s="102">
        <f t="shared" si="116"/>
        <v>86340</v>
      </c>
      <c r="AN301" s="102">
        <f t="shared" si="117"/>
        <v>13814.4</v>
      </c>
      <c r="AO301" s="102">
        <f t="shared" si="118"/>
        <v>500772</v>
      </c>
      <c r="AP301" s="102" t="str">
        <f t="shared" si="119"/>
        <v>5 DIAS</v>
      </c>
      <c r="AQ301" s="104" t="s">
        <v>1305</v>
      </c>
      <c r="AR301" s="104">
        <v>364000</v>
      </c>
      <c r="AS301" s="104">
        <v>58240</v>
      </c>
      <c r="AT301" s="104">
        <v>2111200</v>
      </c>
      <c r="AU301" s="104" t="s">
        <v>1295</v>
      </c>
      <c r="AV301" s="105"/>
      <c r="AW301" s="105"/>
      <c r="AX301" s="105"/>
      <c r="AY301" s="105"/>
      <c r="AZ301" s="105"/>
      <c r="BA301" s="102"/>
      <c r="BB301" s="102"/>
      <c r="BC301" s="102"/>
      <c r="BD301" s="102"/>
      <c r="BE301" s="102"/>
      <c r="BF301" s="106"/>
      <c r="BG301" s="106"/>
      <c r="BH301" s="106"/>
      <c r="BI301" s="106"/>
      <c r="BJ301" s="106"/>
      <c r="BK301" s="101"/>
      <c r="BL301" s="101"/>
      <c r="BM301" s="101"/>
      <c r="BN301" s="101"/>
      <c r="BO301" s="101"/>
      <c r="BP301" s="107"/>
      <c r="BQ301" s="107"/>
      <c r="BR301" s="107"/>
      <c r="BS301" s="107"/>
      <c r="BT301" s="107"/>
      <c r="BU301" s="151" t="str">
        <f t="shared" si="104"/>
        <v xml:space="preserve"> INVERSIONES  JIMSA  LTDA</v>
      </c>
      <c r="BV301" s="151" t="str">
        <f t="shared" si="96"/>
        <v xml:space="preserve">USA SCIENTIFIC </v>
      </c>
      <c r="BW301" s="151">
        <f t="shared" si="105"/>
        <v>364000</v>
      </c>
      <c r="BX301" s="151">
        <f t="shared" si="106"/>
        <v>58240</v>
      </c>
      <c r="BY301" s="151">
        <f t="shared" si="107"/>
        <v>2111200</v>
      </c>
      <c r="BZ301" s="151" t="str">
        <f t="shared" si="97"/>
        <v xml:space="preserve">90 DIAS </v>
      </c>
      <c r="CA301" s="105" t="s">
        <v>312</v>
      </c>
      <c r="CB301" s="105">
        <v>76600</v>
      </c>
      <c r="CC301" s="105">
        <v>12256</v>
      </c>
      <c r="CD301" s="105">
        <v>444280</v>
      </c>
      <c r="CE301" s="105" t="s">
        <v>137</v>
      </c>
      <c r="CF301" s="100"/>
      <c r="CG301" s="100"/>
      <c r="CH301" s="100"/>
      <c r="CI301" s="100"/>
      <c r="CJ301" s="100"/>
      <c r="CK301" s="107"/>
      <c r="CL301" s="107"/>
      <c r="CM301" s="107"/>
      <c r="CN301" s="107"/>
      <c r="CO301" s="107"/>
      <c r="CP301" s="102" t="str">
        <f t="shared" si="108"/>
        <v>SCIENTIFIC PRODUCTS LTDA.</v>
      </c>
      <c r="CQ301" s="102" t="str">
        <f t="shared" si="109"/>
        <v>FISHERBRAND</v>
      </c>
      <c r="CR301" s="102">
        <f t="shared" si="110"/>
        <v>76600</v>
      </c>
      <c r="CS301" s="102">
        <f t="shared" si="111"/>
        <v>12256</v>
      </c>
      <c r="CT301" s="102">
        <f t="shared" si="112"/>
        <v>444280</v>
      </c>
      <c r="CU301" s="102" t="str">
        <f t="shared" si="113"/>
        <v>60 DÍAS</v>
      </c>
      <c r="CV301" s="105" t="str">
        <f t="shared" si="98"/>
        <v>SCIENTIFIC PRODUCTS LTDA.</v>
      </c>
      <c r="CW301" s="105" t="str">
        <f t="shared" si="99"/>
        <v>FISHERBRAND</v>
      </c>
      <c r="CX301" s="105">
        <f t="shared" si="100"/>
        <v>76600</v>
      </c>
      <c r="CY301" s="105">
        <f t="shared" si="101"/>
        <v>12256</v>
      </c>
      <c r="CZ301" s="105">
        <f t="shared" si="102"/>
        <v>444280</v>
      </c>
      <c r="DA301" s="105" t="str">
        <f t="shared" si="103"/>
        <v>60 DÍAS</v>
      </c>
    </row>
    <row r="302" spans="1:105" ht="60">
      <c r="A302" s="40">
        <v>294</v>
      </c>
      <c r="B302" s="97" t="s">
        <v>389</v>
      </c>
      <c r="C302" s="35">
        <v>960</v>
      </c>
      <c r="D302" s="35" t="s">
        <v>54</v>
      </c>
      <c r="E302" s="98" t="s">
        <v>387</v>
      </c>
      <c r="F302" s="33">
        <v>3</v>
      </c>
      <c r="G302" s="99"/>
      <c r="H302" s="115"/>
      <c r="I302" s="115"/>
      <c r="J302" s="115"/>
      <c r="K302" s="100"/>
      <c r="L302" s="101"/>
      <c r="M302" s="101"/>
      <c r="N302" s="101"/>
      <c r="O302" s="101"/>
      <c r="P302" s="101"/>
      <c r="Q302" s="102"/>
      <c r="R302" s="102"/>
      <c r="S302" s="102"/>
      <c r="T302" s="102"/>
      <c r="U302" s="102"/>
      <c r="V302" s="103"/>
      <c r="W302" s="103"/>
      <c r="X302" s="103"/>
      <c r="Y302" s="103"/>
      <c r="Z302" s="103"/>
      <c r="AA302" s="101"/>
      <c r="AB302" s="101"/>
      <c r="AC302" s="101"/>
      <c r="AD302" s="101"/>
      <c r="AE302" s="101"/>
      <c r="AF302" s="104"/>
      <c r="AG302" s="104"/>
      <c r="AH302" s="104"/>
      <c r="AI302" s="104"/>
      <c r="AJ302" s="104"/>
      <c r="AK302" s="102"/>
      <c r="AL302" s="102"/>
      <c r="AM302" s="102"/>
      <c r="AN302" s="102"/>
      <c r="AO302" s="102"/>
      <c r="AP302" s="102"/>
      <c r="AQ302" s="104"/>
      <c r="AR302" s="104"/>
      <c r="AS302" s="104"/>
      <c r="AT302" s="104"/>
      <c r="AU302" s="104"/>
      <c r="AV302" s="105"/>
      <c r="AW302" s="105"/>
      <c r="AX302" s="105"/>
      <c r="AY302" s="105"/>
      <c r="AZ302" s="105"/>
      <c r="BA302" s="102"/>
      <c r="BB302" s="102"/>
      <c r="BC302" s="102"/>
      <c r="BD302" s="102"/>
      <c r="BE302" s="102"/>
      <c r="BF302" s="106"/>
      <c r="BG302" s="106"/>
      <c r="BH302" s="106"/>
      <c r="BI302" s="106"/>
      <c r="BJ302" s="106"/>
      <c r="BK302" s="101"/>
      <c r="BL302" s="101"/>
      <c r="BM302" s="101"/>
      <c r="BN302" s="101"/>
      <c r="BO302" s="101"/>
      <c r="BP302" s="107"/>
      <c r="BQ302" s="107"/>
      <c r="BR302" s="107"/>
      <c r="BS302" s="107"/>
      <c r="BT302" s="107"/>
      <c r="BU302" s="151"/>
      <c r="BV302" s="151">
        <f t="shared" si="96"/>
        <v>0</v>
      </c>
      <c r="BW302" s="151"/>
      <c r="BX302" s="151"/>
      <c r="BY302" s="151"/>
      <c r="BZ302" s="151">
        <f t="shared" si="97"/>
        <v>0</v>
      </c>
      <c r="CA302" s="105"/>
      <c r="CB302" s="105"/>
      <c r="CC302" s="105"/>
      <c r="CD302" s="105"/>
      <c r="CE302" s="105"/>
      <c r="CF302" s="100"/>
      <c r="CG302" s="100"/>
      <c r="CH302" s="100"/>
      <c r="CI302" s="100"/>
      <c r="CJ302" s="100"/>
      <c r="CK302" s="107"/>
      <c r="CL302" s="107"/>
      <c r="CM302" s="107"/>
      <c r="CN302" s="107"/>
      <c r="CO302" s="107"/>
      <c r="CP302" s="102"/>
      <c r="CQ302" s="102"/>
      <c r="CR302" s="102"/>
      <c r="CS302" s="102"/>
      <c r="CT302" s="102"/>
      <c r="CU302" s="102"/>
      <c r="CV302" s="105">
        <f t="shared" si="98"/>
        <v>0</v>
      </c>
      <c r="CW302" s="105">
        <f t="shared" si="99"/>
        <v>0</v>
      </c>
      <c r="CX302" s="105">
        <f t="shared" si="100"/>
        <v>0</v>
      </c>
      <c r="CY302" s="105">
        <f t="shared" si="101"/>
        <v>0</v>
      </c>
      <c r="CZ302" s="105">
        <f t="shared" si="102"/>
        <v>0</v>
      </c>
      <c r="DA302" s="105">
        <f t="shared" si="103"/>
        <v>0</v>
      </c>
    </row>
    <row r="303" spans="1:105" ht="60">
      <c r="A303" s="40">
        <v>295</v>
      </c>
      <c r="B303" s="97" t="s">
        <v>390</v>
      </c>
      <c r="C303" s="35">
        <v>960</v>
      </c>
      <c r="D303" s="35" t="s">
        <v>54</v>
      </c>
      <c r="E303" s="98" t="s">
        <v>387</v>
      </c>
      <c r="F303" s="33">
        <v>3</v>
      </c>
      <c r="G303" s="99"/>
      <c r="H303" s="115"/>
      <c r="I303" s="115"/>
      <c r="J303" s="115"/>
      <c r="K303" s="100"/>
      <c r="L303" s="101"/>
      <c r="M303" s="101"/>
      <c r="N303" s="101"/>
      <c r="O303" s="101"/>
      <c r="P303" s="101"/>
      <c r="Q303" s="102"/>
      <c r="R303" s="102"/>
      <c r="S303" s="102"/>
      <c r="T303" s="102"/>
      <c r="U303" s="102"/>
      <c r="V303" s="103"/>
      <c r="W303" s="103"/>
      <c r="X303" s="103"/>
      <c r="Y303" s="103"/>
      <c r="Z303" s="103"/>
      <c r="AA303" s="101"/>
      <c r="AB303" s="101"/>
      <c r="AC303" s="101"/>
      <c r="AD303" s="101"/>
      <c r="AE303" s="101"/>
      <c r="AF303" s="104"/>
      <c r="AG303" s="104"/>
      <c r="AH303" s="104"/>
      <c r="AI303" s="104"/>
      <c r="AJ303" s="104"/>
      <c r="AK303" s="102"/>
      <c r="AL303" s="102"/>
      <c r="AM303" s="102"/>
      <c r="AN303" s="102"/>
      <c r="AO303" s="102"/>
      <c r="AP303" s="102"/>
      <c r="AQ303" s="104"/>
      <c r="AR303" s="104"/>
      <c r="AS303" s="104"/>
      <c r="AT303" s="104"/>
      <c r="AU303" s="104"/>
      <c r="AV303" s="105"/>
      <c r="AW303" s="105"/>
      <c r="AX303" s="105"/>
      <c r="AY303" s="105"/>
      <c r="AZ303" s="105"/>
      <c r="BA303" s="102"/>
      <c r="BB303" s="102"/>
      <c r="BC303" s="102"/>
      <c r="BD303" s="102"/>
      <c r="BE303" s="102"/>
      <c r="BF303" s="106"/>
      <c r="BG303" s="106"/>
      <c r="BH303" s="106"/>
      <c r="BI303" s="106"/>
      <c r="BJ303" s="106"/>
      <c r="BK303" s="101"/>
      <c r="BL303" s="101"/>
      <c r="BM303" s="101"/>
      <c r="BN303" s="101"/>
      <c r="BO303" s="101"/>
      <c r="BP303" s="107"/>
      <c r="BQ303" s="107"/>
      <c r="BR303" s="107"/>
      <c r="BS303" s="107"/>
      <c r="BT303" s="107"/>
      <c r="BU303" s="151"/>
      <c r="BV303" s="151">
        <f t="shared" si="96"/>
        <v>0</v>
      </c>
      <c r="BW303" s="151"/>
      <c r="BX303" s="151"/>
      <c r="BY303" s="151"/>
      <c r="BZ303" s="151">
        <f t="shared" si="97"/>
        <v>0</v>
      </c>
      <c r="CA303" s="105"/>
      <c r="CB303" s="105"/>
      <c r="CC303" s="105"/>
      <c r="CD303" s="105"/>
      <c r="CE303" s="105"/>
      <c r="CF303" s="100"/>
      <c r="CG303" s="100"/>
      <c r="CH303" s="100"/>
      <c r="CI303" s="100"/>
      <c r="CJ303" s="100"/>
      <c r="CK303" s="107"/>
      <c r="CL303" s="107"/>
      <c r="CM303" s="107"/>
      <c r="CN303" s="107"/>
      <c r="CO303" s="107"/>
      <c r="CP303" s="102"/>
      <c r="CQ303" s="102"/>
      <c r="CR303" s="102"/>
      <c r="CS303" s="102"/>
      <c r="CT303" s="102"/>
      <c r="CU303" s="102"/>
      <c r="CV303" s="105">
        <f t="shared" si="98"/>
        <v>0</v>
      </c>
      <c r="CW303" s="105">
        <f t="shared" si="99"/>
        <v>0</v>
      </c>
      <c r="CX303" s="105">
        <f t="shared" si="100"/>
        <v>0</v>
      </c>
      <c r="CY303" s="105">
        <f t="shared" si="101"/>
        <v>0</v>
      </c>
      <c r="CZ303" s="105">
        <f t="shared" si="102"/>
        <v>0</v>
      </c>
      <c r="DA303" s="105">
        <f t="shared" si="103"/>
        <v>0</v>
      </c>
    </row>
    <row r="304" spans="1:105" ht="60">
      <c r="A304" s="40">
        <v>296</v>
      </c>
      <c r="B304" s="97" t="s">
        <v>472</v>
      </c>
      <c r="C304" s="35">
        <v>960</v>
      </c>
      <c r="D304" s="35" t="s">
        <v>54</v>
      </c>
      <c r="E304" s="98" t="s">
        <v>387</v>
      </c>
      <c r="F304" s="33">
        <v>3</v>
      </c>
      <c r="G304" s="99"/>
      <c r="H304" s="115"/>
      <c r="I304" s="115"/>
      <c r="J304" s="115"/>
      <c r="K304" s="100"/>
      <c r="L304" s="101"/>
      <c r="M304" s="101"/>
      <c r="N304" s="101"/>
      <c r="O304" s="101"/>
      <c r="P304" s="101"/>
      <c r="Q304" s="102"/>
      <c r="R304" s="102"/>
      <c r="S304" s="102"/>
      <c r="T304" s="102"/>
      <c r="U304" s="102"/>
      <c r="V304" s="103"/>
      <c r="W304" s="103"/>
      <c r="X304" s="103"/>
      <c r="Y304" s="103"/>
      <c r="Z304" s="103"/>
      <c r="AA304" s="101"/>
      <c r="AB304" s="101"/>
      <c r="AC304" s="101"/>
      <c r="AD304" s="101"/>
      <c r="AE304" s="101"/>
      <c r="AF304" s="104"/>
      <c r="AG304" s="104"/>
      <c r="AH304" s="104"/>
      <c r="AI304" s="104"/>
      <c r="AJ304" s="104"/>
      <c r="AK304" s="102"/>
      <c r="AL304" s="102"/>
      <c r="AM304" s="102"/>
      <c r="AN304" s="102"/>
      <c r="AO304" s="102"/>
      <c r="AP304" s="102"/>
      <c r="AQ304" s="104"/>
      <c r="AR304" s="104"/>
      <c r="AS304" s="104"/>
      <c r="AT304" s="104"/>
      <c r="AU304" s="104"/>
      <c r="AV304" s="105"/>
      <c r="AW304" s="105"/>
      <c r="AX304" s="105"/>
      <c r="AY304" s="105"/>
      <c r="AZ304" s="105"/>
      <c r="BA304" s="102"/>
      <c r="BB304" s="102"/>
      <c r="BC304" s="102"/>
      <c r="BD304" s="102"/>
      <c r="BE304" s="102"/>
      <c r="BF304" s="106"/>
      <c r="BG304" s="106"/>
      <c r="BH304" s="106"/>
      <c r="BI304" s="106"/>
      <c r="BJ304" s="106"/>
      <c r="BK304" s="101"/>
      <c r="BL304" s="101"/>
      <c r="BM304" s="101"/>
      <c r="BN304" s="101"/>
      <c r="BO304" s="101"/>
      <c r="BP304" s="107"/>
      <c r="BQ304" s="107"/>
      <c r="BR304" s="107"/>
      <c r="BS304" s="107"/>
      <c r="BT304" s="107"/>
      <c r="BU304" s="151"/>
      <c r="BV304" s="151">
        <f t="shared" si="96"/>
        <v>0</v>
      </c>
      <c r="BW304" s="151"/>
      <c r="BX304" s="151"/>
      <c r="BY304" s="151"/>
      <c r="BZ304" s="151">
        <f t="shared" si="97"/>
        <v>0</v>
      </c>
      <c r="CA304" s="105"/>
      <c r="CB304" s="105"/>
      <c r="CC304" s="105"/>
      <c r="CD304" s="105"/>
      <c r="CE304" s="105"/>
      <c r="CF304" s="100"/>
      <c r="CG304" s="100"/>
      <c r="CH304" s="100"/>
      <c r="CI304" s="100"/>
      <c r="CJ304" s="100"/>
      <c r="CK304" s="107"/>
      <c r="CL304" s="107"/>
      <c r="CM304" s="107"/>
      <c r="CN304" s="107"/>
      <c r="CO304" s="107"/>
      <c r="CP304" s="102"/>
      <c r="CQ304" s="102"/>
      <c r="CR304" s="102"/>
      <c r="CS304" s="102"/>
      <c r="CT304" s="102"/>
      <c r="CU304" s="102"/>
      <c r="CV304" s="105">
        <f t="shared" si="98"/>
        <v>0</v>
      </c>
      <c r="CW304" s="105">
        <f t="shared" si="99"/>
        <v>0</v>
      </c>
      <c r="CX304" s="105">
        <f t="shared" si="100"/>
        <v>0</v>
      </c>
      <c r="CY304" s="105">
        <f t="shared" si="101"/>
        <v>0</v>
      </c>
      <c r="CZ304" s="105">
        <f t="shared" si="102"/>
        <v>0</v>
      </c>
      <c r="DA304" s="105">
        <f t="shared" si="103"/>
        <v>0</v>
      </c>
    </row>
    <row r="305" spans="1:105" ht="60">
      <c r="A305" s="40">
        <v>297</v>
      </c>
      <c r="B305" s="97" t="s">
        <v>391</v>
      </c>
      <c r="C305" s="35">
        <v>960</v>
      </c>
      <c r="D305" s="35" t="s">
        <v>54</v>
      </c>
      <c r="E305" s="98" t="s">
        <v>387</v>
      </c>
      <c r="F305" s="33">
        <v>3</v>
      </c>
      <c r="G305" s="99"/>
      <c r="H305" s="115"/>
      <c r="I305" s="115"/>
      <c r="J305" s="115"/>
      <c r="K305" s="100"/>
      <c r="L305" s="101"/>
      <c r="M305" s="101"/>
      <c r="N305" s="101"/>
      <c r="O305" s="101"/>
      <c r="P305" s="101"/>
      <c r="Q305" s="102"/>
      <c r="R305" s="102"/>
      <c r="S305" s="102"/>
      <c r="T305" s="102"/>
      <c r="U305" s="102"/>
      <c r="V305" s="103"/>
      <c r="W305" s="103"/>
      <c r="X305" s="103"/>
      <c r="Y305" s="103"/>
      <c r="Z305" s="103"/>
      <c r="AA305" s="101"/>
      <c r="AB305" s="101"/>
      <c r="AC305" s="101"/>
      <c r="AD305" s="101"/>
      <c r="AE305" s="101"/>
      <c r="AF305" s="104"/>
      <c r="AG305" s="104"/>
      <c r="AH305" s="104"/>
      <c r="AI305" s="104"/>
      <c r="AJ305" s="104"/>
      <c r="AK305" s="102"/>
      <c r="AL305" s="102"/>
      <c r="AM305" s="102"/>
      <c r="AN305" s="102"/>
      <c r="AO305" s="102"/>
      <c r="AP305" s="102"/>
      <c r="AQ305" s="104"/>
      <c r="AR305" s="104"/>
      <c r="AS305" s="104"/>
      <c r="AT305" s="104"/>
      <c r="AU305" s="104"/>
      <c r="AV305" s="105"/>
      <c r="AW305" s="105"/>
      <c r="AX305" s="105"/>
      <c r="AY305" s="105"/>
      <c r="AZ305" s="105"/>
      <c r="BA305" s="102"/>
      <c r="BB305" s="102"/>
      <c r="BC305" s="102"/>
      <c r="BD305" s="102"/>
      <c r="BE305" s="102"/>
      <c r="BF305" s="106"/>
      <c r="BG305" s="106"/>
      <c r="BH305" s="106"/>
      <c r="BI305" s="106"/>
      <c r="BJ305" s="106"/>
      <c r="BK305" s="101"/>
      <c r="BL305" s="101"/>
      <c r="BM305" s="101"/>
      <c r="BN305" s="101"/>
      <c r="BO305" s="101"/>
      <c r="BP305" s="107"/>
      <c r="BQ305" s="107"/>
      <c r="BR305" s="107"/>
      <c r="BS305" s="107"/>
      <c r="BT305" s="107"/>
      <c r="BU305" s="151"/>
      <c r="BV305" s="151">
        <f t="shared" si="96"/>
        <v>0</v>
      </c>
      <c r="BW305" s="151"/>
      <c r="BX305" s="151"/>
      <c r="BY305" s="151"/>
      <c r="BZ305" s="151">
        <f t="shared" si="97"/>
        <v>0</v>
      </c>
      <c r="CA305" s="105"/>
      <c r="CB305" s="105"/>
      <c r="CC305" s="105"/>
      <c r="CD305" s="105"/>
      <c r="CE305" s="105"/>
      <c r="CF305" s="100"/>
      <c r="CG305" s="100"/>
      <c r="CH305" s="100"/>
      <c r="CI305" s="100"/>
      <c r="CJ305" s="100"/>
      <c r="CK305" s="107"/>
      <c r="CL305" s="107"/>
      <c r="CM305" s="107"/>
      <c r="CN305" s="107"/>
      <c r="CO305" s="107"/>
      <c r="CP305" s="102"/>
      <c r="CQ305" s="102"/>
      <c r="CR305" s="102"/>
      <c r="CS305" s="102"/>
      <c r="CT305" s="102"/>
      <c r="CU305" s="102"/>
      <c r="CV305" s="105">
        <f t="shared" si="98"/>
        <v>0</v>
      </c>
      <c r="CW305" s="105">
        <f t="shared" si="99"/>
        <v>0</v>
      </c>
      <c r="CX305" s="105">
        <f t="shared" si="100"/>
        <v>0</v>
      </c>
      <c r="CY305" s="105">
        <f t="shared" si="101"/>
        <v>0</v>
      </c>
      <c r="CZ305" s="105">
        <f t="shared" si="102"/>
        <v>0</v>
      </c>
      <c r="DA305" s="105">
        <f t="shared" si="103"/>
        <v>0</v>
      </c>
    </row>
    <row r="306" spans="1:105" ht="60">
      <c r="A306" s="40">
        <v>298</v>
      </c>
      <c r="B306" s="97" t="s">
        <v>392</v>
      </c>
      <c r="C306" s="35">
        <v>1000</v>
      </c>
      <c r="D306" s="35" t="s">
        <v>54</v>
      </c>
      <c r="E306" s="98" t="s">
        <v>387</v>
      </c>
      <c r="F306" s="33">
        <v>3</v>
      </c>
      <c r="G306" s="99"/>
      <c r="H306" s="115"/>
      <c r="I306" s="115"/>
      <c r="J306" s="115"/>
      <c r="K306" s="100"/>
      <c r="L306" s="101"/>
      <c r="M306" s="101"/>
      <c r="N306" s="101"/>
      <c r="O306" s="101"/>
      <c r="P306" s="101"/>
      <c r="Q306" s="102"/>
      <c r="R306" s="102"/>
      <c r="S306" s="102"/>
      <c r="T306" s="102"/>
      <c r="U306" s="102"/>
      <c r="V306" s="103"/>
      <c r="W306" s="103"/>
      <c r="X306" s="103"/>
      <c r="Y306" s="103"/>
      <c r="Z306" s="103"/>
      <c r="AA306" s="101"/>
      <c r="AB306" s="101"/>
      <c r="AC306" s="101"/>
      <c r="AD306" s="101"/>
      <c r="AE306" s="101"/>
      <c r="AF306" s="104"/>
      <c r="AG306" s="104"/>
      <c r="AH306" s="104"/>
      <c r="AI306" s="104"/>
      <c r="AJ306" s="104"/>
      <c r="AK306" s="102"/>
      <c r="AL306" s="102"/>
      <c r="AM306" s="102"/>
      <c r="AN306" s="102"/>
      <c r="AO306" s="102"/>
      <c r="AP306" s="102"/>
      <c r="AQ306" s="104"/>
      <c r="AR306" s="104"/>
      <c r="AS306" s="104"/>
      <c r="AT306" s="104"/>
      <c r="AU306" s="104"/>
      <c r="AV306" s="105"/>
      <c r="AW306" s="105"/>
      <c r="AX306" s="105"/>
      <c r="AY306" s="105"/>
      <c r="AZ306" s="105"/>
      <c r="BA306" s="102"/>
      <c r="BB306" s="102"/>
      <c r="BC306" s="102"/>
      <c r="BD306" s="102"/>
      <c r="BE306" s="102"/>
      <c r="BF306" s="106"/>
      <c r="BG306" s="106"/>
      <c r="BH306" s="106"/>
      <c r="BI306" s="106"/>
      <c r="BJ306" s="106"/>
      <c r="BK306" s="101"/>
      <c r="BL306" s="101"/>
      <c r="BM306" s="101"/>
      <c r="BN306" s="101"/>
      <c r="BO306" s="101"/>
      <c r="BP306" s="107"/>
      <c r="BQ306" s="107"/>
      <c r="BR306" s="107"/>
      <c r="BS306" s="107"/>
      <c r="BT306" s="107"/>
      <c r="BU306" s="151"/>
      <c r="BV306" s="151">
        <f t="shared" si="96"/>
        <v>0</v>
      </c>
      <c r="BW306" s="151"/>
      <c r="BX306" s="151"/>
      <c r="BY306" s="151"/>
      <c r="BZ306" s="151">
        <f t="shared" si="97"/>
        <v>0</v>
      </c>
      <c r="CA306" s="105"/>
      <c r="CB306" s="105"/>
      <c r="CC306" s="105"/>
      <c r="CD306" s="105"/>
      <c r="CE306" s="105"/>
      <c r="CF306" s="100"/>
      <c r="CG306" s="100"/>
      <c r="CH306" s="100"/>
      <c r="CI306" s="100"/>
      <c r="CJ306" s="100"/>
      <c r="CK306" s="107"/>
      <c r="CL306" s="107"/>
      <c r="CM306" s="107"/>
      <c r="CN306" s="107"/>
      <c r="CO306" s="107"/>
      <c r="CP306" s="102"/>
      <c r="CQ306" s="102"/>
      <c r="CR306" s="102"/>
      <c r="CS306" s="102"/>
      <c r="CT306" s="102"/>
      <c r="CU306" s="102"/>
      <c r="CV306" s="105">
        <f t="shared" si="98"/>
        <v>0</v>
      </c>
      <c r="CW306" s="105">
        <f t="shared" si="99"/>
        <v>0</v>
      </c>
      <c r="CX306" s="105">
        <f t="shared" si="100"/>
        <v>0</v>
      </c>
      <c r="CY306" s="105">
        <f t="shared" si="101"/>
        <v>0</v>
      </c>
      <c r="CZ306" s="105">
        <f t="shared" si="102"/>
        <v>0</v>
      </c>
      <c r="DA306" s="105">
        <f t="shared" si="103"/>
        <v>0</v>
      </c>
    </row>
    <row r="307" spans="1:105" ht="45">
      <c r="A307" s="40">
        <v>299</v>
      </c>
      <c r="B307" s="97" t="s">
        <v>393</v>
      </c>
      <c r="C307" s="35">
        <v>5</v>
      </c>
      <c r="D307" s="35" t="s">
        <v>54</v>
      </c>
      <c r="E307" s="97" t="s">
        <v>1256</v>
      </c>
      <c r="F307" s="33">
        <v>5</v>
      </c>
      <c r="G307" s="99"/>
      <c r="H307" s="115"/>
      <c r="I307" s="115"/>
      <c r="J307" s="115"/>
      <c r="K307" s="100"/>
      <c r="L307" s="101"/>
      <c r="M307" s="101"/>
      <c r="N307" s="101"/>
      <c r="O307" s="101"/>
      <c r="P307" s="101"/>
      <c r="Q307" s="102"/>
      <c r="R307" s="102"/>
      <c r="S307" s="102"/>
      <c r="T307" s="102"/>
      <c r="U307" s="102"/>
      <c r="V307" s="103"/>
      <c r="W307" s="103"/>
      <c r="X307" s="103"/>
      <c r="Y307" s="103"/>
      <c r="Z307" s="103"/>
      <c r="AA307" s="101"/>
      <c r="AB307" s="101"/>
      <c r="AC307" s="101"/>
      <c r="AD307" s="101"/>
      <c r="AE307" s="101"/>
      <c r="AF307" s="104"/>
      <c r="AG307" s="104"/>
      <c r="AH307" s="104"/>
      <c r="AI307" s="104"/>
      <c r="AJ307" s="104"/>
      <c r="AK307" s="102"/>
      <c r="AL307" s="102"/>
      <c r="AM307" s="102"/>
      <c r="AN307" s="102"/>
      <c r="AO307" s="102"/>
      <c r="AP307" s="102"/>
      <c r="AQ307" s="104" t="s">
        <v>1305</v>
      </c>
      <c r="AR307" s="104">
        <v>266000</v>
      </c>
      <c r="AS307" s="104">
        <v>42560</v>
      </c>
      <c r="AT307" s="104">
        <v>1542800</v>
      </c>
      <c r="AU307" s="104" t="s">
        <v>1295</v>
      </c>
      <c r="AV307" s="105"/>
      <c r="AW307" s="105"/>
      <c r="AX307" s="105"/>
      <c r="AY307" s="105"/>
      <c r="AZ307" s="105"/>
      <c r="BA307" s="102"/>
      <c r="BB307" s="102"/>
      <c r="BC307" s="102"/>
      <c r="BD307" s="102"/>
      <c r="BE307" s="102"/>
      <c r="BF307" s="106"/>
      <c r="BG307" s="106"/>
      <c r="BH307" s="106"/>
      <c r="BI307" s="106"/>
      <c r="BJ307" s="106"/>
      <c r="BK307" s="101"/>
      <c r="BL307" s="101"/>
      <c r="BM307" s="101"/>
      <c r="BN307" s="101"/>
      <c r="BO307" s="101"/>
      <c r="BP307" s="107"/>
      <c r="BQ307" s="107"/>
      <c r="BR307" s="107"/>
      <c r="BS307" s="107"/>
      <c r="BT307" s="107"/>
      <c r="BU307" s="151" t="str">
        <f t="shared" si="104"/>
        <v xml:space="preserve"> INVERSIONES  JIMSA  LTDA</v>
      </c>
      <c r="BV307" s="151" t="str">
        <f t="shared" si="96"/>
        <v xml:space="preserve">USA SCIENTIFIC </v>
      </c>
      <c r="BW307" s="151">
        <f t="shared" si="105"/>
        <v>266000</v>
      </c>
      <c r="BX307" s="151">
        <f t="shared" si="106"/>
        <v>42560</v>
      </c>
      <c r="BY307" s="151">
        <f t="shared" si="107"/>
        <v>1542800</v>
      </c>
      <c r="BZ307" s="151" t="str">
        <f t="shared" si="97"/>
        <v xml:space="preserve">90 DIAS </v>
      </c>
      <c r="CA307" s="105" t="s">
        <v>312</v>
      </c>
      <c r="CB307" s="105">
        <v>76800</v>
      </c>
      <c r="CC307" s="105">
        <v>12288</v>
      </c>
      <c r="CD307" s="105">
        <v>445440</v>
      </c>
      <c r="CE307" s="105" t="s">
        <v>137</v>
      </c>
      <c r="CF307" s="100"/>
      <c r="CG307" s="100"/>
      <c r="CH307" s="100"/>
      <c r="CI307" s="100"/>
      <c r="CJ307" s="100"/>
      <c r="CK307" s="107"/>
      <c r="CL307" s="107"/>
      <c r="CM307" s="107"/>
      <c r="CN307" s="107"/>
      <c r="CO307" s="107"/>
      <c r="CP307" s="102" t="str">
        <f t="shared" si="108"/>
        <v>SCIENTIFIC PRODUCTS LTDA.</v>
      </c>
      <c r="CQ307" s="102" t="str">
        <f t="shared" si="109"/>
        <v>FISHERBRAND</v>
      </c>
      <c r="CR307" s="102">
        <f t="shared" si="110"/>
        <v>76800</v>
      </c>
      <c r="CS307" s="102">
        <f t="shared" si="111"/>
        <v>12288</v>
      </c>
      <c r="CT307" s="102">
        <f t="shared" si="112"/>
        <v>445440</v>
      </c>
      <c r="CU307" s="102" t="str">
        <f t="shared" si="113"/>
        <v>60 DÍAS</v>
      </c>
      <c r="CV307" s="105" t="str">
        <f t="shared" si="98"/>
        <v>SCIENTIFIC PRODUCTS LTDA.</v>
      </c>
      <c r="CW307" s="105" t="str">
        <f t="shared" si="99"/>
        <v>FISHERBRAND</v>
      </c>
      <c r="CX307" s="105">
        <f t="shared" si="100"/>
        <v>76800</v>
      </c>
      <c r="CY307" s="105">
        <f t="shared" si="101"/>
        <v>12288</v>
      </c>
      <c r="CZ307" s="105">
        <f t="shared" si="102"/>
        <v>445440</v>
      </c>
      <c r="DA307" s="105" t="str">
        <f t="shared" si="103"/>
        <v>60 DÍAS</v>
      </c>
    </row>
    <row r="308" spans="1:105" ht="45">
      <c r="A308" s="40">
        <v>300</v>
      </c>
      <c r="B308" s="97" t="s">
        <v>394</v>
      </c>
      <c r="C308" s="35">
        <v>5</v>
      </c>
      <c r="D308" s="35" t="s">
        <v>54</v>
      </c>
      <c r="E308" s="97" t="s">
        <v>1256</v>
      </c>
      <c r="F308" s="33">
        <v>5</v>
      </c>
      <c r="G308" s="99"/>
      <c r="H308" s="115"/>
      <c r="I308" s="115"/>
      <c r="J308" s="115"/>
      <c r="K308" s="100"/>
      <c r="L308" s="101"/>
      <c r="M308" s="101"/>
      <c r="N308" s="101"/>
      <c r="O308" s="101"/>
      <c r="P308" s="101"/>
      <c r="Q308" s="102" t="s">
        <v>564</v>
      </c>
      <c r="R308" s="102">
        <v>74265</v>
      </c>
      <c r="S308" s="102">
        <v>11882.4</v>
      </c>
      <c r="T308" s="102">
        <v>430737</v>
      </c>
      <c r="U308" s="102" t="s">
        <v>1284</v>
      </c>
      <c r="V308" s="103"/>
      <c r="W308" s="103"/>
      <c r="X308" s="103"/>
      <c r="Y308" s="103"/>
      <c r="Z308" s="103"/>
      <c r="AA308" s="101"/>
      <c r="AB308" s="101"/>
      <c r="AC308" s="101"/>
      <c r="AD308" s="101"/>
      <c r="AE308" s="101"/>
      <c r="AF308" s="104"/>
      <c r="AG308" s="104"/>
      <c r="AH308" s="104"/>
      <c r="AI308" s="104"/>
      <c r="AJ308" s="104"/>
      <c r="AK308" s="102" t="str">
        <f t="shared" si="114"/>
        <v xml:space="preserve">BLAMIS DOTACIONES </v>
      </c>
      <c r="AL308" s="102" t="str">
        <f t="shared" si="115"/>
        <v>FISHER BRAND</v>
      </c>
      <c r="AM308" s="102">
        <f t="shared" si="116"/>
        <v>74265</v>
      </c>
      <c r="AN308" s="102">
        <f t="shared" si="117"/>
        <v>11882.4</v>
      </c>
      <c r="AO308" s="102">
        <f t="shared" si="118"/>
        <v>430737</v>
      </c>
      <c r="AP308" s="102" t="str">
        <f t="shared" si="119"/>
        <v>5 DIAS</v>
      </c>
      <c r="AQ308" s="104" t="s">
        <v>1305</v>
      </c>
      <c r="AR308" s="104">
        <v>364000</v>
      </c>
      <c r="AS308" s="104">
        <v>58240</v>
      </c>
      <c r="AT308" s="104">
        <v>2111200</v>
      </c>
      <c r="AU308" s="104" t="s">
        <v>1295</v>
      </c>
      <c r="AV308" s="105"/>
      <c r="AW308" s="105"/>
      <c r="AX308" s="105"/>
      <c r="AY308" s="105"/>
      <c r="AZ308" s="105"/>
      <c r="BA308" s="102"/>
      <c r="BB308" s="102"/>
      <c r="BC308" s="102"/>
      <c r="BD308" s="102"/>
      <c r="BE308" s="102"/>
      <c r="BF308" s="106"/>
      <c r="BG308" s="106"/>
      <c r="BH308" s="106"/>
      <c r="BI308" s="106"/>
      <c r="BJ308" s="106"/>
      <c r="BK308" s="101"/>
      <c r="BL308" s="101"/>
      <c r="BM308" s="101"/>
      <c r="BN308" s="101"/>
      <c r="BO308" s="101"/>
      <c r="BP308" s="107"/>
      <c r="BQ308" s="107"/>
      <c r="BR308" s="107"/>
      <c r="BS308" s="107"/>
      <c r="BT308" s="107"/>
      <c r="BU308" s="151" t="str">
        <f t="shared" si="104"/>
        <v xml:space="preserve"> INVERSIONES  JIMSA  LTDA</v>
      </c>
      <c r="BV308" s="151" t="str">
        <f t="shared" si="96"/>
        <v xml:space="preserve">USA SCIENTIFIC </v>
      </c>
      <c r="BW308" s="151">
        <f t="shared" si="105"/>
        <v>364000</v>
      </c>
      <c r="BX308" s="151">
        <f t="shared" si="106"/>
        <v>58240</v>
      </c>
      <c r="BY308" s="151">
        <f t="shared" si="107"/>
        <v>2111200</v>
      </c>
      <c r="BZ308" s="151" t="str">
        <f t="shared" si="97"/>
        <v xml:space="preserve">90 DIAS </v>
      </c>
      <c r="CA308" s="105" t="s">
        <v>312</v>
      </c>
      <c r="CB308" s="105">
        <v>232000</v>
      </c>
      <c r="CC308" s="105">
        <v>37120</v>
      </c>
      <c r="CD308" s="105">
        <v>1345600</v>
      </c>
      <c r="CE308" s="105" t="s">
        <v>137</v>
      </c>
      <c r="CF308" s="100"/>
      <c r="CG308" s="100"/>
      <c r="CH308" s="100"/>
      <c r="CI308" s="100"/>
      <c r="CJ308" s="100"/>
      <c r="CK308" s="107"/>
      <c r="CL308" s="107"/>
      <c r="CM308" s="107"/>
      <c r="CN308" s="107"/>
      <c r="CO308" s="107"/>
      <c r="CP308" s="102" t="str">
        <f t="shared" si="108"/>
        <v>SCIENTIFIC PRODUCTS LTDA.</v>
      </c>
      <c r="CQ308" s="102" t="str">
        <f t="shared" si="109"/>
        <v>FISHERBRAND</v>
      </c>
      <c r="CR308" s="102">
        <f t="shared" si="110"/>
        <v>232000</v>
      </c>
      <c r="CS308" s="102">
        <f t="shared" si="111"/>
        <v>37120</v>
      </c>
      <c r="CT308" s="102">
        <f t="shared" si="112"/>
        <v>1345600</v>
      </c>
      <c r="CU308" s="102" t="str">
        <f t="shared" si="113"/>
        <v>60 DÍAS</v>
      </c>
      <c r="CV308" s="105" t="str">
        <f t="shared" si="98"/>
        <v xml:space="preserve">BLAMIS DOTACIONES </v>
      </c>
      <c r="CW308" s="105" t="str">
        <f t="shared" si="99"/>
        <v>FISHER BRAND</v>
      </c>
      <c r="CX308" s="105">
        <f t="shared" si="100"/>
        <v>74265</v>
      </c>
      <c r="CY308" s="105">
        <f t="shared" si="101"/>
        <v>11882.4</v>
      </c>
      <c r="CZ308" s="105">
        <f t="shared" si="102"/>
        <v>430737</v>
      </c>
      <c r="DA308" s="105" t="str">
        <f t="shared" si="103"/>
        <v>5 DIAS</v>
      </c>
    </row>
    <row r="309" spans="1:105" ht="45">
      <c r="A309" s="40">
        <v>301</v>
      </c>
      <c r="B309" s="97" t="s">
        <v>395</v>
      </c>
      <c r="C309" s="35">
        <v>500</v>
      </c>
      <c r="D309" s="35" t="s">
        <v>54</v>
      </c>
      <c r="E309" s="97" t="s">
        <v>1256</v>
      </c>
      <c r="F309" s="33">
        <v>3</v>
      </c>
      <c r="G309" s="99"/>
      <c r="H309" s="115"/>
      <c r="I309" s="115"/>
      <c r="J309" s="115"/>
      <c r="K309" s="100"/>
      <c r="L309" s="101"/>
      <c r="M309" s="101"/>
      <c r="N309" s="101"/>
      <c r="O309" s="101"/>
      <c r="P309" s="101"/>
      <c r="Q309" s="102" t="s">
        <v>564</v>
      </c>
      <c r="R309" s="102">
        <v>741941</v>
      </c>
      <c r="S309" s="102">
        <v>118710.56</v>
      </c>
      <c r="T309" s="102">
        <v>2581954.6800000002</v>
      </c>
      <c r="U309" s="102" t="s">
        <v>1283</v>
      </c>
      <c r="V309" s="103"/>
      <c r="W309" s="103"/>
      <c r="X309" s="103"/>
      <c r="Y309" s="103"/>
      <c r="Z309" s="103"/>
      <c r="AA309" s="101"/>
      <c r="AB309" s="101"/>
      <c r="AC309" s="101"/>
      <c r="AD309" s="101"/>
      <c r="AE309" s="101"/>
      <c r="AF309" s="104"/>
      <c r="AG309" s="104"/>
      <c r="AH309" s="104"/>
      <c r="AI309" s="104"/>
      <c r="AJ309" s="104"/>
      <c r="AK309" s="102" t="str">
        <f t="shared" si="114"/>
        <v xml:space="preserve">BLAMIS DOTACIONES </v>
      </c>
      <c r="AL309" s="102" t="str">
        <f t="shared" si="115"/>
        <v>FISHER BRAND</v>
      </c>
      <c r="AM309" s="102">
        <f t="shared" si="116"/>
        <v>741941</v>
      </c>
      <c r="AN309" s="102">
        <f t="shared" si="117"/>
        <v>118710.56</v>
      </c>
      <c r="AO309" s="102">
        <f t="shared" si="118"/>
        <v>2581954.6800000002</v>
      </c>
      <c r="AP309" s="102" t="str">
        <f t="shared" si="119"/>
        <v>60 DIAS</v>
      </c>
      <c r="AQ309" s="104" t="s">
        <v>1305</v>
      </c>
      <c r="AR309" s="104">
        <v>632000</v>
      </c>
      <c r="AS309" s="104">
        <v>101120</v>
      </c>
      <c r="AT309" s="104">
        <v>2199360</v>
      </c>
      <c r="AU309" s="104" t="s">
        <v>1295</v>
      </c>
      <c r="AV309" s="105"/>
      <c r="AW309" s="105"/>
      <c r="AX309" s="105"/>
      <c r="AY309" s="105"/>
      <c r="AZ309" s="105"/>
      <c r="BA309" s="102"/>
      <c r="BB309" s="102"/>
      <c r="BC309" s="102"/>
      <c r="BD309" s="102"/>
      <c r="BE309" s="102"/>
      <c r="BF309" s="106"/>
      <c r="BG309" s="106"/>
      <c r="BH309" s="106"/>
      <c r="BI309" s="106"/>
      <c r="BJ309" s="106"/>
      <c r="BK309" s="101"/>
      <c r="BL309" s="101"/>
      <c r="BM309" s="101"/>
      <c r="BN309" s="101"/>
      <c r="BO309" s="101"/>
      <c r="BP309" s="107"/>
      <c r="BQ309" s="107"/>
      <c r="BR309" s="107"/>
      <c r="BS309" s="107"/>
      <c r="BT309" s="107"/>
      <c r="BU309" s="151" t="str">
        <f t="shared" si="104"/>
        <v xml:space="preserve"> INVERSIONES  JIMSA  LTDA</v>
      </c>
      <c r="BV309" s="151" t="str">
        <f t="shared" si="96"/>
        <v xml:space="preserve">USA SCIENTIFIC </v>
      </c>
      <c r="BW309" s="151">
        <f t="shared" si="105"/>
        <v>632000</v>
      </c>
      <c r="BX309" s="151">
        <f t="shared" si="106"/>
        <v>101120</v>
      </c>
      <c r="BY309" s="151">
        <f t="shared" si="107"/>
        <v>2199360</v>
      </c>
      <c r="BZ309" s="151" t="str">
        <f t="shared" si="97"/>
        <v xml:space="preserve">90 DIAS </v>
      </c>
      <c r="CA309" s="105" t="s">
        <v>312</v>
      </c>
      <c r="CB309" s="105">
        <v>181000</v>
      </c>
      <c r="CC309" s="105">
        <v>28960</v>
      </c>
      <c r="CD309" s="105">
        <v>629880</v>
      </c>
      <c r="CE309" s="105" t="s">
        <v>137</v>
      </c>
      <c r="CF309" s="100"/>
      <c r="CG309" s="100"/>
      <c r="CH309" s="100"/>
      <c r="CI309" s="100"/>
      <c r="CJ309" s="100"/>
      <c r="CK309" s="107"/>
      <c r="CL309" s="107"/>
      <c r="CM309" s="107"/>
      <c r="CN309" s="107"/>
      <c r="CO309" s="107"/>
      <c r="CP309" s="102" t="str">
        <f t="shared" si="108"/>
        <v>SCIENTIFIC PRODUCTS LTDA.</v>
      </c>
      <c r="CQ309" s="102" t="str">
        <f t="shared" si="109"/>
        <v>FISHERBRAND</v>
      </c>
      <c r="CR309" s="102">
        <f t="shared" si="110"/>
        <v>181000</v>
      </c>
      <c r="CS309" s="102">
        <f t="shared" si="111"/>
        <v>28960</v>
      </c>
      <c r="CT309" s="102">
        <f t="shared" si="112"/>
        <v>629880</v>
      </c>
      <c r="CU309" s="102" t="str">
        <f t="shared" si="113"/>
        <v>60 DÍAS</v>
      </c>
      <c r="CV309" s="105" t="str">
        <f t="shared" si="98"/>
        <v>SCIENTIFIC PRODUCTS LTDA.</v>
      </c>
      <c r="CW309" s="105" t="str">
        <f t="shared" si="99"/>
        <v>FISHERBRAND</v>
      </c>
      <c r="CX309" s="105">
        <f t="shared" si="100"/>
        <v>181000</v>
      </c>
      <c r="CY309" s="105">
        <f t="shared" si="101"/>
        <v>28960</v>
      </c>
      <c r="CZ309" s="105">
        <f t="shared" si="102"/>
        <v>629880</v>
      </c>
      <c r="DA309" s="105" t="str">
        <f t="shared" si="103"/>
        <v>60 DÍAS</v>
      </c>
    </row>
    <row r="310" spans="1:105" ht="60">
      <c r="A310" s="40">
        <v>302</v>
      </c>
      <c r="B310" s="97" t="s">
        <v>530</v>
      </c>
      <c r="C310" s="35" t="s">
        <v>396</v>
      </c>
      <c r="D310" s="35" t="s">
        <v>314</v>
      </c>
      <c r="E310" s="98"/>
      <c r="F310" s="33">
        <v>4</v>
      </c>
      <c r="G310" s="99"/>
      <c r="H310" s="115"/>
      <c r="I310" s="115"/>
      <c r="J310" s="115"/>
      <c r="K310" s="100"/>
      <c r="L310" s="101"/>
      <c r="M310" s="101"/>
      <c r="N310" s="101"/>
      <c r="O310" s="101"/>
      <c r="P310" s="101"/>
      <c r="Q310" s="102"/>
      <c r="R310" s="102"/>
      <c r="S310" s="102"/>
      <c r="T310" s="102"/>
      <c r="U310" s="102"/>
      <c r="V310" s="103"/>
      <c r="W310" s="103"/>
      <c r="X310" s="103"/>
      <c r="Y310" s="103"/>
      <c r="Z310" s="103"/>
      <c r="AA310" s="101"/>
      <c r="AB310" s="101"/>
      <c r="AC310" s="101"/>
      <c r="AD310" s="101"/>
      <c r="AE310" s="101"/>
      <c r="AF310" s="104"/>
      <c r="AG310" s="104"/>
      <c r="AH310" s="104"/>
      <c r="AI310" s="104"/>
      <c r="AJ310" s="104"/>
      <c r="AK310" s="102"/>
      <c r="AL310" s="102"/>
      <c r="AM310" s="102"/>
      <c r="AN310" s="102"/>
      <c r="AO310" s="102"/>
      <c r="AP310" s="102"/>
      <c r="AQ310" s="104"/>
      <c r="AR310" s="104"/>
      <c r="AS310" s="104"/>
      <c r="AT310" s="104"/>
      <c r="AU310" s="104"/>
      <c r="AV310" s="105"/>
      <c r="AW310" s="105"/>
      <c r="AX310" s="105"/>
      <c r="AY310" s="105"/>
      <c r="AZ310" s="105"/>
      <c r="BA310" s="102"/>
      <c r="BB310" s="102"/>
      <c r="BC310" s="102"/>
      <c r="BD310" s="102"/>
      <c r="BE310" s="102"/>
      <c r="BF310" s="106"/>
      <c r="BG310" s="106"/>
      <c r="BH310" s="106"/>
      <c r="BI310" s="106"/>
      <c r="BJ310" s="106"/>
      <c r="BK310" s="101"/>
      <c r="BL310" s="101"/>
      <c r="BM310" s="101"/>
      <c r="BN310" s="101"/>
      <c r="BO310" s="101"/>
      <c r="BP310" s="107"/>
      <c r="BQ310" s="107"/>
      <c r="BR310" s="107"/>
      <c r="BS310" s="107"/>
      <c r="BT310" s="107"/>
      <c r="BU310" s="151"/>
      <c r="BV310" s="151">
        <f t="shared" si="96"/>
        <v>0</v>
      </c>
      <c r="BW310" s="151"/>
      <c r="BX310" s="151"/>
      <c r="BY310" s="151"/>
      <c r="BZ310" s="151">
        <f t="shared" si="97"/>
        <v>0</v>
      </c>
      <c r="CA310" s="105" t="s">
        <v>1327</v>
      </c>
      <c r="CB310" s="105">
        <v>248000</v>
      </c>
      <c r="CC310" s="105">
        <v>39680</v>
      </c>
      <c r="CD310" s="105">
        <v>1150720</v>
      </c>
      <c r="CE310" s="105" t="s">
        <v>137</v>
      </c>
      <c r="CF310" s="100"/>
      <c r="CG310" s="100"/>
      <c r="CH310" s="100"/>
      <c r="CI310" s="100"/>
      <c r="CJ310" s="100"/>
      <c r="CK310" s="107"/>
      <c r="CL310" s="107"/>
      <c r="CM310" s="107"/>
      <c r="CN310" s="107"/>
      <c r="CO310" s="107"/>
      <c r="CP310" s="102" t="str">
        <f t="shared" si="108"/>
        <v>SCIENTIFIC PRODUCTS LTDA.</v>
      </c>
      <c r="CQ310" s="102" t="str">
        <f t="shared" si="109"/>
        <v xml:space="preserve">Rnase Away </v>
      </c>
      <c r="CR310" s="102">
        <f t="shared" si="110"/>
        <v>248000</v>
      </c>
      <c r="CS310" s="102">
        <f t="shared" si="111"/>
        <v>39680</v>
      </c>
      <c r="CT310" s="102">
        <f t="shared" si="112"/>
        <v>1150720</v>
      </c>
      <c r="CU310" s="102" t="str">
        <f t="shared" si="113"/>
        <v>60 DÍAS</v>
      </c>
      <c r="CV310" s="105" t="str">
        <f t="shared" si="98"/>
        <v>SCIENTIFIC PRODUCTS LTDA.</v>
      </c>
      <c r="CW310" s="105" t="str">
        <f t="shared" si="99"/>
        <v xml:space="preserve">Rnase Away </v>
      </c>
      <c r="CX310" s="105">
        <f t="shared" si="100"/>
        <v>248000</v>
      </c>
      <c r="CY310" s="105">
        <f t="shared" si="101"/>
        <v>39680</v>
      </c>
      <c r="CZ310" s="105">
        <f t="shared" si="102"/>
        <v>1150720</v>
      </c>
      <c r="DA310" s="105" t="str">
        <f t="shared" si="103"/>
        <v>60 DÍAS</v>
      </c>
    </row>
    <row r="311" spans="1:105" ht="30">
      <c r="A311" s="40">
        <v>303</v>
      </c>
      <c r="B311" s="97" t="s">
        <v>399</v>
      </c>
      <c r="C311" s="35" t="s">
        <v>21</v>
      </c>
      <c r="D311" s="35" t="s">
        <v>16</v>
      </c>
      <c r="E311" s="98" t="s">
        <v>1264</v>
      </c>
      <c r="F311" s="33">
        <v>1</v>
      </c>
      <c r="G311" s="99"/>
      <c r="H311" s="115"/>
      <c r="I311" s="115"/>
      <c r="J311" s="115"/>
      <c r="K311" s="100"/>
      <c r="L311" s="101"/>
      <c r="M311" s="101"/>
      <c r="N311" s="101"/>
      <c r="O311" s="101"/>
      <c r="P311" s="101"/>
      <c r="Q311" s="102"/>
      <c r="R311" s="102"/>
      <c r="S311" s="102"/>
      <c r="T311" s="102"/>
      <c r="U311" s="102"/>
      <c r="V311" s="103" t="s">
        <v>23</v>
      </c>
      <c r="W311" s="103">
        <v>212000</v>
      </c>
      <c r="X311" s="103">
        <v>33920</v>
      </c>
      <c r="Y311" s="103">
        <v>245920</v>
      </c>
      <c r="Z311" s="103" t="s">
        <v>1287</v>
      </c>
      <c r="AA311" s="101"/>
      <c r="AB311" s="101"/>
      <c r="AC311" s="101"/>
      <c r="AD311" s="101"/>
      <c r="AE311" s="101"/>
      <c r="AF311" s="104"/>
      <c r="AG311" s="104"/>
      <c r="AH311" s="104"/>
      <c r="AI311" s="104"/>
      <c r="AJ311" s="104"/>
      <c r="AK311" s="102" t="str">
        <f t="shared" si="114"/>
        <v xml:space="preserve"> CASA CIENTIFICA BLANCO Y COMPANIA S.A.S</v>
      </c>
      <c r="AL311" s="102" t="str">
        <f t="shared" si="115"/>
        <v>SIGMA</v>
      </c>
      <c r="AM311" s="102">
        <f t="shared" si="116"/>
        <v>212000</v>
      </c>
      <c r="AN311" s="102">
        <f t="shared" si="117"/>
        <v>33920</v>
      </c>
      <c r="AO311" s="102">
        <f t="shared" si="118"/>
        <v>245920</v>
      </c>
      <c r="AP311" s="102" t="str">
        <f t="shared" si="119"/>
        <v>45 DIAS</v>
      </c>
      <c r="AQ311" s="104"/>
      <c r="AR311" s="104"/>
      <c r="AS311" s="104"/>
      <c r="AT311" s="104"/>
      <c r="AU311" s="104"/>
      <c r="AV311" s="105"/>
      <c r="AW311" s="105"/>
      <c r="AX311" s="105"/>
      <c r="AY311" s="105"/>
      <c r="AZ311" s="105"/>
      <c r="BA311" s="102"/>
      <c r="BB311" s="102"/>
      <c r="BC311" s="102"/>
      <c r="BD311" s="102"/>
      <c r="BE311" s="102"/>
      <c r="BF311" s="106" t="s">
        <v>134</v>
      </c>
      <c r="BG311" s="106">
        <v>293184</v>
      </c>
      <c r="BH311" s="106">
        <v>46909.440000000002</v>
      </c>
      <c r="BI311" s="106">
        <v>340093.44</v>
      </c>
      <c r="BJ311" s="106" t="s">
        <v>1312</v>
      </c>
      <c r="BK311" s="101" t="s">
        <v>23</v>
      </c>
      <c r="BL311" s="101">
        <v>96000</v>
      </c>
      <c r="BM311" s="101">
        <v>15360</v>
      </c>
      <c r="BN311" s="101">
        <v>111360</v>
      </c>
      <c r="BO311" s="101" t="s">
        <v>1283</v>
      </c>
      <c r="BP311" s="107"/>
      <c r="BQ311" s="107"/>
      <c r="BR311" s="107"/>
      <c r="BS311" s="107"/>
      <c r="BT311" s="107"/>
      <c r="BU311" s="151" t="str">
        <f t="shared" si="104"/>
        <v xml:space="preserve"> QUIMICA  M.G.  S.A.S.</v>
      </c>
      <c r="BV311" s="151" t="str">
        <f t="shared" si="96"/>
        <v>SIGMA</v>
      </c>
      <c r="BW311" s="151">
        <f t="shared" si="105"/>
        <v>96000</v>
      </c>
      <c r="BX311" s="151">
        <f t="shared" si="106"/>
        <v>15360</v>
      </c>
      <c r="BY311" s="151">
        <f t="shared" si="107"/>
        <v>111360</v>
      </c>
      <c r="BZ311" s="151" t="str">
        <f t="shared" si="97"/>
        <v>60 DIAS</v>
      </c>
      <c r="CA311" s="105" t="s">
        <v>23</v>
      </c>
      <c r="CB311" s="105">
        <v>87900</v>
      </c>
      <c r="CC311" s="105">
        <v>14064</v>
      </c>
      <c r="CD311" s="105">
        <v>101964</v>
      </c>
      <c r="CE311" s="105" t="s">
        <v>137</v>
      </c>
      <c r="CF311" s="100"/>
      <c r="CG311" s="100"/>
      <c r="CH311" s="100"/>
      <c r="CI311" s="100"/>
      <c r="CJ311" s="100"/>
      <c r="CK311" s="107"/>
      <c r="CL311" s="107"/>
      <c r="CM311" s="107"/>
      <c r="CN311" s="107"/>
      <c r="CO311" s="107"/>
      <c r="CP311" s="102" t="str">
        <f t="shared" si="108"/>
        <v>SCIENTIFIC PRODUCTS LTDA.</v>
      </c>
      <c r="CQ311" s="102" t="str">
        <f t="shared" si="109"/>
        <v>SIGMA</v>
      </c>
      <c r="CR311" s="102">
        <f t="shared" si="110"/>
        <v>87900</v>
      </c>
      <c r="CS311" s="102">
        <f t="shared" si="111"/>
        <v>14064</v>
      </c>
      <c r="CT311" s="102">
        <f t="shared" si="112"/>
        <v>101964</v>
      </c>
      <c r="CU311" s="102" t="str">
        <f t="shared" si="113"/>
        <v>60 DÍAS</v>
      </c>
      <c r="CV311" s="105" t="str">
        <f t="shared" si="98"/>
        <v>SCIENTIFIC PRODUCTS LTDA.</v>
      </c>
      <c r="CW311" s="105" t="str">
        <f t="shared" si="99"/>
        <v>SIGMA</v>
      </c>
      <c r="CX311" s="105">
        <f t="shared" si="100"/>
        <v>87900</v>
      </c>
      <c r="CY311" s="105">
        <f t="shared" si="101"/>
        <v>14064</v>
      </c>
      <c r="CZ311" s="105">
        <f t="shared" si="102"/>
        <v>101964</v>
      </c>
      <c r="DA311" s="105" t="str">
        <f t="shared" si="103"/>
        <v>60 DÍAS</v>
      </c>
    </row>
    <row r="312" spans="1:105" ht="45">
      <c r="A312" s="40">
        <v>304</v>
      </c>
      <c r="B312" s="97" t="s">
        <v>397</v>
      </c>
      <c r="C312" s="35" t="s">
        <v>19</v>
      </c>
      <c r="D312" s="35" t="s">
        <v>16</v>
      </c>
      <c r="E312" s="98" t="s">
        <v>134</v>
      </c>
      <c r="F312" s="33">
        <v>1</v>
      </c>
      <c r="G312" s="99" t="s">
        <v>134</v>
      </c>
      <c r="H312" s="115">
        <v>130500</v>
      </c>
      <c r="I312" s="115">
        <v>20880</v>
      </c>
      <c r="J312" s="115">
        <v>151380</v>
      </c>
      <c r="K312" s="100" t="s">
        <v>1276</v>
      </c>
      <c r="L312" s="101"/>
      <c r="M312" s="101"/>
      <c r="N312" s="101"/>
      <c r="O312" s="101"/>
      <c r="P312" s="101"/>
      <c r="Q312" s="102"/>
      <c r="R312" s="102"/>
      <c r="S312" s="102"/>
      <c r="T312" s="102"/>
      <c r="U312" s="102"/>
      <c r="V312" s="103"/>
      <c r="W312" s="103"/>
      <c r="X312" s="103"/>
      <c r="Y312" s="103"/>
      <c r="Z312" s="103"/>
      <c r="AA312" s="101"/>
      <c r="AB312" s="101"/>
      <c r="AC312" s="101"/>
      <c r="AD312" s="101"/>
      <c r="AE312" s="101"/>
      <c r="AF312" s="104"/>
      <c r="AG312" s="104"/>
      <c r="AH312" s="104"/>
      <c r="AI312" s="104"/>
      <c r="AJ312" s="104"/>
      <c r="AK312" s="102" t="str">
        <f t="shared" si="114"/>
        <v>ADEQUIM S.A.S</v>
      </c>
      <c r="AL312" s="102" t="str">
        <f t="shared" si="115"/>
        <v>MERCK</v>
      </c>
      <c r="AM312" s="102">
        <f t="shared" si="116"/>
        <v>130500</v>
      </c>
      <c r="AN312" s="102">
        <f t="shared" si="117"/>
        <v>20880</v>
      </c>
      <c r="AO312" s="102">
        <f t="shared" si="118"/>
        <v>151380</v>
      </c>
      <c r="AP312" s="102" t="str">
        <f t="shared" si="119"/>
        <v>30 DIAS</v>
      </c>
      <c r="AQ312" s="104"/>
      <c r="AR312" s="104"/>
      <c r="AS312" s="104"/>
      <c r="AT312" s="104"/>
      <c r="AU312" s="104"/>
      <c r="AV312" s="105"/>
      <c r="AW312" s="105"/>
      <c r="AX312" s="105"/>
      <c r="AY312" s="105"/>
      <c r="AZ312" s="105"/>
      <c r="BA312" s="102"/>
      <c r="BB312" s="102"/>
      <c r="BC312" s="102"/>
      <c r="BD312" s="102"/>
      <c r="BE312" s="102"/>
      <c r="BF312" s="106" t="s">
        <v>134</v>
      </c>
      <c r="BG312" s="106">
        <v>130176</v>
      </c>
      <c r="BH312" s="106">
        <v>20828.16</v>
      </c>
      <c r="BI312" s="106">
        <v>151004.16</v>
      </c>
      <c r="BJ312" s="106" t="s">
        <v>1312</v>
      </c>
      <c r="BK312" s="101"/>
      <c r="BL312" s="101"/>
      <c r="BM312" s="101"/>
      <c r="BN312" s="101"/>
      <c r="BO312" s="101"/>
      <c r="BP312" s="107"/>
      <c r="BQ312" s="107"/>
      <c r="BR312" s="107"/>
      <c r="BS312" s="107"/>
      <c r="BT312" s="107"/>
      <c r="BU312" s="151" t="str">
        <f t="shared" si="104"/>
        <v>PROFINAS S.A.S</v>
      </c>
      <c r="BV312" s="151" t="str">
        <f t="shared" si="96"/>
        <v>MERCK</v>
      </c>
      <c r="BW312" s="151">
        <f t="shared" si="105"/>
        <v>130176</v>
      </c>
      <c r="BX312" s="151">
        <f t="shared" si="106"/>
        <v>20828.16</v>
      </c>
      <c r="BY312" s="151">
        <f t="shared" si="107"/>
        <v>151004.16</v>
      </c>
      <c r="BZ312" s="151" t="str">
        <f t="shared" si="97"/>
        <v>8-75 DIAS</v>
      </c>
      <c r="CA312" s="105"/>
      <c r="CB312" s="105"/>
      <c r="CC312" s="105"/>
      <c r="CD312" s="105"/>
      <c r="CE312" s="105"/>
      <c r="CF312" s="100"/>
      <c r="CG312" s="100"/>
      <c r="CH312" s="100"/>
      <c r="CI312" s="100"/>
      <c r="CJ312" s="100"/>
      <c r="CK312" s="107"/>
      <c r="CL312" s="107"/>
      <c r="CM312" s="107"/>
      <c r="CN312" s="107"/>
      <c r="CO312" s="107"/>
      <c r="CP312" s="102"/>
      <c r="CQ312" s="102"/>
      <c r="CR312" s="102"/>
      <c r="CS312" s="102"/>
      <c r="CT312" s="102"/>
      <c r="CU312" s="102"/>
      <c r="CV312" s="105" t="str">
        <f t="shared" si="98"/>
        <v>PROFINAS S.A.S</v>
      </c>
      <c r="CW312" s="105" t="str">
        <f t="shared" si="99"/>
        <v>MERCK</v>
      </c>
      <c r="CX312" s="105">
        <f t="shared" si="100"/>
        <v>130176</v>
      </c>
      <c r="CY312" s="105">
        <f t="shared" si="101"/>
        <v>20828.16</v>
      </c>
      <c r="CZ312" s="105">
        <f t="shared" si="102"/>
        <v>151004.16</v>
      </c>
      <c r="DA312" s="105" t="str">
        <f t="shared" si="103"/>
        <v>8-75 DIAS</v>
      </c>
    </row>
    <row r="313" spans="1:105">
      <c r="A313" s="40">
        <v>305</v>
      </c>
      <c r="B313" s="97" t="s">
        <v>398</v>
      </c>
      <c r="C313" s="35" t="s">
        <v>213</v>
      </c>
      <c r="D313" s="35" t="s">
        <v>16</v>
      </c>
      <c r="E313" s="98" t="s">
        <v>134</v>
      </c>
      <c r="F313" s="33">
        <v>1</v>
      </c>
      <c r="G313" s="99" t="s">
        <v>134</v>
      </c>
      <c r="H313" s="115">
        <v>227000</v>
      </c>
      <c r="I313" s="115">
        <v>36320</v>
      </c>
      <c r="J313" s="115">
        <v>263320</v>
      </c>
      <c r="K313" s="100" t="s">
        <v>1274</v>
      </c>
      <c r="L313" s="101"/>
      <c r="M313" s="101"/>
      <c r="N313" s="101"/>
      <c r="O313" s="101"/>
      <c r="P313" s="101"/>
      <c r="Q313" s="102"/>
      <c r="R313" s="102"/>
      <c r="S313" s="102"/>
      <c r="T313" s="102"/>
      <c r="U313" s="102"/>
      <c r="V313" s="103"/>
      <c r="W313" s="103"/>
      <c r="X313" s="103"/>
      <c r="Y313" s="103"/>
      <c r="Z313" s="103"/>
      <c r="AA313" s="101"/>
      <c r="AB313" s="101"/>
      <c r="AC313" s="101"/>
      <c r="AD313" s="101"/>
      <c r="AE313" s="101"/>
      <c r="AF313" s="104"/>
      <c r="AG313" s="104"/>
      <c r="AH313" s="104"/>
      <c r="AI313" s="104"/>
      <c r="AJ313" s="104"/>
      <c r="AK313" s="102" t="str">
        <f t="shared" si="114"/>
        <v>ADEQUIM S.A.S</v>
      </c>
      <c r="AL313" s="102" t="str">
        <f t="shared" si="115"/>
        <v>MERCK</v>
      </c>
      <c r="AM313" s="102">
        <f t="shared" si="116"/>
        <v>227000</v>
      </c>
      <c r="AN313" s="102">
        <f t="shared" si="117"/>
        <v>36320</v>
      </c>
      <c r="AO313" s="102">
        <f t="shared" si="118"/>
        <v>263320</v>
      </c>
      <c r="AP313" s="102" t="str">
        <f t="shared" si="119"/>
        <v>90 DIAS</v>
      </c>
      <c r="AQ313" s="104"/>
      <c r="AR313" s="104"/>
      <c r="AS313" s="104"/>
      <c r="AT313" s="104"/>
      <c r="AU313" s="104"/>
      <c r="AV313" s="105"/>
      <c r="AW313" s="105"/>
      <c r="AX313" s="105"/>
      <c r="AY313" s="105"/>
      <c r="AZ313" s="105"/>
      <c r="BA313" s="102" t="s">
        <v>134</v>
      </c>
      <c r="BB313" s="102">
        <v>265740</v>
      </c>
      <c r="BC313" s="102">
        <v>42518.400000000001</v>
      </c>
      <c r="BD313" s="102">
        <v>308258.40000000002</v>
      </c>
      <c r="BE313" s="102" t="s">
        <v>1283</v>
      </c>
      <c r="BF313" s="106" t="s">
        <v>134</v>
      </c>
      <c r="BG313" s="106">
        <v>178560</v>
      </c>
      <c r="BH313" s="106">
        <v>28569.600000000002</v>
      </c>
      <c r="BI313" s="106">
        <v>207129.60000000001</v>
      </c>
      <c r="BJ313" s="106" t="s">
        <v>1312</v>
      </c>
      <c r="BK313" s="101"/>
      <c r="BL313" s="101"/>
      <c r="BM313" s="101"/>
      <c r="BN313" s="101"/>
      <c r="BO313" s="101"/>
      <c r="BP313" s="107"/>
      <c r="BQ313" s="107"/>
      <c r="BR313" s="107"/>
      <c r="BS313" s="107"/>
      <c r="BT313" s="107"/>
      <c r="BU313" s="151" t="str">
        <f t="shared" si="104"/>
        <v>PROFINAS S.A.S</v>
      </c>
      <c r="BV313" s="151" t="str">
        <f t="shared" si="96"/>
        <v>MERCK</v>
      </c>
      <c r="BW313" s="151">
        <f t="shared" si="105"/>
        <v>178560</v>
      </c>
      <c r="BX313" s="151">
        <f t="shared" si="106"/>
        <v>28569.600000000002</v>
      </c>
      <c r="BY313" s="151">
        <f t="shared" si="107"/>
        <v>207129.60000000001</v>
      </c>
      <c r="BZ313" s="151" t="str">
        <f t="shared" si="97"/>
        <v>8-75 DIAS</v>
      </c>
      <c r="CA313" s="105"/>
      <c r="CB313" s="105"/>
      <c r="CC313" s="105"/>
      <c r="CD313" s="105"/>
      <c r="CE313" s="105"/>
      <c r="CF313" s="100"/>
      <c r="CG313" s="100"/>
      <c r="CH313" s="100"/>
      <c r="CI313" s="100"/>
      <c r="CJ313" s="100"/>
      <c r="CK313" s="107"/>
      <c r="CL313" s="107"/>
      <c r="CM313" s="107"/>
      <c r="CN313" s="107"/>
      <c r="CO313" s="107"/>
      <c r="CP313" s="102"/>
      <c r="CQ313" s="102"/>
      <c r="CR313" s="102"/>
      <c r="CS313" s="102"/>
      <c r="CT313" s="102"/>
      <c r="CU313" s="102"/>
      <c r="CV313" s="105" t="str">
        <f t="shared" si="98"/>
        <v>PROFINAS S.A.S</v>
      </c>
      <c r="CW313" s="105" t="str">
        <f t="shared" si="99"/>
        <v>MERCK</v>
      </c>
      <c r="CX313" s="105">
        <f t="shared" si="100"/>
        <v>178560</v>
      </c>
      <c r="CY313" s="105">
        <f t="shared" si="101"/>
        <v>28569.600000000002</v>
      </c>
      <c r="CZ313" s="105">
        <f t="shared" si="102"/>
        <v>207129.60000000001</v>
      </c>
      <c r="DA313" s="105" t="str">
        <f t="shared" si="103"/>
        <v>8-75 DIAS</v>
      </c>
    </row>
    <row r="314" spans="1:105" ht="30">
      <c r="A314" s="40">
        <v>306</v>
      </c>
      <c r="B314" s="97" t="s">
        <v>140</v>
      </c>
      <c r="C314" s="35" t="s">
        <v>12</v>
      </c>
      <c r="D314" s="35" t="s">
        <v>20</v>
      </c>
      <c r="E314" s="98" t="s">
        <v>134</v>
      </c>
      <c r="F314" s="33">
        <v>1</v>
      </c>
      <c r="G314" s="99" t="s">
        <v>134</v>
      </c>
      <c r="H314" s="100">
        <v>386000</v>
      </c>
      <c r="I314" s="100">
        <v>61760</v>
      </c>
      <c r="J314" s="100">
        <v>447759.99999999994</v>
      </c>
      <c r="K314" s="100" t="s">
        <v>1276</v>
      </c>
      <c r="L314" s="101"/>
      <c r="M314" s="101"/>
      <c r="N314" s="101"/>
      <c r="O314" s="101"/>
      <c r="P314" s="101"/>
      <c r="Q314" s="102"/>
      <c r="R314" s="102"/>
      <c r="S314" s="102"/>
      <c r="T314" s="102"/>
      <c r="U314" s="102"/>
      <c r="V314" s="103"/>
      <c r="W314" s="103"/>
      <c r="X314" s="103"/>
      <c r="Y314" s="103"/>
      <c r="Z314" s="103"/>
      <c r="AA314" s="101"/>
      <c r="AB314" s="101"/>
      <c r="AC314" s="101"/>
      <c r="AD314" s="101"/>
      <c r="AE314" s="101"/>
      <c r="AF314" s="104"/>
      <c r="AG314" s="104"/>
      <c r="AH314" s="104"/>
      <c r="AI314" s="104"/>
      <c r="AJ314" s="104"/>
      <c r="AK314" s="102" t="str">
        <f t="shared" si="114"/>
        <v>ADEQUIM S.A.S</v>
      </c>
      <c r="AL314" s="102" t="str">
        <f t="shared" si="115"/>
        <v>MERCK</v>
      </c>
      <c r="AM314" s="102">
        <f t="shared" si="116"/>
        <v>386000</v>
      </c>
      <c r="AN314" s="102">
        <f t="shared" si="117"/>
        <v>61760</v>
      </c>
      <c r="AO314" s="102">
        <f t="shared" si="118"/>
        <v>447759.99999999994</v>
      </c>
      <c r="AP314" s="102" t="str">
        <f t="shared" si="119"/>
        <v>30 DIAS</v>
      </c>
      <c r="AQ314" s="104"/>
      <c r="AR314" s="104"/>
      <c r="AS314" s="104"/>
      <c r="AT314" s="104"/>
      <c r="AU314" s="104"/>
      <c r="AV314" s="105"/>
      <c r="AW314" s="105"/>
      <c r="AX314" s="105"/>
      <c r="AY314" s="105"/>
      <c r="AZ314" s="105"/>
      <c r="BA314" s="102"/>
      <c r="BB314" s="102"/>
      <c r="BC314" s="102"/>
      <c r="BD314" s="102"/>
      <c r="BE314" s="102"/>
      <c r="BF314" s="106" t="s">
        <v>134</v>
      </c>
      <c r="BG314" s="106">
        <v>385920</v>
      </c>
      <c r="BH314" s="106">
        <v>61747.200000000004</v>
      </c>
      <c r="BI314" s="106">
        <v>447667.20000000001</v>
      </c>
      <c r="BJ314" s="106" t="s">
        <v>1312</v>
      </c>
      <c r="BK314" s="101"/>
      <c r="BL314" s="101"/>
      <c r="BM314" s="101"/>
      <c r="BN314" s="101"/>
      <c r="BO314" s="101"/>
      <c r="BP314" s="107"/>
      <c r="BQ314" s="107"/>
      <c r="BR314" s="107"/>
      <c r="BS314" s="107"/>
      <c r="BT314" s="107"/>
      <c r="BU314" s="151" t="str">
        <f t="shared" si="104"/>
        <v>PROFINAS S.A.S</v>
      </c>
      <c r="BV314" s="151" t="str">
        <f t="shared" si="96"/>
        <v>MERCK</v>
      </c>
      <c r="BW314" s="151">
        <f t="shared" si="105"/>
        <v>385920</v>
      </c>
      <c r="BX314" s="151">
        <f t="shared" si="106"/>
        <v>61747.200000000004</v>
      </c>
      <c r="BY314" s="151">
        <f t="shared" si="107"/>
        <v>447667.20000000001</v>
      </c>
      <c r="BZ314" s="151" t="str">
        <f t="shared" si="97"/>
        <v>8-75 DIAS</v>
      </c>
      <c r="CA314" s="105"/>
      <c r="CB314" s="105"/>
      <c r="CC314" s="105"/>
      <c r="CD314" s="105"/>
      <c r="CE314" s="105"/>
      <c r="CF314" s="100"/>
      <c r="CG314" s="100"/>
      <c r="CH314" s="100"/>
      <c r="CI314" s="100"/>
      <c r="CJ314" s="100"/>
      <c r="CK314" s="107"/>
      <c r="CL314" s="107"/>
      <c r="CM314" s="107"/>
      <c r="CN314" s="107"/>
      <c r="CO314" s="107"/>
      <c r="CP314" s="102"/>
      <c r="CQ314" s="102"/>
      <c r="CR314" s="102"/>
      <c r="CS314" s="102"/>
      <c r="CT314" s="102"/>
      <c r="CU314" s="102"/>
      <c r="CV314" s="105" t="str">
        <f t="shared" si="98"/>
        <v>PROFINAS S.A.S</v>
      </c>
      <c r="CW314" s="105" t="str">
        <f t="shared" si="99"/>
        <v>MERCK</v>
      </c>
      <c r="CX314" s="105">
        <f t="shared" si="100"/>
        <v>385920</v>
      </c>
      <c r="CY314" s="105">
        <f t="shared" si="101"/>
        <v>61747.200000000004</v>
      </c>
      <c r="CZ314" s="105">
        <f t="shared" si="102"/>
        <v>447667.20000000001</v>
      </c>
      <c r="DA314" s="105" t="str">
        <f t="shared" si="103"/>
        <v>8-75 DIAS</v>
      </c>
    </row>
    <row r="315" spans="1:105" ht="30">
      <c r="A315" s="40">
        <v>307</v>
      </c>
      <c r="B315" s="97" t="s">
        <v>492</v>
      </c>
      <c r="C315" s="35" t="s">
        <v>247</v>
      </c>
      <c r="D315" s="35" t="s">
        <v>20</v>
      </c>
      <c r="E315" s="98" t="s">
        <v>38</v>
      </c>
      <c r="F315" s="33">
        <v>1</v>
      </c>
      <c r="G315" s="99"/>
      <c r="H315" s="115"/>
      <c r="I315" s="115"/>
      <c r="J315" s="115"/>
      <c r="K315" s="100"/>
      <c r="L315" s="101"/>
      <c r="M315" s="101"/>
      <c r="N315" s="101"/>
      <c r="O315" s="101"/>
      <c r="P315" s="101"/>
      <c r="Q315" s="102"/>
      <c r="R315" s="102"/>
      <c r="S315" s="102"/>
      <c r="T315" s="102"/>
      <c r="U315" s="102"/>
      <c r="V315" s="103"/>
      <c r="W315" s="103"/>
      <c r="X315" s="103"/>
      <c r="Y315" s="103"/>
      <c r="Z315" s="103"/>
      <c r="AA315" s="101"/>
      <c r="AB315" s="101"/>
      <c r="AC315" s="101"/>
      <c r="AD315" s="101"/>
      <c r="AE315" s="101"/>
      <c r="AF315" s="104"/>
      <c r="AG315" s="104"/>
      <c r="AH315" s="104"/>
      <c r="AI315" s="104"/>
      <c r="AJ315" s="104"/>
      <c r="AK315" s="102"/>
      <c r="AL315" s="102"/>
      <c r="AM315" s="102"/>
      <c r="AN315" s="102"/>
      <c r="AO315" s="102"/>
      <c r="AP315" s="102"/>
      <c r="AQ315" s="104"/>
      <c r="AR315" s="104"/>
      <c r="AS315" s="104"/>
      <c r="AT315" s="104"/>
      <c r="AU315" s="104"/>
      <c r="AV315" s="105"/>
      <c r="AW315" s="105"/>
      <c r="AX315" s="105"/>
      <c r="AY315" s="105"/>
      <c r="AZ315" s="105"/>
      <c r="BA315" s="102"/>
      <c r="BB315" s="102"/>
      <c r="BC315" s="102"/>
      <c r="BD315" s="102"/>
      <c r="BE315" s="102"/>
      <c r="BF315" s="106"/>
      <c r="BG315" s="106"/>
      <c r="BH315" s="106"/>
      <c r="BI315" s="106"/>
      <c r="BJ315" s="106"/>
      <c r="BK315" s="101"/>
      <c r="BL315" s="101"/>
      <c r="BM315" s="101"/>
      <c r="BN315" s="101"/>
      <c r="BO315" s="101"/>
      <c r="BP315" s="107"/>
      <c r="BQ315" s="107"/>
      <c r="BR315" s="107"/>
      <c r="BS315" s="107"/>
      <c r="BT315" s="107"/>
      <c r="BU315" s="151"/>
      <c r="BV315" s="151">
        <f t="shared" si="96"/>
        <v>0</v>
      </c>
      <c r="BW315" s="151"/>
      <c r="BX315" s="151"/>
      <c r="BY315" s="151"/>
      <c r="BZ315" s="151">
        <f t="shared" si="97"/>
        <v>0</v>
      </c>
      <c r="CA315" s="105"/>
      <c r="CB315" s="105"/>
      <c r="CC315" s="105"/>
      <c r="CD315" s="105"/>
      <c r="CE315" s="105"/>
      <c r="CF315" s="100"/>
      <c r="CG315" s="100"/>
      <c r="CH315" s="100"/>
      <c r="CI315" s="100"/>
      <c r="CJ315" s="100"/>
      <c r="CK315" s="107"/>
      <c r="CL315" s="107"/>
      <c r="CM315" s="107"/>
      <c r="CN315" s="107"/>
      <c r="CO315" s="107"/>
      <c r="CP315" s="102"/>
      <c r="CQ315" s="102"/>
      <c r="CR315" s="102"/>
      <c r="CS315" s="102"/>
      <c r="CT315" s="102"/>
      <c r="CU315" s="102"/>
      <c r="CV315" s="105">
        <f t="shared" si="98"/>
        <v>0</v>
      </c>
      <c r="CW315" s="105">
        <f t="shared" si="99"/>
        <v>0</v>
      </c>
      <c r="CX315" s="105">
        <f t="shared" si="100"/>
        <v>0</v>
      </c>
      <c r="CY315" s="105">
        <f t="shared" si="101"/>
        <v>0</v>
      </c>
      <c r="CZ315" s="105">
        <f t="shared" si="102"/>
        <v>0</v>
      </c>
      <c r="DA315" s="105">
        <f t="shared" si="103"/>
        <v>0</v>
      </c>
    </row>
    <row r="316" spans="1:105" ht="30">
      <c r="A316" s="40">
        <v>308</v>
      </c>
      <c r="B316" s="97" t="s">
        <v>497</v>
      </c>
      <c r="C316" s="35" t="s">
        <v>498</v>
      </c>
      <c r="D316" s="35" t="s">
        <v>15</v>
      </c>
      <c r="E316" s="98" t="s">
        <v>116</v>
      </c>
      <c r="F316" s="33">
        <v>1</v>
      </c>
      <c r="G316" s="99"/>
      <c r="H316" s="115"/>
      <c r="I316" s="115"/>
      <c r="J316" s="115"/>
      <c r="K316" s="100"/>
      <c r="L316" s="101"/>
      <c r="M316" s="101"/>
      <c r="N316" s="101"/>
      <c r="O316" s="101"/>
      <c r="P316" s="101"/>
      <c r="Q316" s="102"/>
      <c r="R316" s="102"/>
      <c r="S316" s="102"/>
      <c r="T316" s="102"/>
      <c r="U316" s="102"/>
      <c r="V316" s="103"/>
      <c r="W316" s="103"/>
      <c r="X316" s="103"/>
      <c r="Y316" s="103"/>
      <c r="Z316" s="103"/>
      <c r="AA316" s="101"/>
      <c r="AB316" s="101"/>
      <c r="AC316" s="101"/>
      <c r="AD316" s="101"/>
      <c r="AE316" s="101"/>
      <c r="AF316" s="104"/>
      <c r="AG316" s="104"/>
      <c r="AH316" s="104"/>
      <c r="AI316" s="104"/>
      <c r="AJ316" s="104"/>
      <c r="AK316" s="102"/>
      <c r="AL316" s="102"/>
      <c r="AM316" s="102"/>
      <c r="AN316" s="102"/>
      <c r="AO316" s="102"/>
      <c r="AP316" s="102"/>
      <c r="AQ316" s="104"/>
      <c r="AR316" s="104"/>
      <c r="AS316" s="104"/>
      <c r="AT316" s="104"/>
      <c r="AU316" s="104"/>
      <c r="AV316" s="105"/>
      <c r="AW316" s="105"/>
      <c r="AX316" s="105"/>
      <c r="AY316" s="105"/>
      <c r="AZ316" s="105"/>
      <c r="BA316" s="102"/>
      <c r="BB316" s="102"/>
      <c r="BC316" s="102"/>
      <c r="BD316" s="102"/>
      <c r="BE316" s="102"/>
      <c r="BF316" s="106"/>
      <c r="BG316" s="106"/>
      <c r="BH316" s="106"/>
      <c r="BI316" s="106"/>
      <c r="BJ316" s="106"/>
      <c r="BK316" s="101"/>
      <c r="BL316" s="101"/>
      <c r="BM316" s="101"/>
      <c r="BN316" s="101"/>
      <c r="BO316" s="101"/>
      <c r="BP316" s="107"/>
      <c r="BQ316" s="107"/>
      <c r="BR316" s="107"/>
      <c r="BS316" s="107"/>
      <c r="BT316" s="107"/>
      <c r="BU316" s="151"/>
      <c r="BV316" s="151">
        <f t="shared" si="96"/>
        <v>0</v>
      </c>
      <c r="BW316" s="151"/>
      <c r="BX316" s="151"/>
      <c r="BY316" s="151"/>
      <c r="BZ316" s="151">
        <f t="shared" si="97"/>
        <v>0</v>
      </c>
      <c r="CA316" s="105"/>
      <c r="CB316" s="105"/>
      <c r="CC316" s="105"/>
      <c r="CD316" s="105"/>
      <c r="CE316" s="105"/>
      <c r="CF316" s="100"/>
      <c r="CG316" s="100"/>
      <c r="CH316" s="100"/>
      <c r="CI316" s="100"/>
      <c r="CJ316" s="100"/>
      <c r="CK316" s="107"/>
      <c r="CL316" s="107"/>
      <c r="CM316" s="107"/>
      <c r="CN316" s="107"/>
      <c r="CO316" s="107"/>
      <c r="CP316" s="102"/>
      <c r="CQ316" s="102"/>
      <c r="CR316" s="102"/>
      <c r="CS316" s="102"/>
      <c r="CT316" s="102"/>
      <c r="CU316" s="102"/>
      <c r="CV316" s="105">
        <f t="shared" si="98"/>
        <v>0</v>
      </c>
      <c r="CW316" s="105">
        <f t="shared" si="99"/>
        <v>0</v>
      </c>
      <c r="CX316" s="105">
        <f t="shared" si="100"/>
        <v>0</v>
      </c>
      <c r="CY316" s="105">
        <f t="shared" si="101"/>
        <v>0</v>
      </c>
      <c r="CZ316" s="105">
        <f t="shared" si="102"/>
        <v>0</v>
      </c>
      <c r="DA316" s="105">
        <f t="shared" si="103"/>
        <v>0</v>
      </c>
    </row>
    <row r="317" spans="1:105" ht="30">
      <c r="A317" s="40">
        <v>309</v>
      </c>
      <c r="B317" s="120" t="s">
        <v>533</v>
      </c>
      <c r="C317" s="26">
        <v>1</v>
      </c>
      <c r="D317" s="26" t="s">
        <v>54</v>
      </c>
      <c r="E317" s="121" t="s">
        <v>327</v>
      </c>
      <c r="F317" s="32">
        <v>10</v>
      </c>
      <c r="G317" s="99" t="s">
        <v>327</v>
      </c>
      <c r="H317" s="115">
        <v>10500</v>
      </c>
      <c r="I317" s="115">
        <v>1680</v>
      </c>
      <c r="J317" s="115">
        <v>121799.99999999999</v>
      </c>
      <c r="K317" s="100" t="s">
        <v>1274</v>
      </c>
      <c r="L317" s="101"/>
      <c r="M317" s="101"/>
      <c r="N317" s="101"/>
      <c r="O317" s="101"/>
      <c r="P317" s="101"/>
      <c r="Q317" s="102"/>
      <c r="R317" s="102"/>
      <c r="S317" s="102"/>
      <c r="T317" s="102"/>
      <c r="U317" s="102"/>
      <c r="V317" s="103"/>
      <c r="W317" s="103"/>
      <c r="X317" s="103"/>
      <c r="Y317" s="103"/>
      <c r="Z317" s="103"/>
      <c r="AA317" s="101"/>
      <c r="AB317" s="101"/>
      <c r="AC317" s="101"/>
      <c r="AD317" s="101"/>
      <c r="AE317" s="101"/>
      <c r="AF317" s="104"/>
      <c r="AG317" s="104"/>
      <c r="AH317" s="104"/>
      <c r="AI317" s="104"/>
      <c r="AJ317" s="104"/>
      <c r="AK317" s="102" t="str">
        <f t="shared" si="114"/>
        <v>ADEQUIM S.A.S</v>
      </c>
      <c r="AL317" s="102" t="str">
        <f t="shared" si="115"/>
        <v>BOECO</v>
      </c>
      <c r="AM317" s="102">
        <f t="shared" si="116"/>
        <v>10500</v>
      </c>
      <c r="AN317" s="102">
        <f t="shared" si="117"/>
        <v>1680</v>
      </c>
      <c r="AO317" s="102">
        <f t="shared" si="118"/>
        <v>121799.99999999999</v>
      </c>
      <c r="AP317" s="102" t="str">
        <f t="shared" si="119"/>
        <v>90 DIAS</v>
      </c>
      <c r="AQ317" s="104"/>
      <c r="AR317" s="104"/>
      <c r="AS317" s="104"/>
      <c r="AT317" s="104"/>
      <c r="AU317" s="104"/>
      <c r="AV317" s="105" t="s">
        <v>327</v>
      </c>
      <c r="AW317" s="105">
        <v>18200</v>
      </c>
      <c r="AX317" s="105">
        <v>2912</v>
      </c>
      <c r="AY317" s="105">
        <v>211120</v>
      </c>
      <c r="AZ317" s="105" t="s">
        <v>1284</v>
      </c>
      <c r="BA317" s="102"/>
      <c r="BB317" s="102"/>
      <c r="BC317" s="102"/>
      <c r="BD317" s="102"/>
      <c r="BE317" s="102"/>
      <c r="BF317" s="106" t="s">
        <v>327</v>
      </c>
      <c r="BG317" s="106">
        <v>14640</v>
      </c>
      <c r="BH317" s="106">
        <v>2342.4</v>
      </c>
      <c r="BI317" s="106">
        <v>169824</v>
      </c>
      <c r="BJ317" s="106" t="s">
        <v>1312</v>
      </c>
      <c r="BK317" s="101"/>
      <c r="BL317" s="101"/>
      <c r="BM317" s="101"/>
      <c r="BN317" s="101"/>
      <c r="BO317" s="101"/>
      <c r="BP317" s="107"/>
      <c r="BQ317" s="107"/>
      <c r="BR317" s="107"/>
      <c r="BS317" s="107"/>
      <c r="BT317" s="107"/>
      <c r="BU317" s="151" t="str">
        <f t="shared" si="104"/>
        <v>PROFINAS S.A.S</v>
      </c>
      <c r="BV317" s="151" t="str">
        <f t="shared" si="96"/>
        <v>BOECO</v>
      </c>
      <c r="BW317" s="151">
        <f t="shared" si="105"/>
        <v>14640</v>
      </c>
      <c r="BX317" s="151">
        <f t="shared" si="106"/>
        <v>2342.4</v>
      </c>
      <c r="BY317" s="151">
        <f t="shared" si="107"/>
        <v>169824</v>
      </c>
      <c r="BZ317" s="151" t="str">
        <f t="shared" si="97"/>
        <v>8-75 DIAS</v>
      </c>
      <c r="CA317" s="105" t="s">
        <v>327</v>
      </c>
      <c r="CB317" s="105">
        <v>16600</v>
      </c>
      <c r="CC317" s="105">
        <v>2656</v>
      </c>
      <c r="CD317" s="105">
        <v>192560</v>
      </c>
      <c r="CE317" s="105" t="s">
        <v>137</v>
      </c>
      <c r="CF317" s="100"/>
      <c r="CG317" s="100"/>
      <c r="CH317" s="100"/>
      <c r="CI317" s="100"/>
      <c r="CJ317" s="100"/>
      <c r="CK317" s="107"/>
      <c r="CL317" s="107"/>
      <c r="CM317" s="107"/>
      <c r="CN317" s="107"/>
      <c r="CO317" s="107"/>
      <c r="CP317" s="102" t="str">
        <f t="shared" si="108"/>
        <v>SCIENTIFIC PRODUCTS LTDA.</v>
      </c>
      <c r="CQ317" s="102" t="str">
        <f t="shared" si="109"/>
        <v>BOECO</v>
      </c>
      <c r="CR317" s="102">
        <f t="shared" si="110"/>
        <v>16600</v>
      </c>
      <c r="CS317" s="102">
        <f t="shared" si="111"/>
        <v>2656</v>
      </c>
      <c r="CT317" s="102">
        <f t="shared" si="112"/>
        <v>192560</v>
      </c>
      <c r="CU317" s="102" t="str">
        <f t="shared" si="113"/>
        <v>60 DÍAS</v>
      </c>
      <c r="CV317" s="105" t="str">
        <f t="shared" si="98"/>
        <v>ADEQUIM S.A.S</v>
      </c>
      <c r="CW317" s="105" t="str">
        <f t="shared" si="99"/>
        <v>BOECO</v>
      </c>
      <c r="CX317" s="105">
        <f t="shared" si="100"/>
        <v>10500</v>
      </c>
      <c r="CY317" s="105">
        <f t="shared" si="101"/>
        <v>1680</v>
      </c>
      <c r="CZ317" s="105">
        <f t="shared" si="102"/>
        <v>121799.99999999999</v>
      </c>
      <c r="DA317" s="105" t="str">
        <f t="shared" si="103"/>
        <v>90 DIAS</v>
      </c>
    </row>
    <row r="318" spans="1:105" ht="30">
      <c r="A318" s="40">
        <v>310</v>
      </c>
      <c r="B318" s="120" t="s">
        <v>534</v>
      </c>
      <c r="C318" s="26">
        <v>1</v>
      </c>
      <c r="D318" s="26" t="s">
        <v>54</v>
      </c>
      <c r="E318" s="121" t="s">
        <v>327</v>
      </c>
      <c r="F318" s="32">
        <v>10</v>
      </c>
      <c r="G318" s="99" t="s">
        <v>327</v>
      </c>
      <c r="H318" s="115">
        <v>12000</v>
      </c>
      <c r="I318" s="115">
        <v>1920</v>
      </c>
      <c r="J318" s="115">
        <v>139200</v>
      </c>
      <c r="K318" s="100" t="s">
        <v>1274</v>
      </c>
      <c r="L318" s="101"/>
      <c r="M318" s="101"/>
      <c r="N318" s="101"/>
      <c r="O318" s="101"/>
      <c r="P318" s="101"/>
      <c r="Q318" s="102"/>
      <c r="R318" s="102"/>
      <c r="S318" s="102"/>
      <c r="T318" s="102"/>
      <c r="U318" s="102"/>
      <c r="V318" s="103"/>
      <c r="W318" s="103"/>
      <c r="X318" s="103"/>
      <c r="Y318" s="103"/>
      <c r="Z318" s="103"/>
      <c r="AA318" s="101"/>
      <c r="AB318" s="101"/>
      <c r="AC318" s="101"/>
      <c r="AD318" s="101"/>
      <c r="AE318" s="101"/>
      <c r="AF318" s="104"/>
      <c r="AG318" s="104"/>
      <c r="AH318" s="104"/>
      <c r="AI318" s="104"/>
      <c r="AJ318" s="104"/>
      <c r="AK318" s="102" t="str">
        <f t="shared" si="114"/>
        <v>ADEQUIM S.A.S</v>
      </c>
      <c r="AL318" s="102" t="str">
        <f t="shared" si="115"/>
        <v>BOECO</v>
      </c>
      <c r="AM318" s="102">
        <f t="shared" si="116"/>
        <v>12000</v>
      </c>
      <c r="AN318" s="102">
        <f t="shared" si="117"/>
        <v>1920</v>
      </c>
      <c r="AO318" s="102">
        <f t="shared" si="118"/>
        <v>139200</v>
      </c>
      <c r="AP318" s="102" t="str">
        <f t="shared" si="119"/>
        <v>90 DIAS</v>
      </c>
      <c r="AQ318" s="104"/>
      <c r="AR318" s="104"/>
      <c r="AS318" s="104"/>
      <c r="AT318" s="104"/>
      <c r="AU318" s="104"/>
      <c r="AV318" s="105" t="s">
        <v>327</v>
      </c>
      <c r="AW318" s="105">
        <v>20800</v>
      </c>
      <c r="AX318" s="105">
        <v>3328</v>
      </c>
      <c r="AY318" s="105">
        <v>241280</v>
      </c>
      <c r="AZ318" s="105" t="s">
        <v>1284</v>
      </c>
      <c r="BA318" s="102"/>
      <c r="BB318" s="102"/>
      <c r="BC318" s="102"/>
      <c r="BD318" s="102"/>
      <c r="BE318" s="102"/>
      <c r="BF318" s="106" t="s">
        <v>327</v>
      </c>
      <c r="BG318" s="106">
        <v>16592</v>
      </c>
      <c r="BH318" s="106">
        <v>2654.7200000000003</v>
      </c>
      <c r="BI318" s="106">
        <v>192467.20000000001</v>
      </c>
      <c r="BJ318" s="106" t="s">
        <v>1312</v>
      </c>
      <c r="BK318" s="101"/>
      <c r="BL318" s="101"/>
      <c r="BM318" s="101"/>
      <c r="BN318" s="101"/>
      <c r="BO318" s="101"/>
      <c r="BP318" s="107"/>
      <c r="BQ318" s="107"/>
      <c r="BR318" s="107"/>
      <c r="BS318" s="107"/>
      <c r="BT318" s="107"/>
      <c r="BU318" s="151" t="str">
        <f t="shared" si="104"/>
        <v>PROFINAS S.A.S</v>
      </c>
      <c r="BV318" s="151" t="str">
        <f t="shared" si="96"/>
        <v>BOECO</v>
      </c>
      <c r="BW318" s="151">
        <f t="shared" si="105"/>
        <v>16592</v>
      </c>
      <c r="BX318" s="151">
        <f t="shared" si="106"/>
        <v>2654.7200000000003</v>
      </c>
      <c r="BY318" s="151">
        <f t="shared" si="107"/>
        <v>192467.20000000001</v>
      </c>
      <c r="BZ318" s="151" t="str">
        <f t="shared" si="97"/>
        <v>8-75 DIAS</v>
      </c>
      <c r="CA318" s="105" t="s">
        <v>327</v>
      </c>
      <c r="CB318" s="105">
        <v>18800</v>
      </c>
      <c r="CC318" s="105">
        <v>3008</v>
      </c>
      <c r="CD318" s="105">
        <v>218080</v>
      </c>
      <c r="CE318" s="105" t="s">
        <v>137</v>
      </c>
      <c r="CF318" s="100"/>
      <c r="CG318" s="100"/>
      <c r="CH318" s="100"/>
      <c r="CI318" s="100"/>
      <c r="CJ318" s="100"/>
      <c r="CK318" s="107"/>
      <c r="CL318" s="107"/>
      <c r="CM318" s="107"/>
      <c r="CN318" s="107"/>
      <c r="CO318" s="107"/>
      <c r="CP318" s="102" t="str">
        <f t="shared" si="108"/>
        <v>SCIENTIFIC PRODUCTS LTDA.</v>
      </c>
      <c r="CQ318" s="102" t="str">
        <f t="shared" si="109"/>
        <v>BOECO</v>
      </c>
      <c r="CR318" s="102">
        <f t="shared" si="110"/>
        <v>18800</v>
      </c>
      <c r="CS318" s="102">
        <f t="shared" si="111"/>
        <v>3008</v>
      </c>
      <c r="CT318" s="102">
        <f t="shared" si="112"/>
        <v>218080</v>
      </c>
      <c r="CU318" s="102" t="str">
        <f t="shared" si="113"/>
        <v>60 DÍAS</v>
      </c>
      <c r="CV318" s="105" t="str">
        <f t="shared" si="98"/>
        <v>ADEQUIM S.A.S</v>
      </c>
      <c r="CW318" s="105" t="str">
        <f t="shared" si="99"/>
        <v>BOECO</v>
      </c>
      <c r="CX318" s="105">
        <f t="shared" si="100"/>
        <v>12000</v>
      </c>
      <c r="CY318" s="105">
        <f t="shared" si="101"/>
        <v>1920</v>
      </c>
      <c r="CZ318" s="105">
        <f t="shared" si="102"/>
        <v>139200</v>
      </c>
      <c r="DA318" s="105" t="str">
        <f t="shared" si="103"/>
        <v>90 DIAS</v>
      </c>
    </row>
    <row r="319" spans="1:105" ht="30">
      <c r="A319" s="40">
        <v>311</v>
      </c>
      <c r="B319" s="120" t="s">
        <v>535</v>
      </c>
      <c r="C319" s="26">
        <v>1</v>
      </c>
      <c r="D319" s="26" t="s">
        <v>54</v>
      </c>
      <c r="E319" s="121" t="s">
        <v>327</v>
      </c>
      <c r="F319" s="32">
        <v>10</v>
      </c>
      <c r="G319" s="99" t="s">
        <v>327</v>
      </c>
      <c r="H319" s="115">
        <v>15000</v>
      </c>
      <c r="I319" s="115">
        <v>2400</v>
      </c>
      <c r="J319" s="115">
        <v>174000</v>
      </c>
      <c r="K319" s="100" t="s">
        <v>1274</v>
      </c>
      <c r="L319" s="101"/>
      <c r="M319" s="101"/>
      <c r="N319" s="101"/>
      <c r="O319" s="101"/>
      <c r="P319" s="101"/>
      <c r="Q319" s="102"/>
      <c r="R319" s="102"/>
      <c r="S319" s="102"/>
      <c r="T319" s="102"/>
      <c r="U319" s="102"/>
      <c r="V319" s="103"/>
      <c r="W319" s="103"/>
      <c r="X319" s="103"/>
      <c r="Y319" s="103"/>
      <c r="Z319" s="103"/>
      <c r="AA319" s="101"/>
      <c r="AB319" s="101"/>
      <c r="AC319" s="101"/>
      <c r="AD319" s="101"/>
      <c r="AE319" s="101"/>
      <c r="AF319" s="104"/>
      <c r="AG319" s="104"/>
      <c r="AH319" s="104"/>
      <c r="AI319" s="104"/>
      <c r="AJ319" s="104"/>
      <c r="AK319" s="102" t="str">
        <f t="shared" si="114"/>
        <v>ADEQUIM S.A.S</v>
      </c>
      <c r="AL319" s="102" t="str">
        <f t="shared" si="115"/>
        <v>BOECO</v>
      </c>
      <c r="AM319" s="102">
        <f t="shared" si="116"/>
        <v>15000</v>
      </c>
      <c r="AN319" s="102">
        <f t="shared" si="117"/>
        <v>2400</v>
      </c>
      <c r="AO319" s="102">
        <f t="shared" si="118"/>
        <v>174000</v>
      </c>
      <c r="AP319" s="102" t="str">
        <f t="shared" si="119"/>
        <v>90 DIAS</v>
      </c>
      <c r="AQ319" s="104"/>
      <c r="AR319" s="104"/>
      <c r="AS319" s="104"/>
      <c r="AT319" s="104"/>
      <c r="AU319" s="104"/>
      <c r="AV319" s="105" t="s">
        <v>327</v>
      </c>
      <c r="AW319" s="105">
        <v>27000</v>
      </c>
      <c r="AX319" s="105">
        <v>4320</v>
      </c>
      <c r="AY319" s="105">
        <v>313200</v>
      </c>
      <c r="AZ319" s="105" t="s">
        <v>1284</v>
      </c>
      <c r="BA319" s="102"/>
      <c r="BB319" s="102"/>
      <c r="BC319" s="102"/>
      <c r="BD319" s="102"/>
      <c r="BE319" s="102"/>
      <c r="BF319" s="106" t="s">
        <v>327</v>
      </c>
      <c r="BG319" s="106">
        <v>20300.8</v>
      </c>
      <c r="BH319" s="106">
        <v>3248.1280000000002</v>
      </c>
      <c r="BI319" s="106">
        <v>235489.28</v>
      </c>
      <c r="BJ319" s="106" t="s">
        <v>1312</v>
      </c>
      <c r="BK319" s="101"/>
      <c r="BL319" s="101"/>
      <c r="BM319" s="101"/>
      <c r="BN319" s="101"/>
      <c r="BO319" s="101"/>
      <c r="BP319" s="107"/>
      <c r="BQ319" s="107"/>
      <c r="BR319" s="107"/>
      <c r="BS319" s="107"/>
      <c r="BT319" s="107"/>
      <c r="BU319" s="151" t="str">
        <f t="shared" si="104"/>
        <v>PROFINAS S.A.S</v>
      </c>
      <c r="BV319" s="151" t="str">
        <f t="shared" si="96"/>
        <v>BOECO</v>
      </c>
      <c r="BW319" s="151">
        <f t="shared" si="105"/>
        <v>20300.8</v>
      </c>
      <c r="BX319" s="151">
        <f t="shared" si="106"/>
        <v>3248.1280000000002</v>
      </c>
      <c r="BY319" s="151">
        <f t="shared" si="107"/>
        <v>235489.28</v>
      </c>
      <c r="BZ319" s="151" t="str">
        <f t="shared" si="97"/>
        <v>8-75 DIAS</v>
      </c>
      <c r="CA319" s="105" t="s">
        <v>327</v>
      </c>
      <c r="CB319" s="105">
        <v>23100</v>
      </c>
      <c r="CC319" s="105">
        <v>3696</v>
      </c>
      <c r="CD319" s="105">
        <v>267960</v>
      </c>
      <c r="CE319" s="105" t="s">
        <v>137</v>
      </c>
      <c r="CF319" s="100"/>
      <c r="CG319" s="100"/>
      <c r="CH319" s="100"/>
      <c r="CI319" s="100"/>
      <c r="CJ319" s="100"/>
      <c r="CK319" s="107"/>
      <c r="CL319" s="107"/>
      <c r="CM319" s="107"/>
      <c r="CN319" s="107"/>
      <c r="CO319" s="107"/>
      <c r="CP319" s="102" t="str">
        <f t="shared" si="108"/>
        <v>SCIENTIFIC PRODUCTS LTDA.</v>
      </c>
      <c r="CQ319" s="102" t="str">
        <f t="shared" si="109"/>
        <v>BOECO</v>
      </c>
      <c r="CR319" s="102">
        <f t="shared" si="110"/>
        <v>23100</v>
      </c>
      <c r="CS319" s="102">
        <f t="shared" si="111"/>
        <v>3696</v>
      </c>
      <c r="CT319" s="102">
        <f t="shared" si="112"/>
        <v>267960</v>
      </c>
      <c r="CU319" s="102" t="str">
        <f t="shared" si="113"/>
        <v>60 DÍAS</v>
      </c>
      <c r="CV319" s="105" t="str">
        <f t="shared" si="98"/>
        <v>ADEQUIM S.A.S</v>
      </c>
      <c r="CW319" s="105" t="str">
        <f t="shared" si="99"/>
        <v>BOECO</v>
      </c>
      <c r="CX319" s="105">
        <f t="shared" si="100"/>
        <v>15000</v>
      </c>
      <c r="CY319" s="105">
        <f t="shared" si="101"/>
        <v>2400</v>
      </c>
      <c r="CZ319" s="105">
        <f t="shared" si="102"/>
        <v>174000</v>
      </c>
      <c r="DA319" s="105" t="str">
        <f t="shared" si="103"/>
        <v>90 DIAS</v>
      </c>
    </row>
    <row r="320" spans="1:105">
      <c r="A320" s="40">
        <v>312</v>
      </c>
      <c r="B320" s="120" t="s">
        <v>536</v>
      </c>
      <c r="C320" s="26" t="s">
        <v>45</v>
      </c>
      <c r="D320" s="26" t="s">
        <v>15</v>
      </c>
      <c r="E320" s="121" t="s">
        <v>1260</v>
      </c>
      <c r="F320" s="32">
        <v>1</v>
      </c>
      <c r="G320" s="99" t="s">
        <v>134</v>
      </c>
      <c r="H320" s="115">
        <v>181500</v>
      </c>
      <c r="I320" s="115">
        <v>29040</v>
      </c>
      <c r="J320" s="115">
        <v>210540</v>
      </c>
      <c r="K320" s="100" t="s">
        <v>1274</v>
      </c>
      <c r="L320" s="101"/>
      <c r="M320" s="101"/>
      <c r="N320" s="101"/>
      <c r="O320" s="101"/>
      <c r="P320" s="101"/>
      <c r="Q320" s="102"/>
      <c r="R320" s="102"/>
      <c r="S320" s="102"/>
      <c r="T320" s="102"/>
      <c r="U320" s="102"/>
      <c r="V320" s="103" t="s">
        <v>23</v>
      </c>
      <c r="W320" s="103">
        <v>342000</v>
      </c>
      <c r="X320" s="103">
        <v>54720</v>
      </c>
      <c r="Y320" s="103">
        <v>396720</v>
      </c>
      <c r="Z320" s="103" t="s">
        <v>1287</v>
      </c>
      <c r="AA320" s="101"/>
      <c r="AB320" s="101"/>
      <c r="AC320" s="101"/>
      <c r="AD320" s="101"/>
      <c r="AE320" s="101"/>
      <c r="AF320" s="104"/>
      <c r="AG320" s="104"/>
      <c r="AH320" s="104"/>
      <c r="AI320" s="104"/>
      <c r="AJ320" s="104"/>
      <c r="AK320" s="102" t="str">
        <f t="shared" si="114"/>
        <v>ADEQUIM S.A.S</v>
      </c>
      <c r="AL320" s="102" t="str">
        <f t="shared" si="115"/>
        <v>MERCK</v>
      </c>
      <c r="AM320" s="102">
        <f t="shared" si="116"/>
        <v>181500</v>
      </c>
      <c r="AN320" s="102">
        <f t="shared" si="117"/>
        <v>29040</v>
      </c>
      <c r="AO320" s="102">
        <f t="shared" si="118"/>
        <v>210540</v>
      </c>
      <c r="AP320" s="102" t="str">
        <f t="shared" si="119"/>
        <v>90 DIAS</v>
      </c>
      <c r="AQ320" s="104"/>
      <c r="AR320" s="104"/>
      <c r="AS320" s="104"/>
      <c r="AT320" s="104"/>
      <c r="AU320" s="104"/>
      <c r="AV320" s="105"/>
      <c r="AW320" s="105"/>
      <c r="AX320" s="105"/>
      <c r="AY320" s="105"/>
      <c r="AZ320" s="105"/>
      <c r="BA320" s="102"/>
      <c r="BB320" s="102"/>
      <c r="BC320" s="102"/>
      <c r="BD320" s="102"/>
      <c r="BE320" s="102"/>
      <c r="BF320" s="106" t="s">
        <v>134</v>
      </c>
      <c r="BG320" s="106">
        <v>70272</v>
      </c>
      <c r="BH320" s="106">
        <v>11243.52</v>
      </c>
      <c r="BI320" s="106">
        <v>81515.520000000004</v>
      </c>
      <c r="BJ320" s="106" t="s">
        <v>1312</v>
      </c>
      <c r="BK320" s="101" t="s">
        <v>23</v>
      </c>
      <c r="BL320" s="101">
        <v>267000</v>
      </c>
      <c r="BM320" s="101">
        <v>42720</v>
      </c>
      <c r="BN320" s="101">
        <v>309720</v>
      </c>
      <c r="BO320" s="101" t="s">
        <v>1283</v>
      </c>
      <c r="BP320" s="107"/>
      <c r="BQ320" s="107"/>
      <c r="BR320" s="107"/>
      <c r="BS320" s="107"/>
      <c r="BT320" s="107"/>
      <c r="BU320" s="151" t="str">
        <f t="shared" si="104"/>
        <v>PROFINAS S.A.S</v>
      </c>
      <c r="BV320" s="151" t="str">
        <f t="shared" si="96"/>
        <v>MERCK</v>
      </c>
      <c r="BW320" s="151">
        <f t="shared" si="105"/>
        <v>70272</v>
      </c>
      <c r="BX320" s="151">
        <f t="shared" si="106"/>
        <v>11243.52</v>
      </c>
      <c r="BY320" s="151">
        <f t="shared" si="107"/>
        <v>81515.520000000004</v>
      </c>
      <c r="BZ320" s="151" t="str">
        <f t="shared" si="97"/>
        <v>8-75 DIAS</v>
      </c>
      <c r="CA320" s="105" t="s">
        <v>23</v>
      </c>
      <c r="CB320" s="105">
        <v>284300</v>
      </c>
      <c r="CC320" s="105">
        <v>45488</v>
      </c>
      <c r="CD320" s="105">
        <v>329788</v>
      </c>
      <c r="CE320" s="105" t="s">
        <v>160</v>
      </c>
      <c r="CF320" s="100"/>
      <c r="CG320" s="100"/>
      <c r="CH320" s="100"/>
      <c r="CI320" s="100"/>
      <c r="CJ320" s="100"/>
      <c r="CK320" s="107"/>
      <c r="CL320" s="107"/>
      <c r="CM320" s="107"/>
      <c r="CN320" s="107"/>
      <c r="CO320" s="107"/>
      <c r="CP320" s="102" t="str">
        <f t="shared" si="108"/>
        <v>SCIENTIFIC PRODUCTS LTDA.</v>
      </c>
      <c r="CQ320" s="102" t="str">
        <f t="shared" si="109"/>
        <v>SIGMA</v>
      </c>
      <c r="CR320" s="102">
        <f t="shared" si="110"/>
        <v>284300</v>
      </c>
      <c r="CS320" s="102">
        <f t="shared" si="111"/>
        <v>45488</v>
      </c>
      <c r="CT320" s="102">
        <f t="shared" si="112"/>
        <v>329788</v>
      </c>
      <c r="CU320" s="102" t="str">
        <f t="shared" si="113"/>
        <v>90 DÍAS</v>
      </c>
      <c r="CV320" s="105" t="str">
        <f t="shared" si="98"/>
        <v>PROFINAS S.A.S</v>
      </c>
      <c r="CW320" s="105" t="str">
        <f t="shared" si="99"/>
        <v>MERCK</v>
      </c>
      <c r="CX320" s="105">
        <f t="shared" si="100"/>
        <v>70272</v>
      </c>
      <c r="CY320" s="105">
        <f t="shared" si="101"/>
        <v>11243.52</v>
      </c>
      <c r="CZ320" s="105">
        <f t="shared" si="102"/>
        <v>81515.520000000004</v>
      </c>
      <c r="DA320" s="105" t="str">
        <f t="shared" si="103"/>
        <v>8-75 DIAS</v>
      </c>
    </row>
    <row r="321" spans="1:105" ht="45">
      <c r="A321" s="40">
        <v>313</v>
      </c>
      <c r="B321" s="120" t="s">
        <v>537</v>
      </c>
      <c r="C321" s="26" t="s">
        <v>12</v>
      </c>
      <c r="D321" s="26" t="s">
        <v>20</v>
      </c>
      <c r="E321" s="121" t="s">
        <v>1260</v>
      </c>
      <c r="F321" s="32">
        <v>1</v>
      </c>
      <c r="G321" s="99" t="s">
        <v>134</v>
      </c>
      <c r="H321" s="115">
        <v>195000</v>
      </c>
      <c r="I321" s="115">
        <v>31200</v>
      </c>
      <c r="J321" s="115">
        <v>226199.99999999997</v>
      </c>
      <c r="K321" s="100" t="s">
        <v>1276</v>
      </c>
      <c r="L321" s="101"/>
      <c r="M321" s="101"/>
      <c r="N321" s="101"/>
      <c r="O321" s="101"/>
      <c r="P321" s="101"/>
      <c r="Q321" s="102"/>
      <c r="R321" s="102"/>
      <c r="S321" s="102"/>
      <c r="T321" s="102"/>
      <c r="U321" s="102"/>
      <c r="V321" s="103" t="s">
        <v>23</v>
      </c>
      <c r="W321" s="103">
        <v>554000</v>
      </c>
      <c r="X321" s="103">
        <v>88640</v>
      </c>
      <c r="Y321" s="103">
        <v>642640</v>
      </c>
      <c r="Z321" s="103" t="s">
        <v>1287</v>
      </c>
      <c r="AA321" s="101"/>
      <c r="AB321" s="101"/>
      <c r="AC321" s="101"/>
      <c r="AD321" s="101"/>
      <c r="AE321" s="101"/>
      <c r="AF321" s="104"/>
      <c r="AG321" s="104"/>
      <c r="AH321" s="104"/>
      <c r="AI321" s="104"/>
      <c r="AJ321" s="104"/>
      <c r="AK321" s="102" t="str">
        <f t="shared" si="114"/>
        <v>ADEQUIM S.A.S</v>
      </c>
      <c r="AL321" s="102" t="str">
        <f t="shared" si="115"/>
        <v>MERCK</v>
      </c>
      <c r="AM321" s="102">
        <f t="shared" si="116"/>
        <v>195000</v>
      </c>
      <c r="AN321" s="102">
        <f t="shared" si="117"/>
        <v>31200</v>
      </c>
      <c r="AO321" s="102">
        <f t="shared" si="118"/>
        <v>226199.99999999997</v>
      </c>
      <c r="AP321" s="102" t="str">
        <f t="shared" si="119"/>
        <v>30 DIAS</v>
      </c>
      <c r="AQ321" s="104"/>
      <c r="AR321" s="104"/>
      <c r="AS321" s="104"/>
      <c r="AT321" s="104"/>
      <c r="AU321" s="104"/>
      <c r="AV321" s="105"/>
      <c r="AW321" s="105"/>
      <c r="AX321" s="105"/>
      <c r="AY321" s="105"/>
      <c r="AZ321" s="105"/>
      <c r="BA321" s="102"/>
      <c r="BB321" s="102"/>
      <c r="BC321" s="102"/>
      <c r="BD321" s="102"/>
      <c r="BE321" s="102"/>
      <c r="BF321" s="106" t="s">
        <v>134</v>
      </c>
      <c r="BG321" s="106">
        <v>194688</v>
      </c>
      <c r="BH321" s="106">
        <v>31150.080000000002</v>
      </c>
      <c r="BI321" s="106">
        <v>225838.08000000002</v>
      </c>
      <c r="BJ321" s="106" t="s">
        <v>1312</v>
      </c>
      <c r="BK321" s="101"/>
      <c r="BL321" s="101"/>
      <c r="BM321" s="101"/>
      <c r="BN321" s="101"/>
      <c r="BO321" s="101"/>
      <c r="BP321" s="107"/>
      <c r="BQ321" s="107"/>
      <c r="BR321" s="107"/>
      <c r="BS321" s="107"/>
      <c r="BT321" s="107"/>
      <c r="BU321" s="151" t="str">
        <f t="shared" si="104"/>
        <v>PROFINAS S.A.S</v>
      </c>
      <c r="BV321" s="151" t="str">
        <f t="shared" si="96"/>
        <v>MERCK</v>
      </c>
      <c r="BW321" s="151">
        <f t="shared" si="105"/>
        <v>194688</v>
      </c>
      <c r="BX321" s="151">
        <f t="shared" si="106"/>
        <v>31150.080000000002</v>
      </c>
      <c r="BY321" s="151">
        <f t="shared" si="107"/>
        <v>225838.08000000002</v>
      </c>
      <c r="BZ321" s="151" t="str">
        <f t="shared" si="97"/>
        <v>8-75 DIAS</v>
      </c>
      <c r="CA321" s="105" t="s">
        <v>23</v>
      </c>
      <c r="CB321" s="105">
        <v>971300</v>
      </c>
      <c r="CC321" s="105">
        <v>155408</v>
      </c>
      <c r="CD321" s="105">
        <v>1126708</v>
      </c>
      <c r="CE321" s="105" t="s">
        <v>1324</v>
      </c>
      <c r="CF321" s="100"/>
      <c r="CG321" s="100"/>
      <c r="CH321" s="100"/>
      <c r="CI321" s="100"/>
      <c r="CJ321" s="100"/>
      <c r="CK321" s="107"/>
      <c r="CL321" s="107"/>
      <c r="CM321" s="107"/>
      <c r="CN321" s="107"/>
      <c r="CO321" s="107"/>
      <c r="CP321" s="102" t="str">
        <f t="shared" si="108"/>
        <v>SCIENTIFIC PRODUCTS LTDA.</v>
      </c>
      <c r="CQ321" s="102" t="str">
        <f t="shared" si="109"/>
        <v>SIGMA</v>
      </c>
      <c r="CR321" s="102">
        <f t="shared" si="110"/>
        <v>971300</v>
      </c>
      <c r="CS321" s="102">
        <f t="shared" si="111"/>
        <v>155408</v>
      </c>
      <c r="CT321" s="102">
        <f t="shared" si="112"/>
        <v>1126708</v>
      </c>
      <c r="CU321" s="102" t="str">
        <f t="shared" si="113"/>
        <v>120 DÍAS</v>
      </c>
      <c r="CV321" s="105" t="str">
        <f t="shared" si="98"/>
        <v>PROFINAS S.A.S</v>
      </c>
      <c r="CW321" s="105" t="str">
        <f t="shared" si="99"/>
        <v>MERCK</v>
      </c>
      <c r="CX321" s="105">
        <f t="shared" si="100"/>
        <v>194688</v>
      </c>
      <c r="CY321" s="105">
        <f t="shared" si="101"/>
        <v>31150.080000000002</v>
      </c>
      <c r="CZ321" s="105">
        <f t="shared" si="102"/>
        <v>225838.08000000002</v>
      </c>
      <c r="DA321" s="105" t="str">
        <f t="shared" si="103"/>
        <v>8-75 DIAS</v>
      </c>
    </row>
    <row r="322" spans="1:105" ht="45">
      <c r="A322" s="40">
        <v>314</v>
      </c>
      <c r="B322" s="120" t="s">
        <v>538</v>
      </c>
      <c r="C322" s="26" t="s">
        <v>543</v>
      </c>
      <c r="D322" s="26" t="s">
        <v>16</v>
      </c>
      <c r="E322" s="121" t="s">
        <v>1262</v>
      </c>
      <c r="F322" s="32">
        <v>1</v>
      </c>
      <c r="G322" s="99" t="s">
        <v>134</v>
      </c>
      <c r="H322" s="115">
        <v>174000</v>
      </c>
      <c r="I322" s="115">
        <v>27840</v>
      </c>
      <c r="J322" s="115">
        <v>201840</v>
      </c>
      <c r="K322" s="100" t="s">
        <v>1276</v>
      </c>
      <c r="L322" s="101"/>
      <c r="M322" s="101"/>
      <c r="N322" s="101"/>
      <c r="O322" s="101"/>
      <c r="P322" s="101"/>
      <c r="Q322" s="102"/>
      <c r="R322" s="102"/>
      <c r="S322" s="102"/>
      <c r="T322" s="102"/>
      <c r="U322" s="102"/>
      <c r="V322" s="103"/>
      <c r="W322" s="103"/>
      <c r="X322" s="103"/>
      <c r="Y322" s="103"/>
      <c r="Z322" s="103"/>
      <c r="AA322" s="101"/>
      <c r="AB322" s="101"/>
      <c r="AC322" s="101"/>
      <c r="AD322" s="101"/>
      <c r="AE322" s="101"/>
      <c r="AF322" s="104"/>
      <c r="AG322" s="104"/>
      <c r="AH322" s="104"/>
      <c r="AI322" s="104"/>
      <c r="AJ322" s="104"/>
      <c r="AK322" s="102" t="str">
        <f t="shared" si="114"/>
        <v>ADEQUIM S.A.S</v>
      </c>
      <c r="AL322" s="102" t="str">
        <f t="shared" si="115"/>
        <v>MERCK</v>
      </c>
      <c r="AM322" s="102">
        <f t="shared" si="116"/>
        <v>174000</v>
      </c>
      <c r="AN322" s="102">
        <f t="shared" si="117"/>
        <v>27840</v>
      </c>
      <c r="AO322" s="102">
        <f t="shared" si="118"/>
        <v>201840</v>
      </c>
      <c r="AP322" s="102" t="str">
        <f t="shared" si="119"/>
        <v>30 DIAS</v>
      </c>
      <c r="AQ322" s="104"/>
      <c r="AR322" s="104"/>
      <c r="AS322" s="104"/>
      <c r="AT322" s="104"/>
      <c r="AU322" s="104"/>
      <c r="AV322" s="105"/>
      <c r="AW322" s="105"/>
      <c r="AX322" s="105"/>
      <c r="AY322" s="105"/>
      <c r="AZ322" s="105"/>
      <c r="BA322" s="102"/>
      <c r="BB322" s="102"/>
      <c r="BC322" s="102"/>
      <c r="BD322" s="102"/>
      <c r="BE322" s="102"/>
      <c r="BF322" s="106" t="s">
        <v>134</v>
      </c>
      <c r="BG322" s="106">
        <v>216000</v>
      </c>
      <c r="BH322" s="106">
        <v>34560</v>
      </c>
      <c r="BI322" s="106">
        <v>250560</v>
      </c>
      <c r="BJ322" s="106" t="s">
        <v>1312</v>
      </c>
      <c r="BK322" s="101"/>
      <c r="BL322" s="101"/>
      <c r="BM322" s="101"/>
      <c r="BN322" s="101"/>
      <c r="BO322" s="101"/>
      <c r="BP322" s="107"/>
      <c r="BQ322" s="107"/>
      <c r="BR322" s="107"/>
      <c r="BS322" s="107"/>
      <c r="BT322" s="107"/>
      <c r="BU322" s="151" t="str">
        <f t="shared" si="104"/>
        <v>PROFINAS S.A.S</v>
      </c>
      <c r="BV322" s="151" t="str">
        <f t="shared" si="96"/>
        <v>MERCK</v>
      </c>
      <c r="BW322" s="151">
        <f t="shared" si="105"/>
        <v>216000</v>
      </c>
      <c r="BX322" s="151">
        <f t="shared" si="106"/>
        <v>34560</v>
      </c>
      <c r="BY322" s="151">
        <f t="shared" si="107"/>
        <v>250560</v>
      </c>
      <c r="BZ322" s="151" t="str">
        <f t="shared" si="97"/>
        <v>8-75 DIAS</v>
      </c>
      <c r="CA322" s="105" t="s">
        <v>88</v>
      </c>
      <c r="CB322" s="105">
        <v>96800</v>
      </c>
      <c r="CC322" s="105">
        <v>15488</v>
      </c>
      <c r="CD322" s="105">
        <v>112288</v>
      </c>
      <c r="CE322" s="105" t="s">
        <v>137</v>
      </c>
      <c r="CF322" s="100"/>
      <c r="CG322" s="100"/>
      <c r="CH322" s="100"/>
      <c r="CI322" s="100"/>
      <c r="CJ322" s="100"/>
      <c r="CK322" s="107"/>
      <c r="CL322" s="107"/>
      <c r="CM322" s="107"/>
      <c r="CN322" s="107"/>
      <c r="CO322" s="107"/>
      <c r="CP322" s="102" t="str">
        <f t="shared" si="108"/>
        <v>SCIENTIFIC PRODUCTS LTDA.</v>
      </c>
      <c r="CQ322" s="102" t="str">
        <f t="shared" si="109"/>
        <v>FISHER</v>
      </c>
      <c r="CR322" s="102">
        <f t="shared" si="110"/>
        <v>96800</v>
      </c>
      <c r="CS322" s="102">
        <f t="shared" si="111"/>
        <v>15488</v>
      </c>
      <c r="CT322" s="102">
        <f t="shared" si="112"/>
        <v>112288</v>
      </c>
      <c r="CU322" s="102" t="str">
        <f t="shared" si="113"/>
        <v>60 DÍAS</v>
      </c>
      <c r="CV322" s="105" t="str">
        <f t="shared" si="98"/>
        <v>SCIENTIFIC PRODUCTS LTDA.</v>
      </c>
      <c r="CW322" s="105" t="str">
        <f t="shared" si="99"/>
        <v>FISHER</v>
      </c>
      <c r="CX322" s="105">
        <f t="shared" si="100"/>
        <v>96800</v>
      </c>
      <c r="CY322" s="105">
        <f t="shared" si="101"/>
        <v>15488</v>
      </c>
      <c r="CZ322" s="105">
        <f t="shared" si="102"/>
        <v>112288</v>
      </c>
      <c r="DA322" s="105" t="str">
        <f t="shared" si="103"/>
        <v>60 DÍAS</v>
      </c>
    </row>
    <row r="323" spans="1:105" ht="30">
      <c r="A323" s="40">
        <v>315</v>
      </c>
      <c r="B323" s="120" t="s">
        <v>539</v>
      </c>
      <c r="C323" s="26" t="s">
        <v>13</v>
      </c>
      <c r="D323" s="26" t="s">
        <v>16</v>
      </c>
      <c r="E323" s="121" t="s">
        <v>1262</v>
      </c>
      <c r="F323" s="32">
        <v>1</v>
      </c>
      <c r="G323" s="99" t="s">
        <v>134</v>
      </c>
      <c r="H323" s="115">
        <v>112500</v>
      </c>
      <c r="I323" s="115">
        <v>18000</v>
      </c>
      <c r="J323" s="115">
        <v>130499.99999999999</v>
      </c>
      <c r="K323" s="100" t="s">
        <v>1276</v>
      </c>
      <c r="L323" s="101"/>
      <c r="M323" s="101"/>
      <c r="N323" s="101"/>
      <c r="O323" s="101"/>
      <c r="P323" s="101"/>
      <c r="Q323" s="102"/>
      <c r="R323" s="102"/>
      <c r="S323" s="102"/>
      <c r="T323" s="102"/>
      <c r="U323" s="102"/>
      <c r="V323" s="103"/>
      <c r="W323" s="103"/>
      <c r="X323" s="103"/>
      <c r="Y323" s="103"/>
      <c r="Z323" s="103"/>
      <c r="AA323" s="101"/>
      <c r="AB323" s="101"/>
      <c r="AC323" s="101"/>
      <c r="AD323" s="101"/>
      <c r="AE323" s="101"/>
      <c r="AF323" s="104"/>
      <c r="AG323" s="104"/>
      <c r="AH323" s="104"/>
      <c r="AI323" s="104"/>
      <c r="AJ323" s="104"/>
      <c r="AK323" s="102" t="str">
        <f t="shared" si="114"/>
        <v>ADEQUIM S.A.S</v>
      </c>
      <c r="AL323" s="102" t="str">
        <f t="shared" si="115"/>
        <v>MERCK</v>
      </c>
      <c r="AM323" s="102">
        <f t="shared" si="116"/>
        <v>112500</v>
      </c>
      <c r="AN323" s="102">
        <f t="shared" si="117"/>
        <v>18000</v>
      </c>
      <c r="AO323" s="102">
        <f t="shared" si="118"/>
        <v>130499.99999999999</v>
      </c>
      <c r="AP323" s="102" t="str">
        <f t="shared" si="119"/>
        <v>30 DIAS</v>
      </c>
      <c r="AQ323" s="104"/>
      <c r="AR323" s="104"/>
      <c r="AS323" s="104"/>
      <c r="AT323" s="104"/>
      <c r="AU323" s="104"/>
      <c r="AV323" s="105"/>
      <c r="AW323" s="105"/>
      <c r="AX323" s="105"/>
      <c r="AY323" s="105"/>
      <c r="AZ323" s="105"/>
      <c r="BA323" s="102"/>
      <c r="BB323" s="102"/>
      <c r="BC323" s="102"/>
      <c r="BD323" s="102"/>
      <c r="BE323" s="102"/>
      <c r="BF323" s="106" t="s">
        <v>134</v>
      </c>
      <c r="BG323" s="106">
        <v>112320</v>
      </c>
      <c r="BH323" s="106">
        <v>17971.2</v>
      </c>
      <c r="BI323" s="106">
        <v>130291.2</v>
      </c>
      <c r="BJ323" s="106" t="s">
        <v>1312</v>
      </c>
      <c r="BK323" s="101" t="s">
        <v>88</v>
      </c>
      <c r="BL323" s="101">
        <v>145000</v>
      </c>
      <c r="BM323" s="101">
        <v>23200</v>
      </c>
      <c r="BN323" s="101">
        <v>168200</v>
      </c>
      <c r="BO323" s="101" t="s">
        <v>1283</v>
      </c>
      <c r="BP323" s="107"/>
      <c r="BQ323" s="107"/>
      <c r="BR323" s="107"/>
      <c r="BS323" s="107"/>
      <c r="BT323" s="107"/>
      <c r="BU323" s="151" t="str">
        <f t="shared" si="104"/>
        <v>PROFINAS S.A.S</v>
      </c>
      <c r="BV323" s="151" t="str">
        <f t="shared" si="96"/>
        <v>MERCK</v>
      </c>
      <c r="BW323" s="151">
        <f t="shared" si="105"/>
        <v>112320</v>
      </c>
      <c r="BX323" s="151">
        <f t="shared" si="106"/>
        <v>17971.2</v>
      </c>
      <c r="BY323" s="151">
        <f t="shared" si="107"/>
        <v>130291.2</v>
      </c>
      <c r="BZ323" s="151" t="str">
        <f t="shared" si="97"/>
        <v>8-75 DIAS</v>
      </c>
      <c r="CA323" s="105" t="s">
        <v>88</v>
      </c>
      <c r="CB323" s="105">
        <v>123200</v>
      </c>
      <c r="CC323" s="105">
        <v>19712</v>
      </c>
      <c r="CD323" s="105">
        <v>142912</v>
      </c>
      <c r="CE323" s="105" t="s">
        <v>137</v>
      </c>
      <c r="CF323" s="100"/>
      <c r="CG323" s="100"/>
      <c r="CH323" s="100"/>
      <c r="CI323" s="100"/>
      <c r="CJ323" s="100"/>
      <c r="CK323" s="107"/>
      <c r="CL323" s="107"/>
      <c r="CM323" s="107"/>
      <c r="CN323" s="107"/>
      <c r="CO323" s="107"/>
      <c r="CP323" s="102" t="str">
        <f t="shared" si="108"/>
        <v>SCIENTIFIC PRODUCTS LTDA.</v>
      </c>
      <c r="CQ323" s="102" t="str">
        <f t="shared" si="109"/>
        <v>FISHER</v>
      </c>
      <c r="CR323" s="102">
        <f t="shared" si="110"/>
        <v>123200</v>
      </c>
      <c r="CS323" s="102">
        <f t="shared" si="111"/>
        <v>19712</v>
      </c>
      <c r="CT323" s="102">
        <f t="shared" si="112"/>
        <v>142912</v>
      </c>
      <c r="CU323" s="102" t="str">
        <f t="shared" si="113"/>
        <v>60 DÍAS</v>
      </c>
      <c r="CV323" s="105" t="str">
        <f t="shared" si="98"/>
        <v>PROFINAS S.A.S</v>
      </c>
      <c r="CW323" s="105" t="str">
        <f t="shared" si="99"/>
        <v>MERCK</v>
      </c>
      <c r="CX323" s="105">
        <f t="shared" si="100"/>
        <v>112320</v>
      </c>
      <c r="CY323" s="105">
        <f t="shared" si="101"/>
        <v>17971.2</v>
      </c>
      <c r="CZ323" s="105">
        <f t="shared" si="102"/>
        <v>130291.2</v>
      </c>
      <c r="DA323" s="105" t="str">
        <f t="shared" si="103"/>
        <v>8-75 DIAS</v>
      </c>
    </row>
    <row r="324" spans="1:105" ht="30">
      <c r="A324" s="40">
        <v>316</v>
      </c>
      <c r="B324" s="120" t="s">
        <v>540</v>
      </c>
      <c r="C324" s="26" t="s">
        <v>316</v>
      </c>
      <c r="D324" s="26" t="s">
        <v>16</v>
      </c>
      <c r="E324" s="121" t="s">
        <v>71</v>
      </c>
      <c r="F324" s="32">
        <v>2</v>
      </c>
      <c r="G324" s="99"/>
      <c r="H324" s="115"/>
      <c r="I324" s="115" t="s">
        <v>914</v>
      </c>
      <c r="J324" s="115" t="s">
        <v>914</v>
      </c>
      <c r="K324" s="100"/>
      <c r="L324" s="101"/>
      <c r="M324" s="101"/>
      <c r="N324" s="101"/>
      <c r="O324" s="101"/>
      <c r="P324" s="101"/>
      <c r="Q324" s="102"/>
      <c r="R324" s="102"/>
      <c r="S324" s="102"/>
      <c r="T324" s="102"/>
      <c r="U324" s="102"/>
      <c r="V324" s="103" t="s">
        <v>23</v>
      </c>
      <c r="W324" s="103">
        <v>832000</v>
      </c>
      <c r="X324" s="103">
        <v>133120</v>
      </c>
      <c r="Y324" s="103">
        <v>1930240</v>
      </c>
      <c r="Z324" s="103" t="s">
        <v>1287</v>
      </c>
      <c r="AA324" s="101"/>
      <c r="AB324" s="101"/>
      <c r="AC324" s="101"/>
      <c r="AD324" s="101"/>
      <c r="AE324" s="101"/>
      <c r="AF324" s="104"/>
      <c r="AG324" s="104"/>
      <c r="AH324" s="104"/>
      <c r="AI324" s="104"/>
      <c r="AJ324" s="104"/>
      <c r="AK324" s="102" t="str">
        <f t="shared" si="114"/>
        <v xml:space="preserve"> CASA CIENTIFICA BLANCO Y COMPANIA S.A.S</v>
      </c>
      <c r="AL324" s="102" t="str">
        <f t="shared" si="115"/>
        <v>SIGMA</v>
      </c>
      <c r="AM324" s="102">
        <f t="shared" si="116"/>
        <v>832000</v>
      </c>
      <c r="AN324" s="102">
        <f t="shared" si="117"/>
        <v>133120</v>
      </c>
      <c r="AO324" s="102">
        <f t="shared" si="118"/>
        <v>1930240</v>
      </c>
      <c r="AP324" s="102" t="str">
        <f t="shared" si="119"/>
        <v>45 DIAS</v>
      </c>
      <c r="AQ324" s="104"/>
      <c r="AR324" s="104"/>
      <c r="AS324" s="104"/>
      <c r="AT324" s="104"/>
      <c r="AU324" s="104"/>
      <c r="AV324" s="105"/>
      <c r="AW324" s="105"/>
      <c r="AX324" s="105"/>
      <c r="AY324" s="105"/>
      <c r="AZ324" s="105"/>
      <c r="BA324" s="102"/>
      <c r="BB324" s="102"/>
      <c r="BC324" s="102"/>
      <c r="BD324" s="102"/>
      <c r="BE324" s="102"/>
      <c r="BF324" s="106"/>
      <c r="BG324" s="106"/>
      <c r="BH324" s="106"/>
      <c r="BI324" s="106"/>
      <c r="BJ324" s="106"/>
      <c r="BK324" s="101" t="s">
        <v>23</v>
      </c>
      <c r="BL324" s="101">
        <v>673000</v>
      </c>
      <c r="BM324" s="101">
        <v>107680</v>
      </c>
      <c r="BN324" s="101">
        <v>1561360</v>
      </c>
      <c r="BO324" s="101" t="s">
        <v>1283</v>
      </c>
      <c r="BP324" s="107"/>
      <c r="BQ324" s="107"/>
      <c r="BR324" s="107"/>
      <c r="BS324" s="107"/>
      <c r="BT324" s="107"/>
      <c r="BU324" s="151" t="str">
        <f t="shared" si="104"/>
        <v xml:space="preserve"> QUIMICA  M.G.  S.A.S.</v>
      </c>
      <c r="BV324" s="151" t="str">
        <f t="shared" si="96"/>
        <v>SIGMA</v>
      </c>
      <c r="BW324" s="151">
        <f t="shared" si="105"/>
        <v>673000</v>
      </c>
      <c r="BX324" s="151">
        <f t="shared" si="106"/>
        <v>107680</v>
      </c>
      <c r="BY324" s="151">
        <f t="shared" si="107"/>
        <v>1561360</v>
      </c>
      <c r="BZ324" s="151" t="str">
        <f t="shared" si="97"/>
        <v>60 DIAS</v>
      </c>
      <c r="CA324" s="105" t="s">
        <v>23</v>
      </c>
      <c r="CB324" s="105">
        <v>751700</v>
      </c>
      <c r="CC324" s="105">
        <v>120272</v>
      </c>
      <c r="CD324" s="105">
        <v>1743944</v>
      </c>
      <c r="CE324" s="105" t="s">
        <v>160</v>
      </c>
      <c r="CF324" s="100"/>
      <c r="CG324" s="100"/>
      <c r="CH324" s="100"/>
      <c r="CI324" s="100"/>
      <c r="CJ324" s="100"/>
      <c r="CK324" s="107"/>
      <c r="CL324" s="107"/>
      <c r="CM324" s="107"/>
      <c r="CN324" s="107"/>
      <c r="CO324" s="107"/>
      <c r="CP324" s="102" t="str">
        <f t="shared" si="108"/>
        <v>SCIENTIFIC PRODUCTS LTDA.</v>
      </c>
      <c r="CQ324" s="102" t="str">
        <f t="shared" si="109"/>
        <v>SIGMA</v>
      </c>
      <c r="CR324" s="102">
        <f t="shared" si="110"/>
        <v>751700</v>
      </c>
      <c r="CS324" s="102">
        <f t="shared" si="111"/>
        <v>120272</v>
      </c>
      <c r="CT324" s="102">
        <f t="shared" si="112"/>
        <v>1743944</v>
      </c>
      <c r="CU324" s="102" t="str">
        <f t="shared" si="113"/>
        <v>90 DÍAS</v>
      </c>
      <c r="CV324" s="105" t="str">
        <f t="shared" si="98"/>
        <v xml:space="preserve"> QUIMICA  M.G.  S.A.S.</v>
      </c>
      <c r="CW324" s="105" t="str">
        <f t="shared" si="99"/>
        <v>SIGMA</v>
      </c>
      <c r="CX324" s="105">
        <f t="shared" si="100"/>
        <v>673000</v>
      </c>
      <c r="CY324" s="105">
        <f t="shared" si="101"/>
        <v>107680</v>
      </c>
      <c r="CZ324" s="105">
        <f t="shared" si="102"/>
        <v>1561360</v>
      </c>
      <c r="DA324" s="105" t="str">
        <f t="shared" si="103"/>
        <v>60 DIAS</v>
      </c>
    </row>
    <row r="325" spans="1:105" ht="30">
      <c r="A325" s="40">
        <v>317</v>
      </c>
      <c r="B325" s="120" t="s">
        <v>541</v>
      </c>
      <c r="C325" s="26" t="s">
        <v>545</v>
      </c>
      <c r="D325" s="26" t="s">
        <v>14</v>
      </c>
      <c r="E325" s="121" t="s">
        <v>1260</v>
      </c>
      <c r="F325" s="32">
        <v>1</v>
      </c>
      <c r="G325" s="99" t="s">
        <v>134</v>
      </c>
      <c r="H325" s="115">
        <v>94000</v>
      </c>
      <c r="I325" s="115">
        <v>15040</v>
      </c>
      <c r="J325" s="115">
        <v>109039.99999999999</v>
      </c>
      <c r="K325" s="100" t="s">
        <v>1276</v>
      </c>
      <c r="L325" s="101"/>
      <c r="M325" s="101"/>
      <c r="N325" s="101"/>
      <c r="O325" s="101"/>
      <c r="P325" s="101"/>
      <c r="Q325" s="102"/>
      <c r="R325" s="102"/>
      <c r="S325" s="102"/>
      <c r="T325" s="102"/>
      <c r="U325" s="102"/>
      <c r="V325" s="103" t="s">
        <v>23</v>
      </c>
      <c r="W325" s="103"/>
      <c r="X325" s="103">
        <v>0</v>
      </c>
      <c r="Y325" s="103"/>
      <c r="Z325" s="103"/>
      <c r="AA325" s="101"/>
      <c r="AB325" s="101"/>
      <c r="AC325" s="101"/>
      <c r="AD325" s="101"/>
      <c r="AE325" s="101"/>
      <c r="AF325" s="104"/>
      <c r="AG325" s="104"/>
      <c r="AH325" s="104"/>
      <c r="AI325" s="104"/>
      <c r="AJ325" s="104"/>
      <c r="AK325" s="102" t="str">
        <f t="shared" si="114"/>
        <v>ADEQUIM S.A.S</v>
      </c>
      <c r="AL325" s="102" t="str">
        <f t="shared" si="115"/>
        <v>MERCK</v>
      </c>
      <c r="AM325" s="102">
        <f t="shared" si="116"/>
        <v>94000</v>
      </c>
      <c r="AN325" s="102">
        <f t="shared" si="117"/>
        <v>15040</v>
      </c>
      <c r="AO325" s="102">
        <f t="shared" si="118"/>
        <v>109039.99999999999</v>
      </c>
      <c r="AP325" s="102" t="str">
        <f t="shared" si="119"/>
        <v>30 DIAS</v>
      </c>
      <c r="AQ325" s="104"/>
      <c r="AR325" s="104"/>
      <c r="AS325" s="104"/>
      <c r="AT325" s="104"/>
      <c r="AU325" s="104"/>
      <c r="AV325" s="105"/>
      <c r="AW325" s="105"/>
      <c r="AX325" s="105"/>
      <c r="AY325" s="105"/>
      <c r="AZ325" s="105"/>
      <c r="BA325" s="102"/>
      <c r="BB325" s="102"/>
      <c r="BC325" s="102"/>
      <c r="BD325" s="102"/>
      <c r="BE325" s="102"/>
      <c r="BF325" s="106" t="s">
        <v>134</v>
      </c>
      <c r="BG325" s="106">
        <v>90000</v>
      </c>
      <c r="BH325" s="106">
        <v>14400</v>
      </c>
      <c r="BI325" s="106">
        <v>104400</v>
      </c>
      <c r="BJ325" s="106" t="s">
        <v>1312</v>
      </c>
      <c r="BK325" s="101"/>
      <c r="BL325" s="101"/>
      <c r="BM325" s="101"/>
      <c r="BN325" s="101"/>
      <c r="BO325" s="101"/>
      <c r="BP325" s="107"/>
      <c r="BQ325" s="107"/>
      <c r="BR325" s="107"/>
      <c r="BS325" s="107"/>
      <c r="BT325" s="107"/>
      <c r="BU325" s="151" t="str">
        <f t="shared" si="104"/>
        <v>PROFINAS S.A.S</v>
      </c>
      <c r="BV325" s="151" t="str">
        <f t="shared" si="96"/>
        <v>MERCK</v>
      </c>
      <c r="BW325" s="151">
        <f t="shared" si="105"/>
        <v>90000</v>
      </c>
      <c r="BX325" s="151">
        <f t="shared" si="106"/>
        <v>14400</v>
      </c>
      <c r="BY325" s="151">
        <f t="shared" si="107"/>
        <v>104400</v>
      </c>
      <c r="BZ325" s="151" t="str">
        <f t="shared" si="97"/>
        <v>8-75 DIAS</v>
      </c>
      <c r="CA325" s="105" t="s">
        <v>23</v>
      </c>
      <c r="CB325" s="105">
        <v>79200</v>
      </c>
      <c r="CC325" s="105">
        <v>12672</v>
      </c>
      <c r="CD325" s="105">
        <v>91872</v>
      </c>
      <c r="CE325" s="105" t="s">
        <v>160</v>
      </c>
      <c r="CF325" s="100"/>
      <c r="CG325" s="100"/>
      <c r="CH325" s="100"/>
      <c r="CI325" s="100"/>
      <c r="CJ325" s="100"/>
      <c r="CK325" s="107"/>
      <c r="CL325" s="107"/>
      <c r="CM325" s="107"/>
      <c r="CN325" s="107"/>
      <c r="CO325" s="107"/>
      <c r="CP325" s="102" t="str">
        <f t="shared" si="108"/>
        <v>SCIENTIFIC PRODUCTS LTDA.</v>
      </c>
      <c r="CQ325" s="102" t="str">
        <f t="shared" si="109"/>
        <v>SIGMA</v>
      </c>
      <c r="CR325" s="102">
        <f t="shared" si="110"/>
        <v>79200</v>
      </c>
      <c r="CS325" s="102">
        <f t="shared" si="111"/>
        <v>12672</v>
      </c>
      <c r="CT325" s="102">
        <f t="shared" si="112"/>
        <v>91872</v>
      </c>
      <c r="CU325" s="102" t="str">
        <f t="shared" si="113"/>
        <v>90 DÍAS</v>
      </c>
      <c r="CV325" s="105" t="str">
        <f t="shared" si="98"/>
        <v>SCIENTIFIC PRODUCTS LTDA.</v>
      </c>
      <c r="CW325" s="105" t="str">
        <f t="shared" si="99"/>
        <v>SIGMA</v>
      </c>
      <c r="CX325" s="105">
        <f t="shared" si="100"/>
        <v>79200</v>
      </c>
      <c r="CY325" s="105">
        <f t="shared" si="101"/>
        <v>12672</v>
      </c>
      <c r="CZ325" s="105">
        <f t="shared" si="102"/>
        <v>91872</v>
      </c>
      <c r="DA325" s="105" t="str">
        <f t="shared" si="103"/>
        <v>90 DÍAS</v>
      </c>
    </row>
    <row r="326" spans="1:105" ht="30">
      <c r="A326" s="40">
        <v>318</v>
      </c>
      <c r="B326" s="120" t="s">
        <v>542</v>
      </c>
      <c r="C326" s="26" t="s">
        <v>544</v>
      </c>
      <c r="D326" s="26" t="s">
        <v>16</v>
      </c>
      <c r="E326" s="121" t="s">
        <v>23</v>
      </c>
      <c r="F326" s="32">
        <v>1</v>
      </c>
      <c r="G326" s="99"/>
      <c r="H326" s="115"/>
      <c r="I326" s="115"/>
      <c r="J326" s="115"/>
      <c r="K326" s="100"/>
      <c r="L326" s="101"/>
      <c r="M326" s="101"/>
      <c r="N326" s="101"/>
      <c r="O326" s="101"/>
      <c r="P326" s="101"/>
      <c r="Q326" s="102"/>
      <c r="R326" s="102"/>
      <c r="S326" s="102"/>
      <c r="T326" s="102"/>
      <c r="U326" s="102"/>
      <c r="V326" s="103" t="s">
        <v>23</v>
      </c>
      <c r="W326" s="103">
        <v>933000</v>
      </c>
      <c r="X326" s="103">
        <v>149280</v>
      </c>
      <c r="Y326" s="103">
        <v>1082280</v>
      </c>
      <c r="Z326" s="103" t="s">
        <v>1287</v>
      </c>
      <c r="AA326" s="101"/>
      <c r="AB326" s="101"/>
      <c r="AC326" s="101"/>
      <c r="AD326" s="101"/>
      <c r="AE326" s="101"/>
      <c r="AF326" s="104"/>
      <c r="AG326" s="104"/>
      <c r="AH326" s="104"/>
      <c r="AI326" s="104"/>
      <c r="AJ326" s="104"/>
      <c r="AK326" s="102" t="str">
        <f t="shared" si="114"/>
        <v xml:space="preserve"> CASA CIENTIFICA BLANCO Y COMPANIA S.A.S</v>
      </c>
      <c r="AL326" s="102" t="str">
        <f t="shared" si="115"/>
        <v>SIGMA</v>
      </c>
      <c r="AM326" s="102">
        <f t="shared" si="116"/>
        <v>933000</v>
      </c>
      <c r="AN326" s="102">
        <f t="shared" si="117"/>
        <v>149280</v>
      </c>
      <c r="AO326" s="102">
        <f t="shared" si="118"/>
        <v>1082280</v>
      </c>
      <c r="AP326" s="102" t="str">
        <f t="shared" si="119"/>
        <v>45 DIAS</v>
      </c>
      <c r="AQ326" s="104"/>
      <c r="AR326" s="104"/>
      <c r="AS326" s="104"/>
      <c r="AT326" s="104"/>
      <c r="AU326" s="104"/>
      <c r="AV326" s="105"/>
      <c r="AW326" s="105"/>
      <c r="AX326" s="105"/>
      <c r="AY326" s="105"/>
      <c r="AZ326" s="105"/>
      <c r="BA326" s="102"/>
      <c r="BB326" s="102"/>
      <c r="BC326" s="102"/>
      <c r="BD326" s="102"/>
      <c r="BE326" s="102"/>
      <c r="BF326" s="106"/>
      <c r="BG326" s="106"/>
      <c r="BH326" s="106"/>
      <c r="BI326" s="106"/>
      <c r="BJ326" s="106"/>
      <c r="BK326" s="101" t="s">
        <v>23</v>
      </c>
      <c r="BL326" s="101">
        <v>483000</v>
      </c>
      <c r="BM326" s="101">
        <v>77280</v>
      </c>
      <c r="BN326" s="101">
        <v>560280</v>
      </c>
      <c r="BO326" s="101" t="s">
        <v>1283</v>
      </c>
      <c r="BP326" s="107"/>
      <c r="BQ326" s="107"/>
      <c r="BR326" s="107"/>
      <c r="BS326" s="107"/>
      <c r="BT326" s="107"/>
      <c r="BU326" s="151" t="str">
        <f t="shared" si="104"/>
        <v xml:space="preserve"> QUIMICA  M.G.  S.A.S.</v>
      </c>
      <c r="BV326" s="151" t="str">
        <f t="shared" si="96"/>
        <v>SIGMA</v>
      </c>
      <c r="BW326" s="151">
        <f t="shared" si="105"/>
        <v>483000</v>
      </c>
      <c r="BX326" s="151">
        <f t="shared" si="106"/>
        <v>77280</v>
      </c>
      <c r="BY326" s="151">
        <f t="shared" si="107"/>
        <v>560280</v>
      </c>
      <c r="BZ326" s="151" t="str">
        <f t="shared" si="97"/>
        <v>60 DIAS</v>
      </c>
      <c r="CA326" s="105" t="s">
        <v>23</v>
      </c>
      <c r="CB326" s="105">
        <v>533100</v>
      </c>
      <c r="CC326" s="105">
        <v>85296</v>
      </c>
      <c r="CD326" s="105">
        <v>618396</v>
      </c>
      <c r="CE326" s="105" t="s">
        <v>160</v>
      </c>
      <c r="CF326" s="100"/>
      <c r="CG326" s="100"/>
      <c r="CH326" s="100"/>
      <c r="CI326" s="100"/>
      <c r="CJ326" s="100"/>
      <c r="CK326" s="107"/>
      <c r="CL326" s="107"/>
      <c r="CM326" s="107"/>
      <c r="CN326" s="107"/>
      <c r="CO326" s="107"/>
      <c r="CP326" s="102" t="str">
        <f t="shared" si="108"/>
        <v>SCIENTIFIC PRODUCTS LTDA.</v>
      </c>
      <c r="CQ326" s="102" t="str">
        <f t="shared" si="109"/>
        <v>SIGMA</v>
      </c>
      <c r="CR326" s="102">
        <f t="shared" si="110"/>
        <v>533100</v>
      </c>
      <c r="CS326" s="102">
        <f t="shared" si="111"/>
        <v>85296</v>
      </c>
      <c r="CT326" s="102">
        <f t="shared" si="112"/>
        <v>618396</v>
      </c>
      <c r="CU326" s="102" t="str">
        <f t="shared" si="113"/>
        <v>90 DÍAS</v>
      </c>
      <c r="CV326" s="105" t="str">
        <f t="shared" si="98"/>
        <v xml:space="preserve"> QUIMICA  M.G.  S.A.S.</v>
      </c>
      <c r="CW326" s="105" t="str">
        <f t="shared" si="99"/>
        <v>SIGMA</v>
      </c>
      <c r="CX326" s="105">
        <f t="shared" si="100"/>
        <v>483000</v>
      </c>
      <c r="CY326" s="105">
        <f t="shared" si="101"/>
        <v>77280</v>
      </c>
      <c r="CZ326" s="105">
        <f t="shared" si="102"/>
        <v>560280</v>
      </c>
      <c r="DA326" s="105" t="str">
        <f t="shared" si="103"/>
        <v>60 DIAS</v>
      </c>
    </row>
    <row r="327" spans="1:105" ht="30">
      <c r="A327" s="40">
        <v>319</v>
      </c>
      <c r="B327" s="120" t="s">
        <v>546</v>
      </c>
      <c r="C327" s="26" t="s">
        <v>513</v>
      </c>
      <c r="D327" s="26" t="s">
        <v>301</v>
      </c>
      <c r="E327" s="121" t="s">
        <v>172</v>
      </c>
      <c r="F327" s="32">
        <v>1</v>
      </c>
      <c r="G327" s="99"/>
      <c r="H327" s="115"/>
      <c r="I327" s="115"/>
      <c r="J327" s="115"/>
      <c r="K327" s="100"/>
      <c r="L327" s="101"/>
      <c r="M327" s="101"/>
      <c r="N327" s="101"/>
      <c r="O327" s="101"/>
      <c r="P327" s="101"/>
      <c r="Q327" s="102"/>
      <c r="R327" s="102"/>
      <c r="S327" s="102"/>
      <c r="T327" s="102"/>
      <c r="U327" s="102"/>
      <c r="V327" s="103"/>
      <c r="W327" s="103"/>
      <c r="X327" s="103"/>
      <c r="Y327" s="103"/>
      <c r="Z327" s="103"/>
      <c r="AA327" s="101" t="s">
        <v>49</v>
      </c>
      <c r="AB327" s="101">
        <v>496000</v>
      </c>
      <c r="AC327" s="101"/>
      <c r="AD327" s="101">
        <v>496000</v>
      </c>
      <c r="AE327" s="101" t="s">
        <v>1289</v>
      </c>
      <c r="AF327" s="104"/>
      <c r="AG327" s="104"/>
      <c r="AH327" s="104"/>
      <c r="AI327" s="104"/>
      <c r="AJ327" s="104"/>
      <c r="AK327" s="102" t="str">
        <f t="shared" si="114"/>
        <v>GENPRODUCTS COMPANY S.A.S</v>
      </c>
      <c r="AL327" s="102" t="str">
        <f t="shared" si="115"/>
        <v>Abcam</v>
      </c>
      <c r="AM327" s="102">
        <f t="shared" si="116"/>
        <v>496000</v>
      </c>
      <c r="AN327" s="102"/>
      <c r="AO327" s="102">
        <f t="shared" si="118"/>
        <v>496000</v>
      </c>
      <c r="AP327" s="102" t="str">
        <f t="shared" si="119"/>
        <v>30 Días</v>
      </c>
      <c r="AQ327" s="104"/>
      <c r="AR327" s="104"/>
      <c r="AS327" s="104"/>
      <c r="AT327" s="104"/>
      <c r="AU327" s="104"/>
      <c r="AV327" s="105"/>
      <c r="AW327" s="105"/>
      <c r="AX327" s="105"/>
      <c r="AY327" s="105"/>
      <c r="AZ327" s="105"/>
      <c r="BA327" s="102"/>
      <c r="BB327" s="102"/>
      <c r="BC327" s="102"/>
      <c r="BD327" s="102"/>
      <c r="BE327" s="102"/>
      <c r="BF327" s="106"/>
      <c r="BG327" s="106"/>
      <c r="BH327" s="106"/>
      <c r="BI327" s="106"/>
      <c r="BJ327" s="106"/>
      <c r="BK327" s="101" t="s">
        <v>172</v>
      </c>
      <c r="BL327" s="101">
        <v>501000</v>
      </c>
      <c r="BM327" s="101">
        <v>80160</v>
      </c>
      <c r="BN327" s="101">
        <v>581160</v>
      </c>
      <c r="BO327" s="101" t="s">
        <v>1283</v>
      </c>
      <c r="BP327" s="107"/>
      <c r="BQ327" s="107"/>
      <c r="BR327" s="107"/>
      <c r="BS327" s="107"/>
      <c r="BT327" s="107"/>
      <c r="BU327" s="151" t="str">
        <f t="shared" si="104"/>
        <v xml:space="preserve"> QUIMICA  M.G.  S.A.S.</v>
      </c>
      <c r="BV327" s="151" t="str">
        <f t="shared" si="96"/>
        <v>ABCAM</v>
      </c>
      <c r="BW327" s="151">
        <f t="shared" si="105"/>
        <v>501000</v>
      </c>
      <c r="BX327" s="151">
        <f t="shared" si="106"/>
        <v>80160</v>
      </c>
      <c r="BY327" s="151">
        <f t="shared" si="107"/>
        <v>581160</v>
      </c>
      <c r="BZ327" s="151" t="str">
        <f t="shared" si="97"/>
        <v>60 DIAS</v>
      </c>
      <c r="CA327" s="105"/>
      <c r="CB327" s="105"/>
      <c r="CC327" s="105"/>
      <c r="CD327" s="105"/>
      <c r="CE327" s="105"/>
      <c r="CF327" s="100"/>
      <c r="CG327" s="100"/>
      <c r="CH327" s="100"/>
      <c r="CI327" s="100"/>
      <c r="CJ327" s="100"/>
      <c r="CK327" s="107"/>
      <c r="CL327" s="107"/>
      <c r="CM327" s="107"/>
      <c r="CN327" s="107"/>
      <c r="CO327" s="107"/>
      <c r="CP327" s="102"/>
      <c r="CQ327" s="102"/>
      <c r="CR327" s="102"/>
      <c r="CS327" s="102"/>
      <c r="CT327" s="102"/>
      <c r="CU327" s="102"/>
      <c r="CV327" s="105" t="str">
        <f t="shared" si="98"/>
        <v>GENPRODUCTS COMPANY S.A.S</v>
      </c>
      <c r="CW327" s="105" t="str">
        <f t="shared" si="99"/>
        <v>Abcam</v>
      </c>
      <c r="CX327" s="105">
        <f t="shared" si="100"/>
        <v>496000</v>
      </c>
      <c r="CY327" s="105">
        <f t="shared" si="101"/>
        <v>0</v>
      </c>
      <c r="CZ327" s="105">
        <f t="shared" si="102"/>
        <v>496000</v>
      </c>
      <c r="DA327" s="105" t="str">
        <f t="shared" si="103"/>
        <v>30 Días</v>
      </c>
    </row>
    <row r="328" spans="1:105" ht="30">
      <c r="A328" s="40">
        <v>320</v>
      </c>
      <c r="B328" s="120" t="s">
        <v>553</v>
      </c>
      <c r="C328" s="26" t="s">
        <v>555</v>
      </c>
      <c r="D328" s="26" t="s">
        <v>54</v>
      </c>
      <c r="E328" s="121" t="s">
        <v>554</v>
      </c>
      <c r="F328" s="32">
        <v>1</v>
      </c>
      <c r="G328" s="99"/>
      <c r="H328" s="115"/>
      <c r="I328" s="115"/>
      <c r="J328" s="115"/>
      <c r="K328" s="100"/>
      <c r="L328" s="101"/>
      <c r="M328" s="101"/>
      <c r="N328" s="101"/>
      <c r="O328" s="101"/>
      <c r="P328" s="101"/>
      <c r="Q328" s="102"/>
      <c r="R328" s="102"/>
      <c r="S328" s="102"/>
      <c r="T328" s="102"/>
      <c r="U328" s="102"/>
      <c r="V328" s="103"/>
      <c r="W328" s="103"/>
      <c r="X328" s="103"/>
      <c r="Y328" s="103"/>
      <c r="Z328" s="103"/>
      <c r="AA328" s="101"/>
      <c r="AB328" s="101"/>
      <c r="AC328" s="101"/>
      <c r="AD328" s="101"/>
      <c r="AE328" s="101"/>
      <c r="AF328" s="104"/>
      <c r="AG328" s="104"/>
      <c r="AH328" s="104"/>
      <c r="AI328" s="104"/>
      <c r="AJ328" s="104"/>
      <c r="AK328" s="102"/>
      <c r="AL328" s="102"/>
      <c r="AM328" s="102"/>
      <c r="AN328" s="102"/>
      <c r="AO328" s="102"/>
      <c r="AP328" s="102"/>
      <c r="AQ328" s="104"/>
      <c r="AR328" s="104"/>
      <c r="AS328" s="104"/>
      <c r="AT328" s="104"/>
      <c r="AU328" s="104"/>
      <c r="AV328" s="105"/>
      <c r="AW328" s="105"/>
      <c r="AX328" s="105"/>
      <c r="AY328" s="105"/>
      <c r="AZ328" s="105"/>
      <c r="BA328" s="102" t="s">
        <v>554</v>
      </c>
      <c r="BB328" s="102">
        <v>229600</v>
      </c>
      <c r="BC328" s="102">
        <v>36736</v>
      </c>
      <c r="BD328" s="102">
        <v>266336</v>
      </c>
      <c r="BE328" s="102" t="s">
        <v>1283</v>
      </c>
      <c r="BF328" s="106"/>
      <c r="BG328" s="106"/>
      <c r="BH328" s="106"/>
      <c r="BI328" s="106"/>
      <c r="BJ328" s="106"/>
      <c r="BK328" s="101"/>
      <c r="BL328" s="101"/>
      <c r="BM328" s="101"/>
      <c r="BN328" s="101"/>
      <c r="BO328" s="101"/>
      <c r="BP328" s="107"/>
      <c r="BQ328" s="107"/>
      <c r="BR328" s="107"/>
      <c r="BS328" s="107"/>
      <c r="BT328" s="107"/>
      <c r="BU328" s="151" t="str">
        <f t="shared" si="104"/>
        <v>PURIFIACIÓN Y ANÁLISIS DE FLUUIDOS LTDA.</v>
      </c>
      <c r="BV328" s="151" t="str">
        <f t="shared" si="96"/>
        <v>MERCK MILLIPORE</v>
      </c>
      <c r="BW328" s="151">
        <f t="shared" si="105"/>
        <v>229600</v>
      </c>
      <c r="BX328" s="151">
        <f t="shared" si="106"/>
        <v>36736</v>
      </c>
      <c r="BY328" s="151">
        <f t="shared" si="107"/>
        <v>266336</v>
      </c>
      <c r="BZ328" s="151" t="str">
        <f t="shared" si="97"/>
        <v>60 DIAS</v>
      </c>
      <c r="CA328" s="105"/>
      <c r="CB328" s="105"/>
      <c r="CC328" s="105"/>
      <c r="CD328" s="105"/>
      <c r="CE328" s="105"/>
      <c r="CF328" s="100"/>
      <c r="CG328" s="100"/>
      <c r="CH328" s="100"/>
      <c r="CI328" s="100"/>
      <c r="CJ328" s="100"/>
      <c r="CK328" s="107"/>
      <c r="CL328" s="107"/>
      <c r="CM328" s="107"/>
      <c r="CN328" s="107"/>
      <c r="CO328" s="107"/>
      <c r="CP328" s="102"/>
      <c r="CQ328" s="102"/>
      <c r="CR328" s="102"/>
      <c r="CS328" s="102"/>
      <c r="CT328" s="102"/>
      <c r="CU328" s="102"/>
      <c r="CV328" s="105" t="str">
        <f t="shared" si="98"/>
        <v>PURIFIACIÓN Y ANÁLISIS DE FLUUIDOS LTDA.</v>
      </c>
      <c r="CW328" s="105" t="str">
        <f t="shared" si="99"/>
        <v>MERCK MILLIPORE</v>
      </c>
      <c r="CX328" s="105">
        <f t="shared" si="100"/>
        <v>229600</v>
      </c>
      <c r="CY328" s="105">
        <f t="shared" si="101"/>
        <v>36736</v>
      </c>
      <c r="CZ328" s="105">
        <f t="shared" si="102"/>
        <v>266336</v>
      </c>
      <c r="DA328" s="105" t="str">
        <f t="shared" si="103"/>
        <v>60 DIAS</v>
      </c>
    </row>
    <row r="329" spans="1:105" ht="30">
      <c r="A329" s="40">
        <v>321</v>
      </c>
      <c r="B329" s="120" t="s">
        <v>556</v>
      </c>
      <c r="C329" s="26" t="s">
        <v>11</v>
      </c>
      <c r="D329" s="26" t="s">
        <v>15</v>
      </c>
      <c r="E329" s="121" t="s">
        <v>71</v>
      </c>
      <c r="F329" s="32">
        <v>1</v>
      </c>
      <c r="G329" s="99"/>
      <c r="H329" s="115"/>
      <c r="I329" s="115"/>
      <c r="J329" s="115"/>
      <c r="K329" s="100"/>
      <c r="L329" s="101"/>
      <c r="M329" s="101"/>
      <c r="N329" s="101"/>
      <c r="O329" s="101"/>
      <c r="P329" s="101"/>
      <c r="Q329" s="102"/>
      <c r="R329" s="102"/>
      <c r="S329" s="102"/>
      <c r="T329" s="102"/>
      <c r="U329" s="102"/>
      <c r="V329" s="103" t="s">
        <v>23</v>
      </c>
      <c r="W329" s="103">
        <v>187000</v>
      </c>
      <c r="X329" s="103">
        <v>29920</v>
      </c>
      <c r="Y329" s="103">
        <v>216920</v>
      </c>
      <c r="Z329" s="103" t="s">
        <v>1287</v>
      </c>
      <c r="AA329" s="101"/>
      <c r="AB329" s="101"/>
      <c r="AC329" s="101"/>
      <c r="AD329" s="101"/>
      <c r="AE329" s="101"/>
      <c r="AF329" s="104"/>
      <c r="AG329" s="104"/>
      <c r="AH329" s="104"/>
      <c r="AI329" s="104"/>
      <c r="AJ329" s="104"/>
      <c r="AK329" s="102" t="str">
        <f t="shared" si="114"/>
        <v xml:space="preserve"> CASA CIENTIFICA BLANCO Y COMPANIA S.A.S</v>
      </c>
      <c r="AL329" s="102" t="str">
        <f t="shared" si="115"/>
        <v>SIGMA</v>
      </c>
      <c r="AM329" s="102">
        <f t="shared" si="116"/>
        <v>187000</v>
      </c>
      <c r="AN329" s="102">
        <f t="shared" si="117"/>
        <v>29920</v>
      </c>
      <c r="AO329" s="102">
        <f t="shared" si="118"/>
        <v>216920</v>
      </c>
      <c r="AP329" s="102" t="str">
        <f t="shared" si="119"/>
        <v>45 DIAS</v>
      </c>
      <c r="AQ329" s="104"/>
      <c r="AR329" s="104"/>
      <c r="AS329" s="104"/>
      <c r="AT329" s="104"/>
      <c r="AU329" s="104"/>
      <c r="AV329" s="105"/>
      <c r="AW329" s="105"/>
      <c r="AX329" s="105"/>
      <c r="AY329" s="105"/>
      <c r="AZ329" s="105"/>
      <c r="BA329" s="102"/>
      <c r="BB329" s="102"/>
      <c r="BC329" s="102"/>
      <c r="BD329" s="102"/>
      <c r="BE329" s="102"/>
      <c r="BF329" s="106"/>
      <c r="BG329" s="106"/>
      <c r="BH329" s="106"/>
      <c r="BI329" s="106"/>
      <c r="BJ329" s="106"/>
      <c r="BK329" s="101" t="s">
        <v>23</v>
      </c>
      <c r="BL329" s="101">
        <v>166000</v>
      </c>
      <c r="BM329" s="101">
        <v>26560</v>
      </c>
      <c r="BN329" s="101">
        <v>192560</v>
      </c>
      <c r="BO329" s="101" t="s">
        <v>1283</v>
      </c>
      <c r="BP329" s="107"/>
      <c r="BQ329" s="107"/>
      <c r="BR329" s="107"/>
      <c r="BS329" s="107"/>
      <c r="BT329" s="107"/>
      <c r="BU329" s="151" t="str">
        <f t="shared" si="104"/>
        <v xml:space="preserve"> QUIMICA  M.G.  S.A.S.</v>
      </c>
      <c r="BV329" s="151" t="str">
        <f t="shared" si="96"/>
        <v>SIGMA</v>
      </c>
      <c r="BW329" s="151">
        <f t="shared" si="105"/>
        <v>166000</v>
      </c>
      <c r="BX329" s="151">
        <f t="shared" si="106"/>
        <v>26560</v>
      </c>
      <c r="BY329" s="151">
        <f t="shared" si="107"/>
        <v>192560</v>
      </c>
      <c r="BZ329" s="151" t="str">
        <f t="shared" si="97"/>
        <v>60 DIAS</v>
      </c>
      <c r="CA329" s="105" t="s">
        <v>23</v>
      </c>
      <c r="CB329" s="105">
        <v>168600</v>
      </c>
      <c r="CC329" s="105">
        <v>26976</v>
      </c>
      <c r="CD329" s="105">
        <v>195576</v>
      </c>
      <c r="CE329" s="105" t="s">
        <v>160</v>
      </c>
      <c r="CF329" s="100"/>
      <c r="CG329" s="100"/>
      <c r="CH329" s="100"/>
      <c r="CI329" s="100"/>
      <c r="CJ329" s="100"/>
      <c r="CK329" s="107"/>
      <c r="CL329" s="107"/>
      <c r="CM329" s="107"/>
      <c r="CN329" s="107"/>
      <c r="CO329" s="107"/>
      <c r="CP329" s="102" t="str">
        <f t="shared" si="108"/>
        <v>SCIENTIFIC PRODUCTS LTDA.</v>
      </c>
      <c r="CQ329" s="102" t="str">
        <f t="shared" si="109"/>
        <v>SIGMA</v>
      </c>
      <c r="CR329" s="102">
        <f t="shared" si="110"/>
        <v>168600</v>
      </c>
      <c r="CS329" s="102">
        <f t="shared" si="111"/>
        <v>26976</v>
      </c>
      <c r="CT329" s="102">
        <f t="shared" si="112"/>
        <v>195576</v>
      </c>
      <c r="CU329" s="102" t="str">
        <f t="shared" si="113"/>
        <v>90 DÍAS</v>
      </c>
      <c r="CV329" s="105" t="str">
        <f t="shared" si="98"/>
        <v xml:space="preserve"> QUIMICA  M.G.  S.A.S.</v>
      </c>
      <c r="CW329" s="105" t="str">
        <f t="shared" si="99"/>
        <v>SIGMA</v>
      </c>
      <c r="CX329" s="105">
        <f t="shared" si="100"/>
        <v>166000</v>
      </c>
      <c r="CY329" s="105">
        <f t="shared" si="101"/>
        <v>26560</v>
      </c>
      <c r="CZ329" s="105">
        <f t="shared" si="102"/>
        <v>192560</v>
      </c>
      <c r="DA329" s="105" t="str">
        <f t="shared" si="103"/>
        <v>60 DIAS</v>
      </c>
    </row>
    <row r="330" spans="1:105" ht="45">
      <c r="A330" s="40">
        <v>322</v>
      </c>
      <c r="B330" s="120" t="s">
        <v>557</v>
      </c>
      <c r="C330" s="26" t="s">
        <v>13</v>
      </c>
      <c r="D330" s="26" t="s">
        <v>16</v>
      </c>
      <c r="E330" s="121" t="s">
        <v>71</v>
      </c>
      <c r="F330" s="32">
        <v>2</v>
      </c>
      <c r="G330" s="99"/>
      <c r="H330" s="115"/>
      <c r="I330" s="115"/>
      <c r="J330" s="115"/>
      <c r="K330" s="100"/>
      <c r="L330" s="101"/>
      <c r="M330" s="101"/>
      <c r="N330" s="101"/>
      <c r="O330" s="101"/>
      <c r="P330" s="101"/>
      <c r="Q330" s="102"/>
      <c r="R330" s="102"/>
      <c r="S330" s="102"/>
      <c r="T330" s="102"/>
      <c r="U330" s="102"/>
      <c r="V330" s="103"/>
      <c r="W330" s="103"/>
      <c r="X330" s="103"/>
      <c r="Y330" s="103"/>
      <c r="Z330" s="103"/>
      <c r="AA330" s="101"/>
      <c r="AB330" s="101"/>
      <c r="AC330" s="101"/>
      <c r="AD330" s="101"/>
      <c r="AE330" s="101"/>
      <c r="AF330" s="104"/>
      <c r="AG330" s="104"/>
      <c r="AH330" s="104"/>
      <c r="AI330" s="104"/>
      <c r="AJ330" s="104"/>
      <c r="AK330" s="102"/>
      <c r="AL330" s="102"/>
      <c r="AM330" s="102"/>
      <c r="AN330" s="102"/>
      <c r="AO330" s="102"/>
      <c r="AP330" s="102"/>
      <c r="AQ330" s="104"/>
      <c r="AR330" s="104"/>
      <c r="AS330" s="104"/>
      <c r="AT330" s="104"/>
      <c r="AU330" s="104"/>
      <c r="AV330" s="105"/>
      <c r="AW330" s="105"/>
      <c r="AX330" s="105"/>
      <c r="AY330" s="105"/>
      <c r="AZ330" s="105"/>
      <c r="BA330" s="102"/>
      <c r="BB330" s="102"/>
      <c r="BC330" s="102"/>
      <c r="BD330" s="102"/>
      <c r="BE330" s="102"/>
      <c r="BF330" s="106"/>
      <c r="BG330" s="106"/>
      <c r="BH330" s="106"/>
      <c r="BI330" s="106"/>
      <c r="BJ330" s="106"/>
      <c r="BK330" s="101" t="s">
        <v>23</v>
      </c>
      <c r="BL330" s="101">
        <v>161000</v>
      </c>
      <c r="BM330" s="101">
        <v>25760</v>
      </c>
      <c r="BN330" s="101">
        <v>373520</v>
      </c>
      <c r="BO330" s="101" t="s">
        <v>1283</v>
      </c>
      <c r="BP330" s="107"/>
      <c r="BQ330" s="107"/>
      <c r="BR330" s="107"/>
      <c r="BS330" s="107"/>
      <c r="BT330" s="107"/>
      <c r="BU330" s="151" t="str">
        <f t="shared" ref="BU330:BU392" si="120">IF(BW330=BQ330,$BP$7,IF(BW330=BL330,$BK$7,IF(BW330=BG330,$BF$7,IF(BW330=BB330,$BA$7,IF(BW330=AW330,$AV$7,IF(BW330=AR330,$AQ$7," "))))))</f>
        <v xml:space="preserve"> QUIMICA  M.G.  S.A.S.</v>
      </c>
      <c r="BV330" s="151" t="str">
        <f t="shared" ref="BV330:BV393" si="121">IF(BW330=BQ330,BP330,IF(BW330=BL330,BK330,IF(BW330=BG330,BF330,IF(BW330=BB330,BA330,IF(BW330=AW330,AV330,IF(BW330=AR330,AQ330," "))))))</f>
        <v>SIGMA</v>
      </c>
      <c r="BW330" s="151">
        <f t="shared" ref="BW330:BW392" si="122">MIN(BQ330,BL330,BG330,BB330,AW330,AR330)</f>
        <v>161000</v>
      </c>
      <c r="BX330" s="151">
        <f t="shared" ref="BX330:BX392" si="123">IF(BW330=BQ330,BR330,IF(BW330=BL330,BM330,IF(BW330=BG330,BH330,IF(BW330=BB330,BC330,IF(BW330=AW330,AX330,IF(BW330=AR330,AS330," "))))))</f>
        <v>25760</v>
      </c>
      <c r="BY330" s="151">
        <f t="shared" ref="BY330:BY392" si="124">MIN(BS330,BN330,BI330,BD330,AY330,AT330)</f>
        <v>373520</v>
      </c>
      <c r="BZ330" s="151" t="str">
        <f t="shared" ref="BZ330:BZ393" si="125">IF(BW330=BQ330,BT330,IF(BW330=BL330,BO330,IF(BW330=BG330,BJ330,IF(BW330=BB330,BE330,IF(BW330=AW330,AZ330,IF(BW330=AR330,AU330," "))))))</f>
        <v>60 DIAS</v>
      </c>
      <c r="CA330" s="105" t="s">
        <v>23</v>
      </c>
      <c r="CB330" s="105">
        <v>162200</v>
      </c>
      <c r="CC330" s="105">
        <v>25952</v>
      </c>
      <c r="CD330" s="105">
        <v>376304</v>
      </c>
      <c r="CE330" s="105" t="s">
        <v>160</v>
      </c>
      <c r="CF330" s="100"/>
      <c r="CG330" s="100"/>
      <c r="CH330" s="100"/>
      <c r="CI330" s="100"/>
      <c r="CJ330" s="100"/>
      <c r="CK330" s="107"/>
      <c r="CL330" s="107"/>
      <c r="CM330" s="107"/>
      <c r="CN330" s="107"/>
      <c r="CO330" s="107"/>
      <c r="CP330" s="102" t="str">
        <f t="shared" ref="CP330:CP392" si="126">IF(CR330=CL330,$CK$7,IF(CR330=CG330,$CF$7,IF(CR330=CB330,$CA$7," ")))</f>
        <v>SCIENTIFIC PRODUCTS LTDA.</v>
      </c>
      <c r="CQ330" s="102" t="str">
        <f t="shared" ref="CQ330:CQ392" si="127">IF(CR330=CL330,CK330,IF(CR330=CG330,CF330,IF(CR330=CB330,CA330," ")))</f>
        <v>SIGMA</v>
      </c>
      <c r="CR330" s="102">
        <f t="shared" ref="CR330:CR392" si="128">MIN(CL330,CG330,CB330)</f>
        <v>162200</v>
      </c>
      <c r="CS330" s="102">
        <f t="shared" ref="CS330:CS392" si="129">IF(CR330=CL330,CM330,IF(CR330=CG330,CH330,IF(CR330=CB330,CC330," ")))</f>
        <v>25952</v>
      </c>
      <c r="CT330" s="102">
        <f t="shared" ref="CT330:CT392" si="130">MIN(CN330,CI330,CD330)</f>
        <v>376304</v>
      </c>
      <c r="CU330" s="102" t="str">
        <f t="shared" ref="CU330:CU392" si="131">IF(CR330=CL330,CO330,IF(CR330=CG330,CJ330,IF(CR330=CB330,CE330," ")))</f>
        <v>90 DÍAS</v>
      </c>
      <c r="CV330" s="105" t="str">
        <f t="shared" ref="CV330:CV393" si="132">IF(CX330=CR330,CP330,IF(CX330=BW330,BU330,IF(CX330=AM330,AK330,"")))</f>
        <v xml:space="preserve"> QUIMICA  M.G.  S.A.S.</v>
      </c>
      <c r="CW330" s="105" t="str">
        <f t="shared" ref="CW330:CW393" si="133">IF(CX330=CR330,CQ330,IF(CX330=BW330,BV330,IF(CX330=AM330,AL330,"")))</f>
        <v>SIGMA</v>
      </c>
      <c r="CX330" s="105">
        <f t="shared" ref="CX330:CX393" si="134">MIN(CR330,BW330,AM330)</f>
        <v>161000</v>
      </c>
      <c r="CY330" s="105">
        <f t="shared" ref="CY330:CY393" si="135">IF(CX330=CR330,CS330,IF(CX330=BW330,BX330,IF(CX330=AM330,AN330,"")))</f>
        <v>25760</v>
      </c>
      <c r="CZ330" s="105">
        <f t="shared" ref="CZ330:CZ393" si="136">IF(CX330=CR330,CT330,IF(CX330=BW330,BY330,IF(CX330=AM330,AO330,"")))</f>
        <v>373520</v>
      </c>
      <c r="DA330" s="105" t="str">
        <f t="shared" ref="DA330:DA393" si="137">IF(CX330=CR330,CU330,IF(CX330=BW330,BZ330,IF(CX330=AM330,AP330,"")))</f>
        <v>60 DIAS</v>
      </c>
    </row>
    <row r="331" spans="1:105" ht="45">
      <c r="A331" s="40">
        <v>323</v>
      </c>
      <c r="B331" s="119" t="s">
        <v>511</v>
      </c>
      <c r="C331" s="35" t="s">
        <v>513</v>
      </c>
      <c r="D331" s="35" t="s">
        <v>301</v>
      </c>
      <c r="E331" s="98" t="s">
        <v>512</v>
      </c>
      <c r="F331" s="33">
        <v>1</v>
      </c>
      <c r="G331" s="99"/>
      <c r="H331" s="115"/>
      <c r="I331" s="115"/>
      <c r="J331" s="115"/>
      <c r="K331" s="100"/>
      <c r="L331" s="101"/>
      <c r="M331" s="101"/>
      <c r="N331" s="101"/>
      <c r="O331" s="101"/>
      <c r="P331" s="101"/>
      <c r="Q331" s="102"/>
      <c r="R331" s="102"/>
      <c r="S331" s="102"/>
      <c r="T331" s="102"/>
      <c r="U331" s="102"/>
      <c r="V331" s="103"/>
      <c r="W331" s="103"/>
      <c r="X331" s="103"/>
      <c r="Y331" s="103"/>
      <c r="Z331" s="103"/>
      <c r="AA331" s="101"/>
      <c r="AB331" s="101"/>
      <c r="AC331" s="101"/>
      <c r="AD331" s="101"/>
      <c r="AE331" s="101"/>
      <c r="AF331" s="104"/>
      <c r="AG331" s="104"/>
      <c r="AH331" s="104"/>
      <c r="AI331" s="104"/>
      <c r="AJ331" s="104"/>
      <c r="AK331" s="102"/>
      <c r="AL331" s="102"/>
      <c r="AM331" s="102"/>
      <c r="AN331" s="102"/>
      <c r="AO331" s="102"/>
      <c r="AP331" s="102"/>
      <c r="AQ331" s="104"/>
      <c r="AR331" s="104"/>
      <c r="AS331" s="104"/>
      <c r="AT331" s="104"/>
      <c r="AU331" s="104"/>
      <c r="AV331" s="105"/>
      <c r="AW331" s="105"/>
      <c r="AX331" s="105"/>
      <c r="AY331" s="105"/>
      <c r="AZ331" s="105"/>
      <c r="BA331" s="102"/>
      <c r="BB331" s="102"/>
      <c r="BC331" s="102"/>
      <c r="BD331" s="102"/>
      <c r="BE331" s="102"/>
      <c r="BF331" s="106"/>
      <c r="BG331" s="106"/>
      <c r="BH331" s="106"/>
      <c r="BI331" s="106"/>
      <c r="BJ331" s="106"/>
      <c r="BK331" s="101"/>
      <c r="BL331" s="101"/>
      <c r="BM331" s="101"/>
      <c r="BN331" s="101"/>
      <c r="BO331" s="101"/>
      <c r="BP331" s="107"/>
      <c r="BQ331" s="107"/>
      <c r="BR331" s="107"/>
      <c r="BS331" s="107"/>
      <c r="BT331" s="107"/>
      <c r="BU331" s="151"/>
      <c r="BV331" s="151">
        <f t="shared" si="121"/>
        <v>0</v>
      </c>
      <c r="BW331" s="151"/>
      <c r="BX331" s="151"/>
      <c r="BY331" s="151"/>
      <c r="BZ331" s="151">
        <f t="shared" si="125"/>
        <v>0</v>
      </c>
      <c r="CA331" s="105"/>
      <c r="CB331" s="105"/>
      <c r="CC331" s="105"/>
      <c r="CD331" s="105"/>
      <c r="CE331" s="105"/>
      <c r="CF331" s="100"/>
      <c r="CG331" s="100"/>
      <c r="CH331" s="100"/>
      <c r="CI331" s="100"/>
      <c r="CJ331" s="100"/>
      <c r="CK331" s="107"/>
      <c r="CL331" s="107"/>
      <c r="CM331" s="107"/>
      <c r="CN331" s="107"/>
      <c r="CO331" s="107"/>
      <c r="CP331" s="102"/>
      <c r="CQ331" s="102"/>
      <c r="CR331" s="102"/>
      <c r="CS331" s="102"/>
      <c r="CT331" s="102"/>
      <c r="CU331" s="102"/>
      <c r="CV331" s="105">
        <f t="shared" si="132"/>
        <v>0</v>
      </c>
      <c r="CW331" s="105">
        <f t="shared" si="133"/>
        <v>0</v>
      </c>
      <c r="CX331" s="105">
        <f t="shared" si="134"/>
        <v>0</v>
      </c>
      <c r="CY331" s="105">
        <f t="shared" si="135"/>
        <v>0</v>
      </c>
      <c r="CZ331" s="105">
        <f t="shared" si="136"/>
        <v>0</v>
      </c>
      <c r="DA331" s="105">
        <f t="shared" si="137"/>
        <v>0</v>
      </c>
    </row>
    <row r="332" spans="1:105" ht="30">
      <c r="A332" s="40">
        <v>324</v>
      </c>
      <c r="B332" s="97" t="s">
        <v>597</v>
      </c>
      <c r="C332" s="35"/>
      <c r="D332" s="35"/>
      <c r="E332" s="98" t="s">
        <v>108</v>
      </c>
      <c r="F332" s="33">
        <v>1</v>
      </c>
      <c r="G332" s="99"/>
      <c r="H332" s="115"/>
      <c r="I332" s="115"/>
      <c r="J332" s="115"/>
      <c r="K332" s="100"/>
      <c r="L332" s="101"/>
      <c r="M332" s="101"/>
      <c r="N332" s="101"/>
      <c r="O332" s="101"/>
      <c r="P332" s="101"/>
      <c r="Q332" s="102"/>
      <c r="R332" s="102"/>
      <c r="S332" s="102"/>
      <c r="T332" s="102"/>
      <c r="U332" s="102"/>
      <c r="V332" s="103"/>
      <c r="W332" s="103"/>
      <c r="X332" s="103"/>
      <c r="Y332" s="103"/>
      <c r="Z332" s="103"/>
      <c r="AA332" s="101"/>
      <c r="AB332" s="101"/>
      <c r="AC332" s="101"/>
      <c r="AD332" s="101"/>
      <c r="AE332" s="101"/>
      <c r="AF332" s="104"/>
      <c r="AG332" s="104"/>
      <c r="AH332" s="104"/>
      <c r="AI332" s="104"/>
      <c r="AJ332" s="104"/>
      <c r="AK332" s="102"/>
      <c r="AL332" s="102"/>
      <c r="AM332" s="102"/>
      <c r="AN332" s="102"/>
      <c r="AO332" s="102"/>
      <c r="AP332" s="102"/>
      <c r="AQ332" s="104"/>
      <c r="AR332" s="104"/>
      <c r="AS332" s="104"/>
      <c r="AT332" s="104"/>
      <c r="AU332" s="104"/>
      <c r="AV332" s="105"/>
      <c r="AW332" s="105"/>
      <c r="AX332" s="105"/>
      <c r="AY332" s="105"/>
      <c r="AZ332" s="105"/>
      <c r="BA332" s="102"/>
      <c r="BB332" s="102"/>
      <c r="BC332" s="102"/>
      <c r="BD332" s="102"/>
      <c r="BE332" s="102"/>
      <c r="BF332" s="106" t="s">
        <v>108</v>
      </c>
      <c r="BG332" s="106">
        <v>264374</v>
      </c>
      <c r="BH332" s="106">
        <v>42299.840000000004</v>
      </c>
      <c r="BI332" s="106">
        <v>306673.84000000003</v>
      </c>
      <c r="BJ332" s="106" t="s">
        <v>1312</v>
      </c>
      <c r="BK332" s="101"/>
      <c r="BL332" s="101"/>
      <c r="BM332" s="101"/>
      <c r="BN332" s="101"/>
      <c r="BO332" s="101"/>
      <c r="BP332" s="107" t="s">
        <v>108</v>
      </c>
      <c r="BQ332" s="107">
        <v>216700</v>
      </c>
      <c r="BR332" s="107">
        <v>34672</v>
      </c>
      <c r="BS332" s="107">
        <v>251372</v>
      </c>
      <c r="BT332" s="107" t="s">
        <v>1320</v>
      </c>
      <c r="BU332" s="151" t="str">
        <f t="shared" si="120"/>
        <v xml:space="preserve"> QUIMICOS Y REACTIVOS SAS "QUIMIREL SAS"</v>
      </c>
      <c r="BV332" s="151" t="str">
        <f t="shared" si="121"/>
        <v>CARLO ERBA</v>
      </c>
      <c r="BW332" s="151">
        <f t="shared" si="122"/>
        <v>216700</v>
      </c>
      <c r="BX332" s="151">
        <f t="shared" si="123"/>
        <v>34672</v>
      </c>
      <c r="BY332" s="151">
        <f t="shared" si="124"/>
        <v>251372</v>
      </c>
      <c r="BZ332" s="151" t="str">
        <f t="shared" si="125"/>
        <v xml:space="preserve">3 DIAS </v>
      </c>
      <c r="CA332" s="105"/>
      <c r="CB332" s="105"/>
      <c r="CC332" s="105"/>
      <c r="CD332" s="105"/>
      <c r="CE332" s="105"/>
      <c r="CF332" s="100"/>
      <c r="CG332" s="100"/>
      <c r="CH332" s="100"/>
      <c r="CI332" s="100"/>
      <c r="CJ332" s="100"/>
      <c r="CK332" s="107"/>
      <c r="CL332" s="107"/>
      <c r="CM332" s="107"/>
      <c r="CN332" s="107"/>
      <c r="CO332" s="107"/>
      <c r="CP332" s="102"/>
      <c r="CQ332" s="102"/>
      <c r="CR332" s="102"/>
      <c r="CS332" s="102"/>
      <c r="CT332" s="102"/>
      <c r="CU332" s="102"/>
      <c r="CV332" s="105" t="str">
        <f t="shared" si="132"/>
        <v xml:space="preserve"> QUIMICOS Y REACTIVOS SAS "QUIMIREL SAS"</v>
      </c>
      <c r="CW332" s="105" t="str">
        <f t="shared" si="133"/>
        <v>CARLO ERBA</v>
      </c>
      <c r="CX332" s="105">
        <f t="shared" si="134"/>
        <v>216700</v>
      </c>
      <c r="CY332" s="105">
        <f t="shared" si="135"/>
        <v>34672</v>
      </c>
      <c r="CZ332" s="105">
        <f t="shared" si="136"/>
        <v>251372</v>
      </c>
      <c r="DA332" s="105" t="str">
        <f t="shared" si="137"/>
        <v xml:space="preserve">3 DIAS </v>
      </c>
    </row>
    <row r="333" spans="1:105" ht="30">
      <c r="A333" s="40">
        <v>325</v>
      </c>
      <c r="B333" s="116" t="s">
        <v>598</v>
      </c>
      <c r="C333" s="35" t="s">
        <v>17</v>
      </c>
      <c r="D333" s="35" t="s">
        <v>16</v>
      </c>
      <c r="E333" s="98" t="s">
        <v>476</v>
      </c>
      <c r="F333" s="33">
        <v>4</v>
      </c>
      <c r="G333" s="99" t="s">
        <v>476</v>
      </c>
      <c r="H333" s="115">
        <v>166500</v>
      </c>
      <c r="I333" s="115">
        <v>26640</v>
      </c>
      <c r="J333" s="115">
        <v>772560</v>
      </c>
      <c r="K333" s="100" t="s">
        <v>1276</v>
      </c>
      <c r="L333" s="101"/>
      <c r="M333" s="101"/>
      <c r="N333" s="101"/>
      <c r="O333" s="101"/>
      <c r="P333" s="101"/>
      <c r="Q333" s="102"/>
      <c r="R333" s="102"/>
      <c r="S333" s="102"/>
      <c r="T333" s="102"/>
      <c r="U333" s="102"/>
      <c r="V333" s="103"/>
      <c r="W333" s="103"/>
      <c r="X333" s="103"/>
      <c r="Y333" s="103"/>
      <c r="Z333" s="103"/>
      <c r="AA333" s="101"/>
      <c r="AB333" s="101"/>
      <c r="AC333" s="101"/>
      <c r="AD333" s="101"/>
      <c r="AE333" s="101"/>
      <c r="AF333" s="104"/>
      <c r="AG333" s="104"/>
      <c r="AH333" s="104"/>
      <c r="AI333" s="104"/>
      <c r="AJ333" s="104"/>
      <c r="AK333" s="102" t="str">
        <f t="shared" ref="AK333:AK392" si="138">IF(AM333=AG333,$AF$7,IF(AM333=AB333,$AA$7,IF(AM333=W333,$V$7,IF(AM333=R333,$Q$7,IF(AM333=M333,$L$7,IF(AM333=H333,$G$7," "))))))</f>
        <v>ADEQUIM S.A.S</v>
      </c>
      <c r="AL333" s="102" t="str">
        <f t="shared" ref="AL333:AL392" si="139">IF(AM333=AG333,AF333,IF(AM333=AB333,AA333,IF(AM333=W333,V333,IF(AM333=R333,Q333,IF(AM333=M333,L333,IF(AM333=H333,G333," "))))))</f>
        <v>PANREAC</v>
      </c>
      <c r="AM333" s="102">
        <f t="shared" ref="AM333:AM392" si="140">MIN(AG333,AB333,W333,R333,M333,H333)</f>
        <v>166500</v>
      </c>
      <c r="AN333" s="102">
        <f t="shared" ref="AN333:AN392" si="141">IF(AM333=AG333,AH333,IF(AM333=AB333,AC333,IF(AM333=W333,X333,IF(AM333=R333,S333,IF(AM333=M333,N333,IF(AM333=H333,I333," "))))))</f>
        <v>26640</v>
      </c>
      <c r="AO333" s="102">
        <f t="shared" ref="AO333:AO392" si="142">MIN(AI333,AD333,Y333,T333,O333,J333)</f>
        <v>772560</v>
      </c>
      <c r="AP333" s="102" t="str">
        <f t="shared" ref="AP333:AP392" si="143">IF(AM333=AG333,AJ333,IF(AM333=AB333,AE333,IF(AM333=W333,Z333,IF(AM333=R333,U333,IF(AM333=M333,P333,IF(AM333=H333,K333," "))))))</f>
        <v>30 DIAS</v>
      </c>
      <c r="AQ333" s="104" t="s">
        <v>476</v>
      </c>
      <c r="AR333" s="104">
        <v>198000</v>
      </c>
      <c r="AS333" s="104">
        <v>31680</v>
      </c>
      <c r="AT333" s="104">
        <v>918720</v>
      </c>
      <c r="AU333" s="104" t="s">
        <v>1298</v>
      </c>
      <c r="AV333" s="105" t="s">
        <v>476</v>
      </c>
      <c r="AW333" s="105">
        <v>180000</v>
      </c>
      <c r="AX333" s="105">
        <v>28800</v>
      </c>
      <c r="AY333" s="105">
        <v>835200</v>
      </c>
      <c r="AZ333" s="105" t="s">
        <v>1284</v>
      </c>
      <c r="BA333" s="102"/>
      <c r="BB333" s="102"/>
      <c r="BC333" s="102"/>
      <c r="BD333" s="102"/>
      <c r="BE333" s="102"/>
      <c r="BF333" s="106" t="s">
        <v>476</v>
      </c>
      <c r="BG333" s="106">
        <v>169092</v>
      </c>
      <c r="BH333" s="106">
        <v>27054.720000000001</v>
      </c>
      <c r="BI333" s="106">
        <v>784586.88</v>
      </c>
      <c r="BJ333" s="106" t="s">
        <v>1312</v>
      </c>
      <c r="BK333" s="101"/>
      <c r="BL333" s="101"/>
      <c r="BM333" s="101"/>
      <c r="BN333" s="101"/>
      <c r="BO333" s="101"/>
      <c r="BP333" s="107"/>
      <c r="BQ333" s="107"/>
      <c r="BR333" s="107"/>
      <c r="BS333" s="107"/>
      <c r="BT333" s="107"/>
      <c r="BU333" s="151" t="str">
        <f t="shared" si="120"/>
        <v>PROFINAS S.A.S</v>
      </c>
      <c r="BV333" s="151" t="str">
        <f t="shared" si="121"/>
        <v>PANREAC</v>
      </c>
      <c r="BW333" s="151">
        <f t="shared" si="122"/>
        <v>169092</v>
      </c>
      <c r="BX333" s="151">
        <f t="shared" si="123"/>
        <v>27054.720000000001</v>
      </c>
      <c r="BY333" s="151">
        <f t="shared" si="124"/>
        <v>784586.88</v>
      </c>
      <c r="BZ333" s="151" t="str">
        <f t="shared" si="125"/>
        <v>8-75 DIAS</v>
      </c>
      <c r="CA333" s="105"/>
      <c r="CB333" s="105"/>
      <c r="CC333" s="105"/>
      <c r="CD333" s="105"/>
      <c r="CE333" s="105"/>
      <c r="CF333" s="100"/>
      <c r="CG333" s="100"/>
      <c r="CH333" s="100"/>
      <c r="CI333" s="100"/>
      <c r="CJ333" s="100"/>
      <c r="CK333" s="107"/>
      <c r="CL333" s="107"/>
      <c r="CM333" s="107"/>
      <c r="CN333" s="107"/>
      <c r="CO333" s="107"/>
      <c r="CP333" s="102"/>
      <c r="CQ333" s="102"/>
      <c r="CR333" s="102"/>
      <c r="CS333" s="102"/>
      <c r="CT333" s="102"/>
      <c r="CU333" s="102"/>
      <c r="CV333" s="105" t="str">
        <f t="shared" si="132"/>
        <v>ADEQUIM S.A.S</v>
      </c>
      <c r="CW333" s="105" t="str">
        <f t="shared" si="133"/>
        <v>PANREAC</v>
      </c>
      <c r="CX333" s="105">
        <f t="shared" si="134"/>
        <v>166500</v>
      </c>
      <c r="CY333" s="105">
        <f t="shared" si="135"/>
        <v>26640</v>
      </c>
      <c r="CZ333" s="105">
        <f t="shared" si="136"/>
        <v>772560</v>
      </c>
      <c r="DA333" s="105" t="str">
        <f t="shared" si="137"/>
        <v>30 DIAS</v>
      </c>
    </row>
    <row r="334" spans="1:105" ht="30">
      <c r="A334" s="40">
        <v>326</v>
      </c>
      <c r="B334" s="97" t="s">
        <v>599</v>
      </c>
      <c r="C334" s="35" t="s">
        <v>248</v>
      </c>
      <c r="D334" s="35" t="s">
        <v>14</v>
      </c>
      <c r="E334" s="98" t="s">
        <v>602</v>
      </c>
      <c r="F334" s="33">
        <v>1</v>
      </c>
      <c r="G334" s="99"/>
      <c r="H334" s="115"/>
      <c r="I334" s="115"/>
      <c r="J334" s="115"/>
      <c r="K334" s="100"/>
      <c r="L334" s="101"/>
      <c r="M334" s="101"/>
      <c r="N334" s="101"/>
      <c r="O334" s="101"/>
      <c r="P334" s="101"/>
      <c r="Q334" s="102"/>
      <c r="R334" s="102"/>
      <c r="S334" s="102"/>
      <c r="T334" s="102"/>
      <c r="U334" s="102"/>
      <c r="V334" s="103"/>
      <c r="W334" s="103"/>
      <c r="X334" s="103"/>
      <c r="Y334" s="103"/>
      <c r="Z334" s="103"/>
      <c r="AA334" s="101"/>
      <c r="AB334" s="101"/>
      <c r="AC334" s="101"/>
      <c r="AD334" s="101"/>
      <c r="AE334" s="101"/>
      <c r="AF334" s="104"/>
      <c r="AG334" s="104"/>
      <c r="AH334" s="104"/>
      <c r="AI334" s="104"/>
      <c r="AJ334" s="104"/>
      <c r="AK334" s="102"/>
      <c r="AL334" s="102"/>
      <c r="AM334" s="102"/>
      <c r="AN334" s="102"/>
      <c r="AO334" s="102"/>
      <c r="AP334" s="102"/>
      <c r="AQ334" s="104"/>
      <c r="AR334" s="104"/>
      <c r="AS334" s="104"/>
      <c r="AT334" s="104"/>
      <c r="AU334" s="104"/>
      <c r="AV334" s="105"/>
      <c r="AW334" s="105"/>
      <c r="AX334" s="105"/>
      <c r="AY334" s="105"/>
      <c r="AZ334" s="105"/>
      <c r="BA334" s="102"/>
      <c r="BB334" s="102"/>
      <c r="BC334" s="102"/>
      <c r="BD334" s="102"/>
      <c r="BE334" s="102"/>
      <c r="BF334" s="106"/>
      <c r="BG334" s="106"/>
      <c r="BH334" s="106"/>
      <c r="BI334" s="106"/>
      <c r="BJ334" s="106"/>
      <c r="BK334" s="101"/>
      <c r="BL334" s="101"/>
      <c r="BM334" s="101"/>
      <c r="BN334" s="101"/>
      <c r="BO334" s="101"/>
      <c r="BP334" s="107"/>
      <c r="BQ334" s="107"/>
      <c r="BR334" s="107"/>
      <c r="BS334" s="107"/>
      <c r="BT334" s="107"/>
      <c r="BU334" s="151"/>
      <c r="BV334" s="151">
        <f t="shared" si="121"/>
        <v>0</v>
      </c>
      <c r="BW334" s="151"/>
      <c r="BX334" s="151"/>
      <c r="BY334" s="151"/>
      <c r="BZ334" s="151">
        <f t="shared" si="125"/>
        <v>0</v>
      </c>
      <c r="CA334" s="105"/>
      <c r="CB334" s="105"/>
      <c r="CC334" s="105"/>
      <c r="CD334" s="105"/>
      <c r="CE334" s="105"/>
      <c r="CF334" s="100"/>
      <c r="CG334" s="100"/>
      <c r="CH334" s="100"/>
      <c r="CI334" s="100"/>
      <c r="CJ334" s="100"/>
      <c r="CK334" s="107"/>
      <c r="CL334" s="107"/>
      <c r="CM334" s="107"/>
      <c r="CN334" s="107"/>
      <c r="CO334" s="107"/>
      <c r="CP334" s="102"/>
      <c r="CQ334" s="102"/>
      <c r="CR334" s="102"/>
      <c r="CS334" s="102"/>
      <c r="CT334" s="102"/>
      <c r="CU334" s="102"/>
      <c r="CV334" s="105">
        <f t="shared" si="132"/>
        <v>0</v>
      </c>
      <c r="CW334" s="105">
        <f t="shared" si="133"/>
        <v>0</v>
      </c>
      <c r="CX334" s="105">
        <f t="shared" si="134"/>
        <v>0</v>
      </c>
      <c r="CY334" s="105">
        <f t="shared" si="135"/>
        <v>0</v>
      </c>
      <c r="CZ334" s="105">
        <f t="shared" si="136"/>
        <v>0</v>
      </c>
      <c r="DA334" s="105">
        <f t="shared" si="137"/>
        <v>0</v>
      </c>
    </row>
    <row r="335" spans="1:105" ht="30">
      <c r="A335" s="40">
        <v>327</v>
      </c>
      <c r="B335" s="97" t="s">
        <v>600</v>
      </c>
      <c r="C335" s="35" t="s">
        <v>13</v>
      </c>
      <c r="D335" s="35" t="s">
        <v>16</v>
      </c>
      <c r="E335" s="98" t="s">
        <v>476</v>
      </c>
      <c r="F335" s="33">
        <v>1</v>
      </c>
      <c r="G335" s="99" t="s">
        <v>476</v>
      </c>
      <c r="H335" s="115">
        <v>336000</v>
      </c>
      <c r="I335" s="115">
        <v>53760</v>
      </c>
      <c r="J335" s="115">
        <v>389760</v>
      </c>
      <c r="K335" s="100" t="s">
        <v>1274</v>
      </c>
      <c r="L335" s="101"/>
      <c r="M335" s="101"/>
      <c r="N335" s="101"/>
      <c r="O335" s="101"/>
      <c r="P335" s="101"/>
      <c r="Q335" s="102"/>
      <c r="R335" s="102"/>
      <c r="S335" s="102"/>
      <c r="T335" s="102"/>
      <c r="U335" s="102"/>
      <c r="V335" s="103"/>
      <c r="W335" s="103"/>
      <c r="X335" s="103"/>
      <c r="Y335" s="103"/>
      <c r="Z335" s="103"/>
      <c r="AA335" s="101"/>
      <c r="AB335" s="101"/>
      <c r="AC335" s="101"/>
      <c r="AD335" s="101"/>
      <c r="AE335" s="101"/>
      <c r="AF335" s="104"/>
      <c r="AG335" s="104"/>
      <c r="AH335" s="104"/>
      <c r="AI335" s="104"/>
      <c r="AJ335" s="104"/>
      <c r="AK335" s="102" t="str">
        <f t="shared" si="138"/>
        <v>ADEQUIM S.A.S</v>
      </c>
      <c r="AL335" s="102" t="str">
        <f t="shared" si="139"/>
        <v>PANREAC</v>
      </c>
      <c r="AM335" s="102">
        <f t="shared" si="140"/>
        <v>336000</v>
      </c>
      <c r="AN335" s="102">
        <f t="shared" si="141"/>
        <v>53760</v>
      </c>
      <c r="AO335" s="102">
        <f t="shared" si="142"/>
        <v>389760</v>
      </c>
      <c r="AP335" s="102" t="str">
        <f t="shared" si="143"/>
        <v>90 DIAS</v>
      </c>
      <c r="AQ335" s="104"/>
      <c r="AR335" s="104"/>
      <c r="AS335" s="104"/>
      <c r="AT335" s="104"/>
      <c r="AU335" s="104"/>
      <c r="AV335" s="105" t="s">
        <v>476</v>
      </c>
      <c r="AW335" s="105">
        <v>350000</v>
      </c>
      <c r="AX335" s="105">
        <v>56000</v>
      </c>
      <c r="AY335" s="105">
        <v>406000</v>
      </c>
      <c r="AZ335" s="105"/>
      <c r="BA335" s="102"/>
      <c r="BB335" s="102"/>
      <c r="BC335" s="102"/>
      <c r="BD335" s="102"/>
      <c r="BE335" s="102"/>
      <c r="BF335" s="106" t="s">
        <v>476</v>
      </c>
      <c r="BG335" s="106">
        <v>328790</v>
      </c>
      <c r="BH335" s="106">
        <v>52606.400000000001</v>
      </c>
      <c r="BI335" s="106">
        <v>381396.4</v>
      </c>
      <c r="BJ335" s="106" t="s">
        <v>1312</v>
      </c>
      <c r="BK335" s="101"/>
      <c r="BL335" s="101"/>
      <c r="BM335" s="101"/>
      <c r="BN335" s="101"/>
      <c r="BO335" s="101"/>
      <c r="BP335" s="107"/>
      <c r="BQ335" s="107"/>
      <c r="BR335" s="107"/>
      <c r="BS335" s="107"/>
      <c r="BT335" s="107"/>
      <c r="BU335" s="151" t="str">
        <f t="shared" si="120"/>
        <v>PROFINAS S.A.S</v>
      </c>
      <c r="BV335" s="151" t="str">
        <f t="shared" si="121"/>
        <v>PANREAC</v>
      </c>
      <c r="BW335" s="151">
        <f t="shared" si="122"/>
        <v>328790</v>
      </c>
      <c r="BX335" s="151">
        <f t="shared" si="123"/>
        <v>52606.400000000001</v>
      </c>
      <c r="BY335" s="151">
        <f t="shared" si="124"/>
        <v>381396.4</v>
      </c>
      <c r="BZ335" s="151" t="str">
        <f t="shared" si="125"/>
        <v>8-75 DIAS</v>
      </c>
      <c r="CA335" s="105"/>
      <c r="CB335" s="105"/>
      <c r="CC335" s="105"/>
      <c r="CD335" s="105"/>
      <c r="CE335" s="105"/>
      <c r="CF335" s="100"/>
      <c r="CG335" s="100"/>
      <c r="CH335" s="100"/>
      <c r="CI335" s="100"/>
      <c r="CJ335" s="100"/>
      <c r="CK335" s="107"/>
      <c r="CL335" s="107"/>
      <c r="CM335" s="107"/>
      <c r="CN335" s="107"/>
      <c r="CO335" s="107"/>
      <c r="CP335" s="102"/>
      <c r="CQ335" s="102"/>
      <c r="CR335" s="102"/>
      <c r="CS335" s="102"/>
      <c r="CT335" s="102"/>
      <c r="CU335" s="102"/>
      <c r="CV335" s="105" t="str">
        <f t="shared" si="132"/>
        <v>PROFINAS S.A.S</v>
      </c>
      <c r="CW335" s="105" t="str">
        <f t="shared" si="133"/>
        <v>PANREAC</v>
      </c>
      <c r="CX335" s="105">
        <f t="shared" si="134"/>
        <v>328790</v>
      </c>
      <c r="CY335" s="105">
        <f t="shared" si="135"/>
        <v>52606.400000000001</v>
      </c>
      <c r="CZ335" s="105">
        <f t="shared" si="136"/>
        <v>381396.4</v>
      </c>
      <c r="DA335" s="105" t="str">
        <f t="shared" si="137"/>
        <v>8-75 DIAS</v>
      </c>
    </row>
    <row r="336" spans="1:105" ht="30">
      <c r="A336" s="40">
        <v>328</v>
      </c>
      <c r="B336" s="97" t="s">
        <v>601</v>
      </c>
      <c r="C336" s="35" t="s">
        <v>10</v>
      </c>
      <c r="D336" s="35" t="s">
        <v>14</v>
      </c>
      <c r="E336" s="97" t="s">
        <v>1263</v>
      </c>
      <c r="F336" s="33">
        <v>1</v>
      </c>
      <c r="G336" s="99" t="s">
        <v>134</v>
      </c>
      <c r="H336" s="115">
        <v>214900</v>
      </c>
      <c r="I336" s="115">
        <v>34384</v>
      </c>
      <c r="J336" s="115">
        <v>249283.99999999997</v>
      </c>
      <c r="K336" s="100" t="s">
        <v>1274</v>
      </c>
      <c r="L336" s="101"/>
      <c r="M336" s="101"/>
      <c r="N336" s="101"/>
      <c r="O336" s="101"/>
      <c r="P336" s="101"/>
      <c r="Q336" s="102"/>
      <c r="R336" s="102"/>
      <c r="S336" s="102"/>
      <c r="T336" s="102"/>
      <c r="U336" s="102"/>
      <c r="V336" s="103"/>
      <c r="W336" s="103"/>
      <c r="X336" s="103"/>
      <c r="Y336" s="103"/>
      <c r="Z336" s="103"/>
      <c r="AA336" s="101"/>
      <c r="AB336" s="101"/>
      <c r="AC336" s="101"/>
      <c r="AD336" s="101"/>
      <c r="AE336" s="101"/>
      <c r="AF336" s="104"/>
      <c r="AG336" s="104"/>
      <c r="AH336" s="104"/>
      <c r="AI336" s="104"/>
      <c r="AJ336" s="104"/>
      <c r="AK336" s="102" t="str">
        <f t="shared" si="138"/>
        <v>ADEQUIM S.A.S</v>
      </c>
      <c r="AL336" s="102" t="str">
        <f t="shared" si="139"/>
        <v>MERCK</v>
      </c>
      <c r="AM336" s="102">
        <f t="shared" si="140"/>
        <v>214900</v>
      </c>
      <c r="AN336" s="102">
        <f t="shared" si="141"/>
        <v>34384</v>
      </c>
      <c r="AO336" s="102">
        <f t="shared" si="142"/>
        <v>249283.99999999997</v>
      </c>
      <c r="AP336" s="102" t="str">
        <f t="shared" si="143"/>
        <v>90 DIAS</v>
      </c>
      <c r="AQ336" s="104"/>
      <c r="AR336" s="104"/>
      <c r="AS336" s="104"/>
      <c r="AT336" s="104"/>
      <c r="AU336" s="104"/>
      <c r="AV336" s="105"/>
      <c r="AW336" s="105"/>
      <c r="AX336" s="105"/>
      <c r="AY336" s="105"/>
      <c r="AZ336" s="105"/>
      <c r="BA336" s="102"/>
      <c r="BB336" s="102"/>
      <c r="BC336" s="102"/>
      <c r="BD336" s="102"/>
      <c r="BE336" s="102"/>
      <c r="BF336" s="106" t="s">
        <v>108</v>
      </c>
      <c r="BG336" s="106">
        <v>349591</v>
      </c>
      <c r="BH336" s="106">
        <v>55934.559999999998</v>
      </c>
      <c r="BI336" s="106">
        <v>405525.56</v>
      </c>
      <c r="BJ336" s="106" t="s">
        <v>1312</v>
      </c>
      <c r="BK336" s="101"/>
      <c r="BL336" s="101"/>
      <c r="BM336" s="101"/>
      <c r="BN336" s="101"/>
      <c r="BO336" s="101"/>
      <c r="BP336" s="107" t="s">
        <v>108</v>
      </c>
      <c r="BQ336" s="107">
        <v>286550</v>
      </c>
      <c r="BR336" s="107">
        <v>45848</v>
      </c>
      <c r="BS336" s="107">
        <v>332398</v>
      </c>
      <c r="BT336" s="107" t="s">
        <v>1320</v>
      </c>
      <c r="BU336" s="151" t="str">
        <f t="shared" si="120"/>
        <v xml:space="preserve"> QUIMICOS Y REACTIVOS SAS "QUIMIREL SAS"</v>
      </c>
      <c r="BV336" s="151" t="str">
        <f t="shared" si="121"/>
        <v>CARLO ERBA</v>
      </c>
      <c r="BW336" s="151">
        <f t="shared" si="122"/>
        <v>286550</v>
      </c>
      <c r="BX336" s="151">
        <f t="shared" si="123"/>
        <v>45848</v>
      </c>
      <c r="BY336" s="151">
        <f t="shared" si="124"/>
        <v>332398</v>
      </c>
      <c r="BZ336" s="151" t="str">
        <f t="shared" si="125"/>
        <v xml:space="preserve">3 DIAS </v>
      </c>
      <c r="CA336" s="105"/>
      <c r="CB336" s="105"/>
      <c r="CC336" s="105"/>
      <c r="CD336" s="105"/>
      <c r="CE336" s="105"/>
      <c r="CF336" s="100"/>
      <c r="CG336" s="100"/>
      <c r="CH336" s="100"/>
      <c r="CI336" s="100"/>
      <c r="CJ336" s="100"/>
      <c r="CK336" s="107"/>
      <c r="CL336" s="107"/>
      <c r="CM336" s="107"/>
      <c r="CN336" s="107"/>
      <c r="CO336" s="107"/>
      <c r="CP336" s="102"/>
      <c r="CQ336" s="102"/>
      <c r="CR336" s="102"/>
      <c r="CS336" s="102"/>
      <c r="CT336" s="102"/>
      <c r="CU336" s="102"/>
      <c r="CV336" s="105" t="str">
        <f t="shared" si="132"/>
        <v>ADEQUIM S.A.S</v>
      </c>
      <c r="CW336" s="105" t="str">
        <f t="shared" si="133"/>
        <v>MERCK</v>
      </c>
      <c r="CX336" s="105">
        <f t="shared" si="134"/>
        <v>214900</v>
      </c>
      <c r="CY336" s="105">
        <f t="shared" si="135"/>
        <v>34384</v>
      </c>
      <c r="CZ336" s="105">
        <f t="shared" si="136"/>
        <v>249283.99999999997</v>
      </c>
      <c r="DA336" s="105" t="str">
        <f t="shared" si="137"/>
        <v>90 DIAS</v>
      </c>
    </row>
    <row r="337" spans="1:105" ht="30">
      <c r="A337" s="40">
        <v>329</v>
      </c>
      <c r="B337" s="97" t="s">
        <v>603</v>
      </c>
      <c r="C337" s="35"/>
      <c r="D337" s="35"/>
      <c r="E337" s="98" t="s">
        <v>1260</v>
      </c>
      <c r="F337" s="33">
        <v>1</v>
      </c>
      <c r="G337" s="99" t="s">
        <v>134</v>
      </c>
      <c r="H337" s="115">
        <v>145000</v>
      </c>
      <c r="I337" s="115">
        <v>23200</v>
      </c>
      <c r="J337" s="115">
        <v>168200</v>
      </c>
      <c r="K337" s="100" t="s">
        <v>1276</v>
      </c>
      <c r="L337" s="101"/>
      <c r="M337" s="101"/>
      <c r="N337" s="101"/>
      <c r="O337" s="101"/>
      <c r="P337" s="101"/>
      <c r="Q337" s="102"/>
      <c r="R337" s="102"/>
      <c r="S337" s="102"/>
      <c r="T337" s="102"/>
      <c r="U337" s="102"/>
      <c r="V337" s="103"/>
      <c r="W337" s="103"/>
      <c r="X337" s="103"/>
      <c r="Y337" s="103"/>
      <c r="Z337" s="103"/>
      <c r="AA337" s="101"/>
      <c r="AB337" s="101"/>
      <c r="AC337" s="101"/>
      <c r="AD337" s="101"/>
      <c r="AE337" s="101"/>
      <c r="AF337" s="104"/>
      <c r="AG337" s="104"/>
      <c r="AH337" s="104"/>
      <c r="AI337" s="104"/>
      <c r="AJ337" s="104"/>
      <c r="AK337" s="102" t="str">
        <f t="shared" si="138"/>
        <v>ADEQUIM S.A.S</v>
      </c>
      <c r="AL337" s="102" t="str">
        <f t="shared" si="139"/>
        <v>MERCK</v>
      </c>
      <c r="AM337" s="102">
        <f t="shared" si="140"/>
        <v>145000</v>
      </c>
      <c r="AN337" s="102">
        <f t="shared" si="141"/>
        <v>23200</v>
      </c>
      <c r="AO337" s="102">
        <f t="shared" si="142"/>
        <v>168200</v>
      </c>
      <c r="AP337" s="102" t="str">
        <f t="shared" si="143"/>
        <v>30 DIAS</v>
      </c>
      <c r="AQ337" s="104"/>
      <c r="AR337" s="104"/>
      <c r="AS337" s="104"/>
      <c r="AT337" s="104"/>
      <c r="AU337" s="104"/>
      <c r="AV337" s="105"/>
      <c r="AW337" s="105"/>
      <c r="AX337" s="105"/>
      <c r="AY337" s="105"/>
      <c r="AZ337" s="105"/>
      <c r="BA337" s="102"/>
      <c r="BB337" s="102"/>
      <c r="BC337" s="102"/>
      <c r="BD337" s="102"/>
      <c r="BE337" s="102"/>
      <c r="BF337" s="106" t="s">
        <v>134</v>
      </c>
      <c r="BG337" s="106">
        <v>139392</v>
      </c>
      <c r="BH337" s="106">
        <v>22302.720000000001</v>
      </c>
      <c r="BI337" s="106">
        <v>161694.72</v>
      </c>
      <c r="BJ337" s="106" t="s">
        <v>1312</v>
      </c>
      <c r="BK337" s="101" t="s">
        <v>23</v>
      </c>
      <c r="BL337" s="101">
        <v>642000</v>
      </c>
      <c r="BM337" s="101">
        <v>102720</v>
      </c>
      <c r="BN337" s="101">
        <v>744720</v>
      </c>
      <c r="BO337" s="101" t="s">
        <v>1283</v>
      </c>
      <c r="BP337" s="107"/>
      <c r="BQ337" s="107"/>
      <c r="BR337" s="107"/>
      <c r="BS337" s="107"/>
      <c r="BT337" s="107"/>
      <c r="BU337" s="151" t="str">
        <f t="shared" si="120"/>
        <v>PROFINAS S.A.S</v>
      </c>
      <c r="BV337" s="151" t="str">
        <f t="shared" si="121"/>
        <v>MERCK</v>
      </c>
      <c r="BW337" s="151">
        <f t="shared" si="122"/>
        <v>139392</v>
      </c>
      <c r="BX337" s="151">
        <f t="shared" si="123"/>
        <v>22302.720000000001</v>
      </c>
      <c r="BY337" s="151">
        <f t="shared" si="124"/>
        <v>161694.72</v>
      </c>
      <c r="BZ337" s="151" t="str">
        <f t="shared" si="125"/>
        <v>8-75 DIAS</v>
      </c>
      <c r="CA337" s="105" t="s">
        <v>23</v>
      </c>
      <c r="CB337" s="105">
        <v>105600</v>
      </c>
      <c r="CC337" s="105">
        <v>16896</v>
      </c>
      <c r="CD337" s="105">
        <v>122496</v>
      </c>
      <c r="CE337" s="105" t="s">
        <v>137</v>
      </c>
      <c r="CF337" s="100"/>
      <c r="CG337" s="100"/>
      <c r="CH337" s="100"/>
      <c r="CI337" s="100"/>
      <c r="CJ337" s="100"/>
      <c r="CK337" s="107"/>
      <c r="CL337" s="107"/>
      <c r="CM337" s="107"/>
      <c r="CN337" s="107"/>
      <c r="CO337" s="107"/>
      <c r="CP337" s="102" t="str">
        <f t="shared" si="126"/>
        <v>SCIENTIFIC PRODUCTS LTDA.</v>
      </c>
      <c r="CQ337" s="102" t="str">
        <f t="shared" si="127"/>
        <v>SIGMA</v>
      </c>
      <c r="CR337" s="102">
        <f t="shared" si="128"/>
        <v>105600</v>
      </c>
      <c r="CS337" s="102">
        <f t="shared" si="129"/>
        <v>16896</v>
      </c>
      <c r="CT337" s="102">
        <f t="shared" si="130"/>
        <v>122496</v>
      </c>
      <c r="CU337" s="102" t="str">
        <f t="shared" si="131"/>
        <v>60 DÍAS</v>
      </c>
      <c r="CV337" s="105" t="str">
        <f t="shared" si="132"/>
        <v>SCIENTIFIC PRODUCTS LTDA.</v>
      </c>
      <c r="CW337" s="105" t="str">
        <f t="shared" si="133"/>
        <v>SIGMA</v>
      </c>
      <c r="CX337" s="105">
        <f t="shared" si="134"/>
        <v>105600</v>
      </c>
      <c r="CY337" s="105">
        <f t="shared" si="135"/>
        <v>16896</v>
      </c>
      <c r="CZ337" s="105">
        <f t="shared" si="136"/>
        <v>122496</v>
      </c>
      <c r="DA337" s="105" t="str">
        <f t="shared" si="137"/>
        <v>60 DÍAS</v>
      </c>
    </row>
    <row r="338" spans="1:105" ht="45">
      <c r="A338" s="40">
        <v>330</v>
      </c>
      <c r="B338" s="97" t="s">
        <v>610</v>
      </c>
      <c r="C338" s="35" t="s">
        <v>356</v>
      </c>
      <c r="D338" s="35" t="s">
        <v>54</v>
      </c>
      <c r="E338" s="98" t="s">
        <v>611</v>
      </c>
      <c r="F338" s="33">
        <v>1</v>
      </c>
      <c r="G338" s="99"/>
      <c r="H338" s="115"/>
      <c r="I338" s="115"/>
      <c r="J338" s="115"/>
      <c r="K338" s="100"/>
      <c r="L338" s="101"/>
      <c r="M338" s="101"/>
      <c r="N338" s="101"/>
      <c r="O338" s="101"/>
      <c r="P338" s="101"/>
      <c r="Q338" s="102" t="s">
        <v>611</v>
      </c>
      <c r="R338" s="102">
        <v>1296000</v>
      </c>
      <c r="S338" s="102">
        <v>207360</v>
      </c>
      <c r="T338" s="102">
        <v>1503360</v>
      </c>
      <c r="U338" s="102" t="s">
        <v>1283</v>
      </c>
      <c r="V338" s="103"/>
      <c r="W338" s="103"/>
      <c r="X338" s="103"/>
      <c r="Y338" s="103"/>
      <c r="Z338" s="103"/>
      <c r="AA338" s="101"/>
      <c r="AB338" s="101"/>
      <c r="AC338" s="101"/>
      <c r="AD338" s="101"/>
      <c r="AE338" s="101"/>
      <c r="AF338" s="104"/>
      <c r="AG338" s="104"/>
      <c r="AH338" s="104"/>
      <c r="AI338" s="104"/>
      <c r="AJ338" s="104"/>
      <c r="AK338" s="102" t="str">
        <f t="shared" si="138"/>
        <v xml:space="preserve">BLAMIS DOTACIONES </v>
      </c>
      <c r="AL338" s="102" t="str">
        <f t="shared" si="139"/>
        <v>KIMAX</v>
      </c>
      <c r="AM338" s="102">
        <f t="shared" si="140"/>
        <v>1296000</v>
      </c>
      <c r="AN338" s="102">
        <f t="shared" si="141"/>
        <v>207360</v>
      </c>
      <c r="AO338" s="102">
        <f t="shared" si="142"/>
        <v>1503360</v>
      </c>
      <c r="AP338" s="102" t="str">
        <f t="shared" si="143"/>
        <v>60 DIAS</v>
      </c>
      <c r="AQ338" s="104" t="s">
        <v>1306</v>
      </c>
      <c r="AR338" s="104">
        <v>1305000</v>
      </c>
      <c r="AS338" s="104">
        <v>208800</v>
      </c>
      <c r="AT338" s="104">
        <v>1513800</v>
      </c>
      <c r="AU338" s="104" t="s">
        <v>1295</v>
      </c>
      <c r="AV338" s="105"/>
      <c r="AW338" s="105"/>
      <c r="AX338" s="105"/>
      <c r="AY338" s="105"/>
      <c r="AZ338" s="105"/>
      <c r="BA338" s="102"/>
      <c r="BB338" s="102"/>
      <c r="BC338" s="102"/>
      <c r="BD338" s="102"/>
      <c r="BE338" s="102"/>
      <c r="BF338" s="106"/>
      <c r="BG338" s="106"/>
      <c r="BH338" s="106"/>
      <c r="BI338" s="106"/>
      <c r="BJ338" s="106"/>
      <c r="BK338" s="101"/>
      <c r="BL338" s="101"/>
      <c r="BM338" s="101"/>
      <c r="BN338" s="101"/>
      <c r="BO338" s="101"/>
      <c r="BP338" s="107"/>
      <c r="BQ338" s="107"/>
      <c r="BR338" s="107"/>
      <c r="BS338" s="107"/>
      <c r="BT338" s="107"/>
      <c r="BU338" s="151" t="str">
        <f t="shared" si="120"/>
        <v xml:space="preserve"> INVERSIONES  JIMSA  LTDA</v>
      </c>
      <c r="BV338" s="151" t="str">
        <f t="shared" si="121"/>
        <v xml:space="preserve">KIMAX  </v>
      </c>
      <c r="BW338" s="151">
        <f t="shared" si="122"/>
        <v>1305000</v>
      </c>
      <c r="BX338" s="151">
        <f t="shared" si="123"/>
        <v>208800</v>
      </c>
      <c r="BY338" s="151">
        <f t="shared" si="124"/>
        <v>1513800</v>
      </c>
      <c r="BZ338" s="151" t="str">
        <f t="shared" si="125"/>
        <v xml:space="preserve">90 DIAS </v>
      </c>
      <c r="CA338" s="105" t="s">
        <v>611</v>
      </c>
      <c r="CB338" s="105">
        <v>1022600</v>
      </c>
      <c r="CC338" s="105">
        <v>163616</v>
      </c>
      <c r="CD338" s="105">
        <v>1186216</v>
      </c>
      <c r="CE338" s="105" t="s">
        <v>137</v>
      </c>
      <c r="CF338" s="100"/>
      <c r="CG338" s="100"/>
      <c r="CH338" s="100"/>
      <c r="CI338" s="100"/>
      <c r="CJ338" s="100"/>
      <c r="CK338" s="107"/>
      <c r="CL338" s="107"/>
      <c r="CM338" s="107"/>
      <c r="CN338" s="107"/>
      <c r="CO338" s="107"/>
      <c r="CP338" s="102" t="str">
        <f t="shared" si="126"/>
        <v>SCIENTIFIC PRODUCTS LTDA.</v>
      </c>
      <c r="CQ338" s="102" t="str">
        <f t="shared" si="127"/>
        <v>KIMAX</v>
      </c>
      <c r="CR338" s="102">
        <f t="shared" si="128"/>
        <v>1022600</v>
      </c>
      <c r="CS338" s="102">
        <f t="shared" si="129"/>
        <v>163616</v>
      </c>
      <c r="CT338" s="102">
        <f t="shared" si="130"/>
        <v>1186216</v>
      </c>
      <c r="CU338" s="102" t="str">
        <f t="shared" si="131"/>
        <v>60 DÍAS</v>
      </c>
      <c r="CV338" s="105" t="str">
        <f t="shared" si="132"/>
        <v>SCIENTIFIC PRODUCTS LTDA.</v>
      </c>
      <c r="CW338" s="105" t="str">
        <f t="shared" si="133"/>
        <v>KIMAX</v>
      </c>
      <c r="CX338" s="105">
        <f t="shared" si="134"/>
        <v>1022600</v>
      </c>
      <c r="CY338" s="105">
        <f t="shared" si="135"/>
        <v>163616</v>
      </c>
      <c r="CZ338" s="105">
        <f t="shared" si="136"/>
        <v>1186216</v>
      </c>
      <c r="DA338" s="105" t="str">
        <f t="shared" si="137"/>
        <v>60 DÍAS</v>
      </c>
    </row>
    <row r="339" spans="1:105" ht="120">
      <c r="A339" s="40">
        <v>331</v>
      </c>
      <c r="B339" s="97" t="s">
        <v>612</v>
      </c>
      <c r="C339" s="35" t="s">
        <v>356</v>
      </c>
      <c r="D339" s="35" t="s">
        <v>54</v>
      </c>
      <c r="E339" s="98" t="s">
        <v>113</v>
      </c>
      <c r="F339" s="33">
        <v>1</v>
      </c>
      <c r="G339" s="99" t="s">
        <v>113</v>
      </c>
      <c r="H339" s="115">
        <v>15000</v>
      </c>
      <c r="I339" s="115">
        <v>2400</v>
      </c>
      <c r="J339" s="115">
        <v>17400</v>
      </c>
      <c r="K339" s="100" t="s">
        <v>1274</v>
      </c>
      <c r="L339" s="101"/>
      <c r="M339" s="101"/>
      <c r="N339" s="101"/>
      <c r="O339" s="101"/>
      <c r="P339" s="101"/>
      <c r="Q339" s="102" t="s">
        <v>113</v>
      </c>
      <c r="R339" s="102">
        <v>298768</v>
      </c>
      <c r="S339" s="102">
        <v>47802.879999999997</v>
      </c>
      <c r="T339" s="102">
        <v>346570.88</v>
      </c>
      <c r="U339" s="102" t="s">
        <v>1283</v>
      </c>
      <c r="V339" s="103"/>
      <c r="W339" s="103"/>
      <c r="X339" s="103"/>
      <c r="Y339" s="103"/>
      <c r="Z339" s="103"/>
      <c r="AA339" s="101"/>
      <c r="AB339" s="101"/>
      <c r="AC339" s="101"/>
      <c r="AD339" s="101"/>
      <c r="AE339" s="101"/>
      <c r="AF339" s="104"/>
      <c r="AG339" s="104"/>
      <c r="AH339" s="104"/>
      <c r="AI339" s="104"/>
      <c r="AJ339" s="104"/>
      <c r="AK339" s="102" t="str">
        <f t="shared" si="138"/>
        <v>ADEQUIM S.A.S</v>
      </c>
      <c r="AL339" s="102" t="str">
        <f t="shared" si="139"/>
        <v>BRAND</v>
      </c>
      <c r="AM339" s="102">
        <f t="shared" si="140"/>
        <v>15000</v>
      </c>
      <c r="AN339" s="102">
        <f t="shared" si="141"/>
        <v>2400</v>
      </c>
      <c r="AO339" s="102">
        <f t="shared" si="142"/>
        <v>17400</v>
      </c>
      <c r="AP339" s="102" t="str">
        <f t="shared" si="143"/>
        <v>90 DIAS</v>
      </c>
      <c r="AQ339" s="104" t="s">
        <v>1303</v>
      </c>
      <c r="AR339" s="104">
        <v>122850</v>
      </c>
      <c r="AS339" s="104">
        <v>19656</v>
      </c>
      <c r="AT339" s="104">
        <v>142506</v>
      </c>
      <c r="AU339" s="104" t="s">
        <v>1298</v>
      </c>
      <c r="AV339" s="105"/>
      <c r="AW339" s="105"/>
      <c r="AX339" s="105"/>
      <c r="AY339" s="105"/>
      <c r="AZ339" s="105"/>
      <c r="BA339" s="102"/>
      <c r="BB339" s="102"/>
      <c r="BC339" s="102"/>
      <c r="BD339" s="102"/>
      <c r="BE339" s="102"/>
      <c r="BF339" s="106" t="s">
        <v>113</v>
      </c>
      <c r="BG339" s="106">
        <v>428820.24</v>
      </c>
      <c r="BH339" s="106">
        <v>68611.238400000002</v>
      </c>
      <c r="BI339" s="106">
        <v>497431.47840000002</v>
      </c>
      <c r="BJ339" s="106" t="s">
        <v>1312</v>
      </c>
      <c r="BK339" s="101"/>
      <c r="BL339" s="101"/>
      <c r="BM339" s="101"/>
      <c r="BN339" s="101"/>
      <c r="BO339" s="101"/>
      <c r="BP339" s="107"/>
      <c r="BQ339" s="107"/>
      <c r="BR339" s="107"/>
      <c r="BS339" s="107"/>
      <c r="BT339" s="107"/>
      <c r="BU339" s="151" t="str">
        <f t="shared" si="120"/>
        <v xml:space="preserve"> INVERSIONES  JIMSA  LTDA</v>
      </c>
      <c r="BV339" s="151" t="str">
        <f t="shared" si="121"/>
        <v xml:space="preserve">BRAND  </v>
      </c>
      <c r="BW339" s="151">
        <f t="shared" si="122"/>
        <v>122850</v>
      </c>
      <c r="BX339" s="151">
        <f t="shared" si="123"/>
        <v>19656</v>
      </c>
      <c r="BY339" s="151">
        <f t="shared" si="124"/>
        <v>142506</v>
      </c>
      <c r="BZ339" s="151" t="str">
        <f t="shared" si="125"/>
        <v xml:space="preserve">10 dias  </v>
      </c>
      <c r="CA339" s="105" t="s">
        <v>1325</v>
      </c>
      <c r="CB339" s="105">
        <v>327800</v>
      </c>
      <c r="CC339" s="105">
        <v>52448</v>
      </c>
      <c r="CD339" s="105">
        <v>380248</v>
      </c>
      <c r="CE339" s="105" t="s">
        <v>160</v>
      </c>
      <c r="CF339" s="100"/>
      <c r="CG339" s="100"/>
      <c r="CH339" s="100"/>
      <c r="CI339" s="100"/>
      <c r="CJ339" s="100"/>
      <c r="CK339" s="107"/>
      <c r="CL339" s="107"/>
      <c r="CM339" s="107"/>
      <c r="CN339" s="107"/>
      <c r="CO339" s="107"/>
      <c r="CP339" s="102" t="str">
        <f t="shared" si="126"/>
        <v>SCIENTIFIC PRODUCTS LTDA.</v>
      </c>
      <c r="CQ339" s="102" t="str">
        <f t="shared" si="127"/>
        <v>Brand</v>
      </c>
      <c r="CR339" s="102">
        <f t="shared" si="128"/>
        <v>327800</v>
      </c>
      <c r="CS339" s="102">
        <f t="shared" si="129"/>
        <v>52448</v>
      </c>
      <c r="CT339" s="102">
        <f t="shared" si="130"/>
        <v>380248</v>
      </c>
      <c r="CU339" s="102" t="str">
        <f t="shared" si="131"/>
        <v>90 DÍAS</v>
      </c>
      <c r="CV339" s="105" t="str">
        <f t="shared" si="132"/>
        <v>ADEQUIM S.A.S</v>
      </c>
      <c r="CW339" s="105" t="str">
        <f t="shared" si="133"/>
        <v>BRAND</v>
      </c>
      <c r="CX339" s="105">
        <f t="shared" si="134"/>
        <v>15000</v>
      </c>
      <c r="CY339" s="105">
        <f t="shared" si="135"/>
        <v>2400</v>
      </c>
      <c r="CZ339" s="105">
        <f t="shared" si="136"/>
        <v>17400</v>
      </c>
      <c r="DA339" s="105" t="str">
        <f t="shared" si="137"/>
        <v>90 DIAS</v>
      </c>
    </row>
    <row r="340" spans="1:105" ht="120">
      <c r="A340" s="40">
        <v>332</v>
      </c>
      <c r="B340" s="120" t="s">
        <v>613</v>
      </c>
      <c r="C340" s="35" t="s">
        <v>356</v>
      </c>
      <c r="D340" s="35" t="s">
        <v>54</v>
      </c>
      <c r="E340" s="98" t="s">
        <v>113</v>
      </c>
      <c r="F340" s="33">
        <v>1</v>
      </c>
      <c r="G340" s="99" t="s">
        <v>113</v>
      </c>
      <c r="H340" s="115">
        <v>17000</v>
      </c>
      <c r="I340" s="115">
        <v>2720</v>
      </c>
      <c r="J340" s="115">
        <v>19720</v>
      </c>
      <c r="K340" s="100" t="s">
        <v>1274</v>
      </c>
      <c r="L340" s="101"/>
      <c r="M340" s="101"/>
      <c r="N340" s="101"/>
      <c r="O340" s="101"/>
      <c r="P340" s="101"/>
      <c r="Q340" s="102" t="s">
        <v>113</v>
      </c>
      <c r="R340" s="102">
        <v>343130</v>
      </c>
      <c r="S340" s="102">
        <v>54900.800000000003</v>
      </c>
      <c r="T340" s="102">
        <v>398030.8</v>
      </c>
      <c r="U340" s="102" t="s">
        <v>1283</v>
      </c>
      <c r="V340" s="103"/>
      <c r="W340" s="103"/>
      <c r="X340" s="103"/>
      <c r="Y340" s="103"/>
      <c r="Z340" s="103"/>
      <c r="AA340" s="101"/>
      <c r="AB340" s="101"/>
      <c r="AC340" s="101"/>
      <c r="AD340" s="101"/>
      <c r="AE340" s="101"/>
      <c r="AF340" s="104"/>
      <c r="AG340" s="104"/>
      <c r="AH340" s="104"/>
      <c r="AI340" s="104"/>
      <c r="AJ340" s="104"/>
      <c r="AK340" s="102" t="str">
        <f t="shared" si="138"/>
        <v>ADEQUIM S.A.S</v>
      </c>
      <c r="AL340" s="102" t="str">
        <f t="shared" si="139"/>
        <v>BRAND</v>
      </c>
      <c r="AM340" s="102">
        <f t="shared" si="140"/>
        <v>17000</v>
      </c>
      <c r="AN340" s="102">
        <f t="shared" si="141"/>
        <v>2720</v>
      </c>
      <c r="AO340" s="102">
        <f t="shared" si="142"/>
        <v>19720</v>
      </c>
      <c r="AP340" s="102" t="str">
        <f t="shared" si="143"/>
        <v>90 DIAS</v>
      </c>
      <c r="AQ340" s="104" t="s">
        <v>1303</v>
      </c>
      <c r="AR340" s="104">
        <v>140000</v>
      </c>
      <c r="AS340" s="104">
        <v>22400</v>
      </c>
      <c r="AT340" s="104">
        <v>162400</v>
      </c>
      <c r="AU340" s="104" t="s">
        <v>1298</v>
      </c>
      <c r="AV340" s="105"/>
      <c r="AW340" s="105"/>
      <c r="AX340" s="105"/>
      <c r="AY340" s="105"/>
      <c r="AZ340" s="105"/>
      <c r="BA340" s="102"/>
      <c r="BB340" s="102"/>
      <c r="BC340" s="102"/>
      <c r="BD340" s="102"/>
      <c r="BE340" s="102"/>
      <c r="BF340" s="106" t="s">
        <v>113</v>
      </c>
      <c r="BG340" s="106">
        <v>492499.299</v>
      </c>
      <c r="BH340" s="106">
        <v>78799.887839999996</v>
      </c>
      <c r="BI340" s="106">
        <v>571299.18683999998</v>
      </c>
      <c r="BJ340" s="106" t="s">
        <v>1312</v>
      </c>
      <c r="BK340" s="101"/>
      <c r="BL340" s="101"/>
      <c r="BM340" s="101"/>
      <c r="BN340" s="101"/>
      <c r="BO340" s="101"/>
      <c r="BP340" s="107"/>
      <c r="BQ340" s="107"/>
      <c r="BR340" s="107"/>
      <c r="BS340" s="107"/>
      <c r="BT340" s="107"/>
      <c r="BU340" s="151" t="str">
        <f t="shared" si="120"/>
        <v xml:space="preserve"> INVERSIONES  JIMSA  LTDA</v>
      </c>
      <c r="BV340" s="151" t="str">
        <f t="shared" si="121"/>
        <v xml:space="preserve">BRAND  </v>
      </c>
      <c r="BW340" s="151">
        <f t="shared" si="122"/>
        <v>140000</v>
      </c>
      <c r="BX340" s="151">
        <f t="shared" si="123"/>
        <v>22400</v>
      </c>
      <c r="BY340" s="151">
        <f t="shared" si="124"/>
        <v>162400</v>
      </c>
      <c r="BZ340" s="151" t="str">
        <f t="shared" si="125"/>
        <v xml:space="preserve">10 dias  </v>
      </c>
      <c r="CA340" s="105" t="s">
        <v>1325</v>
      </c>
      <c r="CB340" s="105">
        <v>376400</v>
      </c>
      <c r="CC340" s="105">
        <v>60224</v>
      </c>
      <c r="CD340" s="105">
        <v>436624</v>
      </c>
      <c r="CE340" s="105" t="s">
        <v>160</v>
      </c>
      <c r="CF340" s="100"/>
      <c r="CG340" s="100"/>
      <c r="CH340" s="100"/>
      <c r="CI340" s="100"/>
      <c r="CJ340" s="100"/>
      <c r="CK340" s="107"/>
      <c r="CL340" s="107"/>
      <c r="CM340" s="107"/>
      <c r="CN340" s="107"/>
      <c r="CO340" s="107"/>
      <c r="CP340" s="102" t="str">
        <f t="shared" si="126"/>
        <v>SCIENTIFIC PRODUCTS LTDA.</v>
      </c>
      <c r="CQ340" s="102" t="str">
        <f t="shared" si="127"/>
        <v>Brand</v>
      </c>
      <c r="CR340" s="102">
        <f t="shared" si="128"/>
        <v>376400</v>
      </c>
      <c r="CS340" s="102">
        <f t="shared" si="129"/>
        <v>60224</v>
      </c>
      <c r="CT340" s="102">
        <f t="shared" si="130"/>
        <v>436624</v>
      </c>
      <c r="CU340" s="102" t="str">
        <f t="shared" si="131"/>
        <v>90 DÍAS</v>
      </c>
      <c r="CV340" s="105" t="str">
        <f t="shared" si="132"/>
        <v>ADEQUIM S.A.S</v>
      </c>
      <c r="CW340" s="105" t="str">
        <f t="shared" si="133"/>
        <v>BRAND</v>
      </c>
      <c r="CX340" s="105">
        <f t="shared" si="134"/>
        <v>17000</v>
      </c>
      <c r="CY340" s="105">
        <f t="shared" si="135"/>
        <v>2720</v>
      </c>
      <c r="CZ340" s="105">
        <f t="shared" si="136"/>
        <v>19720</v>
      </c>
      <c r="DA340" s="105" t="str">
        <f t="shared" si="137"/>
        <v>90 DIAS</v>
      </c>
    </row>
    <row r="341" spans="1:105" ht="45">
      <c r="A341" s="40">
        <v>333</v>
      </c>
      <c r="B341" s="120" t="s">
        <v>614</v>
      </c>
      <c r="C341" s="26"/>
      <c r="D341" s="26"/>
      <c r="E341" s="121" t="s">
        <v>23</v>
      </c>
      <c r="F341" s="33">
        <v>1</v>
      </c>
      <c r="G341" s="99"/>
      <c r="H341" s="115"/>
      <c r="I341" s="115"/>
      <c r="J341" s="115"/>
      <c r="K341" s="100"/>
      <c r="L341" s="101"/>
      <c r="M341" s="101"/>
      <c r="N341" s="101"/>
      <c r="O341" s="101"/>
      <c r="P341" s="101"/>
      <c r="Q341" s="102"/>
      <c r="R341" s="102"/>
      <c r="S341" s="102"/>
      <c r="T341" s="102"/>
      <c r="U341" s="102"/>
      <c r="V341" s="103" t="s">
        <v>23</v>
      </c>
      <c r="W341" s="103">
        <v>814000</v>
      </c>
      <c r="X341" s="103">
        <v>130240</v>
      </c>
      <c r="Y341" s="103">
        <v>944240</v>
      </c>
      <c r="Z341" s="103" t="s">
        <v>1287</v>
      </c>
      <c r="AA341" s="101"/>
      <c r="AB341" s="101"/>
      <c r="AC341" s="101"/>
      <c r="AD341" s="101"/>
      <c r="AE341" s="101"/>
      <c r="AF341" s="104"/>
      <c r="AG341" s="104"/>
      <c r="AH341" s="104"/>
      <c r="AI341" s="104"/>
      <c r="AJ341" s="104"/>
      <c r="AK341" s="102" t="str">
        <f t="shared" si="138"/>
        <v xml:space="preserve"> CASA CIENTIFICA BLANCO Y COMPANIA S.A.S</v>
      </c>
      <c r="AL341" s="102" t="str">
        <f t="shared" si="139"/>
        <v>SIGMA</v>
      </c>
      <c r="AM341" s="102">
        <f t="shared" si="140"/>
        <v>814000</v>
      </c>
      <c r="AN341" s="102">
        <f t="shared" si="141"/>
        <v>130240</v>
      </c>
      <c r="AO341" s="102">
        <f t="shared" si="142"/>
        <v>944240</v>
      </c>
      <c r="AP341" s="102" t="str">
        <f t="shared" si="143"/>
        <v>45 DIAS</v>
      </c>
      <c r="AQ341" s="104"/>
      <c r="AR341" s="104"/>
      <c r="AS341" s="104"/>
      <c r="AT341" s="104"/>
      <c r="AU341" s="104"/>
      <c r="AV341" s="105"/>
      <c r="AW341" s="105"/>
      <c r="AX341" s="105"/>
      <c r="AY341" s="105"/>
      <c r="AZ341" s="105"/>
      <c r="BA341" s="102"/>
      <c r="BB341" s="102"/>
      <c r="BC341" s="102"/>
      <c r="BD341" s="102"/>
      <c r="BE341" s="102"/>
      <c r="BF341" s="106"/>
      <c r="BG341" s="106"/>
      <c r="BH341" s="106"/>
      <c r="BI341" s="106"/>
      <c r="BJ341" s="106"/>
      <c r="BK341" s="101" t="s">
        <v>23</v>
      </c>
      <c r="BL341" s="101">
        <v>651000</v>
      </c>
      <c r="BM341" s="101">
        <v>104160</v>
      </c>
      <c r="BN341" s="101">
        <v>755160</v>
      </c>
      <c r="BO341" s="101" t="s">
        <v>1283</v>
      </c>
      <c r="BP341" s="107"/>
      <c r="BQ341" s="107"/>
      <c r="BR341" s="107"/>
      <c r="BS341" s="107"/>
      <c r="BT341" s="107"/>
      <c r="BU341" s="151" t="str">
        <f t="shared" si="120"/>
        <v xml:space="preserve"> QUIMICA  M.G.  S.A.S.</v>
      </c>
      <c r="BV341" s="151" t="str">
        <f t="shared" si="121"/>
        <v>SIGMA</v>
      </c>
      <c r="BW341" s="151">
        <f t="shared" si="122"/>
        <v>651000</v>
      </c>
      <c r="BX341" s="151">
        <f t="shared" si="123"/>
        <v>104160</v>
      </c>
      <c r="BY341" s="151">
        <f t="shared" si="124"/>
        <v>755160</v>
      </c>
      <c r="BZ341" s="151" t="str">
        <f t="shared" si="125"/>
        <v>60 DIAS</v>
      </c>
      <c r="CA341" s="105" t="s">
        <v>23</v>
      </c>
      <c r="CB341" s="105">
        <v>726800</v>
      </c>
      <c r="CC341" s="105">
        <v>116288</v>
      </c>
      <c r="CD341" s="105">
        <v>843088</v>
      </c>
      <c r="CE341" s="105" t="s">
        <v>160</v>
      </c>
      <c r="CF341" s="100"/>
      <c r="CG341" s="100"/>
      <c r="CH341" s="100"/>
      <c r="CI341" s="100"/>
      <c r="CJ341" s="100"/>
      <c r="CK341" s="107"/>
      <c r="CL341" s="107"/>
      <c r="CM341" s="107"/>
      <c r="CN341" s="107"/>
      <c r="CO341" s="107"/>
      <c r="CP341" s="102" t="str">
        <f t="shared" si="126"/>
        <v>SCIENTIFIC PRODUCTS LTDA.</v>
      </c>
      <c r="CQ341" s="102" t="str">
        <f t="shared" si="127"/>
        <v>SIGMA</v>
      </c>
      <c r="CR341" s="102">
        <f t="shared" si="128"/>
        <v>726800</v>
      </c>
      <c r="CS341" s="102">
        <f t="shared" si="129"/>
        <v>116288</v>
      </c>
      <c r="CT341" s="102">
        <f t="shared" si="130"/>
        <v>843088</v>
      </c>
      <c r="CU341" s="102" t="str">
        <f t="shared" si="131"/>
        <v>90 DÍAS</v>
      </c>
      <c r="CV341" s="105" t="str">
        <f t="shared" si="132"/>
        <v xml:space="preserve"> QUIMICA  M.G.  S.A.S.</v>
      </c>
      <c r="CW341" s="105" t="str">
        <f t="shared" si="133"/>
        <v>SIGMA</v>
      </c>
      <c r="CX341" s="105">
        <f t="shared" si="134"/>
        <v>651000</v>
      </c>
      <c r="CY341" s="105">
        <f t="shared" si="135"/>
        <v>104160</v>
      </c>
      <c r="CZ341" s="105">
        <f t="shared" si="136"/>
        <v>755160</v>
      </c>
      <c r="DA341" s="105" t="str">
        <f t="shared" si="137"/>
        <v>60 DIAS</v>
      </c>
    </row>
    <row r="342" spans="1:105" ht="30">
      <c r="A342" s="40">
        <v>334</v>
      </c>
      <c r="B342" s="120" t="s">
        <v>615</v>
      </c>
      <c r="C342" s="26" t="s">
        <v>616</v>
      </c>
      <c r="D342" s="26" t="s">
        <v>16</v>
      </c>
      <c r="E342" s="121" t="s">
        <v>23</v>
      </c>
      <c r="F342" s="33">
        <v>1</v>
      </c>
      <c r="G342" s="99"/>
      <c r="H342" s="115"/>
      <c r="I342" s="115"/>
      <c r="J342" s="115"/>
      <c r="K342" s="100"/>
      <c r="L342" s="101"/>
      <c r="M342" s="101"/>
      <c r="N342" s="101"/>
      <c r="O342" s="101"/>
      <c r="P342" s="101"/>
      <c r="Q342" s="102"/>
      <c r="R342" s="102"/>
      <c r="S342" s="102"/>
      <c r="T342" s="102"/>
      <c r="U342" s="102"/>
      <c r="V342" s="103" t="s">
        <v>23</v>
      </c>
      <c r="W342" s="103">
        <v>515000</v>
      </c>
      <c r="X342" s="103">
        <v>82400</v>
      </c>
      <c r="Y342" s="103">
        <v>597400</v>
      </c>
      <c r="Z342" s="103" t="s">
        <v>1287</v>
      </c>
      <c r="AA342" s="101"/>
      <c r="AB342" s="101"/>
      <c r="AC342" s="101"/>
      <c r="AD342" s="101"/>
      <c r="AE342" s="101"/>
      <c r="AF342" s="104"/>
      <c r="AG342" s="104"/>
      <c r="AH342" s="104"/>
      <c r="AI342" s="104"/>
      <c r="AJ342" s="104"/>
      <c r="AK342" s="102" t="str">
        <f t="shared" si="138"/>
        <v xml:space="preserve"> CASA CIENTIFICA BLANCO Y COMPANIA S.A.S</v>
      </c>
      <c r="AL342" s="102" t="str">
        <f t="shared" si="139"/>
        <v>SIGMA</v>
      </c>
      <c r="AM342" s="102">
        <f t="shared" si="140"/>
        <v>515000</v>
      </c>
      <c r="AN342" s="102">
        <f t="shared" si="141"/>
        <v>82400</v>
      </c>
      <c r="AO342" s="102">
        <f t="shared" si="142"/>
        <v>597400</v>
      </c>
      <c r="AP342" s="102" t="str">
        <f t="shared" si="143"/>
        <v>45 DIAS</v>
      </c>
      <c r="AQ342" s="104"/>
      <c r="AR342" s="104"/>
      <c r="AS342" s="104"/>
      <c r="AT342" s="104"/>
      <c r="AU342" s="104"/>
      <c r="AV342" s="105"/>
      <c r="AW342" s="105"/>
      <c r="AX342" s="105"/>
      <c r="AY342" s="105"/>
      <c r="AZ342" s="105"/>
      <c r="BA342" s="102"/>
      <c r="BB342" s="102"/>
      <c r="BC342" s="102"/>
      <c r="BD342" s="102"/>
      <c r="BE342" s="102"/>
      <c r="BF342" s="106"/>
      <c r="BG342" s="106"/>
      <c r="BH342" s="106"/>
      <c r="BI342" s="106"/>
      <c r="BJ342" s="106"/>
      <c r="BK342" s="101" t="s">
        <v>23</v>
      </c>
      <c r="BL342" s="101">
        <v>438000</v>
      </c>
      <c r="BM342" s="101">
        <v>70080</v>
      </c>
      <c r="BN342" s="101">
        <v>508080</v>
      </c>
      <c r="BO342" s="101" t="s">
        <v>1283</v>
      </c>
      <c r="BP342" s="107"/>
      <c r="BQ342" s="107"/>
      <c r="BR342" s="107"/>
      <c r="BS342" s="107"/>
      <c r="BT342" s="107"/>
      <c r="BU342" s="151" t="str">
        <f t="shared" si="120"/>
        <v xml:space="preserve"> QUIMICA  M.G.  S.A.S.</v>
      </c>
      <c r="BV342" s="151" t="str">
        <f t="shared" si="121"/>
        <v>SIGMA</v>
      </c>
      <c r="BW342" s="151">
        <f t="shared" si="122"/>
        <v>438000</v>
      </c>
      <c r="BX342" s="151">
        <f t="shared" si="123"/>
        <v>70080</v>
      </c>
      <c r="BY342" s="151">
        <f t="shared" si="124"/>
        <v>508080</v>
      </c>
      <c r="BZ342" s="151" t="str">
        <f t="shared" si="125"/>
        <v>60 DIAS</v>
      </c>
      <c r="CA342" s="105" t="s">
        <v>23</v>
      </c>
      <c r="CB342" s="105">
        <v>511100</v>
      </c>
      <c r="CC342" s="105">
        <v>81776</v>
      </c>
      <c r="CD342" s="105">
        <v>592876</v>
      </c>
      <c r="CE342" s="105" t="s">
        <v>160</v>
      </c>
      <c r="CF342" s="100"/>
      <c r="CG342" s="100"/>
      <c r="CH342" s="100"/>
      <c r="CI342" s="100"/>
      <c r="CJ342" s="100"/>
      <c r="CK342" s="107"/>
      <c r="CL342" s="107"/>
      <c r="CM342" s="107"/>
      <c r="CN342" s="107"/>
      <c r="CO342" s="107"/>
      <c r="CP342" s="102" t="str">
        <f t="shared" si="126"/>
        <v>SCIENTIFIC PRODUCTS LTDA.</v>
      </c>
      <c r="CQ342" s="102" t="str">
        <f t="shared" si="127"/>
        <v>SIGMA</v>
      </c>
      <c r="CR342" s="102">
        <f t="shared" si="128"/>
        <v>511100</v>
      </c>
      <c r="CS342" s="102">
        <f t="shared" si="129"/>
        <v>81776</v>
      </c>
      <c r="CT342" s="102">
        <f t="shared" si="130"/>
        <v>592876</v>
      </c>
      <c r="CU342" s="102" t="str">
        <f t="shared" si="131"/>
        <v>90 DÍAS</v>
      </c>
      <c r="CV342" s="105" t="str">
        <f t="shared" si="132"/>
        <v xml:space="preserve"> QUIMICA  M.G.  S.A.S.</v>
      </c>
      <c r="CW342" s="105" t="str">
        <f t="shared" si="133"/>
        <v>SIGMA</v>
      </c>
      <c r="CX342" s="105">
        <f t="shared" si="134"/>
        <v>438000</v>
      </c>
      <c r="CY342" s="105">
        <f t="shared" si="135"/>
        <v>70080</v>
      </c>
      <c r="CZ342" s="105">
        <f t="shared" si="136"/>
        <v>508080</v>
      </c>
      <c r="DA342" s="105" t="str">
        <f t="shared" si="137"/>
        <v>60 DIAS</v>
      </c>
    </row>
    <row r="343" spans="1:105" ht="30">
      <c r="A343" s="40">
        <v>335</v>
      </c>
      <c r="B343" s="120" t="s">
        <v>617</v>
      </c>
      <c r="C343" s="26" t="s">
        <v>618</v>
      </c>
      <c r="D343" s="26" t="s">
        <v>20</v>
      </c>
      <c r="E343" s="121" t="s">
        <v>71</v>
      </c>
      <c r="F343" s="33">
        <v>1</v>
      </c>
      <c r="G343" s="99"/>
      <c r="H343" s="115"/>
      <c r="I343" s="115"/>
      <c r="J343" s="115"/>
      <c r="K343" s="100"/>
      <c r="L343" s="101"/>
      <c r="M343" s="101"/>
      <c r="N343" s="101"/>
      <c r="O343" s="101"/>
      <c r="P343" s="101"/>
      <c r="Q343" s="102"/>
      <c r="R343" s="102"/>
      <c r="S343" s="102"/>
      <c r="T343" s="102"/>
      <c r="U343" s="102"/>
      <c r="V343" s="103" t="s">
        <v>23</v>
      </c>
      <c r="W343" s="103">
        <v>393000</v>
      </c>
      <c r="X343" s="103">
        <v>62880</v>
      </c>
      <c r="Y343" s="103">
        <v>455880</v>
      </c>
      <c r="Z343" s="103" t="s">
        <v>1287</v>
      </c>
      <c r="AA343" s="101"/>
      <c r="AB343" s="101"/>
      <c r="AC343" s="101"/>
      <c r="AD343" s="101"/>
      <c r="AE343" s="101"/>
      <c r="AF343" s="104"/>
      <c r="AG343" s="104"/>
      <c r="AH343" s="104"/>
      <c r="AI343" s="104"/>
      <c r="AJ343" s="104"/>
      <c r="AK343" s="102" t="str">
        <f t="shared" si="138"/>
        <v xml:space="preserve"> CASA CIENTIFICA BLANCO Y COMPANIA S.A.S</v>
      </c>
      <c r="AL343" s="102" t="str">
        <f t="shared" si="139"/>
        <v>SIGMA</v>
      </c>
      <c r="AM343" s="102">
        <f t="shared" si="140"/>
        <v>393000</v>
      </c>
      <c r="AN343" s="102">
        <f t="shared" si="141"/>
        <v>62880</v>
      </c>
      <c r="AO343" s="102">
        <f t="shared" si="142"/>
        <v>455880</v>
      </c>
      <c r="AP343" s="102" t="str">
        <f t="shared" si="143"/>
        <v>45 DIAS</v>
      </c>
      <c r="AQ343" s="104"/>
      <c r="AR343" s="104"/>
      <c r="AS343" s="104"/>
      <c r="AT343" s="104"/>
      <c r="AU343" s="104"/>
      <c r="AV343" s="105"/>
      <c r="AW343" s="105"/>
      <c r="AX343" s="105"/>
      <c r="AY343" s="105"/>
      <c r="AZ343" s="105"/>
      <c r="BA343" s="102"/>
      <c r="BB343" s="102"/>
      <c r="BC343" s="102"/>
      <c r="BD343" s="102"/>
      <c r="BE343" s="102"/>
      <c r="BF343" s="106"/>
      <c r="BG343" s="106"/>
      <c r="BH343" s="106"/>
      <c r="BI343" s="106"/>
      <c r="BJ343" s="106"/>
      <c r="BK343" s="101" t="s">
        <v>23</v>
      </c>
      <c r="BL343" s="101">
        <v>351000</v>
      </c>
      <c r="BM343" s="101">
        <v>56160</v>
      </c>
      <c r="BN343" s="101">
        <v>407160</v>
      </c>
      <c r="BO343" s="101" t="s">
        <v>1283</v>
      </c>
      <c r="BP343" s="107"/>
      <c r="BQ343" s="107"/>
      <c r="BR343" s="107"/>
      <c r="BS343" s="107"/>
      <c r="BT343" s="107"/>
      <c r="BU343" s="151" t="str">
        <f t="shared" si="120"/>
        <v xml:space="preserve"> QUIMICA  M.G.  S.A.S.</v>
      </c>
      <c r="BV343" s="151" t="str">
        <f t="shared" si="121"/>
        <v>SIGMA</v>
      </c>
      <c r="BW343" s="151">
        <f t="shared" si="122"/>
        <v>351000</v>
      </c>
      <c r="BX343" s="151">
        <f t="shared" si="123"/>
        <v>56160</v>
      </c>
      <c r="BY343" s="151">
        <f t="shared" si="124"/>
        <v>407160</v>
      </c>
      <c r="BZ343" s="151" t="str">
        <f t="shared" si="125"/>
        <v>60 DIAS</v>
      </c>
      <c r="CA343" s="105" t="s">
        <v>23</v>
      </c>
      <c r="CB343" s="105">
        <v>907400</v>
      </c>
      <c r="CC343" s="105">
        <v>145184</v>
      </c>
      <c r="CD343" s="105">
        <v>1052584</v>
      </c>
      <c r="CE343" s="105" t="s">
        <v>1324</v>
      </c>
      <c r="CF343" s="100"/>
      <c r="CG343" s="100"/>
      <c r="CH343" s="100"/>
      <c r="CI343" s="100"/>
      <c r="CJ343" s="100"/>
      <c r="CK343" s="107"/>
      <c r="CL343" s="107"/>
      <c r="CM343" s="107"/>
      <c r="CN343" s="107"/>
      <c r="CO343" s="107"/>
      <c r="CP343" s="102" t="str">
        <f t="shared" si="126"/>
        <v>SCIENTIFIC PRODUCTS LTDA.</v>
      </c>
      <c r="CQ343" s="102" t="str">
        <f t="shared" si="127"/>
        <v>SIGMA</v>
      </c>
      <c r="CR343" s="102">
        <f t="shared" si="128"/>
        <v>907400</v>
      </c>
      <c r="CS343" s="102">
        <f t="shared" si="129"/>
        <v>145184</v>
      </c>
      <c r="CT343" s="102">
        <f t="shared" si="130"/>
        <v>1052584</v>
      </c>
      <c r="CU343" s="102" t="str">
        <f t="shared" si="131"/>
        <v>120 DÍAS</v>
      </c>
      <c r="CV343" s="105" t="str">
        <f t="shared" si="132"/>
        <v xml:space="preserve"> QUIMICA  M.G.  S.A.S.</v>
      </c>
      <c r="CW343" s="105" t="str">
        <f t="shared" si="133"/>
        <v>SIGMA</v>
      </c>
      <c r="CX343" s="105">
        <f t="shared" si="134"/>
        <v>351000</v>
      </c>
      <c r="CY343" s="105">
        <f t="shared" si="135"/>
        <v>56160</v>
      </c>
      <c r="CZ343" s="105">
        <f t="shared" si="136"/>
        <v>407160</v>
      </c>
      <c r="DA343" s="105" t="str">
        <f t="shared" si="137"/>
        <v>60 DIAS</v>
      </c>
    </row>
    <row r="344" spans="1:105" ht="45">
      <c r="A344" s="40">
        <v>336</v>
      </c>
      <c r="B344" s="120" t="s">
        <v>619</v>
      </c>
      <c r="C344" s="26" t="s">
        <v>249</v>
      </c>
      <c r="D344" s="26" t="s">
        <v>14</v>
      </c>
      <c r="E344" s="121" t="s">
        <v>1260</v>
      </c>
      <c r="F344" s="32">
        <v>1</v>
      </c>
      <c r="G344" s="99" t="s">
        <v>134</v>
      </c>
      <c r="H344" s="115">
        <v>279000</v>
      </c>
      <c r="I344" s="115">
        <v>44640</v>
      </c>
      <c r="J344" s="115">
        <v>323640</v>
      </c>
      <c r="K344" s="100" t="s">
        <v>1276</v>
      </c>
      <c r="L344" s="101"/>
      <c r="M344" s="101"/>
      <c r="N344" s="101"/>
      <c r="O344" s="101"/>
      <c r="P344" s="101"/>
      <c r="Q344" s="102"/>
      <c r="R344" s="102"/>
      <c r="S344" s="102"/>
      <c r="T344" s="102"/>
      <c r="U344" s="102"/>
      <c r="V344" s="103"/>
      <c r="W344" s="103"/>
      <c r="X344" s="103"/>
      <c r="Y344" s="103"/>
      <c r="Z344" s="103"/>
      <c r="AA344" s="101"/>
      <c r="AB344" s="101"/>
      <c r="AC344" s="101"/>
      <c r="AD344" s="101"/>
      <c r="AE344" s="101"/>
      <c r="AF344" s="104"/>
      <c r="AG344" s="104"/>
      <c r="AH344" s="104"/>
      <c r="AI344" s="104"/>
      <c r="AJ344" s="104"/>
      <c r="AK344" s="102" t="str">
        <f t="shared" si="138"/>
        <v>ADEQUIM S.A.S</v>
      </c>
      <c r="AL344" s="102" t="str">
        <f t="shared" si="139"/>
        <v>MERCK</v>
      </c>
      <c r="AM344" s="102">
        <f t="shared" si="140"/>
        <v>279000</v>
      </c>
      <c r="AN344" s="102">
        <f t="shared" si="141"/>
        <v>44640</v>
      </c>
      <c r="AO344" s="102">
        <f t="shared" si="142"/>
        <v>323640</v>
      </c>
      <c r="AP344" s="102" t="str">
        <f t="shared" si="143"/>
        <v>30 DIAS</v>
      </c>
      <c r="AQ344" s="104"/>
      <c r="AR344" s="104"/>
      <c r="AS344" s="104"/>
      <c r="AT344" s="104"/>
      <c r="AU344" s="104"/>
      <c r="AV344" s="105"/>
      <c r="AW344" s="105"/>
      <c r="AX344" s="105"/>
      <c r="AY344" s="105"/>
      <c r="AZ344" s="105"/>
      <c r="BA344" s="102"/>
      <c r="BB344" s="102"/>
      <c r="BC344" s="102"/>
      <c r="BD344" s="102"/>
      <c r="BE344" s="102"/>
      <c r="BF344" s="106" t="s">
        <v>134</v>
      </c>
      <c r="BG344" s="106">
        <v>268416</v>
      </c>
      <c r="BH344" s="106">
        <v>42946.559999999998</v>
      </c>
      <c r="BI344" s="106">
        <v>311362.56</v>
      </c>
      <c r="BJ344" s="106" t="s">
        <v>1312</v>
      </c>
      <c r="BK344" s="101"/>
      <c r="BL344" s="101"/>
      <c r="BM344" s="101"/>
      <c r="BN344" s="101"/>
      <c r="BO344" s="101"/>
      <c r="BP344" s="107"/>
      <c r="BQ344" s="107"/>
      <c r="BR344" s="107"/>
      <c r="BS344" s="107"/>
      <c r="BT344" s="107"/>
      <c r="BU344" s="151" t="str">
        <f t="shared" si="120"/>
        <v>PROFINAS S.A.S</v>
      </c>
      <c r="BV344" s="151" t="str">
        <f t="shared" si="121"/>
        <v>MERCK</v>
      </c>
      <c r="BW344" s="151">
        <f t="shared" si="122"/>
        <v>268416</v>
      </c>
      <c r="BX344" s="151">
        <f t="shared" si="123"/>
        <v>42946.559999999998</v>
      </c>
      <c r="BY344" s="151">
        <f t="shared" si="124"/>
        <v>311362.56</v>
      </c>
      <c r="BZ344" s="151" t="str">
        <f t="shared" si="125"/>
        <v>8-75 DIAS</v>
      </c>
      <c r="CA344" s="105" t="s">
        <v>23</v>
      </c>
      <c r="CB344" s="105">
        <v>123200</v>
      </c>
      <c r="CC344" s="105">
        <v>19712</v>
      </c>
      <c r="CD344" s="105">
        <v>142912</v>
      </c>
      <c r="CE344" s="105" t="s">
        <v>137</v>
      </c>
      <c r="CF344" s="100"/>
      <c r="CG344" s="100"/>
      <c r="CH344" s="100"/>
      <c r="CI344" s="100"/>
      <c r="CJ344" s="100"/>
      <c r="CK344" s="107"/>
      <c r="CL344" s="107"/>
      <c r="CM344" s="107"/>
      <c r="CN344" s="107"/>
      <c r="CO344" s="107"/>
      <c r="CP344" s="102" t="str">
        <f t="shared" si="126"/>
        <v>SCIENTIFIC PRODUCTS LTDA.</v>
      </c>
      <c r="CQ344" s="102" t="str">
        <f t="shared" si="127"/>
        <v>SIGMA</v>
      </c>
      <c r="CR344" s="102">
        <f t="shared" si="128"/>
        <v>123200</v>
      </c>
      <c r="CS344" s="102">
        <f t="shared" si="129"/>
        <v>19712</v>
      </c>
      <c r="CT344" s="102">
        <f t="shared" si="130"/>
        <v>142912</v>
      </c>
      <c r="CU344" s="102" t="str">
        <f t="shared" si="131"/>
        <v>60 DÍAS</v>
      </c>
      <c r="CV344" s="105" t="str">
        <f t="shared" si="132"/>
        <v>SCIENTIFIC PRODUCTS LTDA.</v>
      </c>
      <c r="CW344" s="105" t="str">
        <f t="shared" si="133"/>
        <v>SIGMA</v>
      </c>
      <c r="CX344" s="105">
        <f t="shared" si="134"/>
        <v>123200</v>
      </c>
      <c r="CY344" s="105">
        <f t="shared" si="135"/>
        <v>19712</v>
      </c>
      <c r="CZ344" s="105">
        <f t="shared" si="136"/>
        <v>142912</v>
      </c>
      <c r="DA344" s="105" t="str">
        <f t="shared" si="137"/>
        <v>60 DÍAS</v>
      </c>
    </row>
    <row r="345" spans="1:105" ht="30">
      <c r="A345" s="40">
        <v>337</v>
      </c>
      <c r="B345" s="120" t="s">
        <v>620</v>
      </c>
      <c r="C345" s="26" t="s">
        <v>249</v>
      </c>
      <c r="D345" s="26" t="s">
        <v>14</v>
      </c>
      <c r="E345" s="121" t="s">
        <v>1262</v>
      </c>
      <c r="F345" s="32">
        <v>1</v>
      </c>
      <c r="G345" s="99" t="s">
        <v>134</v>
      </c>
      <c r="H345" s="115">
        <v>225000</v>
      </c>
      <c r="I345" s="115">
        <v>36000</v>
      </c>
      <c r="J345" s="115">
        <v>260999.99999999997</v>
      </c>
      <c r="K345" s="100" t="s">
        <v>1276</v>
      </c>
      <c r="L345" s="101"/>
      <c r="M345" s="101"/>
      <c r="N345" s="101"/>
      <c r="O345" s="101"/>
      <c r="P345" s="101"/>
      <c r="Q345" s="102"/>
      <c r="R345" s="102"/>
      <c r="S345" s="102"/>
      <c r="T345" s="102"/>
      <c r="U345" s="102"/>
      <c r="V345" s="103"/>
      <c r="W345" s="103"/>
      <c r="X345" s="103"/>
      <c r="Y345" s="103"/>
      <c r="Z345" s="103"/>
      <c r="AA345" s="101"/>
      <c r="AB345" s="101"/>
      <c r="AC345" s="101"/>
      <c r="AD345" s="101"/>
      <c r="AE345" s="101"/>
      <c r="AF345" s="104"/>
      <c r="AG345" s="104"/>
      <c r="AH345" s="104"/>
      <c r="AI345" s="104"/>
      <c r="AJ345" s="104"/>
      <c r="AK345" s="102" t="str">
        <f t="shared" si="138"/>
        <v>ADEQUIM S.A.S</v>
      </c>
      <c r="AL345" s="102" t="str">
        <f t="shared" si="139"/>
        <v>MERCK</v>
      </c>
      <c r="AM345" s="102">
        <f t="shared" si="140"/>
        <v>225000</v>
      </c>
      <c r="AN345" s="102">
        <f t="shared" si="141"/>
        <v>36000</v>
      </c>
      <c r="AO345" s="102">
        <f t="shared" si="142"/>
        <v>260999.99999999997</v>
      </c>
      <c r="AP345" s="102" t="str">
        <f t="shared" si="143"/>
        <v>30 DIAS</v>
      </c>
      <c r="AQ345" s="104"/>
      <c r="AR345" s="104"/>
      <c r="AS345" s="104"/>
      <c r="AT345" s="104"/>
      <c r="AU345" s="104"/>
      <c r="AV345" s="105"/>
      <c r="AW345" s="105"/>
      <c r="AX345" s="105"/>
      <c r="AY345" s="105"/>
      <c r="AZ345" s="105"/>
      <c r="BA345" s="102"/>
      <c r="BB345" s="102"/>
      <c r="BC345" s="102"/>
      <c r="BD345" s="102"/>
      <c r="BE345" s="102"/>
      <c r="BF345" s="106" t="s">
        <v>134</v>
      </c>
      <c r="BG345" s="106">
        <v>216576</v>
      </c>
      <c r="BH345" s="106">
        <v>34652.160000000003</v>
      </c>
      <c r="BI345" s="106">
        <v>251228.16</v>
      </c>
      <c r="BJ345" s="106" t="s">
        <v>1312</v>
      </c>
      <c r="BK345" s="101"/>
      <c r="BL345" s="101"/>
      <c r="BM345" s="101"/>
      <c r="BN345" s="101"/>
      <c r="BO345" s="101"/>
      <c r="BP345" s="107"/>
      <c r="BQ345" s="107"/>
      <c r="BR345" s="107"/>
      <c r="BS345" s="107"/>
      <c r="BT345" s="107"/>
      <c r="BU345" s="151" t="str">
        <f t="shared" si="120"/>
        <v>PROFINAS S.A.S</v>
      </c>
      <c r="BV345" s="151" t="str">
        <f t="shared" si="121"/>
        <v>MERCK</v>
      </c>
      <c r="BW345" s="151">
        <f t="shared" si="122"/>
        <v>216576</v>
      </c>
      <c r="BX345" s="151">
        <f t="shared" si="123"/>
        <v>34652.160000000003</v>
      </c>
      <c r="BY345" s="151">
        <f t="shared" si="124"/>
        <v>251228.16</v>
      </c>
      <c r="BZ345" s="151" t="str">
        <f t="shared" si="125"/>
        <v>8-75 DIAS</v>
      </c>
      <c r="CA345" s="105" t="s">
        <v>88</v>
      </c>
      <c r="CB345" s="105">
        <v>140800</v>
      </c>
      <c r="CC345" s="105">
        <v>22528</v>
      </c>
      <c r="CD345" s="105">
        <v>163328</v>
      </c>
      <c r="CE345" s="105" t="s">
        <v>137</v>
      </c>
      <c r="CF345" s="100"/>
      <c r="CG345" s="100"/>
      <c r="CH345" s="100"/>
      <c r="CI345" s="100"/>
      <c r="CJ345" s="100"/>
      <c r="CK345" s="107"/>
      <c r="CL345" s="107"/>
      <c r="CM345" s="107"/>
      <c r="CN345" s="107"/>
      <c r="CO345" s="107"/>
      <c r="CP345" s="102" t="str">
        <f t="shared" si="126"/>
        <v>SCIENTIFIC PRODUCTS LTDA.</v>
      </c>
      <c r="CQ345" s="102" t="str">
        <f t="shared" si="127"/>
        <v>FISHER</v>
      </c>
      <c r="CR345" s="102">
        <f t="shared" si="128"/>
        <v>140800</v>
      </c>
      <c r="CS345" s="102">
        <f t="shared" si="129"/>
        <v>22528</v>
      </c>
      <c r="CT345" s="102">
        <f t="shared" si="130"/>
        <v>163328</v>
      </c>
      <c r="CU345" s="102" t="str">
        <f t="shared" si="131"/>
        <v>60 DÍAS</v>
      </c>
      <c r="CV345" s="105" t="str">
        <f t="shared" si="132"/>
        <v>SCIENTIFIC PRODUCTS LTDA.</v>
      </c>
      <c r="CW345" s="105" t="str">
        <f t="shared" si="133"/>
        <v>FISHER</v>
      </c>
      <c r="CX345" s="105">
        <f t="shared" si="134"/>
        <v>140800</v>
      </c>
      <c r="CY345" s="105">
        <f t="shared" si="135"/>
        <v>22528</v>
      </c>
      <c r="CZ345" s="105">
        <f t="shared" si="136"/>
        <v>163328</v>
      </c>
      <c r="DA345" s="105" t="str">
        <f t="shared" si="137"/>
        <v>60 DÍAS</v>
      </c>
    </row>
    <row r="346" spans="1:105" ht="60">
      <c r="A346" s="40">
        <v>338</v>
      </c>
      <c r="B346" s="120" t="s">
        <v>1253</v>
      </c>
      <c r="C346" s="135" t="s">
        <v>1254</v>
      </c>
      <c r="D346" s="136" t="s">
        <v>384</v>
      </c>
      <c r="E346" s="121" t="s">
        <v>1260</v>
      </c>
      <c r="F346" s="32">
        <v>1</v>
      </c>
      <c r="G346" s="99" t="s">
        <v>914</v>
      </c>
      <c r="H346" s="115"/>
      <c r="I346" s="115"/>
      <c r="J346" s="115"/>
      <c r="K346" s="100"/>
      <c r="L346" s="101"/>
      <c r="M346" s="101"/>
      <c r="N346" s="101"/>
      <c r="O346" s="101"/>
      <c r="P346" s="101"/>
      <c r="Q346" s="102"/>
      <c r="R346" s="102"/>
      <c r="S346" s="102"/>
      <c r="T346" s="102"/>
      <c r="U346" s="102"/>
      <c r="V346" s="103"/>
      <c r="W346" s="103"/>
      <c r="X346" s="103"/>
      <c r="Y346" s="103"/>
      <c r="Z346" s="103"/>
      <c r="AA346" s="101"/>
      <c r="AB346" s="101"/>
      <c r="AC346" s="101"/>
      <c r="AD346" s="101"/>
      <c r="AE346" s="101"/>
      <c r="AF346" s="104"/>
      <c r="AG346" s="104"/>
      <c r="AH346" s="104"/>
      <c r="AI346" s="104"/>
      <c r="AJ346" s="104"/>
      <c r="AK346" s="102"/>
      <c r="AL346" s="102"/>
      <c r="AM346" s="102"/>
      <c r="AN346" s="102"/>
      <c r="AO346" s="102"/>
      <c r="AP346" s="102"/>
      <c r="AQ346" s="104"/>
      <c r="AR346" s="104"/>
      <c r="AS346" s="104"/>
      <c r="AT346" s="104"/>
      <c r="AU346" s="104"/>
      <c r="AV346" s="105"/>
      <c r="AW346" s="105"/>
      <c r="AX346" s="105"/>
      <c r="AY346" s="105"/>
      <c r="AZ346" s="105"/>
      <c r="BA346" s="102"/>
      <c r="BB346" s="102"/>
      <c r="BC346" s="102"/>
      <c r="BD346" s="102"/>
      <c r="BE346" s="102"/>
      <c r="BF346" s="106" t="s">
        <v>134</v>
      </c>
      <c r="BG346" s="106">
        <v>186624</v>
      </c>
      <c r="BH346" s="106">
        <v>29859.84</v>
      </c>
      <c r="BI346" s="106">
        <v>216483.84</v>
      </c>
      <c r="BJ346" s="106" t="s">
        <v>1312</v>
      </c>
      <c r="BK346" s="101"/>
      <c r="BL346" s="101"/>
      <c r="BM346" s="101"/>
      <c r="BN346" s="101"/>
      <c r="BO346" s="101"/>
      <c r="BP346" s="107"/>
      <c r="BQ346" s="107"/>
      <c r="BR346" s="107"/>
      <c r="BS346" s="107"/>
      <c r="BT346" s="107"/>
      <c r="BU346" s="151" t="str">
        <f t="shared" si="120"/>
        <v>PROFINAS S.A.S</v>
      </c>
      <c r="BV346" s="151" t="str">
        <f t="shared" si="121"/>
        <v>MERCK</v>
      </c>
      <c r="BW346" s="151">
        <f t="shared" si="122"/>
        <v>186624</v>
      </c>
      <c r="BX346" s="151">
        <f t="shared" si="123"/>
        <v>29859.84</v>
      </c>
      <c r="BY346" s="151">
        <f t="shared" si="124"/>
        <v>216483.84</v>
      </c>
      <c r="BZ346" s="151" t="str">
        <f t="shared" si="125"/>
        <v>8-75 DIAS</v>
      </c>
      <c r="CA346" s="105" t="s">
        <v>23</v>
      </c>
      <c r="CB346" s="105">
        <v>70400</v>
      </c>
      <c r="CC346" s="105">
        <v>11264</v>
      </c>
      <c r="CD346" s="105">
        <v>81664</v>
      </c>
      <c r="CE346" s="105" t="s">
        <v>137</v>
      </c>
      <c r="CF346" s="100"/>
      <c r="CG346" s="100"/>
      <c r="CH346" s="100"/>
      <c r="CI346" s="100"/>
      <c r="CJ346" s="100"/>
      <c r="CK346" s="107"/>
      <c r="CL346" s="107"/>
      <c r="CM346" s="107"/>
      <c r="CN346" s="107"/>
      <c r="CO346" s="107"/>
      <c r="CP346" s="102" t="str">
        <f t="shared" si="126"/>
        <v>SCIENTIFIC PRODUCTS LTDA.</v>
      </c>
      <c r="CQ346" s="102" t="str">
        <f t="shared" si="127"/>
        <v>SIGMA</v>
      </c>
      <c r="CR346" s="102">
        <f t="shared" si="128"/>
        <v>70400</v>
      </c>
      <c r="CS346" s="102">
        <f t="shared" si="129"/>
        <v>11264</v>
      </c>
      <c r="CT346" s="102">
        <f t="shared" si="130"/>
        <v>81664</v>
      </c>
      <c r="CU346" s="102" t="str">
        <f t="shared" si="131"/>
        <v>60 DÍAS</v>
      </c>
      <c r="CV346" s="105" t="str">
        <f t="shared" si="132"/>
        <v>SCIENTIFIC PRODUCTS LTDA.</v>
      </c>
      <c r="CW346" s="105" t="str">
        <f t="shared" si="133"/>
        <v>SIGMA</v>
      </c>
      <c r="CX346" s="105">
        <f t="shared" si="134"/>
        <v>70400</v>
      </c>
      <c r="CY346" s="105">
        <f t="shared" si="135"/>
        <v>11264</v>
      </c>
      <c r="CZ346" s="105">
        <f t="shared" si="136"/>
        <v>81664</v>
      </c>
      <c r="DA346" s="105" t="str">
        <f t="shared" si="137"/>
        <v>60 DÍAS</v>
      </c>
    </row>
    <row r="347" spans="1:105" ht="45">
      <c r="A347" s="40">
        <v>339</v>
      </c>
      <c r="B347" s="120" t="s">
        <v>621</v>
      </c>
      <c r="C347" s="26" t="s">
        <v>622</v>
      </c>
      <c r="D347" s="26" t="s">
        <v>16</v>
      </c>
      <c r="E347" s="121" t="s">
        <v>71</v>
      </c>
      <c r="F347" s="32">
        <v>1</v>
      </c>
      <c r="G347" s="99"/>
      <c r="H347" s="115"/>
      <c r="I347" s="115"/>
      <c r="J347" s="115"/>
      <c r="K347" s="100"/>
      <c r="L347" s="101"/>
      <c r="M347" s="101"/>
      <c r="N347" s="101"/>
      <c r="O347" s="101"/>
      <c r="P347" s="101"/>
      <c r="Q347" s="102"/>
      <c r="R347" s="102"/>
      <c r="S347" s="102"/>
      <c r="T347" s="102"/>
      <c r="U347" s="102"/>
      <c r="V347" s="103" t="s">
        <v>23</v>
      </c>
      <c r="W347" s="103">
        <v>744000</v>
      </c>
      <c r="X347" s="103">
        <v>119040</v>
      </c>
      <c r="Y347" s="103">
        <v>863040</v>
      </c>
      <c r="Z347" s="103" t="s">
        <v>1287</v>
      </c>
      <c r="AA347" s="101"/>
      <c r="AB347" s="101"/>
      <c r="AC347" s="101"/>
      <c r="AD347" s="101"/>
      <c r="AE347" s="101"/>
      <c r="AF347" s="104"/>
      <c r="AG347" s="104"/>
      <c r="AH347" s="104"/>
      <c r="AI347" s="104"/>
      <c r="AJ347" s="104"/>
      <c r="AK347" s="102" t="str">
        <f t="shared" si="138"/>
        <v xml:space="preserve"> CASA CIENTIFICA BLANCO Y COMPANIA S.A.S</v>
      </c>
      <c r="AL347" s="102" t="str">
        <f t="shared" si="139"/>
        <v>SIGMA</v>
      </c>
      <c r="AM347" s="102">
        <f t="shared" si="140"/>
        <v>744000</v>
      </c>
      <c r="AN347" s="102">
        <f t="shared" si="141"/>
        <v>119040</v>
      </c>
      <c r="AO347" s="102">
        <f t="shared" si="142"/>
        <v>863040</v>
      </c>
      <c r="AP347" s="102" t="str">
        <f t="shared" si="143"/>
        <v>45 DIAS</v>
      </c>
      <c r="AQ347" s="104"/>
      <c r="AR347" s="104"/>
      <c r="AS347" s="104"/>
      <c r="AT347" s="104"/>
      <c r="AU347" s="104"/>
      <c r="AV347" s="105"/>
      <c r="AW347" s="105"/>
      <c r="AX347" s="105"/>
      <c r="AY347" s="105"/>
      <c r="AZ347" s="105"/>
      <c r="BA347" s="102"/>
      <c r="BB347" s="102"/>
      <c r="BC347" s="102"/>
      <c r="BD347" s="102"/>
      <c r="BE347" s="102"/>
      <c r="BF347" s="106"/>
      <c r="BG347" s="106"/>
      <c r="BH347" s="106"/>
      <c r="BI347" s="106"/>
      <c r="BJ347" s="106"/>
      <c r="BK347" s="101" t="s">
        <v>23</v>
      </c>
      <c r="BL347" s="101">
        <v>624000</v>
      </c>
      <c r="BM347" s="101">
        <v>99840</v>
      </c>
      <c r="BN347" s="101">
        <v>723840</v>
      </c>
      <c r="BO347" s="101" t="s">
        <v>1283</v>
      </c>
      <c r="BP347" s="107"/>
      <c r="BQ347" s="107"/>
      <c r="BR347" s="107"/>
      <c r="BS347" s="107"/>
      <c r="BT347" s="107"/>
      <c r="BU347" s="151" t="str">
        <f t="shared" si="120"/>
        <v xml:space="preserve"> QUIMICA  M.G.  S.A.S.</v>
      </c>
      <c r="BV347" s="151" t="str">
        <f t="shared" si="121"/>
        <v>SIGMA</v>
      </c>
      <c r="BW347" s="151">
        <f t="shared" si="122"/>
        <v>624000</v>
      </c>
      <c r="BX347" s="151">
        <f t="shared" si="123"/>
        <v>99840</v>
      </c>
      <c r="BY347" s="151">
        <f t="shared" si="124"/>
        <v>723840</v>
      </c>
      <c r="BZ347" s="151" t="str">
        <f t="shared" si="125"/>
        <v>60 DIAS</v>
      </c>
      <c r="CA347" s="105"/>
      <c r="CB347" s="105"/>
      <c r="CC347" s="105"/>
      <c r="CD347" s="105"/>
      <c r="CE347" s="105"/>
      <c r="CF347" s="100"/>
      <c r="CG347" s="100"/>
      <c r="CH347" s="100"/>
      <c r="CI347" s="100"/>
      <c r="CJ347" s="100"/>
      <c r="CK347" s="107"/>
      <c r="CL347" s="107"/>
      <c r="CM347" s="107"/>
      <c r="CN347" s="107"/>
      <c r="CO347" s="107"/>
      <c r="CP347" s="102"/>
      <c r="CQ347" s="102"/>
      <c r="CR347" s="102"/>
      <c r="CS347" s="102"/>
      <c r="CT347" s="102"/>
      <c r="CU347" s="102"/>
      <c r="CV347" s="105" t="str">
        <f t="shared" si="132"/>
        <v xml:space="preserve"> QUIMICA  M.G.  S.A.S.</v>
      </c>
      <c r="CW347" s="105" t="str">
        <f t="shared" si="133"/>
        <v>SIGMA</v>
      </c>
      <c r="CX347" s="105">
        <f t="shared" si="134"/>
        <v>624000</v>
      </c>
      <c r="CY347" s="105">
        <f t="shared" si="135"/>
        <v>99840</v>
      </c>
      <c r="CZ347" s="105">
        <f t="shared" si="136"/>
        <v>723840</v>
      </c>
      <c r="DA347" s="105" t="str">
        <f t="shared" si="137"/>
        <v>60 DIAS</v>
      </c>
    </row>
    <row r="348" spans="1:105" ht="30">
      <c r="A348" s="40">
        <v>340</v>
      </c>
      <c r="B348" s="120" t="s">
        <v>623</v>
      </c>
      <c r="C348" s="26" t="s">
        <v>53</v>
      </c>
      <c r="D348" s="26" t="s">
        <v>54</v>
      </c>
      <c r="E348" s="121" t="s">
        <v>116</v>
      </c>
      <c r="F348" s="32">
        <v>1</v>
      </c>
      <c r="G348" s="99"/>
      <c r="H348" s="115"/>
      <c r="I348" s="115"/>
      <c r="J348" s="115"/>
      <c r="K348" s="100"/>
      <c r="L348" s="101"/>
      <c r="M348" s="101"/>
      <c r="N348" s="101"/>
      <c r="O348" s="101"/>
      <c r="P348" s="101"/>
      <c r="Q348" s="102"/>
      <c r="R348" s="102"/>
      <c r="S348" s="102"/>
      <c r="T348" s="102"/>
      <c r="U348" s="102"/>
      <c r="V348" s="103"/>
      <c r="W348" s="103"/>
      <c r="X348" s="103"/>
      <c r="Y348" s="103"/>
      <c r="Z348" s="103"/>
      <c r="AA348" s="101"/>
      <c r="AB348" s="101"/>
      <c r="AC348" s="101"/>
      <c r="AD348" s="101"/>
      <c r="AE348" s="101"/>
      <c r="AF348" s="104"/>
      <c r="AG348" s="104"/>
      <c r="AH348" s="104"/>
      <c r="AI348" s="104"/>
      <c r="AJ348" s="104"/>
      <c r="AK348" s="102"/>
      <c r="AL348" s="102"/>
      <c r="AM348" s="102"/>
      <c r="AN348" s="102"/>
      <c r="AO348" s="102"/>
      <c r="AP348" s="102"/>
      <c r="AQ348" s="104"/>
      <c r="AR348" s="104"/>
      <c r="AS348" s="104"/>
      <c r="AT348" s="104"/>
      <c r="AU348" s="104"/>
      <c r="AV348" s="105"/>
      <c r="AW348" s="105"/>
      <c r="AX348" s="105"/>
      <c r="AY348" s="105"/>
      <c r="AZ348" s="105"/>
      <c r="BA348" s="102"/>
      <c r="BB348" s="102"/>
      <c r="BC348" s="102"/>
      <c r="BD348" s="102"/>
      <c r="BE348" s="102"/>
      <c r="BF348" s="106"/>
      <c r="BG348" s="106"/>
      <c r="BH348" s="106"/>
      <c r="BI348" s="106"/>
      <c r="BJ348" s="106"/>
      <c r="BK348" s="101"/>
      <c r="BL348" s="101"/>
      <c r="BM348" s="101"/>
      <c r="BN348" s="101"/>
      <c r="BO348" s="101"/>
      <c r="BP348" s="107"/>
      <c r="BQ348" s="107"/>
      <c r="BR348" s="107"/>
      <c r="BS348" s="107"/>
      <c r="BT348" s="107"/>
      <c r="BU348" s="151"/>
      <c r="BV348" s="151">
        <f t="shared" si="121"/>
        <v>0</v>
      </c>
      <c r="BW348" s="151"/>
      <c r="BX348" s="151"/>
      <c r="BY348" s="151"/>
      <c r="BZ348" s="151">
        <f t="shared" si="125"/>
        <v>0</v>
      </c>
      <c r="CA348" s="105"/>
      <c r="CB348" s="105"/>
      <c r="CC348" s="105"/>
      <c r="CD348" s="105"/>
      <c r="CE348" s="105"/>
      <c r="CF348" s="100"/>
      <c r="CG348" s="100"/>
      <c r="CH348" s="100"/>
      <c r="CI348" s="100"/>
      <c r="CJ348" s="100"/>
      <c r="CK348" s="107"/>
      <c r="CL348" s="107"/>
      <c r="CM348" s="107"/>
      <c r="CN348" s="107"/>
      <c r="CO348" s="107"/>
      <c r="CP348" s="102"/>
      <c r="CQ348" s="102"/>
      <c r="CR348" s="102"/>
      <c r="CS348" s="102"/>
      <c r="CT348" s="102"/>
      <c r="CU348" s="102"/>
      <c r="CV348" s="105">
        <f t="shared" si="132"/>
        <v>0</v>
      </c>
      <c r="CW348" s="105">
        <f t="shared" si="133"/>
        <v>0</v>
      </c>
      <c r="CX348" s="105">
        <f t="shared" si="134"/>
        <v>0</v>
      </c>
      <c r="CY348" s="105">
        <f t="shared" si="135"/>
        <v>0</v>
      </c>
      <c r="CZ348" s="105">
        <f t="shared" si="136"/>
        <v>0</v>
      </c>
      <c r="DA348" s="105">
        <f t="shared" si="137"/>
        <v>0</v>
      </c>
    </row>
    <row r="349" spans="1:105" ht="45">
      <c r="A349" s="40">
        <v>341</v>
      </c>
      <c r="B349" s="120" t="s">
        <v>624</v>
      </c>
      <c r="C349" s="26"/>
      <c r="D349" s="26"/>
      <c r="E349" s="121" t="s">
        <v>116</v>
      </c>
      <c r="F349" s="32">
        <v>1</v>
      </c>
      <c r="G349" s="99"/>
      <c r="H349" s="115"/>
      <c r="I349" s="115"/>
      <c r="J349" s="115"/>
      <c r="K349" s="100"/>
      <c r="L349" s="101"/>
      <c r="M349" s="101"/>
      <c r="N349" s="101"/>
      <c r="O349" s="101"/>
      <c r="P349" s="101"/>
      <c r="Q349" s="102"/>
      <c r="R349" s="102"/>
      <c r="S349" s="102"/>
      <c r="T349" s="102"/>
      <c r="U349" s="102"/>
      <c r="V349" s="103"/>
      <c r="W349" s="103"/>
      <c r="X349" s="103"/>
      <c r="Y349" s="103"/>
      <c r="Z349" s="103"/>
      <c r="AA349" s="101"/>
      <c r="AB349" s="101"/>
      <c r="AC349" s="101"/>
      <c r="AD349" s="101"/>
      <c r="AE349" s="101"/>
      <c r="AF349" s="104"/>
      <c r="AG349" s="104"/>
      <c r="AH349" s="104"/>
      <c r="AI349" s="104"/>
      <c r="AJ349" s="104"/>
      <c r="AK349" s="102"/>
      <c r="AL349" s="102"/>
      <c r="AM349" s="102"/>
      <c r="AN349" s="102"/>
      <c r="AO349" s="102"/>
      <c r="AP349" s="102"/>
      <c r="AQ349" s="104"/>
      <c r="AR349" s="104"/>
      <c r="AS349" s="104"/>
      <c r="AT349" s="104"/>
      <c r="AU349" s="104"/>
      <c r="AV349" s="105"/>
      <c r="AW349" s="105"/>
      <c r="AX349" s="105"/>
      <c r="AY349" s="105"/>
      <c r="AZ349" s="105"/>
      <c r="BA349" s="102"/>
      <c r="BB349" s="102"/>
      <c r="BC349" s="102"/>
      <c r="BD349" s="102"/>
      <c r="BE349" s="102"/>
      <c r="BF349" s="106"/>
      <c r="BG349" s="106"/>
      <c r="BH349" s="106"/>
      <c r="BI349" s="106"/>
      <c r="BJ349" s="106"/>
      <c r="BK349" s="101"/>
      <c r="BL349" s="101"/>
      <c r="BM349" s="101"/>
      <c r="BN349" s="101"/>
      <c r="BO349" s="101"/>
      <c r="BP349" s="107"/>
      <c r="BQ349" s="107"/>
      <c r="BR349" s="107"/>
      <c r="BS349" s="107"/>
      <c r="BT349" s="107"/>
      <c r="BU349" s="151"/>
      <c r="BV349" s="151">
        <f t="shared" si="121"/>
        <v>0</v>
      </c>
      <c r="BW349" s="151"/>
      <c r="BX349" s="151"/>
      <c r="BY349" s="151"/>
      <c r="BZ349" s="151">
        <f t="shared" si="125"/>
        <v>0</v>
      </c>
      <c r="CA349" s="105"/>
      <c r="CB349" s="105"/>
      <c r="CC349" s="105"/>
      <c r="CD349" s="105"/>
      <c r="CE349" s="105"/>
      <c r="CF349" s="100"/>
      <c r="CG349" s="100"/>
      <c r="CH349" s="100"/>
      <c r="CI349" s="100"/>
      <c r="CJ349" s="100"/>
      <c r="CK349" s="107"/>
      <c r="CL349" s="107"/>
      <c r="CM349" s="107"/>
      <c r="CN349" s="107"/>
      <c r="CO349" s="107"/>
      <c r="CP349" s="102"/>
      <c r="CQ349" s="102"/>
      <c r="CR349" s="102"/>
      <c r="CS349" s="102"/>
      <c r="CT349" s="102"/>
      <c r="CU349" s="102"/>
      <c r="CV349" s="105">
        <f t="shared" si="132"/>
        <v>0</v>
      </c>
      <c r="CW349" s="105">
        <f t="shared" si="133"/>
        <v>0</v>
      </c>
      <c r="CX349" s="105">
        <f t="shared" si="134"/>
        <v>0</v>
      </c>
      <c r="CY349" s="105">
        <f t="shared" si="135"/>
        <v>0</v>
      </c>
      <c r="CZ349" s="105">
        <f t="shared" si="136"/>
        <v>0</v>
      </c>
      <c r="DA349" s="105">
        <f t="shared" si="137"/>
        <v>0</v>
      </c>
    </row>
    <row r="350" spans="1:105" ht="30">
      <c r="A350" s="40">
        <v>342</v>
      </c>
      <c r="B350" s="97" t="s">
        <v>135</v>
      </c>
      <c r="C350" s="35" t="s">
        <v>76</v>
      </c>
      <c r="D350" s="35">
        <v>1</v>
      </c>
      <c r="E350" s="98" t="s">
        <v>134</v>
      </c>
      <c r="F350" s="33">
        <v>1</v>
      </c>
      <c r="G350" s="99" t="s">
        <v>134</v>
      </c>
      <c r="H350" s="115">
        <v>112900</v>
      </c>
      <c r="I350" s="115">
        <v>18064</v>
      </c>
      <c r="J350" s="115">
        <v>130963.99999999999</v>
      </c>
      <c r="K350" s="100" t="s">
        <v>1274</v>
      </c>
      <c r="L350" s="101"/>
      <c r="M350" s="101"/>
      <c r="N350" s="101"/>
      <c r="O350" s="101"/>
      <c r="P350" s="101"/>
      <c r="Q350" s="102"/>
      <c r="R350" s="102"/>
      <c r="S350" s="102"/>
      <c r="T350" s="102"/>
      <c r="U350" s="102"/>
      <c r="V350" s="103"/>
      <c r="W350" s="103"/>
      <c r="X350" s="103"/>
      <c r="Y350" s="103"/>
      <c r="Z350" s="103"/>
      <c r="AA350" s="101"/>
      <c r="AB350" s="101"/>
      <c r="AC350" s="101"/>
      <c r="AD350" s="101"/>
      <c r="AE350" s="101"/>
      <c r="AF350" s="104"/>
      <c r="AG350" s="104"/>
      <c r="AH350" s="104"/>
      <c r="AI350" s="104"/>
      <c r="AJ350" s="104"/>
      <c r="AK350" s="102" t="str">
        <f t="shared" si="138"/>
        <v>ADEQUIM S.A.S</v>
      </c>
      <c r="AL350" s="102" t="str">
        <f t="shared" si="139"/>
        <v>MERCK</v>
      </c>
      <c r="AM350" s="102">
        <f t="shared" si="140"/>
        <v>112900</v>
      </c>
      <c r="AN350" s="102">
        <f t="shared" si="141"/>
        <v>18064</v>
      </c>
      <c r="AO350" s="102">
        <f t="shared" si="142"/>
        <v>130963.99999999999</v>
      </c>
      <c r="AP350" s="102" t="str">
        <f t="shared" si="143"/>
        <v>90 DIAS</v>
      </c>
      <c r="AQ350" s="104"/>
      <c r="AR350" s="104"/>
      <c r="AS350" s="104"/>
      <c r="AT350" s="104"/>
      <c r="AU350" s="104"/>
      <c r="AV350" s="105"/>
      <c r="AW350" s="105"/>
      <c r="AX350" s="105"/>
      <c r="AY350" s="105"/>
      <c r="AZ350" s="105"/>
      <c r="BA350" s="102"/>
      <c r="BB350" s="102"/>
      <c r="BC350" s="102"/>
      <c r="BD350" s="102"/>
      <c r="BE350" s="102"/>
      <c r="BF350" s="106" t="s">
        <v>134</v>
      </c>
      <c r="BG350" s="106">
        <v>112896</v>
      </c>
      <c r="BH350" s="106">
        <v>18063.36</v>
      </c>
      <c r="BI350" s="106">
        <v>130959.36</v>
      </c>
      <c r="BJ350" s="106" t="s">
        <v>1312</v>
      </c>
      <c r="BK350" s="101"/>
      <c r="BL350" s="101"/>
      <c r="BM350" s="101"/>
      <c r="BN350" s="101"/>
      <c r="BO350" s="101"/>
      <c r="BP350" s="107"/>
      <c r="BQ350" s="107"/>
      <c r="BR350" s="107"/>
      <c r="BS350" s="107"/>
      <c r="BT350" s="107"/>
      <c r="BU350" s="151" t="str">
        <f t="shared" si="120"/>
        <v>PROFINAS S.A.S</v>
      </c>
      <c r="BV350" s="151" t="str">
        <f t="shared" si="121"/>
        <v>MERCK</v>
      </c>
      <c r="BW350" s="151">
        <f t="shared" si="122"/>
        <v>112896</v>
      </c>
      <c r="BX350" s="151">
        <f t="shared" si="123"/>
        <v>18063.36</v>
      </c>
      <c r="BY350" s="151">
        <f t="shared" si="124"/>
        <v>130959.36</v>
      </c>
      <c r="BZ350" s="151" t="str">
        <f t="shared" si="125"/>
        <v>8-75 DIAS</v>
      </c>
      <c r="CA350" s="105"/>
      <c r="CB350" s="105"/>
      <c r="CC350" s="105"/>
      <c r="CD350" s="105"/>
      <c r="CE350" s="105"/>
      <c r="CF350" s="100"/>
      <c r="CG350" s="100"/>
      <c r="CH350" s="100"/>
      <c r="CI350" s="100"/>
      <c r="CJ350" s="100"/>
      <c r="CK350" s="107"/>
      <c r="CL350" s="107"/>
      <c r="CM350" s="107"/>
      <c r="CN350" s="107"/>
      <c r="CO350" s="107"/>
      <c r="CP350" s="102"/>
      <c r="CQ350" s="102"/>
      <c r="CR350" s="102"/>
      <c r="CS350" s="102"/>
      <c r="CT350" s="102"/>
      <c r="CU350" s="102"/>
      <c r="CV350" s="105" t="str">
        <f t="shared" si="132"/>
        <v>PROFINAS S.A.S</v>
      </c>
      <c r="CW350" s="105" t="str">
        <f t="shared" si="133"/>
        <v>MERCK</v>
      </c>
      <c r="CX350" s="105">
        <f t="shared" si="134"/>
        <v>112896</v>
      </c>
      <c r="CY350" s="105">
        <f t="shared" si="135"/>
        <v>18063.36</v>
      </c>
      <c r="CZ350" s="105">
        <f t="shared" si="136"/>
        <v>130959.36</v>
      </c>
      <c r="DA350" s="105" t="str">
        <f t="shared" si="137"/>
        <v>8-75 DIAS</v>
      </c>
    </row>
    <row r="351" spans="1:105" ht="30">
      <c r="A351" s="40">
        <v>343</v>
      </c>
      <c r="B351" s="97" t="s">
        <v>136</v>
      </c>
      <c r="C351" s="35" t="s">
        <v>76</v>
      </c>
      <c r="D351" s="35">
        <v>1</v>
      </c>
      <c r="E351" s="98" t="s">
        <v>134</v>
      </c>
      <c r="F351" s="33">
        <v>2</v>
      </c>
      <c r="G351" s="99" t="s">
        <v>134</v>
      </c>
      <c r="H351" s="115">
        <v>167000</v>
      </c>
      <c r="I351" s="115">
        <v>26720</v>
      </c>
      <c r="J351" s="115">
        <v>387440</v>
      </c>
      <c r="K351" s="100" t="s">
        <v>1274</v>
      </c>
      <c r="L351" s="101"/>
      <c r="M351" s="101"/>
      <c r="N351" s="101"/>
      <c r="O351" s="101"/>
      <c r="P351" s="101"/>
      <c r="Q351" s="102"/>
      <c r="R351" s="102"/>
      <c r="S351" s="102"/>
      <c r="T351" s="102"/>
      <c r="U351" s="102"/>
      <c r="V351" s="103"/>
      <c r="W351" s="103"/>
      <c r="X351" s="103"/>
      <c r="Y351" s="103"/>
      <c r="Z351" s="103"/>
      <c r="AA351" s="101"/>
      <c r="AB351" s="101"/>
      <c r="AC351" s="101"/>
      <c r="AD351" s="101"/>
      <c r="AE351" s="101"/>
      <c r="AF351" s="104"/>
      <c r="AG351" s="104"/>
      <c r="AH351" s="104"/>
      <c r="AI351" s="104"/>
      <c r="AJ351" s="104"/>
      <c r="AK351" s="102" t="str">
        <f t="shared" si="138"/>
        <v>ADEQUIM S.A.S</v>
      </c>
      <c r="AL351" s="102" t="str">
        <f t="shared" si="139"/>
        <v>MERCK</v>
      </c>
      <c r="AM351" s="102">
        <f t="shared" si="140"/>
        <v>167000</v>
      </c>
      <c r="AN351" s="102">
        <f t="shared" si="141"/>
        <v>26720</v>
      </c>
      <c r="AO351" s="102">
        <f t="shared" si="142"/>
        <v>387440</v>
      </c>
      <c r="AP351" s="102" t="str">
        <f t="shared" si="143"/>
        <v>90 DIAS</v>
      </c>
      <c r="AQ351" s="104"/>
      <c r="AR351" s="104"/>
      <c r="AS351" s="104"/>
      <c r="AT351" s="104"/>
      <c r="AU351" s="104"/>
      <c r="AV351" s="105"/>
      <c r="AW351" s="105"/>
      <c r="AX351" s="105"/>
      <c r="AY351" s="105"/>
      <c r="AZ351" s="105"/>
      <c r="BA351" s="102" t="s">
        <v>134</v>
      </c>
      <c r="BB351" s="102">
        <v>213344</v>
      </c>
      <c r="BC351" s="102">
        <v>34135.040000000001</v>
      </c>
      <c r="BD351" s="102">
        <v>494958.08000000002</v>
      </c>
      <c r="BE351" s="102" t="s">
        <v>1283</v>
      </c>
      <c r="BF351" s="106" t="s">
        <v>134</v>
      </c>
      <c r="BG351" s="106">
        <v>130944</v>
      </c>
      <c r="BH351" s="106">
        <v>20951.04</v>
      </c>
      <c r="BI351" s="106">
        <v>303790.08000000002</v>
      </c>
      <c r="BJ351" s="106" t="s">
        <v>1312</v>
      </c>
      <c r="BK351" s="101"/>
      <c r="BL351" s="101"/>
      <c r="BM351" s="101"/>
      <c r="BN351" s="101"/>
      <c r="BO351" s="101"/>
      <c r="BP351" s="107"/>
      <c r="BQ351" s="107"/>
      <c r="BR351" s="107"/>
      <c r="BS351" s="107"/>
      <c r="BT351" s="107"/>
      <c r="BU351" s="151" t="str">
        <f t="shared" si="120"/>
        <v>PROFINAS S.A.S</v>
      </c>
      <c r="BV351" s="151" t="str">
        <f t="shared" si="121"/>
        <v>MERCK</v>
      </c>
      <c r="BW351" s="151">
        <f t="shared" si="122"/>
        <v>130944</v>
      </c>
      <c r="BX351" s="151">
        <f t="shared" si="123"/>
        <v>20951.04</v>
      </c>
      <c r="BY351" s="151">
        <f t="shared" si="124"/>
        <v>303790.08000000002</v>
      </c>
      <c r="BZ351" s="151" t="str">
        <f t="shared" si="125"/>
        <v>8-75 DIAS</v>
      </c>
      <c r="CA351" s="105"/>
      <c r="CB351" s="105"/>
      <c r="CC351" s="105"/>
      <c r="CD351" s="105"/>
      <c r="CE351" s="105"/>
      <c r="CF351" s="100"/>
      <c r="CG351" s="100"/>
      <c r="CH351" s="100"/>
      <c r="CI351" s="100"/>
      <c r="CJ351" s="100"/>
      <c r="CK351" s="107"/>
      <c r="CL351" s="107"/>
      <c r="CM351" s="107"/>
      <c r="CN351" s="107"/>
      <c r="CO351" s="107"/>
      <c r="CP351" s="102"/>
      <c r="CQ351" s="102"/>
      <c r="CR351" s="102"/>
      <c r="CS351" s="102"/>
      <c r="CT351" s="102"/>
      <c r="CU351" s="102"/>
      <c r="CV351" s="105" t="str">
        <f t="shared" si="132"/>
        <v>PROFINAS S.A.S</v>
      </c>
      <c r="CW351" s="105" t="str">
        <f t="shared" si="133"/>
        <v>MERCK</v>
      </c>
      <c r="CX351" s="105">
        <f t="shared" si="134"/>
        <v>130944</v>
      </c>
      <c r="CY351" s="105">
        <f t="shared" si="135"/>
        <v>20951.04</v>
      </c>
      <c r="CZ351" s="105">
        <f t="shared" si="136"/>
        <v>303790.08000000002</v>
      </c>
      <c r="DA351" s="105" t="str">
        <f t="shared" si="137"/>
        <v>8-75 DIAS</v>
      </c>
    </row>
    <row r="352" spans="1:105" ht="30">
      <c r="A352" s="40">
        <v>344</v>
      </c>
      <c r="B352" s="97" t="s">
        <v>138</v>
      </c>
      <c r="C352" s="35" t="s">
        <v>76</v>
      </c>
      <c r="D352" s="35">
        <v>1</v>
      </c>
      <c r="E352" s="98" t="s">
        <v>134</v>
      </c>
      <c r="F352" s="33">
        <v>1</v>
      </c>
      <c r="G352" s="99" t="s">
        <v>134</v>
      </c>
      <c r="H352" s="115">
        <v>37200</v>
      </c>
      <c r="I352" s="115" t="s">
        <v>914</v>
      </c>
      <c r="J352" s="115">
        <v>37200</v>
      </c>
      <c r="K352" s="100" t="s">
        <v>1276</v>
      </c>
      <c r="L352" s="101"/>
      <c r="M352" s="101"/>
      <c r="N352" s="101"/>
      <c r="O352" s="101"/>
      <c r="P352" s="101"/>
      <c r="Q352" s="102"/>
      <c r="R352" s="102"/>
      <c r="S352" s="102"/>
      <c r="T352" s="102"/>
      <c r="U352" s="102"/>
      <c r="V352" s="103"/>
      <c r="W352" s="103"/>
      <c r="X352" s="103"/>
      <c r="Y352" s="103"/>
      <c r="Z352" s="103"/>
      <c r="AA352" s="101"/>
      <c r="AB352" s="101"/>
      <c r="AC352" s="101"/>
      <c r="AD352" s="101"/>
      <c r="AE352" s="101"/>
      <c r="AF352" s="104"/>
      <c r="AG352" s="104"/>
      <c r="AH352" s="104"/>
      <c r="AI352" s="104"/>
      <c r="AJ352" s="104"/>
      <c r="AK352" s="102" t="str">
        <f t="shared" si="138"/>
        <v>ADEQUIM S.A.S</v>
      </c>
      <c r="AL352" s="102" t="str">
        <f t="shared" si="139"/>
        <v>MERCK</v>
      </c>
      <c r="AM352" s="102">
        <f t="shared" si="140"/>
        <v>37200</v>
      </c>
      <c r="AN352" s="102" t="str">
        <f t="shared" si="141"/>
        <v xml:space="preserve"> </v>
      </c>
      <c r="AO352" s="102">
        <f t="shared" si="142"/>
        <v>37200</v>
      </c>
      <c r="AP352" s="102" t="str">
        <f t="shared" si="143"/>
        <v>30 DIAS</v>
      </c>
      <c r="AQ352" s="104"/>
      <c r="AR352" s="104"/>
      <c r="AS352" s="104"/>
      <c r="AT352" s="104"/>
      <c r="AU352" s="104"/>
      <c r="AV352" s="105"/>
      <c r="AW352" s="105"/>
      <c r="AX352" s="105"/>
      <c r="AY352" s="105"/>
      <c r="AZ352" s="105"/>
      <c r="BA352" s="102"/>
      <c r="BB352" s="102"/>
      <c r="BC352" s="102"/>
      <c r="BD352" s="102"/>
      <c r="BE352" s="102"/>
      <c r="BF352" s="106" t="s">
        <v>134</v>
      </c>
      <c r="BG352" s="106">
        <v>31200</v>
      </c>
      <c r="BH352" s="106">
        <v>4992</v>
      </c>
      <c r="BI352" s="106">
        <v>36192</v>
      </c>
      <c r="BJ352" s="106" t="s">
        <v>1312</v>
      </c>
      <c r="BK352" s="101"/>
      <c r="BL352" s="101"/>
      <c r="BM352" s="101"/>
      <c r="BN352" s="101"/>
      <c r="BO352" s="101"/>
      <c r="BP352" s="107"/>
      <c r="BQ352" s="107"/>
      <c r="BR352" s="107"/>
      <c r="BS352" s="107"/>
      <c r="BT352" s="107"/>
      <c r="BU352" s="151" t="str">
        <f t="shared" si="120"/>
        <v>PROFINAS S.A.S</v>
      </c>
      <c r="BV352" s="151" t="str">
        <f t="shared" si="121"/>
        <v>MERCK</v>
      </c>
      <c r="BW352" s="151">
        <f t="shared" si="122"/>
        <v>31200</v>
      </c>
      <c r="BX352" s="151">
        <f t="shared" si="123"/>
        <v>4992</v>
      </c>
      <c r="BY352" s="151">
        <f t="shared" si="124"/>
        <v>36192</v>
      </c>
      <c r="BZ352" s="151" t="str">
        <f t="shared" si="125"/>
        <v>8-75 DIAS</v>
      </c>
      <c r="CA352" s="105"/>
      <c r="CB352" s="105"/>
      <c r="CC352" s="105"/>
      <c r="CD352" s="105"/>
      <c r="CE352" s="105"/>
      <c r="CF352" s="100"/>
      <c r="CG352" s="100"/>
      <c r="CH352" s="100"/>
      <c r="CI352" s="100"/>
      <c r="CJ352" s="100"/>
      <c r="CK352" s="107"/>
      <c r="CL352" s="107"/>
      <c r="CM352" s="107"/>
      <c r="CN352" s="107"/>
      <c r="CO352" s="107"/>
      <c r="CP352" s="102"/>
      <c r="CQ352" s="102"/>
      <c r="CR352" s="102"/>
      <c r="CS352" s="102"/>
      <c r="CT352" s="102"/>
      <c r="CU352" s="102"/>
      <c r="CV352" s="105" t="str">
        <f t="shared" si="132"/>
        <v>PROFINAS S.A.S</v>
      </c>
      <c r="CW352" s="105" t="str">
        <f t="shared" si="133"/>
        <v>MERCK</v>
      </c>
      <c r="CX352" s="105">
        <f t="shared" si="134"/>
        <v>31200</v>
      </c>
      <c r="CY352" s="105">
        <f t="shared" si="135"/>
        <v>4992</v>
      </c>
      <c r="CZ352" s="105">
        <f t="shared" si="136"/>
        <v>36192</v>
      </c>
      <c r="DA352" s="105" t="str">
        <f t="shared" si="137"/>
        <v>8-75 DIAS</v>
      </c>
    </row>
    <row r="353" spans="1:105" ht="30">
      <c r="A353" s="40">
        <v>345</v>
      </c>
      <c r="B353" s="97" t="s">
        <v>139</v>
      </c>
      <c r="C353" s="35" t="s">
        <v>76</v>
      </c>
      <c r="D353" s="35">
        <v>1</v>
      </c>
      <c r="E353" s="98" t="s">
        <v>134</v>
      </c>
      <c r="F353" s="33">
        <v>1</v>
      </c>
      <c r="G353" s="99" t="s">
        <v>134</v>
      </c>
      <c r="H353" s="115">
        <v>400900</v>
      </c>
      <c r="I353" s="115">
        <v>64144</v>
      </c>
      <c r="J353" s="115">
        <v>465043.99999999994</v>
      </c>
      <c r="K353" s="100" t="s">
        <v>1274</v>
      </c>
      <c r="L353" s="101"/>
      <c r="M353" s="101"/>
      <c r="N353" s="101"/>
      <c r="O353" s="101"/>
      <c r="P353" s="101"/>
      <c r="Q353" s="102"/>
      <c r="R353" s="102"/>
      <c r="S353" s="102"/>
      <c r="T353" s="102"/>
      <c r="U353" s="102"/>
      <c r="V353" s="103"/>
      <c r="W353" s="103"/>
      <c r="X353" s="103"/>
      <c r="Y353" s="103"/>
      <c r="Z353" s="103"/>
      <c r="AA353" s="101"/>
      <c r="AB353" s="101"/>
      <c r="AC353" s="101"/>
      <c r="AD353" s="101"/>
      <c r="AE353" s="101"/>
      <c r="AF353" s="104"/>
      <c r="AG353" s="104"/>
      <c r="AH353" s="104"/>
      <c r="AI353" s="104"/>
      <c r="AJ353" s="104"/>
      <c r="AK353" s="102" t="str">
        <f t="shared" si="138"/>
        <v>ADEQUIM S.A.S</v>
      </c>
      <c r="AL353" s="102" t="str">
        <f t="shared" si="139"/>
        <v>MERCK</v>
      </c>
      <c r="AM353" s="102">
        <f t="shared" si="140"/>
        <v>400900</v>
      </c>
      <c r="AN353" s="102">
        <f t="shared" si="141"/>
        <v>64144</v>
      </c>
      <c r="AO353" s="102">
        <f t="shared" si="142"/>
        <v>465043.99999999994</v>
      </c>
      <c r="AP353" s="102" t="str">
        <f t="shared" si="143"/>
        <v>90 DIAS</v>
      </c>
      <c r="AQ353" s="104"/>
      <c r="AR353" s="104"/>
      <c r="AS353" s="104"/>
      <c r="AT353" s="104"/>
      <c r="AU353" s="104"/>
      <c r="AV353" s="105"/>
      <c r="AW353" s="105"/>
      <c r="AX353" s="105"/>
      <c r="AY353" s="105"/>
      <c r="AZ353" s="105"/>
      <c r="BA353" s="102"/>
      <c r="BB353" s="102"/>
      <c r="BC353" s="102"/>
      <c r="BD353" s="102"/>
      <c r="BE353" s="102"/>
      <c r="BF353" s="106" t="s">
        <v>134</v>
      </c>
      <c r="BG353" s="106">
        <v>400896</v>
      </c>
      <c r="BH353" s="106">
        <v>64143.360000000001</v>
      </c>
      <c r="BI353" s="106">
        <v>465039.35999999999</v>
      </c>
      <c r="BJ353" s="106" t="s">
        <v>1312</v>
      </c>
      <c r="BK353" s="101"/>
      <c r="BL353" s="101"/>
      <c r="BM353" s="101"/>
      <c r="BN353" s="101"/>
      <c r="BO353" s="101"/>
      <c r="BP353" s="107"/>
      <c r="BQ353" s="107"/>
      <c r="BR353" s="107"/>
      <c r="BS353" s="107"/>
      <c r="BT353" s="107"/>
      <c r="BU353" s="151" t="str">
        <f t="shared" si="120"/>
        <v>PROFINAS S.A.S</v>
      </c>
      <c r="BV353" s="151" t="str">
        <f t="shared" si="121"/>
        <v>MERCK</v>
      </c>
      <c r="BW353" s="151">
        <f t="shared" si="122"/>
        <v>400896</v>
      </c>
      <c r="BX353" s="151">
        <f t="shared" si="123"/>
        <v>64143.360000000001</v>
      </c>
      <c r="BY353" s="151">
        <f t="shared" si="124"/>
        <v>465039.35999999999</v>
      </c>
      <c r="BZ353" s="151" t="str">
        <f t="shared" si="125"/>
        <v>8-75 DIAS</v>
      </c>
      <c r="CA353" s="105"/>
      <c r="CB353" s="105"/>
      <c r="CC353" s="105"/>
      <c r="CD353" s="105"/>
      <c r="CE353" s="105"/>
      <c r="CF353" s="100"/>
      <c r="CG353" s="100"/>
      <c r="CH353" s="100"/>
      <c r="CI353" s="100"/>
      <c r="CJ353" s="100"/>
      <c r="CK353" s="107"/>
      <c r="CL353" s="107"/>
      <c r="CM353" s="107"/>
      <c r="CN353" s="107"/>
      <c r="CO353" s="107"/>
      <c r="CP353" s="102"/>
      <c r="CQ353" s="102"/>
      <c r="CR353" s="102"/>
      <c r="CS353" s="102"/>
      <c r="CT353" s="102"/>
      <c r="CU353" s="102"/>
      <c r="CV353" s="105" t="str">
        <f t="shared" si="132"/>
        <v>PROFINAS S.A.S</v>
      </c>
      <c r="CW353" s="105" t="str">
        <f t="shared" si="133"/>
        <v>MERCK</v>
      </c>
      <c r="CX353" s="105">
        <f t="shared" si="134"/>
        <v>400896</v>
      </c>
      <c r="CY353" s="105">
        <f t="shared" si="135"/>
        <v>64143.360000000001</v>
      </c>
      <c r="CZ353" s="105">
        <f t="shared" si="136"/>
        <v>465039.35999999999</v>
      </c>
      <c r="DA353" s="105" t="str">
        <f t="shared" si="137"/>
        <v>8-75 DIAS</v>
      </c>
    </row>
    <row r="354" spans="1:105" ht="30">
      <c r="A354" s="40">
        <v>346</v>
      </c>
      <c r="B354" s="97" t="s">
        <v>140</v>
      </c>
      <c r="C354" s="35" t="s">
        <v>76</v>
      </c>
      <c r="D354" s="35">
        <v>1</v>
      </c>
      <c r="E354" s="98" t="s">
        <v>134</v>
      </c>
      <c r="F354" s="33">
        <v>1</v>
      </c>
      <c r="G354" s="99" t="s">
        <v>134</v>
      </c>
      <c r="H354" s="115">
        <v>386000</v>
      </c>
      <c r="I354" s="115">
        <v>61760</v>
      </c>
      <c r="J354" s="115">
        <v>447759.99999999994</v>
      </c>
      <c r="K354" s="100" t="s">
        <v>1274</v>
      </c>
      <c r="L354" s="101"/>
      <c r="M354" s="101"/>
      <c r="N354" s="101"/>
      <c r="O354" s="101"/>
      <c r="P354" s="101"/>
      <c r="Q354" s="102"/>
      <c r="R354" s="102"/>
      <c r="S354" s="102"/>
      <c r="T354" s="102"/>
      <c r="U354" s="102"/>
      <c r="V354" s="103"/>
      <c r="W354" s="103"/>
      <c r="X354" s="103"/>
      <c r="Y354" s="103"/>
      <c r="Z354" s="103"/>
      <c r="AA354" s="101"/>
      <c r="AB354" s="101"/>
      <c r="AC354" s="101"/>
      <c r="AD354" s="101"/>
      <c r="AE354" s="101"/>
      <c r="AF354" s="104"/>
      <c r="AG354" s="104"/>
      <c r="AH354" s="104"/>
      <c r="AI354" s="104"/>
      <c r="AJ354" s="104"/>
      <c r="AK354" s="102" t="str">
        <f t="shared" si="138"/>
        <v>ADEQUIM S.A.S</v>
      </c>
      <c r="AL354" s="102" t="str">
        <f t="shared" si="139"/>
        <v>MERCK</v>
      </c>
      <c r="AM354" s="102">
        <f t="shared" si="140"/>
        <v>386000</v>
      </c>
      <c r="AN354" s="102">
        <f t="shared" si="141"/>
        <v>61760</v>
      </c>
      <c r="AO354" s="102">
        <f t="shared" si="142"/>
        <v>447759.99999999994</v>
      </c>
      <c r="AP354" s="102" t="str">
        <f t="shared" si="143"/>
        <v>90 DIAS</v>
      </c>
      <c r="AQ354" s="104"/>
      <c r="AR354" s="104"/>
      <c r="AS354" s="104"/>
      <c r="AT354" s="104"/>
      <c r="AU354" s="104"/>
      <c r="AV354" s="105"/>
      <c r="AW354" s="105"/>
      <c r="AX354" s="105"/>
      <c r="AY354" s="105"/>
      <c r="AZ354" s="105"/>
      <c r="BA354" s="102"/>
      <c r="BB354" s="102"/>
      <c r="BC354" s="102"/>
      <c r="BD354" s="102"/>
      <c r="BE354" s="102"/>
      <c r="BF354" s="106" t="s">
        <v>134</v>
      </c>
      <c r="BG354" s="106">
        <v>385920</v>
      </c>
      <c r="BH354" s="106">
        <v>61747.200000000004</v>
      </c>
      <c r="BI354" s="106">
        <v>447667.20000000001</v>
      </c>
      <c r="BJ354" s="106" t="s">
        <v>1312</v>
      </c>
      <c r="BK354" s="101"/>
      <c r="BL354" s="101"/>
      <c r="BM354" s="101"/>
      <c r="BN354" s="101"/>
      <c r="BO354" s="101"/>
      <c r="BP354" s="107"/>
      <c r="BQ354" s="107"/>
      <c r="BR354" s="107"/>
      <c r="BS354" s="107"/>
      <c r="BT354" s="107"/>
      <c r="BU354" s="151" t="str">
        <f t="shared" si="120"/>
        <v>PROFINAS S.A.S</v>
      </c>
      <c r="BV354" s="151" t="str">
        <f t="shared" si="121"/>
        <v>MERCK</v>
      </c>
      <c r="BW354" s="151">
        <f t="shared" si="122"/>
        <v>385920</v>
      </c>
      <c r="BX354" s="151">
        <f t="shared" si="123"/>
        <v>61747.200000000004</v>
      </c>
      <c r="BY354" s="151">
        <f t="shared" si="124"/>
        <v>447667.20000000001</v>
      </c>
      <c r="BZ354" s="151" t="str">
        <f t="shared" si="125"/>
        <v>8-75 DIAS</v>
      </c>
      <c r="CA354" s="105"/>
      <c r="CB354" s="105"/>
      <c r="CC354" s="105"/>
      <c r="CD354" s="105"/>
      <c r="CE354" s="105"/>
      <c r="CF354" s="100"/>
      <c r="CG354" s="100"/>
      <c r="CH354" s="100"/>
      <c r="CI354" s="100"/>
      <c r="CJ354" s="100"/>
      <c r="CK354" s="107"/>
      <c r="CL354" s="107"/>
      <c r="CM354" s="107"/>
      <c r="CN354" s="107"/>
      <c r="CO354" s="107"/>
      <c r="CP354" s="102"/>
      <c r="CQ354" s="102"/>
      <c r="CR354" s="102"/>
      <c r="CS354" s="102"/>
      <c r="CT354" s="102"/>
      <c r="CU354" s="102"/>
      <c r="CV354" s="105" t="str">
        <f t="shared" si="132"/>
        <v>PROFINAS S.A.S</v>
      </c>
      <c r="CW354" s="105" t="str">
        <f t="shared" si="133"/>
        <v>MERCK</v>
      </c>
      <c r="CX354" s="105">
        <f t="shared" si="134"/>
        <v>385920</v>
      </c>
      <c r="CY354" s="105">
        <f t="shared" si="135"/>
        <v>61747.200000000004</v>
      </c>
      <c r="CZ354" s="105">
        <f t="shared" si="136"/>
        <v>447667.20000000001</v>
      </c>
      <c r="DA354" s="105" t="str">
        <f t="shared" si="137"/>
        <v>8-75 DIAS</v>
      </c>
    </row>
    <row r="355" spans="1:105" ht="45">
      <c r="A355" s="40">
        <v>347</v>
      </c>
      <c r="B355" s="97" t="s">
        <v>141</v>
      </c>
      <c r="C355" s="35" t="s">
        <v>93</v>
      </c>
      <c r="D355" s="35">
        <v>250</v>
      </c>
      <c r="E355" s="98" t="s">
        <v>142</v>
      </c>
      <c r="F355" s="33">
        <v>1</v>
      </c>
      <c r="G355" s="99" t="s">
        <v>142</v>
      </c>
      <c r="H355" s="115">
        <v>227000</v>
      </c>
      <c r="I355" s="115">
        <v>36320</v>
      </c>
      <c r="J355" s="115">
        <v>263320</v>
      </c>
      <c r="K355" s="100" t="s">
        <v>1274</v>
      </c>
      <c r="L355" s="101"/>
      <c r="M355" s="101"/>
      <c r="N355" s="101"/>
      <c r="O355" s="101"/>
      <c r="P355" s="101"/>
      <c r="Q355" s="102"/>
      <c r="R355" s="102"/>
      <c r="S355" s="102"/>
      <c r="T355" s="102"/>
      <c r="U355" s="102"/>
      <c r="V355" s="103"/>
      <c r="W355" s="103"/>
      <c r="X355" s="103"/>
      <c r="Y355" s="103"/>
      <c r="Z355" s="103"/>
      <c r="AA355" s="101"/>
      <c r="AB355" s="101"/>
      <c r="AC355" s="101"/>
      <c r="AD355" s="101"/>
      <c r="AE355" s="101"/>
      <c r="AF355" s="104"/>
      <c r="AG355" s="104"/>
      <c r="AH355" s="104"/>
      <c r="AI355" s="104"/>
      <c r="AJ355" s="104"/>
      <c r="AK355" s="102" t="str">
        <f t="shared" si="138"/>
        <v>ADEQUIM S.A.S</v>
      </c>
      <c r="AL355" s="102" t="str">
        <f t="shared" si="139"/>
        <v>CALBIOCHEM</v>
      </c>
      <c r="AM355" s="102">
        <f t="shared" si="140"/>
        <v>227000</v>
      </c>
      <c r="AN355" s="102">
        <f t="shared" si="141"/>
        <v>36320</v>
      </c>
      <c r="AO355" s="102">
        <f t="shared" si="142"/>
        <v>263320</v>
      </c>
      <c r="AP355" s="102" t="str">
        <f t="shared" si="143"/>
        <v>90 DIAS</v>
      </c>
      <c r="AQ355" s="104"/>
      <c r="AR355" s="104"/>
      <c r="AS355" s="104"/>
      <c r="AT355" s="104"/>
      <c r="AU355" s="104"/>
      <c r="AV355" s="105"/>
      <c r="AW355" s="105"/>
      <c r="AX355" s="105"/>
      <c r="AY355" s="105"/>
      <c r="AZ355" s="105"/>
      <c r="BA355" s="102" t="s">
        <v>134</v>
      </c>
      <c r="BB355" s="102">
        <v>225879</v>
      </c>
      <c r="BC355" s="102">
        <v>36140.639999999999</v>
      </c>
      <c r="BD355" s="102">
        <v>262019.64</v>
      </c>
      <c r="BE355" s="102" t="s">
        <v>1283</v>
      </c>
      <c r="BF355" s="106" t="s">
        <v>142</v>
      </c>
      <c r="BG355" s="106">
        <v>181536</v>
      </c>
      <c r="BH355" s="106">
        <v>29045.760000000002</v>
      </c>
      <c r="BI355" s="106">
        <v>210581.76000000001</v>
      </c>
      <c r="BJ355" s="106" t="s">
        <v>1312</v>
      </c>
      <c r="BK355" s="101"/>
      <c r="BL355" s="101"/>
      <c r="BM355" s="101"/>
      <c r="BN355" s="101"/>
      <c r="BO355" s="101"/>
      <c r="BP355" s="107"/>
      <c r="BQ355" s="107"/>
      <c r="BR355" s="107"/>
      <c r="BS355" s="107"/>
      <c r="BT355" s="107"/>
      <c r="BU355" s="151" t="str">
        <f t="shared" si="120"/>
        <v>PROFINAS S.A.S</v>
      </c>
      <c r="BV355" s="151" t="str">
        <f t="shared" si="121"/>
        <v>CALBIOCHEM</v>
      </c>
      <c r="BW355" s="151">
        <f t="shared" si="122"/>
        <v>181536</v>
      </c>
      <c r="BX355" s="151">
        <f t="shared" si="123"/>
        <v>29045.760000000002</v>
      </c>
      <c r="BY355" s="151">
        <f t="shared" si="124"/>
        <v>210581.76000000001</v>
      </c>
      <c r="BZ355" s="151" t="str">
        <f t="shared" si="125"/>
        <v>8-75 DIAS</v>
      </c>
      <c r="CA355" s="105"/>
      <c r="CB355" s="105"/>
      <c r="CC355" s="105"/>
      <c r="CD355" s="105"/>
      <c r="CE355" s="105"/>
      <c r="CF355" s="100"/>
      <c r="CG355" s="100"/>
      <c r="CH355" s="100"/>
      <c r="CI355" s="100"/>
      <c r="CJ355" s="100"/>
      <c r="CK355" s="107"/>
      <c r="CL355" s="107"/>
      <c r="CM355" s="107"/>
      <c r="CN355" s="107"/>
      <c r="CO355" s="107"/>
      <c r="CP355" s="102"/>
      <c r="CQ355" s="102"/>
      <c r="CR355" s="102"/>
      <c r="CS355" s="102"/>
      <c r="CT355" s="102"/>
      <c r="CU355" s="102"/>
      <c r="CV355" s="105" t="str">
        <f t="shared" si="132"/>
        <v>PROFINAS S.A.S</v>
      </c>
      <c r="CW355" s="105" t="str">
        <f t="shared" si="133"/>
        <v>CALBIOCHEM</v>
      </c>
      <c r="CX355" s="105">
        <f t="shared" si="134"/>
        <v>181536</v>
      </c>
      <c r="CY355" s="105">
        <f t="shared" si="135"/>
        <v>29045.760000000002</v>
      </c>
      <c r="CZ355" s="105">
        <f t="shared" si="136"/>
        <v>210581.76000000001</v>
      </c>
      <c r="DA355" s="105" t="str">
        <f t="shared" si="137"/>
        <v>8-75 DIAS</v>
      </c>
    </row>
    <row r="356" spans="1:105">
      <c r="A356" s="40">
        <v>348</v>
      </c>
      <c r="B356" s="97" t="s">
        <v>144</v>
      </c>
      <c r="C356" s="35" t="s">
        <v>102</v>
      </c>
      <c r="D356" s="35">
        <v>5</v>
      </c>
      <c r="E356" s="98" t="s">
        <v>23</v>
      </c>
      <c r="F356" s="33">
        <v>4</v>
      </c>
      <c r="G356" s="99"/>
      <c r="H356" s="115"/>
      <c r="I356" s="115"/>
      <c r="J356" s="115"/>
      <c r="K356" s="100"/>
      <c r="L356" s="101"/>
      <c r="M356" s="101"/>
      <c r="N356" s="101"/>
      <c r="O356" s="101"/>
      <c r="P356" s="101"/>
      <c r="Q356" s="102"/>
      <c r="R356" s="102"/>
      <c r="S356" s="102"/>
      <c r="T356" s="102"/>
      <c r="U356" s="102"/>
      <c r="V356" s="103" t="s">
        <v>23</v>
      </c>
      <c r="W356" s="103">
        <v>2896000</v>
      </c>
      <c r="X356" s="103">
        <v>463360</v>
      </c>
      <c r="Y356" s="103">
        <v>13437440</v>
      </c>
      <c r="Z356" s="103" t="s">
        <v>1287</v>
      </c>
      <c r="AA356" s="101"/>
      <c r="AB356" s="101"/>
      <c r="AC356" s="101"/>
      <c r="AD356" s="101"/>
      <c r="AE356" s="101"/>
      <c r="AF356" s="104"/>
      <c r="AG356" s="104"/>
      <c r="AH356" s="104"/>
      <c r="AI356" s="104"/>
      <c r="AJ356" s="104"/>
      <c r="AK356" s="102" t="str">
        <f t="shared" si="138"/>
        <v xml:space="preserve"> CASA CIENTIFICA BLANCO Y COMPANIA S.A.S</v>
      </c>
      <c r="AL356" s="102" t="str">
        <f t="shared" si="139"/>
        <v>SIGMA</v>
      </c>
      <c r="AM356" s="102">
        <f t="shared" si="140"/>
        <v>2896000</v>
      </c>
      <c r="AN356" s="102">
        <f t="shared" si="141"/>
        <v>463360</v>
      </c>
      <c r="AO356" s="102">
        <f t="shared" si="142"/>
        <v>13437440</v>
      </c>
      <c r="AP356" s="102" t="str">
        <f t="shared" si="143"/>
        <v>45 DIAS</v>
      </c>
      <c r="AQ356" s="104"/>
      <c r="AR356" s="104"/>
      <c r="AS356" s="104"/>
      <c r="AT356" s="104"/>
      <c r="AU356" s="104"/>
      <c r="AV356" s="105"/>
      <c r="AW356" s="105"/>
      <c r="AX356" s="105"/>
      <c r="AY356" s="105"/>
      <c r="AZ356" s="105"/>
      <c r="BA356" s="102"/>
      <c r="BB356" s="102"/>
      <c r="BC356" s="102"/>
      <c r="BD356" s="102"/>
      <c r="BE356" s="102"/>
      <c r="BF356" s="106"/>
      <c r="BG356" s="106"/>
      <c r="BH356" s="106"/>
      <c r="BI356" s="106"/>
      <c r="BJ356" s="106"/>
      <c r="BK356" s="101" t="s">
        <v>23</v>
      </c>
      <c r="BL356" s="101">
        <v>2242000</v>
      </c>
      <c r="BM356" s="101">
        <v>358720</v>
      </c>
      <c r="BN356" s="101">
        <v>10402880</v>
      </c>
      <c r="BO356" s="101" t="s">
        <v>1283</v>
      </c>
      <c r="BP356" s="107"/>
      <c r="BQ356" s="107"/>
      <c r="BR356" s="107"/>
      <c r="BS356" s="107"/>
      <c r="BT356" s="107"/>
      <c r="BU356" s="151" t="str">
        <f t="shared" si="120"/>
        <v xml:space="preserve"> QUIMICA  M.G.  S.A.S.</v>
      </c>
      <c r="BV356" s="151" t="str">
        <f t="shared" si="121"/>
        <v>SIGMA</v>
      </c>
      <c r="BW356" s="151">
        <f t="shared" si="122"/>
        <v>2242000</v>
      </c>
      <c r="BX356" s="151">
        <f t="shared" si="123"/>
        <v>358720</v>
      </c>
      <c r="BY356" s="151">
        <f t="shared" si="124"/>
        <v>10402880</v>
      </c>
      <c r="BZ356" s="151" t="str">
        <f t="shared" si="125"/>
        <v>60 DIAS</v>
      </c>
      <c r="CA356" s="105" t="s">
        <v>23</v>
      </c>
      <c r="CB356" s="105">
        <v>2556000</v>
      </c>
      <c r="CC356" s="105">
        <v>408960</v>
      </c>
      <c r="CD356" s="105">
        <v>11859840</v>
      </c>
      <c r="CE356" s="105" t="s">
        <v>160</v>
      </c>
      <c r="CF356" s="100"/>
      <c r="CG356" s="100"/>
      <c r="CH356" s="100"/>
      <c r="CI356" s="100"/>
      <c r="CJ356" s="100"/>
      <c r="CK356" s="107"/>
      <c r="CL356" s="107"/>
      <c r="CM356" s="107"/>
      <c r="CN356" s="107"/>
      <c r="CO356" s="107"/>
      <c r="CP356" s="102" t="str">
        <f t="shared" si="126"/>
        <v>SCIENTIFIC PRODUCTS LTDA.</v>
      </c>
      <c r="CQ356" s="102" t="str">
        <f t="shared" si="127"/>
        <v>SIGMA</v>
      </c>
      <c r="CR356" s="102">
        <f t="shared" si="128"/>
        <v>2556000</v>
      </c>
      <c r="CS356" s="102">
        <f t="shared" si="129"/>
        <v>408960</v>
      </c>
      <c r="CT356" s="102">
        <f t="shared" si="130"/>
        <v>11859840</v>
      </c>
      <c r="CU356" s="102" t="str">
        <f t="shared" si="131"/>
        <v>90 DÍAS</v>
      </c>
      <c r="CV356" s="105" t="str">
        <f t="shared" si="132"/>
        <v xml:space="preserve"> QUIMICA  M.G.  S.A.S.</v>
      </c>
      <c r="CW356" s="105" t="str">
        <f t="shared" si="133"/>
        <v>SIGMA</v>
      </c>
      <c r="CX356" s="105">
        <f t="shared" si="134"/>
        <v>2242000</v>
      </c>
      <c r="CY356" s="105">
        <f t="shared" si="135"/>
        <v>358720</v>
      </c>
      <c r="CZ356" s="105">
        <f t="shared" si="136"/>
        <v>10402880</v>
      </c>
      <c r="DA356" s="105" t="str">
        <f t="shared" si="137"/>
        <v>60 DIAS</v>
      </c>
    </row>
    <row r="357" spans="1:105" ht="30">
      <c r="A357" s="40">
        <v>349</v>
      </c>
      <c r="B357" s="97" t="s">
        <v>145</v>
      </c>
      <c r="C357" s="35" t="s">
        <v>143</v>
      </c>
      <c r="D357" s="35">
        <v>100</v>
      </c>
      <c r="E357" s="98" t="s">
        <v>23</v>
      </c>
      <c r="F357" s="33">
        <v>2</v>
      </c>
      <c r="G357" s="99"/>
      <c r="H357" s="115"/>
      <c r="I357" s="115"/>
      <c r="J357" s="115"/>
      <c r="K357" s="100"/>
      <c r="L357" s="101"/>
      <c r="M357" s="101"/>
      <c r="N357" s="101"/>
      <c r="O357" s="101"/>
      <c r="P357" s="101"/>
      <c r="Q357" s="102"/>
      <c r="R357" s="102"/>
      <c r="S357" s="102"/>
      <c r="T357" s="102"/>
      <c r="U357" s="102"/>
      <c r="V357" s="103" t="s">
        <v>23</v>
      </c>
      <c r="W357" s="103">
        <v>2233000</v>
      </c>
      <c r="X357" s="103">
        <v>357280</v>
      </c>
      <c r="Y357" s="103">
        <v>5180560</v>
      </c>
      <c r="Z357" s="103" t="s">
        <v>1287</v>
      </c>
      <c r="AA357" s="101"/>
      <c r="AB357" s="101"/>
      <c r="AC357" s="101"/>
      <c r="AD357" s="101"/>
      <c r="AE357" s="101"/>
      <c r="AF357" s="104"/>
      <c r="AG357" s="104"/>
      <c r="AH357" s="104"/>
      <c r="AI357" s="104"/>
      <c r="AJ357" s="104"/>
      <c r="AK357" s="102" t="str">
        <f t="shared" si="138"/>
        <v xml:space="preserve"> CASA CIENTIFICA BLANCO Y COMPANIA S.A.S</v>
      </c>
      <c r="AL357" s="102" t="str">
        <f t="shared" si="139"/>
        <v>SIGMA</v>
      </c>
      <c r="AM357" s="102">
        <f t="shared" si="140"/>
        <v>2233000</v>
      </c>
      <c r="AN357" s="102">
        <f t="shared" si="141"/>
        <v>357280</v>
      </c>
      <c r="AO357" s="102">
        <f t="shared" si="142"/>
        <v>5180560</v>
      </c>
      <c r="AP357" s="102" t="str">
        <f t="shared" si="143"/>
        <v>45 DIAS</v>
      </c>
      <c r="AQ357" s="104"/>
      <c r="AR357" s="104"/>
      <c r="AS357" s="104"/>
      <c r="AT357" s="104"/>
      <c r="AU357" s="104"/>
      <c r="AV357" s="105"/>
      <c r="AW357" s="105"/>
      <c r="AX357" s="105"/>
      <c r="AY357" s="105"/>
      <c r="AZ357" s="105"/>
      <c r="BA357" s="102"/>
      <c r="BB357" s="102"/>
      <c r="BC357" s="102"/>
      <c r="BD357" s="102"/>
      <c r="BE357" s="102"/>
      <c r="BF357" s="106"/>
      <c r="BG357" s="106"/>
      <c r="BH357" s="106"/>
      <c r="BI357" s="106"/>
      <c r="BJ357" s="106"/>
      <c r="BK357" s="101" t="s">
        <v>23</v>
      </c>
      <c r="BL357" s="101">
        <v>1834000</v>
      </c>
      <c r="BM357" s="101">
        <v>293440</v>
      </c>
      <c r="BN357" s="101">
        <v>4254880</v>
      </c>
      <c r="BO357" s="101" t="s">
        <v>1319</v>
      </c>
      <c r="BP357" s="107"/>
      <c r="BQ357" s="107"/>
      <c r="BR357" s="107"/>
      <c r="BS357" s="107"/>
      <c r="BT357" s="107"/>
      <c r="BU357" s="151" t="str">
        <f t="shared" si="120"/>
        <v xml:space="preserve"> QUIMICA  M.G.  S.A.S.</v>
      </c>
      <c r="BV357" s="151" t="str">
        <f t="shared" si="121"/>
        <v>SIGMA</v>
      </c>
      <c r="BW357" s="151">
        <f t="shared" si="122"/>
        <v>1834000</v>
      </c>
      <c r="BX357" s="151">
        <f t="shared" si="123"/>
        <v>293440</v>
      </c>
      <c r="BY357" s="151">
        <f t="shared" si="124"/>
        <v>4254880</v>
      </c>
      <c r="BZ357" s="151" t="str">
        <f t="shared" si="125"/>
        <v>60  DIAS</v>
      </c>
      <c r="CA357" s="105" t="s">
        <v>23</v>
      </c>
      <c r="CB357" s="105">
        <v>2087000</v>
      </c>
      <c r="CC357" s="105">
        <v>339920</v>
      </c>
      <c r="CD357" s="105">
        <v>4841840</v>
      </c>
      <c r="CE357" s="105" t="s">
        <v>160</v>
      </c>
      <c r="CF357" s="100"/>
      <c r="CG357" s="100"/>
      <c r="CH357" s="100"/>
      <c r="CI357" s="100"/>
      <c r="CJ357" s="100"/>
      <c r="CK357" s="107"/>
      <c r="CL357" s="107"/>
      <c r="CM357" s="107"/>
      <c r="CN357" s="107"/>
      <c r="CO357" s="107"/>
      <c r="CP357" s="102" t="str">
        <f t="shared" si="126"/>
        <v>SCIENTIFIC PRODUCTS LTDA.</v>
      </c>
      <c r="CQ357" s="102" t="str">
        <f t="shared" si="127"/>
        <v>SIGMA</v>
      </c>
      <c r="CR357" s="102">
        <f t="shared" si="128"/>
        <v>2087000</v>
      </c>
      <c r="CS357" s="102">
        <f t="shared" si="129"/>
        <v>339920</v>
      </c>
      <c r="CT357" s="102">
        <f t="shared" si="130"/>
        <v>4841840</v>
      </c>
      <c r="CU357" s="102" t="str">
        <f t="shared" si="131"/>
        <v>90 DÍAS</v>
      </c>
      <c r="CV357" s="105" t="str">
        <f t="shared" si="132"/>
        <v xml:space="preserve"> QUIMICA  M.G.  S.A.S.</v>
      </c>
      <c r="CW357" s="105" t="str">
        <f t="shared" si="133"/>
        <v>SIGMA</v>
      </c>
      <c r="CX357" s="105">
        <f t="shared" si="134"/>
        <v>1834000</v>
      </c>
      <c r="CY357" s="105">
        <f t="shared" si="135"/>
        <v>293440</v>
      </c>
      <c r="CZ357" s="105">
        <f t="shared" si="136"/>
        <v>4254880</v>
      </c>
      <c r="DA357" s="105" t="str">
        <f t="shared" si="137"/>
        <v>60  DIAS</v>
      </c>
    </row>
    <row r="358" spans="1:105" ht="30">
      <c r="A358" s="40">
        <v>350</v>
      </c>
      <c r="B358" s="97" t="s">
        <v>146</v>
      </c>
      <c r="C358" s="35" t="s">
        <v>93</v>
      </c>
      <c r="D358" s="35">
        <v>500</v>
      </c>
      <c r="E358" s="98" t="s">
        <v>1260</v>
      </c>
      <c r="F358" s="33">
        <v>1</v>
      </c>
      <c r="G358" s="99" t="s">
        <v>914</v>
      </c>
      <c r="H358" s="115"/>
      <c r="I358" s="115"/>
      <c r="J358" s="115"/>
      <c r="K358" s="100"/>
      <c r="L358" s="101"/>
      <c r="M358" s="101"/>
      <c r="N358" s="101"/>
      <c r="O358" s="101"/>
      <c r="P358" s="101"/>
      <c r="Q358" s="102"/>
      <c r="R358" s="102"/>
      <c r="S358" s="102"/>
      <c r="T358" s="102"/>
      <c r="U358" s="102"/>
      <c r="V358" s="103" t="s">
        <v>23</v>
      </c>
      <c r="W358" s="103">
        <v>2015000</v>
      </c>
      <c r="X358" s="103">
        <v>322400</v>
      </c>
      <c r="Y358" s="103">
        <v>2337400</v>
      </c>
      <c r="Z358" s="103" t="s">
        <v>1287</v>
      </c>
      <c r="AA358" s="101"/>
      <c r="AB358" s="101"/>
      <c r="AC358" s="101"/>
      <c r="AD358" s="101"/>
      <c r="AE358" s="101"/>
      <c r="AF358" s="104"/>
      <c r="AG358" s="104"/>
      <c r="AH358" s="104"/>
      <c r="AI358" s="104"/>
      <c r="AJ358" s="104"/>
      <c r="AK358" s="102" t="str">
        <f t="shared" si="138"/>
        <v xml:space="preserve"> CASA CIENTIFICA BLANCO Y COMPANIA S.A.S</v>
      </c>
      <c r="AL358" s="102" t="str">
        <f t="shared" si="139"/>
        <v>SIGMA</v>
      </c>
      <c r="AM358" s="102">
        <f t="shared" si="140"/>
        <v>2015000</v>
      </c>
      <c r="AN358" s="102">
        <f t="shared" si="141"/>
        <v>322400</v>
      </c>
      <c r="AO358" s="102">
        <f t="shared" si="142"/>
        <v>2337400</v>
      </c>
      <c r="AP358" s="102" t="str">
        <f t="shared" si="143"/>
        <v>45 DIAS</v>
      </c>
      <c r="AQ358" s="104"/>
      <c r="AR358" s="104"/>
      <c r="AS358" s="104"/>
      <c r="AT358" s="104"/>
      <c r="AU358" s="104"/>
      <c r="AV358" s="105"/>
      <c r="AW358" s="105"/>
      <c r="AX358" s="105"/>
      <c r="AY358" s="105"/>
      <c r="AZ358" s="105"/>
      <c r="BA358" s="102"/>
      <c r="BB358" s="102"/>
      <c r="BC358" s="102"/>
      <c r="BD358" s="102"/>
      <c r="BE358" s="102"/>
      <c r="BF358" s="106" t="s">
        <v>134</v>
      </c>
      <c r="BG358" s="106">
        <v>336384</v>
      </c>
      <c r="BH358" s="106">
        <v>53821.440000000002</v>
      </c>
      <c r="BI358" s="106">
        <v>390205.44</v>
      </c>
      <c r="BJ358" s="106" t="s">
        <v>1312</v>
      </c>
      <c r="BK358" s="101"/>
      <c r="BL358" s="101"/>
      <c r="BM358" s="101"/>
      <c r="BN358" s="101"/>
      <c r="BO358" s="101"/>
      <c r="BP358" s="107"/>
      <c r="BQ358" s="107"/>
      <c r="BR358" s="107"/>
      <c r="BS358" s="107"/>
      <c r="BT358" s="107"/>
      <c r="BU358" s="151" t="str">
        <f t="shared" si="120"/>
        <v>PROFINAS S.A.S</v>
      </c>
      <c r="BV358" s="151" t="str">
        <f t="shared" si="121"/>
        <v>MERCK</v>
      </c>
      <c r="BW358" s="151">
        <f t="shared" si="122"/>
        <v>336384</v>
      </c>
      <c r="BX358" s="151">
        <f t="shared" si="123"/>
        <v>53821.440000000002</v>
      </c>
      <c r="BY358" s="151">
        <f t="shared" si="124"/>
        <v>390205.44</v>
      </c>
      <c r="BZ358" s="151" t="str">
        <f t="shared" si="125"/>
        <v>8-75 DIAS</v>
      </c>
      <c r="CA358" s="105" t="s">
        <v>23</v>
      </c>
      <c r="CB358" s="105">
        <v>1820000</v>
      </c>
      <c r="CC358" s="105">
        <v>291200</v>
      </c>
      <c r="CD358" s="105">
        <v>2111200</v>
      </c>
      <c r="CE358" s="105" t="s">
        <v>160</v>
      </c>
      <c r="CF358" s="100"/>
      <c r="CG358" s="100"/>
      <c r="CH358" s="100"/>
      <c r="CI358" s="100"/>
      <c r="CJ358" s="100"/>
      <c r="CK358" s="107"/>
      <c r="CL358" s="107"/>
      <c r="CM358" s="107"/>
      <c r="CN358" s="107"/>
      <c r="CO358" s="107"/>
      <c r="CP358" s="102" t="str">
        <f t="shared" si="126"/>
        <v>SCIENTIFIC PRODUCTS LTDA.</v>
      </c>
      <c r="CQ358" s="102" t="str">
        <f t="shared" si="127"/>
        <v>SIGMA</v>
      </c>
      <c r="CR358" s="102">
        <f t="shared" si="128"/>
        <v>1820000</v>
      </c>
      <c r="CS358" s="102">
        <f t="shared" si="129"/>
        <v>291200</v>
      </c>
      <c r="CT358" s="102">
        <f t="shared" si="130"/>
        <v>2111200</v>
      </c>
      <c r="CU358" s="102" t="str">
        <f t="shared" si="131"/>
        <v>90 DÍAS</v>
      </c>
      <c r="CV358" s="105" t="str">
        <f t="shared" si="132"/>
        <v>PROFINAS S.A.S</v>
      </c>
      <c r="CW358" s="105" t="str">
        <f t="shared" si="133"/>
        <v>MERCK</v>
      </c>
      <c r="CX358" s="105">
        <f t="shared" si="134"/>
        <v>336384</v>
      </c>
      <c r="CY358" s="105">
        <f t="shared" si="135"/>
        <v>53821.440000000002</v>
      </c>
      <c r="CZ358" s="105">
        <f t="shared" si="136"/>
        <v>390205.44</v>
      </c>
      <c r="DA358" s="105" t="str">
        <f t="shared" si="137"/>
        <v>8-75 DIAS</v>
      </c>
    </row>
    <row r="359" spans="1:105" ht="90">
      <c r="A359" s="40">
        <v>351</v>
      </c>
      <c r="B359" s="97" t="s">
        <v>147</v>
      </c>
      <c r="C359" s="35" t="s">
        <v>148</v>
      </c>
      <c r="D359" s="35">
        <v>1</v>
      </c>
      <c r="E359" s="98" t="s">
        <v>467</v>
      </c>
      <c r="F359" s="33">
        <v>8</v>
      </c>
      <c r="G359" s="99"/>
      <c r="H359" s="115"/>
      <c r="I359" s="115"/>
      <c r="J359" s="115"/>
      <c r="K359" s="100"/>
      <c r="L359" s="101"/>
      <c r="M359" s="101"/>
      <c r="N359" s="101"/>
      <c r="O359" s="101"/>
      <c r="P359" s="101"/>
      <c r="Q359" s="102" t="s">
        <v>467</v>
      </c>
      <c r="R359" s="102">
        <v>1308000</v>
      </c>
      <c r="S359" s="102">
        <v>209280</v>
      </c>
      <c r="T359" s="102">
        <v>12138240</v>
      </c>
      <c r="U359" s="102" t="s">
        <v>1283</v>
      </c>
      <c r="V359" s="103"/>
      <c r="W359" s="103"/>
      <c r="X359" s="103"/>
      <c r="Y359" s="103"/>
      <c r="Z359" s="103"/>
      <c r="AA359" s="101"/>
      <c r="AB359" s="101"/>
      <c r="AC359" s="101"/>
      <c r="AD359" s="101"/>
      <c r="AE359" s="101"/>
      <c r="AF359" s="104"/>
      <c r="AG359" s="104"/>
      <c r="AH359" s="104"/>
      <c r="AI359" s="104"/>
      <c r="AJ359" s="104"/>
      <c r="AK359" s="102" t="str">
        <f t="shared" si="138"/>
        <v xml:space="preserve">BLAMIS DOTACIONES </v>
      </c>
      <c r="AL359" s="102" t="str">
        <f t="shared" si="139"/>
        <v>FALCON</v>
      </c>
      <c r="AM359" s="102">
        <f t="shared" si="140"/>
        <v>1308000</v>
      </c>
      <c r="AN359" s="102">
        <f t="shared" si="141"/>
        <v>209280</v>
      </c>
      <c r="AO359" s="102">
        <f t="shared" si="142"/>
        <v>12138240</v>
      </c>
      <c r="AP359" s="102" t="str">
        <f t="shared" si="143"/>
        <v>60 DIAS</v>
      </c>
      <c r="AQ359" s="104" t="s">
        <v>467</v>
      </c>
      <c r="AR359" s="104">
        <v>664000</v>
      </c>
      <c r="AS359" s="104">
        <v>106240</v>
      </c>
      <c r="AT359" s="104">
        <v>6161920</v>
      </c>
      <c r="AU359" s="104" t="s">
        <v>1295</v>
      </c>
      <c r="AV359" s="105"/>
      <c r="AW359" s="105"/>
      <c r="AX359" s="105"/>
      <c r="AY359" s="105"/>
      <c r="AZ359" s="105"/>
      <c r="BA359" s="102"/>
      <c r="BB359" s="102"/>
      <c r="BC359" s="102"/>
      <c r="BD359" s="102"/>
      <c r="BE359" s="102"/>
      <c r="BF359" s="106"/>
      <c r="BG359" s="106"/>
      <c r="BH359" s="106"/>
      <c r="BI359" s="106"/>
      <c r="BJ359" s="106"/>
      <c r="BK359" s="101" t="s">
        <v>467</v>
      </c>
      <c r="BL359" s="101">
        <v>473000</v>
      </c>
      <c r="BM359" s="101">
        <v>75680</v>
      </c>
      <c r="BN359" s="101">
        <v>4389440</v>
      </c>
      <c r="BO359" s="101" t="s">
        <v>1283</v>
      </c>
      <c r="BP359" s="107"/>
      <c r="BQ359" s="107"/>
      <c r="BR359" s="107"/>
      <c r="BS359" s="107"/>
      <c r="BT359" s="107"/>
      <c r="BU359" s="151" t="str">
        <f t="shared" si="120"/>
        <v xml:space="preserve"> QUIMICA  M.G.  S.A.S.</v>
      </c>
      <c r="BV359" s="151" t="str">
        <f t="shared" si="121"/>
        <v>FALCON</v>
      </c>
      <c r="BW359" s="151">
        <f t="shared" si="122"/>
        <v>473000</v>
      </c>
      <c r="BX359" s="151">
        <f t="shared" si="123"/>
        <v>75680</v>
      </c>
      <c r="BY359" s="151">
        <f t="shared" si="124"/>
        <v>4389440</v>
      </c>
      <c r="BZ359" s="151" t="str">
        <f t="shared" si="125"/>
        <v>60 DIAS</v>
      </c>
      <c r="CA359" s="105" t="s">
        <v>467</v>
      </c>
      <c r="CB359" s="105">
        <v>294800</v>
      </c>
      <c r="CC359" s="105">
        <v>47168</v>
      </c>
      <c r="CD359" s="105">
        <v>2735744</v>
      </c>
      <c r="CE359" s="105" t="s">
        <v>137</v>
      </c>
      <c r="CF359" s="100"/>
      <c r="CG359" s="100"/>
      <c r="CH359" s="100"/>
      <c r="CI359" s="100"/>
      <c r="CJ359" s="100"/>
      <c r="CK359" s="107"/>
      <c r="CL359" s="107"/>
      <c r="CM359" s="107"/>
      <c r="CN359" s="107"/>
      <c r="CO359" s="107"/>
      <c r="CP359" s="102" t="str">
        <f t="shared" si="126"/>
        <v>SCIENTIFIC PRODUCTS LTDA.</v>
      </c>
      <c r="CQ359" s="102" t="str">
        <f t="shared" si="127"/>
        <v>FALCON</v>
      </c>
      <c r="CR359" s="102">
        <f t="shared" si="128"/>
        <v>294800</v>
      </c>
      <c r="CS359" s="102">
        <f t="shared" si="129"/>
        <v>47168</v>
      </c>
      <c r="CT359" s="102">
        <f t="shared" si="130"/>
        <v>2735744</v>
      </c>
      <c r="CU359" s="102" t="str">
        <f t="shared" si="131"/>
        <v>60 DÍAS</v>
      </c>
      <c r="CV359" s="105" t="str">
        <f t="shared" si="132"/>
        <v>SCIENTIFIC PRODUCTS LTDA.</v>
      </c>
      <c r="CW359" s="105" t="str">
        <f t="shared" si="133"/>
        <v>FALCON</v>
      </c>
      <c r="CX359" s="105">
        <f t="shared" si="134"/>
        <v>294800</v>
      </c>
      <c r="CY359" s="105">
        <f t="shared" si="135"/>
        <v>47168</v>
      </c>
      <c r="CZ359" s="105">
        <f t="shared" si="136"/>
        <v>2735744</v>
      </c>
      <c r="DA359" s="105" t="str">
        <f t="shared" si="137"/>
        <v>60 DÍAS</v>
      </c>
    </row>
    <row r="360" spans="1:105" ht="90">
      <c r="A360" s="40">
        <v>352</v>
      </c>
      <c r="B360" s="97" t="s">
        <v>149</v>
      </c>
      <c r="C360" s="35" t="s">
        <v>148</v>
      </c>
      <c r="D360" s="35">
        <v>1</v>
      </c>
      <c r="E360" s="98" t="s">
        <v>467</v>
      </c>
      <c r="F360" s="33">
        <v>8</v>
      </c>
      <c r="G360" s="99"/>
      <c r="H360" s="115"/>
      <c r="I360" s="115"/>
      <c r="J360" s="115"/>
      <c r="K360" s="100"/>
      <c r="L360" s="101"/>
      <c r="M360" s="101"/>
      <c r="N360" s="101"/>
      <c r="O360" s="101"/>
      <c r="P360" s="101"/>
      <c r="Q360" s="102" t="s">
        <v>467</v>
      </c>
      <c r="R360" s="102">
        <v>822000</v>
      </c>
      <c r="S360" s="102">
        <v>131520</v>
      </c>
      <c r="T360" s="102">
        <v>7628160</v>
      </c>
      <c r="U360" s="102" t="s">
        <v>1283</v>
      </c>
      <c r="V360" s="103"/>
      <c r="W360" s="103"/>
      <c r="X360" s="103"/>
      <c r="Y360" s="103"/>
      <c r="Z360" s="103"/>
      <c r="AA360" s="101"/>
      <c r="AB360" s="101"/>
      <c r="AC360" s="101"/>
      <c r="AD360" s="101"/>
      <c r="AE360" s="101"/>
      <c r="AF360" s="104"/>
      <c r="AG360" s="104"/>
      <c r="AH360" s="104"/>
      <c r="AI360" s="104"/>
      <c r="AJ360" s="104"/>
      <c r="AK360" s="102" t="str">
        <f t="shared" si="138"/>
        <v xml:space="preserve">BLAMIS DOTACIONES </v>
      </c>
      <c r="AL360" s="102" t="str">
        <f t="shared" si="139"/>
        <v>FALCON</v>
      </c>
      <c r="AM360" s="102">
        <f t="shared" si="140"/>
        <v>822000</v>
      </c>
      <c r="AN360" s="102">
        <f t="shared" si="141"/>
        <v>131520</v>
      </c>
      <c r="AO360" s="102">
        <f t="shared" si="142"/>
        <v>7628160</v>
      </c>
      <c r="AP360" s="102" t="str">
        <f t="shared" si="143"/>
        <v>60 DIAS</v>
      </c>
      <c r="AQ360" s="104" t="s">
        <v>467</v>
      </c>
      <c r="AR360" s="104">
        <v>882000</v>
      </c>
      <c r="AS360" s="104">
        <v>141120</v>
      </c>
      <c r="AT360" s="104">
        <v>8184960</v>
      </c>
      <c r="AU360" s="104" t="s">
        <v>1295</v>
      </c>
      <c r="AV360" s="105"/>
      <c r="AW360" s="105"/>
      <c r="AX360" s="105"/>
      <c r="AY360" s="105"/>
      <c r="AZ360" s="105"/>
      <c r="BA360" s="102"/>
      <c r="BB360" s="102"/>
      <c r="BC360" s="102"/>
      <c r="BD360" s="102"/>
      <c r="BE360" s="102"/>
      <c r="BF360" s="106"/>
      <c r="BG360" s="106"/>
      <c r="BH360" s="106"/>
      <c r="BI360" s="106"/>
      <c r="BJ360" s="106"/>
      <c r="BK360" s="101" t="s">
        <v>467</v>
      </c>
      <c r="BL360" s="101">
        <v>587000</v>
      </c>
      <c r="BM360" s="101">
        <v>93920</v>
      </c>
      <c r="BN360" s="101">
        <v>5447360</v>
      </c>
      <c r="BO360" s="101" t="s">
        <v>1283</v>
      </c>
      <c r="BP360" s="107"/>
      <c r="BQ360" s="107"/>
      <c r="BR360" s="107"/>
      <c r="BS360" s="107"/>
      <c r="BT360" s="107"/>
      <c r="BU360" s="151" t="str">
        <f t="shared" si="120"/>
        <v xml:space="preserve"> QUIMICA  M.G.  S.A.S.</v>
      </c>
      <c r="BV360" s="151" t="str">
        <f t="shared" si="121"/>
        <v>FALCON</v>
      </c>
      <c r="BW360" s="151">
        <f t="shared" si="122"/>
        <v>587000</v>
      </c>
      <c r="BX360" s="151">
        <f t="shared" si="123"/>
        <v>93920</v>
      </c>
      <c r="BY360" s="151">
        <f t="shared" si="124"/>
        <v>5447360</v>
      </c>
      <c r="BZ360" s="151" t="str">
        <f t="shared" si="125"/>
        <v>60 DIAS</v>
      </c>
      <c r="CA360" s="105" t="s">
        <v>467</v>
      </c>
      <c r="CB360" s="105">
        <v>325600</v>
      </c>
      <c r="CC360" s="105">
        <v>52096</v>
      </c>
      <c r="CD360" s="105">
        <v>3021568</v>
      </c>
      <c r="CE360" s="105" t="s">
        <v>137</v>
      </c>
      <c r="CF360" s="100"/>
      <c r="CG360" s="100"/>
      <c r="CH360" s="100"/>
      <c r="CI360" s="100"/>
      <c r="CJ360" s="100"/>
      <c r="CK360" s="107"/>
      <c r="CL360" s="107"/>
      <c r="CM360" s="107"/>
      <c r="CN360" s="107"/>
      <c r="CO360" s="107"/>
      <c r="CP360" s="102" t="str">
        <f t="shared" si="126"/>
        <v>SCIENTIFIC PRODUCTS LTDA.</v>
      </c>
      <c r="CQ360" s="102" t="str">
        <f t="shared" si="127"/>
        <v>FALCON</v>
      </c>
      <c r="CR360" s="102">
        <f t="shared" si="128"/>
        <v>325600</v>
      </c>
      <c r="CS360" s="102">
        <f t="shared" si="129"/>
        <v>52096</v>
      </c>
      <c r="CT360" s="102">
        <f t="shared" si="130"/>
        <v>3021568</v>
      </c>
      <c r="CU360" s="102" t="str">
        <f t="shared" si="131"/>
        <v>60 DÍAS</v>
      </c>
      <c r="CV360" s="105" t="str">
        <f t="shared" si="132"/>
        <v>SCIENTIFIC PRODUCTS LTDA.</v>
      </c>
      <c r="CW360" s="105" t="str">
        <f t="shared" si="133"/>
        <v>FALCON</v>
      </c>
      <c r="CX360" s="105">
        <f t="shared" si="134"/>
        <v>325600</v>
      </c>
      <c r="CY360" s="105">
        <f t="shared" si="135"/>
        <v>52096</v>
      </c>
      <c r="CZ360" s="105">
        <f t="shared" si="136"/>
        <v>3021568</v>
      </c>
      <c r="DA360" s="105" t="str">
        <f t="shared" si="137"/>
        <v>60 DÍAS</v>
      </c>
    </row>
    <row r="361" spans="1:105" ht="75">
      <c r="A361" s="40">
        <v>353</v>
      </c>
      <c r="B361" s="97" t="s">
        <v>337</v>
      </c>
      <c r="C361" s="35" t="s">
        <v>30</v>
      </c>
      <c r="D361" s="35" t="s">
        <v>314</v>
      </c>
      <c r="E361" s="98" t="s">
        <v>338</v>
      </c>
      <c r="F361" s="33">
        <v>5</v>
      </c>
      <c r="G361" s="99"/>
      <c r="H361" s="115"/>
      <c r="I361" s="115"/>
      <c r="J361" s="115"/>
      <c r="K361" s="100"/>
      <c r="L361" s="101"/>
      <c r="M361" s="101"/>
      <c r="N361" s="101"/>
      <c r="O361" s="101"/>
      <c r="P361" s="101"/>
      <c r="Q361" s="102"/>
      <c r="R361" s="102"/>
      <c r="S361" s="102"/>
      <c r="T361" s="102"/>
      <c r="U361" s="102"/>
      <c r="V361" s="103"/>
      <c r="W361" s="103"/>
      <c r="X361" s="103"/>
      <c r="Y361" s="103"/>
      <c r="Z361" s="103"/>
      <c r="AA361" s="101"/>
      <c r="AB361" s="101"/>
      <c r="AC361" s="101"/>
      <c r="AD361" s="101"/>
      <c r="AE361" s="101"/>
      <c r="AF361" s="104"/>
      <c r="AG361" s="104"/>
      <c r="AH361" s="104"/>
      <c r="AI361" s="104"/>
      <c r="AJ361" s="104"/>
      <c r="AK361" s="102"/>
      <c r="AL361" s="102"/>
      <c r="AM361" s="102"/>
      <c r="AN361" s="102"/>
      <c r="AO361" s="102"/>
      <c r="AP361" s="102"/>
      <c r="AQ361" s="104"/>
      <c r="AR361" s="104"/>
      <c r="AS361" s="104"/>
      <c r="AT361" s="104"/>
      <c r="AU361" s="104"/>
      <c r="AV361" s="105"/>
      <c r="AW361" s="105"/>
      <c r="AX361" s="105"/>
      <c r="AY361" s="105"/>
      <c r="AZ361" s="105"/>
      <c r="BA361" s="102"/>
      <c r="BB361" s="102"/>
      <c r="BC361" s="102"/>
      <c r="BD361" s="102"/>
      <c r="BE361" s="102"/>
      <c r="BF361" s="106"/>
      <c r="BG361" s="106"/>
      <c r="BH361" s="106"/>
      <c r="BI361" s="106"/>
      <c r="BJ361" s="106"/>
      <c r="BK361" s="101"/>
      <c r="BL361" s="101"/>
      <c r="BM361" s="101"/>
      <c r="BN361" s="101"/>
      <c r="BO361" s="101"/>
      <c r="BP361" s="107"/>
      <c r="BQ361" s="107"/>
      <c r="BR361" s="107"/>
      <c r="BS361" s="107"/>
      <c r="BT361" s="107"/>
      <c r="BU361" s="151"/>
      <c r="BV361" s="151">
        <f t="shared" si="121"/>
        <v>0</v>
      </c>
      <c r="BW361" s="151"/>
      <c r="BX361" s="151"/>
      <c r="BY361" s="151"/>
      <c r="BZ361" s="151">
        <f t="shared" si="125"/>
        <v>0</v>
      </c>
      <c r="CA361" s="105"/>
      <c r="CB361" s="105"/>
      <c r="CC361" s="105"/>
      <c r="CD361" s="105"/>
      <c r="CE361" s="105"/>
      <c r="CF361" s="100"/>
      <c r="CG361" s="100"/>
      <c r="CH361" s="100"/>
      <c r="CI361" s="100"/>
      <c r="CJ361" s="100"/>
      <c r="CK361" s="107"/>
      <c r="CL361" s="107"/>
      <c r="CM361" s="107"/>
      <c r="CN361" s="107"/>
      <c r="CO361" s="107"/>
      <c r="CP361" s="102"/>
      <c r="CQ361" s="102"/>
      <c r="CR361" s="102"/>
      <c r="CS361" s="102"/>
      <c r="CT361" s="102"/>
      <c r="CU361" s="102"/>
      <c r="CV361" s="105">
        <f t="shared" si="132"/>
        <v>0</v>
      </c>
      <c r="CW361" s="105">
        <f t="shared" si="133"/>
        <v>0</v>
      </c>
      <c r="CX361" s="105">
        <f t="shared" si="134"/>
        <v>0</v>
      </c>
      <c r="CY361" s="105">
        <f t="shared" si="135"/>
        <v>0</v>
      </c>
      <c r="CZ361" s="105">
        <f t="shared" si="136"/>
        <v>0</v>
      </c>
      <c r="DA361" s="105">
        <f t="shared" si="137"/>
        <v>0</v>
      </c>
    </row>
    <row r="362" spans="1:105" ht="45">
      <c r="A362" s="40">
        <v>354</v>
      </c>
      <c r="B362" s="97" t="s">
        <v>306</v>
      </c>
      <c r="C362" s="35" t="s">
        <v>307</v>
      </c>
      <c r="D362" s="35" t="s">
        <v>308</v>
      </c>
      <c r="E362" s="98" t="s">
        <v>23</v>
      </c>
      <c r="F362" s="33">
        <v>3</v>
      </c>
      <c r="G362" s="99"/>
      <c r="H362" s="115"/>
      <c r="I362" s="115"/>
      <c r="J362" s="115"/>
      <c r="K362" s="100"/>
      <c r="L362" s="101"/>
      <c r="M362" s="101"/>
      <c r="N362" s="101"/>
      <c r="O362" s="101"/>
      <c r="P362" s="101"/>
      <c r="Q362" s="102"/>
      <c r="R362" s="102"/>
      <c r="S362" s="102"/>
      <c r="T362" s="102"/>
      <c r="U362" s="102"/>
      <c r="V362" s="103" t="s">
        <v>23</v>
      </c>
      <c r="W362" s="103">
        <v>227000</v>
      </c>
      <c r="X362" s="103">
        <v>36320</v>
      </c>
      <c r="Y362" s="103">
        <v>789960</v>
      </c>
      <c r="Z362" s="103" t="s">
        <v>1287</v>
      </c>
      <c r="AA362" s="101"/>
      <c r="AB362" s="101"/>
      <c r="AC362" s="101"/>
      <c r="AD362" s="101"/>
      <c r="AE362" s="101"/>
      <c r="AF362" s="104"/>
      <c r="AG362" s="104"/>
      <c r="AH362" s="104"/>
      <c r="AI362" s="104"/>
      <c r="AJ362" s="104"/>
      <c r="AK362" s="102" t="str">
        <f t="shared" si="138"/>
        <v xml:space="preserve"> CASA CIENTIFICA BLANCO Y COMPANIA S.A.S</v>
      </c>
      <c r="AL362" s="102" t="str">
        <f t="shared" si="139"/>
        <v>SIGMA</v>
      </c>
      <c r="AM362" s="102">
        <f t="shared" si="140"/>
        <v>227000</v>
      </c>
      <c r="AN362" s="102">
        <f t="shared" si="141"/>
        <v>36320</v>
      </c>
      <c r="AO362" s="102">
        <f t="shared" si="142"/>
        <v>789960</v>
      </c>
      <c r="AP362" s="102" t="str">
        <f t="shared" si="143"/>
        <v>45 DIAS</v>
      </c>
      <c r="AQ362" s="104"/>
      <c r="AR362" s="104"/>
      <c r="AS362" s="104"/>
      <c r="AT362" s="104"/>
      <c r="AU362" s="104"/>
      <c r="AV362" s="105"/>
      <c r="AW362" s="105"/>
      <c r="AX362" s="105"/>
      <c r="AY362" s="105"/>
      <c r="AZ362" s="105"/>
      <c r="BA362" s="102"/>
      <c r="BB362" s="102"/>
      <c r="BC362" s="102"/>
      <c r="BD362" s="102"/>
      <c r="BE362" s="102"/>
      <c r="BF362" s="106"/>
      <c r="BG362" s="106"/>
      <c r="BH362" s="106"/>
      <c r="BI362" s="106"/>
      <c r="BJ362" s="106"/>
      <c r="BK362" s="101" t="s">
        <v>23</v>
      </c>
      <c r="BL362" s="101">
        <v>183000</v>
      </c>
      <c r="BM362" s="101">
        <v>29280</v>
      </c>
      <c r="BN362" s="101">
        <v>636840</v>
      </c>
      <c r="BO362" s="101" t="s">
        <v>1283</v>
      </c>
      <c r="BP362" s="107"/>
      <c r="BQ362" s="107"/>
      <c r="BR362" s="107"/>
      <c r="BS362" s="107"/>
      <c r="BT362" s="107"/>
      <c r="BU362" s="151" t="str">
        <f t="shared" si="120"/>
        <v xml:space="preserve"> QUIMICA  M.G.  S.A.S.</v>
      </c>
      <c r="BV362" s="151" t="str">
        <f t="shared" si="121"/>
        <v>SIGMA</v>
      </c>
      <c r="BW362" s="151">
        <f t="shared" si="122"/>
        <v>183000</v>
      </c>
      <c r="BX362" s="151">
        <f t="shared" si="123"/>
        <v>29280</v>
      </c>
      <c r="BY362" s="151">
        <f t="shared" si="124"/>
        <v>636840</v>
      </c>
      <c r="BZ362" s="151" t="str">
        <f t="shared" si="125"/>
        <v>60 DIAS</v>
      </c>
      <c r="CA362" s="105" t="s">
        <v>23</v>
      </c>
      <c r="CB362" s="105">
        <v>187900</v>
      </c>
      <c r="CC362" s="105">
        <v>30064</v>
      </c>
      <c r="CD362" s="105">
        <v>653892</v>
      </c>
      <c r="CE362" s="105" t="s">
        <v>160</v>
      </c>
      <c r="CF362" s="100"/>
      <c r="CG362" s="100"/>
      <c r="CH362" s="100"/>
      <c r="CI362" s="100"/>
      <c r="CJ362" s="100"/>
      <c r="CK362" s="107"/>
      <c r="CL362" s="107"/>
      <c r="CM362" s="107"/>
      <c r="CN362" s="107"/>
      <c r="CO362" s="107"/>
      <c r="CP362" s="102" t="str">
        <f t="shared" si="126"/>
        <v>SCIENTIFIC PRODUCTS LTDA.</v>
      </c>
      <c r="CQ362" s="102" t="str">
        <f t="shared" si="127"/>
        <v>SIGMA</v>
      </c>
      <c r="CR362" s="102">
        <f t="shared" si="128"/>
        <v>187900</v>
      </c>
      <c r="CS362" s="102">
        <f t="shared" si="129"/>
        <v>30064</v>
      </c>
      <c r="CT362" s="102">
        <f t="shared" si="130"/>
        <v>653892</v>
      </c>
      <c r="CU362" s="102" t="str">
        <f t="shared" si="131"/>
        <v>90 DÍAS</v>
      </c>
      <c r="CV362" s="105" t="str">
        <f t="shared" si="132"/>
        <v xml:space="preserve"> QUIMICA  M.G.  S.A.S.</v>
      </c>
      <c r="CW362" s="105" t="str">
        <f t="shared" si="133"/>
        <v>SIGMA</v>
      </c>
      <c r="CX362" s="105">
        <f t="shared" si="134"/>
        <v>183000</v>
      </c>
      <c r="CY362" s="105">
        <f t="shared" si="135"/>
        <v>29280</v>
      </c>
      <c r="CZ362" s="105">
        <f t="shared" si="136"/>
        <v>636840</v>
      </c>
      <c r="DA362" s="105" t="str">
        <f t="shared" si="137"/>
        <v>60 DIAS</v>
      </c>
    </row>
    <row r="363" spans="1:105" ht="30">
      <c r="A363" s="40">
        <v>355</v>
      </c>
      <c r="B363" s="97" t="s">
        <v>152</v>
      </c>
      <c r="C363" s="35" t="s">
        <v>93</v>
      </c>
      <c r="D363" s="35">
        <v>100</v>
      </c>
      <c r="E363" s="98"/>
      <c r="F363" s="33">
        <v>5</v>
      </c>
      <c r="G363" s="99"/>
      <c r="H363" s="115"/>
      <c r="I363" s="115"/>
      <c r="J363" s="115"/>
      <c r="K363" s="100"/>
      <c r="L363" s="101"/>
      <c r="M363" s="101"/>
      <c r="N363" s="101"/>
      <c r="O363" s="101"/>
      <c r="P363" s="101"/>
      <c r="Q363" s="102"/>
      <c r="R363" s="102"/>
      <c r="S363" s="102"/>
      <c r="T363" s="102"/>
      <c r="U363" s="102"/>
      <c r="V363" s="103"/>
      <c r="W363" s="103"/>
      <c r="X363" s="103"/>
      <c r="Y363" s="103"/>
      <c r="Z363" s="103"/>
      <c r="AA363" s="101"/>
      <c r="AB363" s="101"/>
      <c r="AC363" s="101"/>
      <c r="AD363" s="101"/>
      <c r="AE363" s="101"/>
      <c r="AF363" s="104"/>
      <c r="AG363" s="104"/>
      <c r="AH363" s="104"/>
      <c r="AI363" s="104"/>
      <c r="AJ363" s="104"/>
      <c r="AK363" s="102"/>
      <c r="AL363" s="102"/>
      <c r="AM363" s="102"/>
      <c r="AN363" s="102"/>
      <c r="AO363" s="102"/>
      <c r="AP363" s="102"/>
      <c r="AQ363" s="104"/>
      <c r="AR363" s="104"/>
      <c r="AS363" s="104"/>
      <c r="AT363" s="104"/>
      <c r="AU363" s="104"/>
      <c r="AV363" s="105"/>
      <c r="AW363" s="105"/>
      <c r="AX363" s="105"/>
      <c r="AY363" s="105"/>
      <c r="AZ363" s="105"/>
      <c r="BA363" s="102"/>
      <c r="BB363" s="102"/>
      <c r="BC363" s="102"/>
      <c r="BD363" s="102"/>
      <c r="BE363" s="102"/>
      <c r="BF363" s="106"/>
      <c r="BG363" s="106"/>
      <c r="BH363" s="106"/>
      <c r="BI363" s="106"/>
      <c r="BJ363" s="106"/>
      <c r="BK363" s="101"/>
      <c r="BL363" s="101"/>
      <c r="BM363" s="101"/>
      <c r="BN363" s="101"/>
      <c r="BO363" s="101"/>
      <c r="BP363" s="107"/>
      <c r="BQ363" s="107"/>
      <c r="BR363" s="107"/>
      <c r="BS363" s="107"/>
      <c r="BT363" s="107"/>
      <c r="BU363" s="151"/>
      <c r="BV363" s="151">
        <f t="shared" si="121"/>
        <v>0</v>
      </c>
      <c r="BW363" s="151"/>
      <c r="BX363" s="151"/>
      <c r="BY363" s="151"/>
      <c r="BZ363" s="151">
        <f t="shared" si="125"/>
        <v>0</v>
      </c>
      <c r="CA363" s="105" t="s">
        <v>23</v>
      </c>
      <c r="CB363" s="105">
        <v>698000</v>
      </c>
      <c r="CC363" s="105">
        <v>111680</v>
      </c>
      <c r="CD363" s="105">
        <v>4048400</v>
      </c>
      <c r="CE363" s="105" t="s">
        <v>160</v>
      </c>
      <c r="CF363" s="100"/>
      <c r="CG363" s="100"/>
      <c r="CH363" s="100"/>
      <c r="CI363" s="100"/>
      <c r="CJ363" s="100"/>
      <c r="CK363" s="107"/>
      <c r="CL363" s="107"/>
      <c r="CM363" s="107"/>
      <c r="CN363" s="107"/>
      <c r="CO363" s="107"/>
      <c r="CP363" s="102" t="str">
        <f t="shared" si="126"/>
        <v>SCIENTIFIC PRODUCTS LTDA.</v>
      </c>
      <c r="CQ363" s="102" t="str">
        <f t="shared" si="127"/>
        <v>SIGMA</v>
      </c>
      <c r="CR363" s="102">
        <f t="shared" si="128"/>
        <v>698000</v>
      </c>
      <c r="CS363" s="102">
        <f t="shared" si="129"/>
        <v>111680</v>
      </c>
      <c r="CT363" s="102">
        <f t="shared" si="130"/>
        <v>4048400</v>
      </c>
      <c r="CU363" s="102" t="str">
        <f t="shared" si="131"/>
        <v>90 DÍAS</v>
      </c>
      <c r="CV363" s="105" t="str">
        <f t="shared" si="132"/>
        <v>SCIENTIFIC PRODUCTS LTDA.</v>
      </c>
      <c r="CW363" s="105" t="str">
        <f t="shared" si="133"/>
        <v>SIGMA</v>
      </c>
      <c r="CX363" s="105">
        <f t="shared" si="134"/>
        <v>698000</v>
      </c>
      <c r="CY363" s="105">
        <f t="shared" si="135"/>
        <v>111680</v>
      </c>
      <c r="CZ363" s="105">
        <f t="shared" si="136"/>
        <v>4048400</v>
      </c>
      <c r="DA363" s="105" t="str">
        <f t="shared" si="137"/>
        <v>90 DÍAS</v>
      </c>
    </row>
    <row r="364" spans="1:105" ht="45">
      <c r="A364" s="40">
        <v>356</v>
      </c>
      <c r="B364" s="97" t="s">
        <v>515</v>
      </c>
      <c r="C364" s="35" t="s">
        <v>153</v>
      </c>
      <c r="D364" s="35">
        <v>1</v>
      </c>
      <c r="E364" s="98" t="s">
        <v>154</v>
      </c>
      <c r="F364" s="33">
        <v>2</v>
      </c>
      <c r="G364" s="99"/>
      <c r="H364" s="115"/>
      <c r="I364" s="115"/>
      <c r="J364" s="115"/>
      <c r="K364" s="100"/>
      <c r="L364" s="101"/>
      <c r="M364" s="101"/>
      <c r="N364" s="101"/>
      <c r="O364" s="101"/>
      <c r="P364" s="101"/>
      <c r="Q364" s="102"/>
      <c r="R364" s="102"/>
      <c r="S364" s="102"/>
      <c r="T364" s="102"/>
      <c r="U364" s="102"/>
      <c r="V364" s="103"/>
      <c r="W364" s="103"/>
      <c r="X364" s="103"/>
      <c r="Y364" s="103"/>
      <c r="Z364" s="103"/>
      <c r="AA364" s="101" t="s">
        <v>154</v>
      </c>
      <c r="AB364" s="101">
        <v>3400000</v>
      </c>
      <c r="AC364" s="101"/>
      <c r="AD364" s="101">
        <v>6800000</v>
      </c>
      <c r="AE364" s="101" t="s">
        <v>1290</v>
      </c>
      <c r="AF364" s="104"/>
      <c r="AG364" s="104"/>
      <c r="AH364" s="104"/>
      <c r="AI364" s="104"/>
      <c r="AJ364" s="104"/>
      <c r="AK364" s="102" t="str">
        <f t="shared" si="138"/>
        <v>GENPRODUCTS COMPANY S.A.S</v>
      </c>
      <c r="AL364" s="102" t="str">
        <f t="shared" si="139"/>
        <v>LONZA</v>
      </c>
      <c r="AM364" s="102">
        <f t="shared" si="140"/>
        <v>3400000</v>
      </c>
      <c r="AN364" s="102"/>
      <c r="AO364" s="102">
        <f t="shared" si="142"/>
        <v>6800000</v>
      </c>
      <c r="AP364" s="102" t="str">
        <f t="shared" si="143"/>
        <v>40 - 60 Días</v>
      </c>
      <c r="AQ364" s="104"/>
      <c r="AR364" s="104"/>
      <c r="AS364" s="104"/>
      <c r="AT364" s="104"/>
      <c r="AU364" s="104"/>
      <c r="AV364" s="105"/>
      <c r="AW364" s="105"/>
      <c r="AX364" s="105"/>
      <c r="AY364" s="105"/>
      <c r="AZ364" s="105"/>
      <c r="BA364" s="102"/>
      <c r="BB364" s="102"/>
      <c r="BC364" s="102"/>
      <c r="BD364" s="102"/>
      <c r="BE364" s="102"/>
      <c r="BF364" s="106"/>
      <c r="BG364" s="106"/>
      <c r="BH364" s="106"/>
      <c r="BI364" s="106"/>
      <c r="BJ364" s="106"/>
      <c r="BK364" s="101"/>
      <c r="BL364" s="101"/>
      <c r="BM364" s="101"/>
      <c r="BN364" s="101"/>
      <c r="BO364" s="101"/>
      <c r="BP364" s="107"/>
      <c r="BQ364" s="107"/>
      <c r="BR364" s="107"/>
      <c r="BS364" s="107"/>
      <c r="BT364" s="107"/>
      <c r="BU364" s="151"/>
      <c r="BV364" s="151">
        <f t="shared" si="121"/>
        <v>0</v>
      </c>
      <c r="BW364" s="151"/>
      <c r="BX364" s="151"/>
      <c r="BY364" s="151"/>
      <c r="BZ364" s="151">
        <f t="shared" si="125"/>
        <v>0</v>
      </c>
      <c r="CA364" s="105"/>
      <c r="CB364" s="105"/>
      <c r="CC364" s="105"/>
      <c r="CD364" s="105"/>
      <c r="CE364" s="105"/>
      <c r="CF364" s="100"/>
      <c r="CG364" s="100"/>
      <c r="CH364" s="100"/>
      <c r="CI364" s="100"/>
      <c r="CJ364" s="100"/>
      <c r="CK364" s="107"/>
      <c r="CL364" s="107"/>
      <c r="CM364" s="107"/>
      <c r="CN364" s="107"/>
      <c r="CO364" s="107"/>
      <c r="CP364" s="102"/>
      <c r="CQ364" s="102"/>
      <c r="CR364" s="102"/>
      <c r="CS364" s="102"/>
      <c r="CT364" s="102"/>
      <c r="CU364" s="102"/>
      <c r="CV364" s="105" t="str">
        <f t="shared" si="132"/>
        <v>GENPRODUCTS COMPANY S.A.S</v>
      </c>
      <c r="CW364" s="105" t="str">
        <f t="shared" si="133"/>
        <v>LONZA</v>
      </c>
      <c r="CX364" s="105">
        <f t="shared" si="134"/>
        <v>3400000</v>
      </c>
      <c r="CY364" s="105">
        <f t="shared" si="135"/>
        <v>0</v>
      </c>
      <c r="CZ364" s="105">
        <f t="shared" si="136"/>
        <v>6800000</v>
      </c>
      <c r="DA364" s="105" t="str">
        <f t="shared" si="137"/>
        <v>40 - 60 Días</v>
      </c>
    </row>
    <row r="365" spans="1:105" ht="60">
      <c r="A365" s="40">
        <v>357</v>
      </c>
      <c r="B365" s="97" t="s">
        <v>516</v>
      </c>
      <c r="C365" s="35" t="s">
        <v>155</v>
      </c>
      <c r="D365" s="35">
        <v>1</v>
      </c>
      <c r="E365" s="98" t="s">
        <v>154</v>
      </c>
      <c r="F365" s="33">
        <v>4</v>
      </c>
      <c r="G365" s="99"/>
      <c r="H365" s="115"/>
      <c r="I365" s="115"/>
      <c r="J365" s="115"/>
      <c r="K365" s="100"/>
      <c r="L365" s="101"/>
      <c r="M365" s="101"/>
      <c r="N365" s="101"/>
      <c r="O365" s="101"/>
      <c r="P365" s="101"/>
      <c r="Q365" s="102"/>
      <c r="R365" s="102"/>
      <c r="S365" s="102"/>
      <c r="T365" s="102"/>
      <c r="U365" s="102"/>
      <c r="V365" s="103"/>
      <c r="W365" s="103"/>
      <c r="X365" s="103"/>
      <c r="Y365" s="103"/>
      <c r="Z365" s="103"/>
      <c r="AA365" s="101" t="s">
        <v>154</v>
      </c>
      <c r="AB365" s="101">
        <v>1535000</v>
      </c>
      <c r="AC365" s="101"/>
      <c r="AD365" s="101">
        <v>6140000</v>
      </c>
      <c r="AE365" s="101" t="s">
        <v>1290</v>
      </c>
      <c r="AF365" s="104"/>
      <c r="AG365" s="104"/>
      <c r="AH365" s="104"/>
      <c r="AI365" s="104"/>
      <c r="AJ365" s="104"/>
      <c r="AK365" s="102" t="str">
        <f t="shared" si="138"/>
        <v>GENPRODUCTS COMPANY S.A.S</v>
      </c>
      <c r="AL365" s="102" t="str">
        <f t="shared" si="139"/>
        <v>LONZA</v>
      </c>
      <c r="AM365" s="102">
        <f t="shared" si="140"/>
        <v>1535000</v>
      </c>
      <c r="AN365" s="102"/>
      <c r="AO365" s="102">
        <f t="shared" si="142"/>
        <v>6140000</v>
      </c>
      <c r="AP365" s="102" t="str">
        <f t="shared" si="143"/>
        <v>40 - 60 Días</v>
      </c>
      <c r="AQ365" s="104"/>
      <c r="AR365" s="104"/>
      <c r="AS365" s="104"/>
      <c r="AT365" s="104"/>
      <c r="AU365" s="104"/>
      <c r="AV365" s="105"/>
      <c r="AW365" s="105"/>
      <c r="AX365" s="105"/>
      <c r="AY365" s="105"/>
      <c r="AZ365" s="105"/>
      <c r="BA365" s="102"/>
      <c r="BB365" s="102"/>
      <c r="BC365" s="102"/>
      <c r="BD365" s="102"/>
      <c r="BE365" s="102"/>
      <c r="BF365" s="106"/>
      <c r="BG365" s="106"/>
      <c r="BH365" s="106"/>
      <c r="BI365" s="106"/>
      <c r="BJ365" s="106"/>
      <c r="BK365" s="101"/>
      <c r="BL365" s="101"/>
      <c r="BM365" s="101"/>
      <c r="BN365" s="101"/>
      <c r="BO365" s="101"/>
      <c r="BP365" s="107"/>
      <c r="BQ365" s="107"/>
      <c r="BR365" s="107"/>
      <c r="BS365" s="107"/>
      <c r="BT365" s="107"/>
      <c r="BU365" s="151"/>
      <c r="BV365" s="151">
        <f t="shared" si="121"/>
        <v>0</v>
      </c>
      <c r="BW365" s="151"/>
      <c r="BX365" s="151"/>
      <c r="BY365" s="151"/>
      <c r="BZ365" s="151">
        <f t="shared" si="125"/>
        <v>0</v>
      </c>
      <c r="CA365" s="105"/>
      <c r="CB365" s="105"/>
      <c r="CC365" s="105"/>
      <c r="CD365" s="105"/>
      <c r="CE365" s="105"/>
      <c r="CF365" s="100"/>
      <c r="CG365" s="100"/>
      <c r="CH365" s="100"/>
      <c r="CI365" s="100"/>
      <c r="CJ365" s="100"/>
      <c r="CK365" s="107"/>
      <c r="CL365" s="107"/>
      <c r="CM365" s="107"/>
      <c r="CN365" s="107"/>
      <c r="CO365" s="107"/>
      <c r="CP365" s="102"/>
      <c r="CQ365" s="102"/>
      <c r="CR365" s="102"/>
      <c r="CS365" s="102"/>
      <c r="CT365" s="102"/>
      <c r="CU365" s="102"/>
      <c r="CV365" s="105" t="str">
        <f t="shared" si="132"/>
        <v>GENPRODUCTS COMPANY S.A.S</v>
      </c>
      <c r="CW365" s="105" t="str">
        <f t="shared" si="133"/>
        <v>LONZA</v>
      </c>
      <c r="CX365" s="105">
        <f t="shared" si="134"/>
        <v>1535000</v>
      </c>
      <c r="CY365" s="105">
        <f t="shared" si="135"/>
        <v>0</v>
      </c>
      <c r="CZ365" s="105">
        <f t="shared" si="136"/>
        <v>6140000</v>
      </c>
      <c r="DA365" s="105" t="str">
        <f t="shared" si="137"/>
        <v>40 - 60 Días</v>
      </c>
    </row>
    <row r="366" spans="1:105" ht="30">
      <c r="A366" s="40">
        <v>358</v>
      </c>
      <c r="B366" s="97" t="s">
        <v>517</v>
      </c>
      <c r="C366" s="35" t="s">
        <v>155</v>
      </c>
      <c r="D366" s="35">
        <v>1</v>
      </c>
      <c r="E366" s="98" t="s">
        <v>154</v>
      </c>
      <c r="F366" s="33">
        <v>4</v>
      </c>
      <c r="G366" s="99"/>
      <c r="H366" s="115"/>
      <c r="I366" s="115"/>
      <c r="J366" s="115"/>
      <c r="K366" s="100"/>
      <c r="L366" s="101"/>
      <c r="M366" s="101"/>
      <c r="N366" s="101"/>
      <c r="O366" s="101"/>
      <c r="P366" s="101"/>
      <c r="Q366" s="102"/>
      <c r="R366" s="102"/>
      <c r="S366" s="102"/>
      <c r="T366" s="102"/>
      <c r="U366" s="102"/>
      <c r="V366" s="103"/>
      <c r="W366" s="103"/>
      <c r="X366" s="103"/>
      <c r="Y366" s="103"/>
      <c r="Z366" s="103"/>
      <c r="AA366" s="101" t="s">
        <v>154</v>
      </c>
      <c r="AB366" s="101">
        <v>1399000</v>
      </c>
      <c r="AC366" s="101">
        <v>233633</v>
      </c>
      <c r="AD366" s="101">
        <v>6530532</v>
      </c>
      <c r="AE366" s="101" t="s">
        <v>1290</v>
      </c>
      <c r="AF366" s="104"/>
      <c r="AG366" s="104"/>
      <c r="AH366" s="104"/>
      <c r="AI366" s="104"/>
      <c r="AJ366" s="104"/>
      <c r="AK366" s="102" t="str">
        <f t="shared" si="138"/>
        <v>GENPRODUCTS COMPANY S.A.S</v>
      </c>
      <c r="AL366" s="102" t="str">
        <f t="shared" si="139"/>
        <v>LONZA</v>
      </c>
      <c r="AM366" s="102">
        <f t="shared" si="140"/>
        <v>1399000</v>
      </c>
      <c r="AN366" s="102">
        <f t="shared" si="141"/>
        <v>233633</v>
      </c>
      <c r="AO366" s="102">
        <f t="shared" si="142"/>
        <v>6530532</v>
      </c>
      <c r="AP366" s="102" t="str">
        <f t="shared" si="143"/>
        <v>40 - 60 Días</v>
      </c>
      <c r="AQ366" s="104"/>
      <c r="AR366" s="104"/>
      <c r="AS366" s="104"/>
      <c r="AT366" s="104"/>
      <c r="AU366" s="104"/>
      <c r="AV366" s="105"/>
      <c r="AW366" s="105"/>
      <c r="AX366" s="105"/>
      <c r="AY366" s="105"/>
      <c r="AZ366" s="105"/>
      <c r="BA366" s="102"/>
      <c r="BB366" s="102"/>
      <c r="BC366" s="102"/>
      <c r="BD366" s="102"/>
      <c r="BE366" s="102"/>
      <c r="BF366" s="106"/>
      <c r="BG366" s="106"/>
      <c r="BH366" s="106"/>
      <c r="BI366" s="106"/>
      <c r="BJ366" s="106"/>
      <c r="BK366" s="101"/>
      <c r="BL366" s="101"/>
      <c r="BM366" s="101"/>
      <c r="BN366" s="101"/>
      <c r="BO366" s="101"/>
      <c r="BP366" s="107"/>
      <c r="BQ366" s="107"/>
      <c r="BR366" s="107"/>
      <c r="BS366" s="107"/>
      <c r="BT366" s="107"/>
      <c r="BU366" s="151"/>
      <c r="BV366" s="151">
        <f t="shared" si="121"/>
        <v>0</v>
      </c>
      <c r="BW366" s="151"/>
      <c r="BX366" s="151"/>
      <c r="BY366" s="151"/>
      <c r="BZ366" s="151">
        <f t="shared" si="125"/>
        <v>0</v>
      </c>
      <c r="CA366" s="105"/>
      <c r="CB366" s="105"/>
      <c r="CC366" s="105"/>
      <c r="CD366" s="105"/>
      <c r="CE366" s="105"/>
      <c r="CF366" s="100"/>
      <c r="CG366" s="100"/>
      <c r="CH366" s="100"/>
      <c r="CI366" s="100"/>
      <c r="CJ366" s="100"/>
      <c r="CK366" s="107"/>
      <c r="CL366" s="107"/>
      <c r="CM366" s="107"/>
      <c r="CN366" s="107"/>
      <c r="CO366" s="107"/>
      <c r="CP366" s="102"/>
      <c r="CQ366" s="102"/>
      <c r="CR366" s="102"/>
      <c r="CS366" s="102"/>
      <c r="CT366" s="102"/>
      <c r="CU366" s="102"/>
      <c r="CV366" s="105" t="str">
        <f t="shared" si="132"/>
        <v>GENPRODUCTS COMPANY S.A.S</v>
      </c>
      <c r="CW366" s="105" t="str">
        <f t="shared" si="133"/>
        <v>LONZA</v>
      </c>
      <c r="CX366" s="105">
        <f t="shared" si="134"/>
        <v>1399000</v>
      </c>
      <c r="CY366" s="105">
        <f t="shared" si="135"/>
        <v>233633</v>
      </c>
      <c r="CZ366" s="105">
        <f t="shared" si="136"/>
        <v>6530532</v>
      </c>
      <c r="DA366" s="105" t="str">
        <f t="shared" si="137"/>
        <v>40 - 60 Días</v>
      </c>
    </row>
    <row r="367" spans="1:105" ht="30">
      <c r="A367" s="40">
        <v>359</v>
      </c>
      <c r="B367" s="97" t="s">
        <v>518</v>
      </c>
      <c r="C367" s="35" t="s">
        <v>155</v>
      </c>
      <c r="D367" s="35">
        <v>1</v>
      </c>
      <c r="E367" s="98" t="s">
        <v>154</v>
      </c>
      <c r="F367" s="33">
        <v>4</v>
      </c>
      <c r="G367" s="99"/>
      <c r="H367" s="115"/>
      <c r="I367" s="115"/>
      <c r="J367" s="115"/>
      <c r="K367" s="100"/>
      <c r="L367" s="101"/>
      <c r="M367" s="101"/>
      <c r="N367" s="101"/>
      <c r="O367" s="101"/>
      <c r="P367" s="101"/>
      <c r="Q367" s="102"/>
      <c r="R367" s="102"/>
      <c r="S367" s="102"/>
      <c r="T367" s="102"/>
      <c r="U367" s="102"/>
      <c r="V367" s="103"/>
      <c r="W367" s="103"/>
      <c r="X367" s="103"/>
      <c r="Y367" s="103"/>
      <c r="Z367" s="103"/>
      <c r="AA367" s="101" t="s">
        <v>154</v>
      </c>
      <c r="AB367" s="101">
        <v>1040000</v>
      </c>
      <c r="AC367" s="101"/>
      <c r="AD367" s="101">
        <v>4160000</v>
      </c>
      <c r="AE367" s="101" t="s">
        <v>1290</v>
      </c>
      <c r="AF367" s="104"/>
      <c r="AG367" s="104"/>
      <c r="AH367" s="104"/>
      <c r="AI367" s="104"/>
      <c r="AJ367" s="104"/>
      <c r="AK367" s="102" t="str">
        <f t="shared" si="138"/>
        <v>GENPRODUCTS COMPANY S.A.S</v>
      </c>
      <c r="AL367" s="102" t="str">
        <f t="shared" si="139"/>
        <v>LONZA</v>
      </c>
      <c r="AM367" s="102">
        <f t="shared" si="140"/>
        <v>1040000</v>
      </c>
      <c r="AN367" s="102"/>
      <c r="AO367" s="102">
        <f t="shared" si="142"/>
        <v>4160000</v>
      </c>
      <c r="AP367" s="102" t="str">
        <f t="shared" si="143"/>
        <v>40 - 60 Días</v>
      </c>
      <c r="AQ367" s="104"/>
      <c r="AR367" s="104"/>
      <c r="AS367" s="104"/>
      <c r="AT367" s="104"/>
      <c r="AU367" s="104"/>
      <c r="AV367" s="105"/>
      <c r="AW367" s="105"/>
      <c r="AX367" s="105"/>
      <c r="AY367" s="105"/>
      <c r="AZ367" s="105"/>
      <c r="BA367" s="102"/>
      <c r="BB367" s="102"/>
      <c r="BC367" s="102"/>
      <c r="BD367" s="102"/>
      <c r="BE367" s="102"/>
      <c r="BF367" s="106"/>
      <c r="BG367" s="106"/>
      <c r="BH367" s="106"/>
      <c r="BI367" s="106"/>
      <c r="BJ367" s="106"/>
      <c r="BK367" s="101"/>
      <c r="BL367" s="101"/>
      <c r="BM367" s="101"/>
      <c r="BN367" s="101"/>
      <c r="BO367" s="101"/>
      <c r="BP367" s="107"/>
      <c r="BQ367" s="107"/>
      <c r="BR367" s="107"/>
      <c r="BS367" s="107"/>
      <c r="BT367" s="107"/>
      <c r="BU367" s="151"/>
      <c r="BV367" s="151">
        <f t="shared" si="121"/>
        <v>0</v>
      </c>
      <c r="BW367" s="151"/>
      <c r="BX367" s="151"/>
      <c r="BY367" s="151"/>
      <c r="BZ367" s="151">
        <f t="shared" si="125"/>
        <v>0</v>
      </c>
      <c r="CA367" s="105"/>
      <c r="CB367" s="105"/>
      <c r="CC367" s="105"/>
      <c r="CD367" s="105"/>
      <c r="CE367" s="105"/>
      <c r="CF367" s="100"/>
      <c r="CG367" s="100"/>
      <c r="CH367" s="100"/>
      <c r="CI367" s="100"/>
      <c r="CJ367" s="100"/>
      <c r="CK367" s="107"/>
      <c r="CL367" s="107"/>
      <c r="CM367" s="107"/>
      <c r="CN367" s="107"/>
      <c r="CO367" s="107"/>
      <c r="CP367" s="102"/>
      <c r="CQ367" s="102"/>
      <c r="CR367" s="102"/>
      <c r="CS367" s="102"/>
      <c r="CT367" s="102"/>
      <c r="CU367" s="102"/>
      <c r="CV367" s="105" t="str">
        <f t="shared" si="132"/>
        <v>GENPRODUCTS COMPANY S.A.S</v>
      </c>
      <c r="CW367" s="105" t="str">
        <f t="shared" si="133"/>
        <v>LONZA</v>
      </c>
      <c r="CX367" s="105">
        <f t="shared" si="134"/>
        <v>1040000</v>
      </c>
      <c r="CY367" s="105">
        <f t="shared" si="135"/>
        <v>0</v>
      </c>
      <c r="CZ367" s="105">
        <f t="shared" si="136"/>
        <v>4160000</v>
      </c>
      <c r="DA367" s="105" t="str">
        <f t="shared" si="137"/>
        <v>40 - 60 Días</v>
      </c>
    </row>
    <row r="368" spans="1:105" ht="60">
      <c r="A368" s="40">
        <v>360</v>
      </c>
      <c r="B368" s="97" t="s">
        <v>341</v>
      </c>
      <c r="C368" s="35" t="s">
        <v>342</v>
      </c>
      <c r="D368" s="35" t="s">
        <v>314</v>
      </c>
      <c r="E368" s="98" t="s">
        <v>338</v>
      </c>
      <c r="F368" s="33">
        <v>1</v>
      </c>
      <c r="G368" s="99"/>
      <c r="H368" s="115"/>
      <c r="I368" s="115"/>
      <c r="J368" s="115"/>
      <c r="K368" s="100"/>
      <c r="L368" s="101"/>
      <c r="M368" s="101"/>
      <c r="N368" s="101"/>
      <c r="O368" s="101"/>
      <c r="P368" s="101"/>
      <c r="Q368" s="102"/>
      <c r="R368" s="102"/>
      <c r="S368" s="102"/>
      <c r="T368" s="102"/>
      <c r="U368" s="102"/>
      <c r="V368" s="103"/>
      <c r="W368" s="103"/>
      <c r="X368" s="103"/>
      <c r="Y368" s="103"/>
      <c r="Z368" s="103"/>
      <c r="AA368" s="101" t="s">
        <v>154</v>
      </c>
      <c r="AB368" s="101"/>
      <c r="AC368" s="101"/>
      <c r="AD368" s="101"/>
      <c r="AE368" s="101"/>
      <c r="AF368" s="104"/>
      <c r="AG368" s="104"/>
      <c r="AH368" s="104"/>
      <c r="AI368" s="104"/>
      <c r="AJ368" s="104"/>
      <c r="AK368" s="102"/>
      <c r="AL368" s="102"/>
      <c r="AM368" s="102"/>
      <c r="AN368" s="102"/>
      <c r="AO368" s="102"/>
      <c r="AP368" s="102"/>
      <c r="AQ368" s="104"/>
      <c r="AR368" s="104"/>
      <c r="AS368" s="104"/>
      <c r="AT368" s="104"/>
      <c r="AU368" s="104"/>
      <c r="AV368" s="105"/>
      <c r="AW368" s="105"/>
      <c r="AX368" s="105"/>
      <c r="AY368" s="105"/>
      <c r="AZ368" s="105"/>
      <c r="BA368" s="102"/>
      <c r="BB368" s="102"/>
      <c r="BC368" s="102"/>
      <c r="BD368" s="102"/>
      <c r="BE368" s="102"/>
      <c r="BF368" s="106"/>
      <c r="BG368" s="106"/>
      <c r="BH368" s="106"/>
      <c r="BI368" s="106"/>
      <c r="BJ368" s="106"/>
      <c r="BK368" s="101"/>
      <c r="BL368" s="101"/>
      <c r="BM368" s="101"/>
      <c r="BN368" s="101"/>
      <c r="BO368" s="101"/>
      <c r="BP368" s="107"/>
      <c r="BQ368" s="107"/>
      <c r="BR368" s="107"/>
      <c r="BS368" s="107"/>
      <c r="BT368" s="107"/>
      <c r="BU368" s="151"/>
      <c r="BV368" s="151">
        <f t="shared" si="121"/>
        <v>0</v>
      </c>
      <c r="BW368" s="151"/>
      <c r="BX368" s="151"/>
      <c r="BY368" s="151"/>
      <c r="BZ368" s="151">
        <f t="shared" si="125"/>
        <v>0</v>
      </c>
      <c r="CA368" s="105"/>
      <c r="CB368" s="105"/>
      <c r="CC368" s="105"/>
      <c r="CD368" s="105"/>
      <c r="CE368" s="105"/>
      <c r="CF368" s="100"/>
      <c r="CG368" s="100"/>
      <c r="CH368" s="100"/>
      <c r="CI368" s="100"/>
      <c r="CJ368" s="100"/>
      <c r="CK368" s="107"/>
      <c r="CL368" s="107"/>
      <c r="CM368" s="107"/>
      <c r="CN368" s="107"/>
      <c r="CO368" s="107"/>
      <c r="CP368" s="102"/>
      <c r="CQ368" s="102"/>
      <c r="CR368" s="102"/>
      <c r="CS368" s="102"/>
      <c r="CT368" s="102"/>
      <c r="CU368" s="102"/>
      <c r="CV368" s="105">
        <f t="shared" si="132"/>
        <v>0</v>
      </c>
      <c r="CW368" s="105">
        <f t="shared" si="133"/>
        <v>0</v>
      </c>
      <c r="CX368" s="105">
        <f t="shared" si="134"/>
        <v>0</v>
      </c>
      <c r="CY368" s="105">
        <f t="shared" si="135"/>
        <v>0</v>
      </c>
      <c r="CZ368" s="105">
        <f t="shared" si="136"/>
        <v>0</v>
      </c>
      <c r="DA368" s="105">
        <f t="shared" si="137"/>
        <v>0</v>
      </c>
    </row>
    <row r="369" spans="1:105" ht="30">
      <c r="A369" s="40">
        <v>361</v>
      </c>
      <c r="B369" s="97" t="s">
        <v>519</v>
      </c>
      <c r="C369" s="35" t="s">
        <v>155</v>
      </c>
      <c r="D369" s="35">
        <v>1</v>
      </c>
      <c r="E369" s="98" t="s">
        <v>154</v>
      </c>
      <c r="F369" s="33">
        <v>8</v>
      </c>
      <c r="G369" s="99"/>
      <c r="H369" s="115"/>
      <c r="I369" s="115"/>
      <c r="J369" s="115"/>
      <c r="K369" s="100"/>
      <c r="L369" s="101"/>
      <c r="M369" s="101"/>
      <c r="N369" s="101"/>
      <c r="O369" s="101"/>
      <c r="P369" s="101"/>
      <c r="Q369" s="102"/>
      <c r="R369" s="102"/>
      <c r="S369" s="102"/>
      <c r="T369" s="102"/>
      <c r="U369" s="102"/>
      <c r="V369" s="103"/>
      <c r="W369" s="103"/>
      <c r="X369" s="103"/>
      <c r="Y369" s="103"/>
      <c r="Z369" s="103"/>
      <c r="AA369" s="101" t="s">
        <v>154</v>
      </c>
      <c r="AB369" s="101">
        <v>725000</v>
      </c>
      <c r="AC369" s="101"/>
      <c r="AD369" s="101">
        <v>5800000</v>
      </c>
      <c r="AE369" s="101" t="s">
        <v>1290</v>
      </c>
      <c r="AF369" s="104"/>
      <c r="AG369" s="104"/>
      <c r="AH369" s="104"/>
      <c r="AI369" s="104"/>
      <c r="AJ369" s="104"/>
      <c r="AK369" s="102" t="str">
        <f t="shared" si="138"/>
        <v>GENPRODUCTS COMPANY S.A.S</v>
      </c>
      <c r="AL369" s="102" t="str">
        <f t="shared" si="139"/>
        <v>LONZA</v>
      </c>
      <c r="AM369" s="102">
        <f t="shared" si="140"/>
        <v>725000</v>
      </c>
      <c r="AN369" s="102"/>
      <c r="AO369" s="102">
        <f t="shared" si="142"/>
        <v>5800000</v>
      </c>
      <c r="AP369" s="102" t="str">
        <f t="shared" si="143"/>
        <v>40 - 60 Días</v>
      </c>
      <c r="AQ369" s="104"/>
      <c r="AR369" s="104"/>
      <c r="AS369" s="104"/>
      <c r="AT369" s="104"/>
      <c r="AU369" s="104"/>
      <c r="AV369" s="105"/>
      <c r="AW369" s="105"/>
      <c r="AX369" s="105"/>
      <c r="AY369" s="105"/>
      <c r="AZ369" s="105"/>
      <c r="BA369" s="102"/>
      <c r="BB369" s="102"/>
      <c r="BC369" s="102"/>
      <c r="BD369" s="102"/>
      <c r="BE369" s="102"/>
      <c r="BF369" s="106"/>
      <c r="BG369" s="106"/>
      <c r="BH369" s="106"/>
      <c r="BI369" s="106"/>
      <c r="BJ369" s="106"/>
      <c r="BK369" s="101"/>
      <c r="BL369" s="101"/>
      <c r="BM369" s="101"/>
      <c r="BN369" s="101"/>
      <c r="BO369" s="101"/>
      <c r="BP369" s="107"/>
      <c r="BQ369" s="107"/>
      <c r="BR369" s="107"/>
      <c r="BS369" s="107"/>
      <c r="BT369" s="107"/>
      <c r="BU369" s="151"/>
      <c r="BV369" s="151">
        <f t="shared" si="121"/>
        <v>0</v>
      </c>
      <c r="BW369" s="151"/>
      <c r="BX369" s="151"/>
      <c r="BY369" s="151"/>
      <c r="BZ369" s="151">
        <f t="shared" si="125"/>
        <v>0</v>
      </c>
      <c r="CA369" s="105"/>
      <c r="CB369" s="105"/>
      <c r="CC369" s="105"/>
      <c r="CD369" s="105"/>
      <c r="CE369" s="105"/>
      <c r="CF369" s="100"/>
      <c r="CG369" s="100"/>
      <c r="CH369" s="100"/>
      <c r="CI369" s="100"/>
      <c r="CJ369" s="100"/>
      <c r="CK369" s="107"/>
      <c r="CL369" s="107"/>
      <c r="CM369" s="107"/>
      <c r="CN369" s="107"/>
      <c r="CO369" s="107"/>
      <c r="CP369" s="102"/>
      <c r="CQ369" s="102"/>
      <c r="CR369" s="102"/>
      <c r="CS369" s="102"/>
      <c r="CT369" s="102"/>
      <c r="CU369" s="102"/>
      <c r="CV369" s="105" t="str">
        <f t="shared" si="132"/>
        <v>GENPRODUCTS COMPANY S.A.S</v>
      </c>
      <c r="CW369" s="105" t="str">
        <f t="shared" si="133"/>
        <v>LONZA</v>
      </c>
      <c r="CX369" s="105">
        <f t="shared" si="134"/>
        <v>725000</v>
      </c>
      <c r="CY369" s="105">
        <f t="shared" si="135"/>
        <v>0</v>
      </c>
      <c r="CZ369" s="105">
        <f t="shared" si="136"/>
        <v>5800000</v>
      </c>
      <c r="DA369" s="105" t="str">
        <f t="shared" si="137"/>
        <v>40 - 60 Días</v>
      </c>
    </row>
    <row r="370" spans="1:105" ht="30">
      <c r="A370" s="40">
        <v>362</v>
      </c>
      <c r="B370" s="97" t="s">
        <v>156</v>
      </c>
      <c r="C370" s="35" t="s">
        <v>93</v>
      </c>
      <c r="D370" s="35">
        <v>50</v>
      </c>
      <c r="E370" s="98" t="s">
        <v>157</v>
      </c>
      <c r="F370" s="33">
        <v>1</v>
      </c>
      <c r="G370" s="99"/>
      <c r="H370" s="115"/>
      <c r="I370" s="115"/>
      <c r="J370" s="115"/>
      <c r="K370" s="100"/>
      <c r="L370" s="101"/>
      <c r="M370" s="101"/>
      <c r="N370" s="101"/>
      <c r="O370" s="101"/>
      <c r="P370" s="101"/>
      <c r="Q370" s="102"/>
      <c r="R370" s="102"/>
      <c r="S370" s="102"/>
      <c r="T370" s="102"/>
      <c r="U370" s="102"/>
      <c r="V370" s="103"/>
      <c r="W370" s="103"/>
      <c r="X370" s="103"/>
      <c r="Y370" s="103"/>
      <c r="Z370" s="103"/>
      <c r="AA370" s="101"/>
      <c r="AB370" s="101"/>
      <c r="AC370" s="101"/>
      <c r="AD370" s="101"/>
      <c r="AE370" s="101"/>
      <c r="AF370" s="104"/>
      <c r="AG370" s="104"/>
      <c r="AH370" s="104"/>
      <c r="AI370" s="104"/>
      <c r="AJ370" s="104"/>
      <c r="AK370" s="102"/>
      <c r="AL370" s="102"/>
      <c r="AM370" s="102"/>
      <c r="AN370" s="102"/>
      <c r="AO370" s="102"/>
      <c r="AP370" s="102"/>
      <c r="AQ370" s="104"/>
      <c r="AR370" s="104"/>
      <c r="AS370" s="104"/>
      <c r="AT370" s="104"/>
      <c r="AU370" s="104"/>
      <c r="AV370" s="105"/>
      <c r="AW370" s="105"/>
      <c r="AX370" s="105"/>
      <c r="AY370" s="105"/>
      <c r="AZ370" s="105"/>
      <c r="BA370" s="102"/>
      <c r="BB370" s="102"/>
      <c r="BC370" s="102"/>
      <c r="BD370" s="102"/>
      <c r="BE370" s="102"/>
      <c r="BF370" s="106"/>
      <c r="BG370" s="106"/>
      <c r="BH370" s="106"/>
      <c r="BI370" s="106"/>
      <c r="BJ370" s="106"/>
      <c r="BK370" s="101"/>
      <c r="BL370" s="101"/>
      <c r="BM370" s="101"/>
      <c r="BN370" s="101"/>
      <c r="BO370" s="101"/>
      <c r="BP370" s="107"/>
      <c r="BQ370" s="107"/>
      <c r="BR370" s="107"/>
      <c r="BS370" s="107"/>
      <c r="BT370" s="107"/>
      <c r="BU370" s="151"/>
      <c r="BV370" s="151">
        <f t="shared" si="121"/>
        <v>0</v>
      </c>
      <c r="BW370" s="151"/>
      <c r="BX370" s="151"/>
      <c r="BY370" s="151"/>
      <c r="BZ370" s="151">
        <f t="shared" si="125"/>
        <v>0</v>
      </c>
      <c r="CA370" s="105"/>
      <c r="CB370" s="105"/>
      <c r="CC370" s="105"/>
      <c r="CD370" s="105"/>
      <c r="CE370" s="105"/>
      <c r="CF370" s="100"/>
      <c r="CG370" s="100"/>
      <c r="CH370" s="100"/>
      <c r="CI370" s="100"/>
      <c r="CJ370" s="100"/>
      <c r="CK370" s="107"/>
      <c r="CL370" s="107"/>
      <c r="CM370" s="107"/>
      <c r="CN370" s="107"/>
      <c r="CO370" s="107"/>
      <c r="CP370" s="102"/>
      <c r="CQ370" s="102"/>
      <c r="CR370" s="102"/>
      <c r="CS370" s="102"/>
      <c r="CT370" s="102"/>
      <c r="CU370" s="102"/>
      <c r="CV370" s="105">
        <f t="shared" si="132"/>
        <v>0</v>
      </c>
      <c r="CW370" s="105">
        <f t="shared" si="133"/>
        <v>0</v>
      </c>
      <c r="CX370" s="105">
        <f t="shared" si="134"/>
        <v>0</v>
      </c>
      <c r="CY370" s="105">
        <f t="shared" si="135"/>
        <v>0</v>
      </c>
      <c r="CZ370" s="105">
        <f t="shared" si="136"/>
        <v>0</v>
      </c>
      <c r="DA370" s="105">
        <f t="shared" si="137"/>
        <v>0</v>
      </c>
    </row>
    <row r="371" spans="1:105" ht="30">
      <c r="A371" s="40">
        <v>363</v>
      </c>
      <c r="B371" s="97" t="s">
        <v>130</v>
      </c>
      <c r="C371" s="35" t="s">
        <v>131</v>
      </c>
      <c r="D371" s="35" t="s">
        <v>54</v>
      </c>
      <c r="E371" s="98" t="s">
        <v>127</v>
      </c>
      <c r="F371" s="33">
        <v>5</v>
      </c>
      <c r="G371" s="99" t="s">
        <v>127</v>
      </c>
      <c r="H371" s="115">
        <v>59000</v>
      </c>
      <c r="I371" s="115">
        <v>9440</v>
      </c>
      <c r="J371" s="115">
        <v>342200</v>
      </c>
      <c r="K371" s="100" t="s">
        <v>1274</v>
      </c>
      <c r="L371" s="101"/>
      <c r="M371" s="101"/>
      <c r="N371" s="101"/>
      <c r="O371" s="101"/>
      <c r="P371" s="101"/>
      <c r="Q371" s="102"/>
      <c r="R371" s="102"/>
      <c r="S371" s="102"/>
      <c r="T371" s="102"/>
      <c r="U371" s="102"/>
      <c r="V371" s="103"/>
      <c r="W371" s="103"/>
      <c r="X371" s="103"/>
      <c r="Y371" s="103"/>
      <c r="Z371" s="103"/>
      <c r="AA371" s="101"/>
      <c r="AB371" s="101"/>
      <c r="AC371" s="101"/>
      <c r="AD371" s="101"/>
      <c r="AE371" s="101"/>
      <c r="AF371" s="104"/>
      <c r="AG371" s="104"/>
      <c r="AH371" s="104"/>
      <c r="AI371" s="104"/>
      <c r="AJ371" s="104"/>
      <c r="AK371" s="102" t="str">
        <f t="shared" si="138"/>
        <v>ADEQUIM S.A.S</v>
      </c>
      <c r="AL371" s="102" t="str">
        <f t="shared" si="139"/>
        <v>AXYGEN</v>
      </c>
      <c r="AM371" s="102">
        <f t="shared" si="140"/>
        <v>59000</v>
      </c>
      <c r="AN371" s="102">
        <f t="shared" si="141"/>
        <v>9440</v>
      </c>
      <c r="AO371" s="102">
        <f t="shared" si="142"/>
        <v>342200</v>
      </c>
      <c r="AP371" s="102" t="str">
        <f t="shared" si="143"/>
        <v>90 DIAS</v>
      </c>
      <c r="AQ371" s="104"/>
      <c r="AR371" s="104"/>
      <c r="AS371" s="104"/>
      <c r="AT371" s="104"/>
      <c r="AU371" s="104"/>
      <c r="AV371" s="105"/>
      <c r="AW371" s="105"/>
      <c r="AX371" s="105"/>
      <c r="AY371" s="105"/>
      <c r="AZ371" s="105"/>
      <c r="BA371" s="102"/>
      <c r="BB371" s="102"/>
      <c r="BC371" s="102"/>
      <c r="BD371" s="102"/>
      <c r="BE371" s="102"/>
      <c r="BF371" s="106" t="s">
        <v>127</v>
      </c>
      <c r="BG371" s="106">
        <v>57538.25</v>
      </c>
      <c r="BH371" s="106">
        <v>9206.1200000000008</v>
      </c>
      <c r="BI371" s="106">
        <v>333721.84999999998</v>
      </c>
      <c r="BJ371" s="106" t="s">
        <v>1312</v>
      </c>
      <c r="BK371" s="101"/>
      <c r="BL371" s="101"/>
      <c r="BM371" s="101"/>
      <c r="BN371" s="101"/>
      <c r="BO371" s="101"/>
      <c r="BP371" s="107"/>
      <c r="BQ371" s="107"/>
      <c r="BR371" s="107"/>
      <c r="BS371" s="107"/>
      <c r="BT371" s="107"/>
      <c r="BU371" s="151" t="str">
        <f t="shared" si="120"/>
        <v>PROFINAS S.A.S</v>
      </c>
      <c r="BV371" s="151" t="str">
        <f t="shared" si="121"/>
        <v>AXYGEN</v>
      </c>
      <c r="BW371" s="151">
        <f t="shared" si="122"/>
        <v>57538.25</v>
      </c>
      <c r="BX371" s="151">
        <f t="shared" si="123"/>
        <v>9206.1200000000008</v>
      </c>
      <c r="BY371" s="151">
        <f t="shared" si="124"/>
        <v>333721.84999999998</v>
      </c>
      <c r="BZ371" s="151" t="str">
        <f t="shared" si="125"/>
        <v>8-75 DIAS</v>
      </c>
      <c r="CA371" s="105" t="s">
        <v>127</v>
      </c>
      <c r="CB371" s="105">
        <v>114000</v>
      </c>
      <c r="CC371" s="105">
        <v>18240</v>
      </c>
      <c r="CD371" s="105">
        <v>661200</v>
      </c>
      <c r="CE371" s="105" t="s">
        <v>137</v>
      </c>
      <c r="CF371" s="100"/>
      <c r="CG371" s="100"/>
      <c r="CH371" s="100"/>
      <c r="CI371" s="100"/>
      <c r="CJ371" s="100"/>
      <c r="CK371" s="107" t="s">
        <v>127</v>
      </c>
      <c r="CL371" s="107">
        <v>37733</v>
      </c>
      <c r="CM371" s="107">
        <v>6037.28</v>
      </c>
      <c r="CN371" s="107">
        <v>218851.4</v>
      </c>
      <c r="CO371" s="107" t="s">
        <v>1336</v>
      </c>
      <c r="CP371" s="102" t="str">
        <f t="shared" si="126"/>
        <v xml:space="preserve">LABORATORIOS WACOL S.A. </v>
      </c>
      <c r="CQ371" s="102" t="str">
        <f t="shared" si="127"/>
        <v>AXYGEN</v>
      </c>
      <c r="CR371" s="102">
        <f t="shared" si="128"/>
        <v>37733</v>
      </c>
      <c r="CS371" s="102">
        <f t="shared" si="129"/>
        <v>6037.28</v>
      </c>
      <c r="CT371" s="102">
        <f t="shared" si="130"/>
        <v>218851.4</v>
      </c>
      <c r="CU371" s="102" t="str">
        <f t="shared" si="131"/>
        <v>05 DIAS</v>
      </c>
      <c r="CV371" s="105" t="str">
        <f t="shared" si="132"/>
        <v xml:space="preserve">LABORATORIOS WACOL S.A. </v>
      </c>
      <c r="CW371" s="105" t="str">
        <f t="shared" si="133"/>
        <v>AXYGEN</v>
      </c>
      <c r="CX371" s="105">
        <f t="shared" si="134"/>
        <v>37733</v>
      </c>
      <c r="CY371" s="105">
        <f t="shared" si="135"/>
        <v>6037.28</v>
      </c>
      <c r="CZ371" s="105">
        <f t="shared" si="136"/>
        <v>218851.4</v>
      </c>
      <c r="DA371" s="105" t="str">
        <f t="shared" si="137"/>
        <v>05 DIAS</v>
      </c>
    </row>
    <row r="372" spans="1:105" ht="45">
      <c r="A372" s="40">
        <v>364</v>
      </c>
      <c r="B372" s="97" t="s">
        <v>132</v>
      </c>
      <c r="C372" s="35" t="s">
        <v>133</v>
      </c>
      <c r="D372" s="35" t="s">
        <v>54</v>
      </c>
      <c r="E372" s="98" t="s">
        <v>127</v>
      </c>
      <c r="F372" s="33">
        <v>5</v>
      </c>
      <c r="G372" s="99" t="s">
        <v>127</v>
      </c>
      <c r="H372" s="115">
        <v>95000</v>
      </c>
      <c r="I372" s="115">
        <v>15200</v>
      </c>
      <c r="J372" s="115">
        <v>551000</v>
      </c>
      <c r="K372" s="100" t="s">
        <v>1274</v>
      </c>
      <c r="L372" s="101"/>
      <c r="M372" s="101"/>
      <c r="N372" s="101"/>
      <c r="O372" s="101"/>
      <c r="P372" s="101"/>
      <c r="Q372" s="102"/>
      <c r="R372" s="102"/>
      <c r="S372" s="102"/>
      <c r="T372" s="102"/>
      <c r="U372" s="102"/>
      <c r="V372" s="103"/>
      <c r="W372" s="103"/>
      <c r="X372" s="103"/>
      <c r="Y372" s="103"/>
      <c r="Z372" s="103"/>
      <c r="AA372" s="101"/>
      <c r="AB372" s="101"/>
      <c r="AC372" s="101"/>
      <c r="AD372" s="101"/>
      <c r="AE372" s="101"/>
      <c r="AF372" s="104"/>
      <c r="AG372" s="104"/>
      <c r="AH372" s="104"/>
      <c r="AI372" s="104"/>
      <c r="AJ372" s="104"/>
      <c r="AK372" s="102" t="str">
        <f t="shared" si="138"/>
        <v>ADEQUIM S.A.S</v>
      </c>
      <c r="AL372" s="102" t="str">
        <f t="shared" si="139"/>
        <v>AXYGEN</v>
      </c>
      <c r="AM372" s="102">
        <f t="shared" si="140"/>
        <v>95000</v>
      </c>
      <c r="AN372" s="102">
        <f t="shared" si="141"/>
        <v>15200</v>
      </c>
      <c r="AO372" s="102">
        <f t="shared" si="142"/>
        <v>551000</v>
      </c>
      <c r="AP372" s="102" t="str">
        <f t="shared" si="143"/>
        <v>90 DIAS</v>
      </c>
      <c r="AQ372" s="104"/>
      <c r="AR372" s="104"/>
      <c r="AS372" s="104"/>
      <c r="AT372" s="104"/>
      <c r="AU372" s="104"/>
      <c r="AV372" s="105"/>
      <c r="AW372" s="105"/>
      <c r="AX372" s="105"/>
      <c r="AY372" s="105"/>
      <c r="AZ372" s="105"/>
      <c r="BA372" s="102"/>
      <c r="BB372" s="102"/>
      <c r="BC372" s="102"/>
      <c r="BD372" s="102"/>
      <c r="BE372" s="102"/>
      <c r="BF372" s="106" t="s">
        <v>127</v>
      </c>
      <c r="BG372" s="106">
        <v>93159.443999999989</v>
      </c>
      <c r="BH372" s="106">
        <v>14905.511039999998</v>
      </c>
      <c r="BI372" s="106">
        <v>540324.77519999992</v>
      </c>
      <c r="BJ372" s="106" t="s">
        <v>1312</v>
      </c>
      <c r="BK372" s="101"/>
      <c r="BL372" s="101"/>
      <c r="BM372" s="101"/>
      <c r="BN372" s="101"/>
      <c r="BO372" s="101"/>
      <c r="BP372" s="107"/>
      <c r="BQ372" s="107"/>
      <c r="BR372" s="107"/>
      <c r="BS372" s="107"/>
      <c r="BT372" s="107"/>
      <c r="BU372" s="151" t="str">
        <f t="shared" si="120"/>
        <v>PROFINAS S.A.S</v>
      </c>
      <c r="BV372" s="151" t="str">
        <f t="shared" si="121"/>
        <v>AXYGEN</v>
      </c>
      <c r="BW372" s="151">
        <f t="shared" si="122"/>
        <v>93159.443999999989</v>
      </c>
      <c r="BX372" s="151">
        <f t="shared" si="123"/>
        <v>14905.511039999998</v>
      </c>
      <c r="BY372" s="151">
        <f t="shared" si="124"/>
        <v>540324.77519999992</v>
      </c>
      <c r="BZ372" s="151" t="str">
        <f t="shared" si="125"/>
        <v>8-75 DIAS</v>
      </c>
      <c r="CA372" s="105" t="s">
        <v>127</v>
      </c>
      <c r="CB372" s="105">
        <v>116000</v>
      </c>
      <c r="CC372" s="105">
        <v>18560</v>
      </c>
      <c r="CD372" s="105">
        <v>672800</v>
      </c>
      <c r="CE372" s="105" t="s">
        <v>137</v>
      </c>
      <c r="CF372" s="100"/>
      <c r="CG372" s="100"/>
      <c r="CH372" s="100"/>
      <c r="CI372" s="100"/>
      <c r="CJ372" s="100"/>
      <c r="CK372" s="107" t="s">
        <v>127</v>
      </c>
      <c r="CL372" s="107">
        <v>36315</v>
      </c>
      <c r="CM372" s="107">
        <v>5810.4000000000005</v>
      </c>
      <c r="CN372" s="107">
        <v>210627</v>
      </c>
      <c r="CO372" s="107" t="s">
        <v>1336</v>
      </c>
      <c r="CP372" s="102" t="str">
        <f t="shared" si="126"/>
        <v xml:space="preserve">LABORATORIOS WACOL S.A. </v>
      </c>
      <c r="CQ372" s="102" t="str">
        <f t="shared" si="127"/>
        <v>AXYGEN</v>
      </c>
      <c r="CR372" s="102">
        <f t="shared" si="128"/>
        <v>36315</v>
      </c>
      <c r="CS372" s="102">
        <f t="shared" si="129"/>
        <v>5810.4000000000005</v>
      </c>
      <c r="CT372" s="102">
        <f t="shared" si="130"/>
        <v>210627</v>
      </c>
      <c r="CU372" s="102" t="str">
        <f t="shared" si="131"/>
        <v>05 DIAS</v>
      </c>
      <c r="CV372" s="105" t="str">
        <f t="shared" si="132"/>
        <v xml:space="preserve">LABORATORIOS WACOL S.A. </v>
      </c>
      <c r="CW372" s="105" t="str">
        <f t="shared" si="133"/>
        <v>AXYGEN</v>
      </c>
      <c r="CX372" s="105">
        <f t="shared" si="134"/>
        <v>36315</v>
      </c>
      <c r="CY372" s="105">
        <f t="shared" si="135"/>
        <v>5810.4000000000005</v>
      </c>
      <c r="CZ372" s="105">
        <f t="shared" si="136"/>
        <v>210627</v>
      </c>
      <c r="DA372" s="105" t="str">
        <f t="shared" si="137"/>
        <v>05 DIAS</v>
      </c>
    </row>
    <row r="373" spans="1:105" ht="60">
      <c r="A373" s="40">
        <v>365</v>
      </c>
      <c r="B373" s="97" t="s">
        <v>392</v>
      </c>
      <c r="C373" s="35" t="s">
        <v>609</v>
      </c>
      <c r="D373" s="35">
        <v>1000</v>
      </c>
      <c r="E373" s="98" t="s">
        <v>387</v>
      </c>
      <c r="F373" s="33">
        <v>3</v>
      </c>
      <c r="G373" s="99"/>
      <c r="H373" s="115"/>
      <c r="I373" s="115"/>
      <c r="J373" s="115"/>
      <c r="K373" s="100"/>
      <c r="L373" s="101"/>
      <c r="M373" s="101"/>
      <c r="N373" s="101"/>
      <c r="O373" s="101"/>
      <c r="P373" s="101"/>
      <c r="Q373" s="102"/>
      <c r="R373" s="102"/>
      <c r="S373" s="102"/>
      <c r="T373" s="102"/>
      <c r="U373" s="102"/>
      <c r="V373" s="103"/>
      <c r="W373" s="103"/>
      <c r="X373" s="103"/>
      <c r="Y373" s="103"/>
      <c r="Z373" s="103"/>
      <c r="AA373" s="101"/>
      <c r="AB373" s="101"/>
      <c r="AC373" s="101"/>
      <c r="AD373" s="101"/>
      <c r="AE373" s="101"/>
      <c r="AF373" s="104"/>
      <c r="AG373" s="104"/>
      <c r="AH373" s="104"/>
      <c r="AI373" s="104"/>
      <c r="AJ373" s="104"/>
      <c r="AK373" s="102"/>
      <c r="AL373" s="102"/>
      <c r="AM373" s="102"/>
      <c r="AN373" s="102"/>
      <c r="AO373" s="102"/>
      <c r="AP373" s="102"/>
      <c r="AQ373" s="104"/>
      <c r="AR373" s="104"/>
      <c r="AS373" s="104"/>
      <c r="AT373" s="104"/>
      <c r="AU373" s="104"/>
      <c r="AV373" s="105"/>
      <c r="AW373" s="105"/>
      <c r="AX373" s="105"/>
      <c r="AY373" s="105"/>
      <c r="AZ373" s="105"/>
      <c r="BA373" s="102"/>
      <c r="BB373" s="102"/>
      <c r="BC373" s="102"/>
      <c r="BD373" s="102"/>
      <c r="BE373" s="102"/>
      <c r="BF373" s="106"/>
      <c r="BG373" s="106"/>
      <c r="BH373" s="106"/>
      <c r="BI373" s="106"/>
      <c r="BJ373" s="106"/>
      <c r="BK373" s="101"/>
      <c r="BL373" s="101"/>
      <c r="BM373" s="101"/>
      <c r="BN373" s="101"/>
      <c r="BO373" s="101"/>
      <c r="BP373" s="107"/>
      <c r="BQ373" s="107"/>
      <c r="BR373" s="107"/>
      <c r="BS373" s="107"/>
      <c r="BT373" s="107"/>
      <c r="BU373" s="151"/>
      <c r="BV373" s="151">
        <f t="shared" si="121"/>
        <v>0</v>
      </c>
      <c r="BW373" s="151"/>
      <c r="BX373" s="151"/>
      <c r="BY373" s="151"/>
      <c r="BZ373" s="151">
        <f t="shared" si="125"/>
        <v>0</v>
      </c>
      <c r="CA373" s="105"/>
      <c r="CB373" s="105"/>
      <c r="CC373" s="105"/>
      <c r="CD373" s="105"/>
      <c r="CE373" s="105"/>
      <c r="CF373" s="100"/>
      <c r="CG373" s="100"/>
      <c r="CH373" s="100"/>
      <c r="CI373" s="100"/>
      <c r="CJ373" s="100"/>
      <c r="CK373" s="107"/>
      <c r="CL373" s="107"/>
      <c r="CM373" s="107"/>
      <c r="CN373" s="107"/>
      <c r="CO373" s="107"/>
      <c r="CP373" s="102"/>
      <c r="CQ373" s="102"/>
      <c r="CR373" s="102"/>
      <c r="CS373" s="102"/>
      <c r="CT373" s="102"/>
      <c r="CU373" s="102"/>
      <c r="CV373" s="105">
        <f t="shared" si="132"/>
        <v>0</v>
      </c>
      <c r="CW373" s="105">
        <f t="shared" si="133"/>
        <v>0</v>
      </c>
      <c r="CX373" s="105">
        <f t="shared" si="134"/>
        <v>0</v>
      </c>
      <c r="CY373" s="105">
        <f t="shared" si="135"/>
        <v>0</v>
      </c>
      <c r="CZ373" s="105">
        <f t="shared" si="136"/>
        <v>0</v>
      </c>
      <c r="DA373" s="105">
        <f t="shared" si="137"/>
        <v>0</v>
      </c>
    </row>
    <row r="374" spans="1:105" ht="60">
      <c r="A374" s="40">
        <v>366</v>
      </c>
      <c r="B374" s="97" t="s">
        <v>389</v>
      </c>
      <c r="C374" s="35" t="s">
        <v>609</v>
      </c>
      <c r="D374" s="35">
        <v>960</v>
      </c>
      <c r="E374" s="98" t="s">
        <v>387</v>
      </c>
      <c r="F374" s="33">
        <v>5</v>
      </c>
      <c r="G374" s="99"/>
      <c r="H374" s="115"/>
      <c r="I374" s="115"/>
      <c r="J374" s="115"/>
      <c r="K374" s="100"/>
      <c r="L374" s="101"/>
      <c r="M374" s="101"/>
      <c r="N374" s="101"/>
      <c r="O374" s="101"/>
      <c r="P374" s="101"/>
      <c r="Q374" s="102"/>
      <c r="R374" s="102"/>
      <c r="S374" s="102"/>
      <c r="T374" s="102"/>
      <c r="U374" s="102"/>
      <c r="V374" s="103"/>
      <c r="W374" s="103"/>
      <c r="X374" s="103"/>
      <c r="Y374" s="103"/>
      <c r="Z374" s="103"/>
      <c r="AA374" s="101"/>
      <c r="AB374" s="101"/>
      <c r="AC374" s="101"/>
      <c r="AD374" s="101"/>
      <c r="AE374" s="101"/>
      <c r="AF374" s="104"/>
      <c r="AG374" s="104"/>
      <c r="AH374" s="104"/>
      <c r="AI374" s="104"/>
      <c r="AJ374" s="104"/>
      <c r="AK374" s="102"/>
      <c r="AL374" s="102"/>
      <c r="AM374" s="102"/>
      <c r="AN374" s="102"/>
      <c r="AO374" s="102"/>
      <c r="AP374" s="102"/>
      <c r="AQ374" s="104"/>
      <c r="AR374" s="104"/>
      <c r="AS374" s="104"/>
      <c r="AT374" s="104"/>
      <c r="AU374" s="104"/>
      <c r="AV374" s="105"/>
      <c r="AW374" s="105"/>
      <c r="AX374" s="105"/>
      <c r="AY374" s="105"/>
      <c r="AZ374" s="105"/>
      <c r="BA374" s="102"/>
      <c r="BB374" s="102"/>
      <c r="BC374" s="102"/>
      <c r="BD374" s="102"/>
      <c r="BE374" s="102"/>
      <c r="BF374" s="106"/>
      <c r="BG374" s="106"/>
      <c r="BH374" s="106"/>
      <c r="BI374" s="106"/>
      <c r="BJ374" s="106"/>
      <c r="BK374" s="101"/>
      <c r="BL374" s="101"/>
      <c r="BM374" s="101"/>
      <c r="BN374" s="101"/>
      <c r="BO374" s="101"/>
      <c r="BP374" s="107"/>
      <c r="BQ374" s="107"/>
      <c r="BR374" s="107"/>
      <c r="BS374" s="107"/>
      <c r="BT374" s="107"/>
      <c r="BU374" s="151"/>
      <c r="BV374" s="151">
        <f t="shared" si="121"/>
        <v>0</v>
      </c>
      <c r="BW374" s="151"/>
      <c r="BX374" s="151"/>
      <c r="BY374" s="151"/>
      <c r="BZ374" s="151">
        <f t="shared" si="125"/>
        <v>0</v>
      </c>
      <c r="CA374" s="105"/>
      <c r="CB374" s="105"/>
      <c r="CC374" s="105"/>
      <c r="CD374" s="105"/>
      <c r="CE374" s="105"/>
      <c r="CF374" s="100"/>
      <c r="CG374" s="100"/>
      <c r="CH374" s="100"/>
      <c r="CI374" s="100"/>
      <c r="CJ374" s="100"/>
      <c r="CK374" s="107"/>
      <c r="CL374" s="107"/>
      <c r="CM374" s="107"/>
      <c r="CN374" s="107"/>
      <c r="CO374" s="107"/>
      <c r="CP374" s="102"/>
      <c r="CQ374" s="102"/>
      <c r="CR374" s="102"/>
      <c r="CS374" s="102"/>
      <c r="CT374" s="102"/>
      <c r="CU374" s="102"/>
      <c r="CV374" s="105">
        <f t="shared" si="132"/>
        <v>0</v>
      </c>
      <c r="CW374" s="105">
        <f t="shared" si="133"/>
        <v>0</v>
      </c>
      <c r="CX374" s="105">
        <f t="shared" si="134"/>
        <v>0</v>
      </c>
      <c r="CY374" s="105">
        <f t="shared" si="135"/>
        <v>0</v>
      </c>
      <c r="CZ374" s="105">
        <f t="shared" si="136"/>
        <v>0</v>
      </c>
      <c r="DA374" s="105">
        <f t="shared" si="137"/>
        <v>0</v>
      </c>
    </row>
    <row r="375" spans="1:105" ht="60">
      <c r="A375" s="40">
        <v>367</v>
      </c>
      <c r="B375" s="97" t="s">
        <v>390</v>
      </c>
      <c r="C375" s="35" t="s">
        <v>609</v>
      </c>
      <c r="D375" s="35">
        <v>960</v>
      </c>
      <c r="E375" s="98" t="s">
        <v>387</v>
      </c>
      <c r="F375" s="33">
        <v>5</v>
      </c>
      <c r="G375" s="99"/>
      <c r="H375" s="115"/>
      <c r="I375" s="115"/>
      <c r="J375" s="115"/>
      <c r="K375" s="100"/>
      <c r="L375" s="101"/>
      <c r="M375" s="101"/>
      <c r="N375" s="101"/>
      <c r="O375" s="101"/>
      <c r="P375" s="101"/>
      <c r="Q375" s="102"/>
      <c r="R375" s="102"/>
      <c r="S375" s="102"/>
      <c r="T375" s="102"/>
      <c r="U375" s="102"/>
      <c r="V375" s="103"/>
      <c r="W375" s="103"/>
      <c r="X375" s="103"/>
      <c r="Y375" s="103"/>
      <c r="Z375" s="103"/>
      <c r="AA375" s="101"/>
      <c r="AB375" s="101"/>
      <c r="AC375" s="101"/>
      <c r="AD375" s="101"/>
      <c r="AE375" s="101"/>
      <c r="AF375" s="104"/>
      <c r="AG375" s="104"/>
      <c r="AH375" s="104"/>
      <c r="AI375" s="104"/>
      <c r="AJ375" s="104"/>
      <c r="AK375" s="102"/>
      <c r="AL375" s="102"/>
      <c r="AM375" s="102"/>
      <c r="AN375" s="102"/>
      <c r="AO375" s="102"/>
      <c r="AP375" s="102"/>
      <c r="AQ375" s="104"/>
      <c r="AR375" s="104"/>
      <c r="AS375" s="104"/>
      <c r="AT375" s="104"/>
      <c r="AU375" s="104"/>
      <c r="AV375" s="105"/>
      <c r="AW375" s="105"/>
      <c r="AX375" s="105"/>
      <c r="AY375" s="105"/>
      <c r="AZ375" s="105"/>
      <c r="BA375" s="102"/>
      <c r="BB375" s="102"/>
      <c r="BC375" s="102"/>
      <c r="BD375" s="102"/>
      <c r="BE375" s="102"/>
      <c r="BF375" s="106"/>
      <c r="BG375" s="106"/>
      <c r="BH375" s="106"/>
      <c r="BI375" s="106"/>
      <c r="BJ375" s="106"/>
      <c r="BK375" s="101"/>
      <c r="BL375" s="101"/>
      <c r="BM375" s="101"/>
      <c r="BN375" s="101"/>
      <c r="BO375" s="101"/>
      <c r="BP375" s="107"/>
      <c r="BQ375" s="107"/>
      <c r="BR375" s="107"/>
      <c r="BS375" s="107"/>
      <c r="BT375" s="107"/>
      <c r="BU375" s="151"/>
      <c r="BV375" s="151">
        <f t="shared" si="121"/>
        <v>0</v>
      </c>
      <c r="BW375" s="151"/>
      <c r="BX375" s="151"/>
      <c r="BY375" s="151"/>
      <c r="BZ375" s="151">
        <f t="shared" si="125"/>
        <v>0</v>
      </c>
      <c r="CA375" s="105"/>
      <c r="CB375" s="105"/>
      <c r="CC375" s="105"/>
      <c r="CD375" s="105"/>
      <c r="CE375" s="105"/>
      <c r="CF375" s="100"/>
      <c r="CG375" s="100"/>
      <c r="CH375" s="100"/>
      <c r="CI375" s="100"/>
      <c r="CJ375" s="100"/>
      <c r="CK375" s="107"/>
      <c r="CL375" s="107"/>
      <c r="CM375" s="107"/>
      <c r="CN375" s="107"/>
      <c r="CO375" s="107"/>
      <c r="CP375" s="102"/>
      <c r="CQ375" s="102"/>
      <c r="CR375" s="102"/>
      <c r="CS375" s="102"/>
      <c r="CT375" s="102"/>
      <c r="CU375" s="102"/>
      <c r="CV375" s="105">
        <f t="shared" si="132"/>
        <v>0</v>
      </c>
      <c r="CW375" s="105">
        <f t="shared" si="133"/>
        <v>0</v>
      </c>
      <c r="CX375" s="105">
        <f t="shared" si="134"/>
        <v>0</v>
      </c>
      <c r="CY375" s="105">
        <f t="shared" si="135"/>
        <v>0</v>
      </c>
      <c r="CZ375" s="105">
        <f t="shared" si="136"/>
        <v>0</v>
      </c>
      <c r="DA375" s="105">
        <f t="shared" si="137"/>
        <v>0</v>
      </c>
    </row>
    <row r="376" spans="1:105" ht="30">
      <c r="A376" s="40">
        <v>368</v>
      </c>
      <c r="B376" s="97" t="s">
        <v>452</v>
      </c>
      <c r="C376" s="35" t="s">
        <v>93</v>
      </c>
      <c r="D376" s="35">
        <v>100</v>
      </c>
      <c r="E376" s="98" t="s">
        <v>134</v>
      </c>
      <c r="F376" s="33">
        <v>2</v>
      </c>
      <c r="G376" s="99" t="s">
        <v>914</v>
      </c>
      <c r="H376" s="115"/>
      <c r="I376" s="115"/>
      <c r="J376" s="115"/>
      <c r="K376" s="100"/>
      <c r="L376" s="101"/>
      <c r="M376" s="101"/>
      <c r="N376" s="101"/>
      <c r="O376" s="101"/>
      <c r="P376" s="101"/>
      <c r="Q376" s="102"/>
      <c r="R376" s="102"/>
      <c r="S376" s="102"/>
      <c r="T376" s="102"/>
      <c r="U376" s="102"/>
      <c r="V376" s="103"/>
      <c r="W376" s="103"/>
      <c r="X376" s="103"/>
      <c r="Y376" s="103"/>
      <c r="Z376" s="103"/>
      <c r="AA376" s="101"/>
      <c r="AB376" s="101"/>
      <c r="AC376" s="101"/>
      <c r="AD376" s="101"/>
      <c r="AE376" s="101"/>
      <c r="AF376" s="104"/>
      <c r="AG376" s="104"/>
      <c r="AH376" s="104"/>
      <c r="AI376" s="104"/>
      <c r="AJ376" s="104"/>
      <c r="AK376" s="102"/>
      <c r="AL376" s="102"/>
      <c r="AM376" s="102"/>
      <c r="AN376" s="102"/>
      <c r="AO376" s="102"/>
      <c r="AP376" s="102"/>
      <c r="AQ376" s="104"/>
      <c r="AR376" s="104"/>
      <c r="AS376" s="104"/>
      <c r="AT376" s="104"/>
      <c r="AU376" s="104"/>
      <c r="AV376" s="105"/>
      <c r="AW376" s="105"/>
      <c r="AX376" s="105"/>
      <c r="AY376" s="105"/>
      <c r="AZ376" s="105"/>
      <c r="BA376" s="102"/>
      <c r="BB376" s="102"/>
      <c r="BC376" s="102"/>
      <c r="BD376" s="102"/>
      <c r="BE376" s="102"/>
      <c r="BF376" s="106" t="s">
        <v>134</v>
      </c>
      <c r="BG376" s="106">
        <v>1042560</v>
      </c>
      <c r="BH376" s="106">
        <v>166809.60000000001</v>
      </c>
      <c r="BI376" s="106">
        <v>2418739.2000000002</v>
      </c>
      <c r="BJ376" s="106" t="s">
        <v>1312</v>
      </c>
      <c r="BK376" s="101"/>
      <c r="BL376" s="101"/>
      <c r="BM376" s="101"/>
      <c r="BN376" s="101"/>
      <c r="BO376" s="101"/>
      <c r="BP376" s="107"/>
      <c r="BQ376" s="107"/>
      <c r="BR376" s="107"/>
      <c r="BS376" s="107"/>
      <c r="BT376" s="107"/>
      <c r="BU376" s="151" t="str">
        <f t="shared" si="120"/>
        <v>PROFINAS S.A.S</v>
      </c>
      <c r="BV376" s="151" t="str">
        <f t="shared" si="121"/>
        <v>MERCK</v>
      </c>
      <c r="BW376" s="151">
        <f t="shared" si="122"/>
        <v>1042560</v>
      </c>
      <c r="BX376" s="151">
        <f t="shared" si="123"/>
        <v>166809.60000000001</v>
      </c>
      <c r="BY376" s="151">
        <f t="shared" si="124"/>
        <v>2418739.2000000002</v>
      </c>
      <c r="BZ376" s="151" t="str">
        <f t="shared" si="125"/>
        <v>8-75 DIAS</v>
      </c>
      <c r="CA376" s="105"/>
      <c r="CB376" s="105"/>
      <c r="CC376" s="105"/>
      <c r="CD376" s="105"/>
      <c r="CE376" s="105"/>
      <c r="CF376" s="100"/>
      <c r="CG376" s="100"/>
      <c r="CH376" s="100"/>
      <c r="CI376" s="100"/>
      <c r="CJ376" s="100"/>
      <c r="CK376" s="107"/>
      <c r="CL376" s="107"/>
      <c r="CM376" s="107"/>
      <c r="CN376" s="107"/>
      <c r="CO376" s="107"/>
      <c r="CP376" s="102"/>
      <c r="CQ376" s="102"/>
      <c r="CR376" s="102"/>
      <c r="CS376" s="102"/>
      <c r="CT376" s="102"/>
      <c r="CU376" s="102"/>
      <c r="CV376" s="105" t="str">
        <f t="shared" si="132"/>
        <v>PROFINAS S.A.S</v>
      </c>
      <c r="CW376" s="105" t="str">
        <f t="shared" si="133"/>
        <v>MERCK</v>
      </c>
      <c r="CX376" s="105">
        <f t="shared" si="134"/>
        <v>1042560</v>
      </c>
      <c r="CY376" s="105">
        <f t="shared" si="135"/>
        <v>166809.60000000001</v>
      </c>
      <c r="CZ376" s="105">
        <f t="shared" si="136"/>
        <v>2418739.2000000002</v>
      </c>
      <c r="DA376" s="105" t="str">
        <f t="shared" si="137"/>
        <v>8-75 DIAS</v>
      </c>
    </row>
    <row r="377" spans="1:105" ht="30">
      <c r="A377" s="40">
        <v>369</v>
      </c>
      <c r="B377" s="97" t="s">
        <v>460</v>
      </c>
      <c r="C377" s="35" t="s">
        <v>102</v>
      </c>
      <c r="D377" s="35">
        <v>25</v>
      </c>
      <c r="E377" s="98" t="s">
        <v>134</v>
      </c>
      <c r="F377" s="33">
        <v>2</v>
      </c>
      <c r="G377" s="99" t="s">
        <v>134</v>
      </c>
      <c r="H377" s="115">
        <v>442500</v>
      </c>
      <c r="I377" s="115">
        <v>70800</v>
      </c>
      <c r="J377" s="115">
        <v>1026599.9999999999</v>
      </c>
      <c r="K377" s="100" t="s">
        <v>1274</v>
      </c>
      <c r="L377" s="101"/>
      <c r="M377" s="101"/>
      <c r="N377" s="101"/>
      <c r="O377" s="101"/>
      <c r="P377" s="101"/>
      <c r="Q377" s="102"/>
      <c r="R377" s="102"/>
      <c r="S377" s="102"/>
      <c r="T377" s="102"/>
      <c r="U377" s="102"/>
      <c r="V377" s="103"/>
      <c r="W377" s="103"/>
      <c r="X377" s="103"/>
      <c r="Y377" s="103"/>
      <c r="Z377" s="103"/>
      <c r="AA377" s="101"/>
      <c r="AB377" s="101"/>
      <c r="AC377" s="101"/>
      <c r="AD377" s="101"/>
      <c r="AE377" s="101"/>
      <c r="AF377" s="104"/>
      <c r="AG377" s="104"/>
      <c r="AH377" s="104"/>
      <c r="AI377" s="104"/>
      <c r="AJ377" s="104"/>
      <c r="AK377" s="102" t="str">
        <f t="shared" si="138"/>
        <v>ADEQUIM S.A.S</v>
      </c>
      <c r="AL377" s="102" t="str">
        <f t="shared" si="139"/>
        <v>MERCK</v>
      </c>
      <c r="AM377" s="102">
        <f t="shared" si="140"/>
        <v>442500</v>
      </c>
      <c r="AN377" s="102">
        <f t="shared" si="141"/>
        <v>70800</v>
      </c>
      <c r="AO377" s="102">
        <f t="shared" si="142"/>
        <v>1026599.9999999999</v>
      </c>
      <c r="AP377" s="102" t="str">
        <f t="shared" si="143"/>
        <v>90 DIAS</v>
      </c>
      <c r="AQ377" s="104"/>
      <c r="AR377" s="104"/>
      <c r="AS377" s="104"/>
      <c r="AT377" s="104"/>
      <c r="AU377" s="104"/>
      <c r="AV377" s="105"/>
      <c r="AW377" s="105"/>
      <c r="AX377" s="105"/>
      <c r="AY377" s="105"/>
      <c r="AZ377" s="105"/>
      <c r="BA377" s="102" t="s">
        <v>134</v>
      </c>
      <c r="BB377" s="102">
        <v>623488</v>
      </c>
      <c r="BC377" s="102">
        <v>99758.080000000002</v>
      </c>
      <c r="BD377" s="102">
        <v>1446492.1599999999</v>
      </c>
      <c r="BE377" s="102" t="s">
        <v>1283</v>
      </c>
      <c r="BF377" s="106" t="s">
        <v>134</v>
      </c>
      <c r="BG377" s="106">
        <v>348192</v>
      </c>
      <c r="BH377" s="106">
        <v>55710.720000000001</v>
      </c>
      <c r="BI377" s="106">
        <v>807805.43999999994</v>
      </c>
      <c r="BJ377" s="106" t="s">
        <v>1312</v>
      </c>
      <c r="BK377" s="101"/>
      <c r="BL377" s="101"/>
      <c r="BM377" s="101"/>
      <c r="BN377" s="101"/>
      <c r="BO377" s="101"/>
      <c r="BP377" s="107"/>
      <c r="BQ377" s="107"/>
      <c r="BR377" s="107"/>
      <c r="BS377" s="107"/>
      <c r="BT377" s="107"/>
      <c r="BU377" s="151" t="str">
        <f t="shared" si="120"/>
        <v>PROFINAS S.A.S</v>
      </c>
      <c r="BV377" s="151" t="str">
        <f t="shared" si="121"/>
        <v>MERCK</v>
      </c>
      <c r="BW377" s="151">
        <f t="shared" si="122"/>
        <v>348192</v>
      </c>
      <c r="BX377" s="151">
        <f t="shared" si="123"/>
        <v>55710.720000000001</v>
      </c>
      <c r="BY377" s="151">
        <f t="shared" si="124"/>
        <v>807805.43999999994</v>
      </c>
      <c r="BZ377" s="151" t="str">
        <f t="shared" si="125"/>
        <v>8-75 DIAS</v>
      </c>
      <c r="CA377" s="105"/>
      <c r="CB377" s="105"/>
      <c r="CC377" s="105"/>
      <c r="CD377" s="105"/>
      <c r="CE377" s="105"/>
      <c r="CF377" s="100"/>
      <c r="CG377" s="100"/>
      <c r="CH377" s="100"/>
      <c r="CI377" s="100"/>
      <c r="CJ377" s="100"/>
      <c r="CK377" s="107"/>
      <c r="CL377" s="107"/>
      <c r="CM377" s="107"/>
      <c r="CN377" s="107"/>
      <c r="CO377" s="107"/>
      <c r="CP377" s="102"/>
      <c r="CQ377" s="102"/>
      <c r="CR377" s="102"/>
      <c r="CS377" s="102"/>
      <c r="CT377" s="102"/>
      <c r="CU377" s="102"/>
      <c r="CV377" s="105" t="str">
        <f t="shared" si="132"/>
        <v>PROFINAS S.A.S</v>
      </c>
      <c r="CW377" s="105" t="str">
        <f t="shared" si="133"/>
        <v>MERCK</v>
      </c>
      <c r="CX377" s="105">
        <f t="shared" si="134"/>
        <v>348192</v>
      </c>
      <c r="CY377" s="105">
        <f t="shared" si="135"/>
        <v>55710.720000000001</v>
      </c>
      <c r="CZ377" s="105">
        <f t="shared" si="136"/>
        <v>807805.43999999994</v>
      </c>
      <c r="DA377" s="105" t="str">
        <f t="shared" si="137"/>
        <v>8-75 DIAS</v>
      </c>
    </row>
    <row r="378" spans="1:105" ht="30">
      <c r="A378" s="40">
        <v>370</v>
      </c>
      <c r="B378" s="97" t="s">
        <v>453</v>
      </c>
      <c r="C378" s="35" t="s">
        <v>153</v>
      </c>
      <c r="D378" s="35">
        <v>1</v>
      </c>
      <c r="E378" s="98" t="s">
        <v>49</v>
      </c>
      <c r="F378" s="33">
        <v>1</v>
      </c>
      <c r="G378" s="99"/>
      <c r="H378" s="115"/>
      <c r="I378" s="115"/>
      <c r="J378" s="115"/>
      <c r="K378" s="100"/>
      <c r="L378" s="101"/>
      <c r="M378" s="101"/>
      <c r="N378" s="101"/>
      <c r="O378" s="101"/>
      <c r="P378" s="101"/>
      <c r="Q378" s="102"/>
      <c r="R378" s="102"/>
      <c r="S378" s="102"/>
      <c r="T378" s="102"/>
      <c r="U378" s="102"/>
      <c r="V378" s="103"/>
      <c r="W378" s="103"/>
      <c r="X378" s="103"/>
      <c r="Y378" s="103"/>
      <c r="Z378" s="103"/>
      <c r="AA378" s="101" t="s">
        <v>49</v>
      </c>
      <c r="AB378" s="101">
        <v>727000</v>
      </c>
      <c r="AC378" s="101"/>
      <c r="AD378" s="101">
        <v>727000</v>
      </c>
      <c r="AE378" s="101" t="s">
        <v>1289</v>
      </c>
      <c r="AF378" s="104"/>
      <c r="AG378" s="104"/>
      <c r="AH378" s="104"/>
      <c r="AI378" s="104"/>
      <c r="AJ378" s="104"/>
      <c r="AK378" s="102" t="str">
        <f t="shared" si="138"/>
        <v>GENPRODUCTS COMPANY S.A.S</v>
      </c>
      <c r="AL378" s="102" t="str">
        <f t="shared" si="139"/>
        <v>Abcam</v>
      </c>
      <c r="AM378" s="102">
        <f t="shared" si="140"/>
        <v>727000</v>
      </c>
      <c r="AN378" s="102"/>
      <c r="AO378" s="102">
        <f t="shared" si="142"/>
        <v>727000</v>
      </c>
      <c r="AP378" s="102" t="str">
        <f t="shared" si="143"/>
        <v>30 Días</v>
      </c>
      <c r="AQ378" s="104"/>
      <c r="AR378" s="104"/>
      <c r="AS378" s="104"/>
      <c r="AT378" s="104"/>
      <c r="AU378" s="104"/>
      <c r="AV378" s="105"/>
      <c r="AW378" s="105"/>
      <c r="AX378" s="105"/>
      <c r="AY378" s="105"/>
      <c r="AZ378" s="105"/>
      <c r="BA378" s="102"/>
      <c r="BB378" s="102"/>
      <c r="BC378" s="102"/>
      <c r="BD378" s="102"/>
      <c r="BE378" s="102"/>
      <c r="BF378" s="106"/>
      <c r="BG378" s="106"/>
      <c r="BH378" s="106"/>
      <c r="BI378" s="106"/>
      <c r="BJ378" s="106"/>
      <c r="BK378" s="101" t="s">
        <v>172</v>
      </c>
      <c r="BL378" s="101">
        <v>774000</v>
      </c>
      <c r="BM378" s="101">
        <v>123840</v>
      </c>
      <c r="BN378" s="101">
        <v>897840</v>
      </c>
      <c r="BO378" s="101" t="s">
        <v>1283</v>
      </c>
      <c r="BP378" s="107"/>
      <c r="BQ378" s="107"/>
      <c r="BR378" s="107"/>
      <c r="BS378" s="107"/>
      <c r="BT378" s="107"/>
      <c r="BU378" s="151" t="str">
        <f t="shared" si="120"/>
        <v xml:space="preserve"> QUIMICA  M.G.  S.A.S.</v>
      </c>
      <c r="BV378" s="151" t="str">
        <f t="shared" si="121"/>
        <v>ABCAM</v>
      </c>
      <c r="BW378" s="151">
        <f t="shared" si="122"/>
        <v>774000</v>
      </c>
      <c r="BX378" s="151">
        <f t="shared" si="123"/>
        <v>123840</v>
      </c>
      <c r="BY378" s="151">
        <f t="shared" si="124"/>
        <v>897840</v>
      </c>
      <c r="BZ378" s="151" t="str">
        <f t="shared" si="125"/>
        <v>60 DIAS</v>
      </c>
      <c r="CA378" s="105"/>
      <c r="CB378" s="105"/>
      <c r="CC378" s="105"/>
      <c r="CD378" s="105"/>
      <c r="CE378" s="105"/>
      <c r="CF378" s="100"/>
      <c r="CG378" s="100"/>
      <c r="CH378" s="100"/>
      <c r="CI378" s="100"/>
      <c r="CJ378" s="100"/>
      <c r="CK378" s="107"/>
      <c r="CL378" s="107"/>
      <c r="CM378" s="107"/>
      <c r="CN378" s="107"/>
      <c r="CO378" s="107"/>
      <c r="CP378" s="102"/>
      <c r="CQ378" s="102"/>
      <c r="CR378" s="102"/>
      <c r="CS378" s="102"/>
      <c r="CT378" s="102"/>
      <c r="CU378" s="102"/>
      <c r="CV378" s="105" t="str">
        <f t="shared" si="132"/>
        <v>GENPRODUCTS COMPANY S.A.S</v>
      </c>
      <c r="CW378" s="105" t="str">
        <f t="shared" si="133"/>
        <v>Abcam</v>
      </c>
      <c r="CX378" s="105">
        <f t="shared" si="134"/>
        <v>727000</v>
      </c>
      <c r="CY378" s="105">
        <f t="shared" si="135"/>
        <v>0</v>
      </c>
      <c r="CZ378" s="105">
        <f t="shared" si="136"/>
        <v>727000</v>
      </c>
      <c r="DA378" s="105" t="str">
        <f t="shared" si="137"/>
        <v>30 Días</v>
      </c>
    </row>
    <row r="379" spans="1:105" ht="30">
      <c r="A379" s="40">
        <v>371</v>
      </c>
      <c r="B379" s="97" t="s">
        <v>454</v>
      </c>
      <c r="C379" s="35" t="s">
        <v>153</v>
      </c>
      <c r="D379" s="35">
        <v>1</v>
      </c>
      <c r="E379" s="98" t="s">
        <v>49</v>
      </c>
      <c r="F379" s="33">
        <v>1</v>
      </c>
      <c r="G379" s="99"/>
      <c r="H379" s="115"/>
      <c r="I379" s="115"/>
      <c r="J379" s="115"/>
      <c r="K379" s="100"/>
      <c r="L379" s="101"/>
      <c r="M379" s="101"/>
      <c r="N379" s="101"/>
      <c r="O379" s="101"/>
      <c r="P379" s="101"/>
      <c r="Q379" s="102"/>
      <c r="R379" s="102"/>
      <c r="S379" s="102"/>
      <c r="T379" s="102"/>
      <c r="U379" s="102"/>
      <c r="V379" s="103"/>
      <c r="W379" s="103"/>
      <c r="X379" s="103"/>
      <c r="Y379" s="103"/>
      <c r="Z379" s="103"/>
      <c r="AA379" s="101" t="s">
        <v>49</v>
      </c>
      <c r="AB379" s="101">
        <v>727000</v>
      </c>
      <c r="AC379" s="101"/>
      <c r="AD379" s="101">
        <v>727000</v>
      </c>
      <c r="AE379" s="101" t="s">
        <v>1289</v>
      </c>
      <c r="AF379" s="104"/>
      <c r="AG379" s="104"/>
      <c r="AH379" s="104"/>
      <c r="AI379" s="104"/>
      <c r="AJ379" s="104"/>
      <c r="AK379" s="102" t="str">
        <f t="shared" si="138"/>
        <v>GENPRODUCTS COMPANY S.A.S</v>
      </c>
      <c r="AL379" s="102" t="str">
        <f t="shared" si="139"/>
        <v>Abcam</v>
      </c>
      <c r="AM379" s="102">
        <f t="shared" si="140"/>
        <v>727000</v>
      </c>
      <c r="AN379" s="102"/>
      <c r="AO379" s="102">
        <f t="shared" si="142"/>
        <v>727000</v>
      </c>
      <c r="AP379" s="102" t="str">
        <f t="shared" si="143"/>
        <v>30 Días</v>
      </c>
      <c r="AQ379" s="104"/>
      <c r="AR379" s="104"/>
      <c r="AS379" s="104"/>
      <c r="AT379" s="104"/>
      <c r="AU379" s="104"/>
      <c r="AV379" s="105"/>
      <c r="AW379" s="105"/>
      <c r="AX379" s="105"/>
      <c r="AY379" s="105"/>
      <c r="AZ379" s="105"/>
      <c r="BA379" s="102"/>
      <c r="BB379" s="102"/>
      <c r="BC379" s="102"/>
      <c r="BD379" s="102"/>
      <c r="BE379" s="102"/>
      <c r="BF379" s="106"/>
      <c r="BG379" s="106"/>
      <c r="BH379" s="106"/>
      <c r="BI379" s="106"/>
      <c r="BJ379" s="106"/>
      <c r="BK379" s="101" t="s">
        <v>172</v>
      </c>
      <c r="BL379" s="101">
        <v>774000</v>
      </c>
      <c r="BM379" s="101">
        <v>123840</v>
      </c>
      <c r="BN379" s="101">
        <v>897840</v>
      </c>
      <c r="BO379" s="101" t="s">
        <v>1283</v>
      </c>
      <c r="BP379" s="107"/>
      <c r="BQ379" s="107"/>
      <c r="BR379" s="107"/>
      <c r="BS379" s="107"/>
      <c r="BT379" s="107"/>
      <c r="BU379" s="151" t="str">
        <f t="shared" si="120"/>
        <v xml:space="preserve"> QUIMICA  M.G.  S.A.S.</v>
      </c>
      <c r="BV379" s="151" t="str">
        <f t="shared" si="121"/>
        <v>ABCAM</v>
      </c>
      <c r="BW379" s="151">
        <f t="shared" si="122"/>
        <v>774000</v>
      </c>
      <c r="BX379" s="151">
        <f t="shared" si="123"/>
        <v>123840</v>
      </c>
      <c r="BY379" s="151">
        <f t="shared" si="124"/>
        <v>897840</v>
      </c>
      <c r="BZ379" s="151" t="str">
        <f t="shared" si="125"/>
        <v>60 DIAS</v>
      </c>
      <c r="CA379" s="105"/>
      <c r="CB379" s="105"/>
      <c r="CC379" s="105"/>
      <c r="CD379" s="105"/>
      <c r="CE379" s="105"/>
      <c r="CF379" s="100"/>
      <c r="CG379" s="100"/>
      <c r="CH379" s="100"/>
      <c r="CI379" s="100"/>
      <c r="CJ379" s="100"/>
      <c r="CK379" s="107"/>
      <c r="CL379" s="107"/>
      <c r="CM379" s="107"/>
      <c r="CN379" s="107"/>
      <c r="CO379" s="107"/>
      <c r="CP379" s="102"/>
      <c r="CQ379" s="102"/>
      <c r="CR379" s="102"/>
      <c r="CS379" s="102"/>
      <c r="CT379" s="102"/>
      <c r="CU379" s="102"/>
      <c r="CV379" s="105" t="str">
        <f t="shared" si="132"/>
        <v>GENPRODUCTS COMPANY S.A.S</v>
      </c>
      <c r="CW379" s="105" t="str">
        <f t="shared" si="133"/>
        <v>Abcam</v>
      </c>
      <c r="CX379" s="105">
        <f t="shared" si="134"/>
        <v>727000</v>
      </c>
      <c r="CY379" s="105">
        <f t="shared" si="135"/>
        <v>0</v>
      </c>
      <c r="CZ379" s="105">
        <f t="shared" si="136"/>
        <v>727000</v>
      </c>
      <c r="DA379" s="105" t="str">
        <f t="shared" si="137"/>
        <v>30 Días</v>
      </c>
    </row>
    <row r="380" spans="1:105">
      <c r="A380" s="40">
        <v>372</v>
      </c>
      <c r="B380" s="97" t="s">
        <v>523</v>
      </c>
      <c r="C380" s="35" t="s">
        <v>163</v>
      </c>
      <c r="D380" s="35">
        <v>1</v>
      </c>
      <c r="E380" s="98" t="s">
        <v>455</v>
      </c>
      <c r="F380" s="33">
        <v>1</v>
      </c>
      <c r="G380" s="99"/>
      <c r="H380" s="115"/>
      <c r="I380" s="115"/>
      <c r="J380" s="115"/>
      <c r="K380" s="100"/>
      <c r="L380" s="101"/>
      <c r="M380" s="101"/>
      <c r="N380" s="101"/>
      <c r="O380" s="101"/>
      <c r="P380" s="101"/>
      <c r="Q380" s="102"/>
      <c r="R380" s="102"/>
      <c r="S380" s="102"/>
      <c r="T380" s="102"/>
      <c r="U380" s="102"/>
      <c r="V380" s="103"/>
      <c r="W380" s="103"/>
      <c r="X380" s="103"/>
      <c r="Y380" s="103"/>
      <c r="Z380" s="103"/>
      <c r="AA380" s="101"/>
      <c r="AB380" s="101"/>
      <c r="AC380" s="101"/>
      <c r="AD380" s="101"/>
      <c r="AE380" s="101"/>
      <c r="AF380" s="104"/>
      <c r="AG380" s="104"/>
      <c r="AH380" s="104"/>
      <c r="AI380" s="104"/>
      <c r="AJ380" s="104"/>
      <c r="AK380" s="102"/>
      <c r="AL380" s="102"/>
      <c r="AM380" s="102"/>
      <c r="AN380" s="102"/>
      <c r="AO380" s="102"/>
      <c r="AP380" s="102"/>
      <c r="AQ380" s="104"/>
      <c r="AR380" s="104"/>
      <c r="AS380" s="104"/>
      <c r="AT380" s="104"/>
      <c r="AU380" s="104"/>
      <c r="AV380" s="105"/>
      <c r="AW380" s="105"/>
      <c r="AX380" s="105"/>
      <c r="AY380" s="105"/>
      <c r="AZ380" s="105"/>
      <c r="BA380" s="102"/>
      <c r="BB380" s="102"/>
      <c r="BC380" s="102"/>
      <c r="BD380" s="102"/>
      <c r="BE380" s="102"/>
      <c r="BF380" s="106"/>
      <c r="BG380" s="106"/>
      <c r="BH380" s="106"/>
      <c r="BI380" s="106"/>
      <c r="BJ380" s="106"/>
      <c r="BK380" s="101"/>
      <c r="BL380" s="101"/>
      <c r="BM380" s="101"/>
      <c r="BN380" s="101"/>
      <c r="BO380" s="101"/>
      <c r="BP380" s="107"/>
      <c r="BQ380" s="107"/>
      <c r="BR380" s="107"/>
      <c r="BS380" s="107"/>
      <c r="BT380" s="107"/>
      <c r="BU380" s="151"/>
      <c r="BV380" s="151">
        <f t="shared" si="121"/>
        <v>0</v>
      </c>
      <c r="BW380" s="151"/>
      <c r="BX380" s="151"/>
      <c r="BY380" s="151"/>
      <c r="BZ380" s="151">
        <f t="shared" si="125"/>
        <v>0</v>
      </c>
      <c r="CA380" s="105"/>
      <c r="CB380" s="105"/>
      <c r="CC380" s="105"/>
      <c r="CD380" s="105"/>
      <c r="CE380" s="105"/>
      <c r="CF380" s="100"/>
      <c r="CG380" s="100"/>
      <c r="CH380" s="100"/>
      <c r="CI380" s="100"/>
      <c r="CJ380" s="100"/>
      <c r="CK380" s="107"/>
      <c r="CL380" s="107"/>
      <c r="CM380" s="107"/>
      <c r="CN380" s="107"/>
      <c r="CO380" s="107"/>
      <c r="CP380" s="102"/>
      <c r="CQ380" s="102"/>
      <c r="CR380" s="102"/>
      <c r="CS380" s="102"/>
      <c r="CT380" s="102"/>
      <c r="CU380" s="102"/>
      <c r="CV380" s="105">
        <f t="shared" si="132"/>
        <v>0</v>
      </c>
      <c r="CW380" s="105">
        <f t="shared" si="133"/>
        <v>0</v>
      </c>
      <c r="CX380" s="105">
        <f t="shared" si="134"/>
        <v>0</v>
      </c>
      <c r="CY380" s="105">
        <f t="shared" si="135"/>
        <v>0</v>
      </c>
      <c r="CZ380" s="105">
        <f t="shared" si="136"/>
        <v>0</v>
      </c>
      <c r="DA380" s="105">
        <f t="shared" si="137"/>
        <v>0</v>
      </c>
    </row>
    <row r="381" spans="1:105" ht="30">
      <c r="A381" s="40">
        <v>373</v>
      </c>
      <c r="B381" s="97" t="s">
        <v>459</v>
      </c>
      <c r="C381" s="35" t="s">
        <v>155</v>
      </c>
      <c r="D381" s="35">
        <v>1</v>
      </c>
      <c r="E381" s="98" t="s">
        <v>169</v>
      </c>
      <c r="F381" s="33">
        <v>4</v>
      </c>
      <c r="G381" s="99"/>
      <c r="H381" s="115"/>
      <c r="I381" s="115"/>
      <c r="J381" s="115"/>
      <c r="K381" s="100"/>
      <c r="L381" s="101"/>
      <c r="M381" s="101"/>
      <c r="N381" s="101"/>
      <c r="O381" s="101"/>
      <c r="P381" s="101"/>
      <c r="Q381" s="102"/>
      <c r="R381" s="102"/>
      <c r="S381" s="102"/>
      <c r="T381" s="102"/>
      <c r="U381" s="102"/>
      <c r="V381" s="103"/>
      <c r="W381" s="103"/>
      <c r="X381" s="103"/>
      <c r="Y381" s="103"/>
      <c r="Z381" s="103"/>
      <c r="AA381" s="101"/>
      <c r="AB381" s="101"/>
      <c r="AC381" s="101"/>
      <c r="AD381" s="101"/>
      <c r="AE381" s="101"/>
      <c r="AF381" s="104"/>
      <c r="AG381" s="104"/>
      <c r="AH381" s="104"/>
      <c r="AI381" s="104"/>
      <c r="AJ381" s="104"/>
      <c r="AK381" s="102"/>
      <c r="AL381" s="102"/>
      <c r="AM381" s="102"/>
      <c r="AN381" s="102"/>
      <c r="AO381" s="102"/>
      <c r="AP381" s="102"/>
      <c r="AQ381" s="104"/>
      <c r="AR381" s="104"/>
      <c r="AS381" s="104"/>
      <c r="AT381" s="104"/>
      <c r="AU381" s="104"/>
      <c r="AV381" s="105"/>
      <c r="AW381" s="105"/>
      <c r="AX381" s="105"/>
      <c r="AY381" s="105"/>
      <c r="AZ381" s="105"/>
      <c r="BA381" s="102"/>
      <c r="BB381" s="102"/>
      <c r="BC381" s="102"/>
      <c r="BD381" s="102"/>
      <c r="BE381" s="102"/>
      <c r="BF381" s="106"/>
      <c r="BG381" s="106"/>
      <c r="BH381" s="106"/>
      <c r="BI381" s="106"/>
      <c r="BJ381" s="106"/>
      <c r="BK381" s="101"/>
      <c r="BL381" s="101"/>
      <c r="BM381" s="101"/>
      <c r="BN381" s="101"/>
      <c r="BO381" s="101"/>
      <c r="BP381" s="107"/>
      <c r="BQ381" s="107"/>
      <c r="BR381" s="107"/>
      <c r="BS381" s="107"/>
      <c r="BT381" s="107"/>
      <c r="BU381" s="151"/>
      <c r="BV381" s="151">
        <f t="shared" si="121"/>
        <v>0</v>
      </c>
      <c r="BW381" s="151"/>
      <c r="BX381" s="151"/>
      <c r="BY381" s="151"/>
      <c r="BZ381" s="151">
        <f t="shared" si="125"/>
        <v>0</v>
      </c>
      <c r="CA381" s="105"/>
      <c r="CB381" s="105"/>
      <c r="CC381" s="105"/>
      <c r="CD381" s="105"/>
      <c r="CE381" s="105"/>
      <c r="CF381" s="100"/>
      <c r="CG381" s="100"/>
      <c r="CH381" s="100"/>
      <c r="CI381" s="100"/>
      <c r="CJ381" s="100"/>
      <c r="CK381" s="107"/>
      <c r="CL381" s="107"/>
      <c r="CM381" s="107"/>
      <c r="CN381" s="107"/>
      <c r="CO381" s="107"/>
      <c r="CP381" s="102"/>
      <c r="CQ381" s="102"/>
      <c r="CR381" s="102"/>
      <c r="CS381" s="102"/>
      <c r="CT381" s="102"/>
      <c r="CU381" s="102"/>
      <c r="CV381" s="105">
        <f t="shared" si="132"/>
        <v>0</v>
      </c>
      <c r="CW381" s="105">
        <f t="shared" si="133"/>
        <v>0</v>
      </c>
      <c r="CX381" s="105">
        <f t="shared" si="134"/>
        <v>0</v>
      </c>
      <c r="CY381" s="105">
        <f t="shared" si="135"/>
        <v>0</v>
      </c>
      <c r="CZ381" s="105">
        <f t="shared" si="136"/>
        <v>0</v>
      </c>
      <c r="DA381" s="105">
        <f t="shared" si="137"/>
        <v>0</v>
      </c>
    </row>
    <row r="382" spans="1:105" ht="75">
      <c r="A382" s="40">
        <v>374</v>
      </c>
      <c r="B382" s="97" t="s">
        <v>493</v>
      </c>
      <c r="C382" s="35" t="s">
        <v>93</v>
      </c>
      <c r="D382" s="35">
        <v>500</v>
      </c>
      <c r="E382" s="98" t="s">
        <v>338</v>
      </c>
      <c r="F382" s="33">
        <v>4</v>
      </c>
      <c r="G382" s="99"/>
      <c r="H382" s="115"/>
      <c r="I382" s="115"/>
      <c r="J382" s="115"/>
      <c r="K382" s="100"/>
      <c r="L382" s="101"/>
      <c r="M382" s="101"/>
      <c r="N382" s="101"/>
      <c r="O382" s="101"/>
      <c r="P382" s="101"/>
      <c r="Q382" s="102"/>
      <c r="R382" s="102"/>
      <c r="S382" s="102"/>
      <c r="T382" s="102"/>
      <c r="U382" s="102"/>
      <c r="V382" s="103"/>
      <c r="W382" s="103"/>
      <c r="X382" s="103"/>
      <c r="Y382" s="103"/>
      <c r="Z382" s="103"/>
      <c r="AA382" s="101"/>
      <c r="AB382" s="101"/>
      <c r="AC382" s="101"/>
      <c r="AD382" s="101"/>
      <c r="AE382" s="101"/>
      <c r="AF382" s="104"/>
      <c r="AG382" s="104"/>
      <c r="AH382" s="104"/>
      <c r="AI382" s="104"/>
      <c r="AJ382" s="104"/>
      <c r="AK382" s="102"/>
      <c r="AL382" s="102"/>
      <c r="AM382" s="102"/>
      <c r="AN382" s="102"/>
      <c r="AO382" s="102"/>
      <c r="AP382" s="102"/>
      <c r="AQ382" s="104"/>
      <c r="AR382" s="104"/>
      <c r="AS382" s="104"/>
      <c r="AT382" s="104"/>
      <c r="AU382" s="104"/>
      <c r="AV382" s="105"/>
      <c r="AW382" s="105"/>
      <c r="AX382" s="105"/>
      <c r="AY382" s="105"/>
      <c r="AZ382" s="105"/>
      <c r="BA382" s="102"/>
      <c r="BB382" s="102"/>
      <c r="BC382" s="102"/>
      <c r="BD382" s="102"/>
      <c r="BE382" s="102"/>
      <c r="BF382" s="106"/>
      <c r="BG382" s="106"/>
      <c r="BH382" s="106"/>
      <c r="BI382" s="106"/>
      <c r="BJ382" s="106"/>
      <c r="BK382" s="101"/>
      <c r="BL382" s="101"/>
      <c r="BM382" s="101"/>
      <c r="BN382" s="101"/>
      <c r="BO382" s="101"/>
      <c r="BP382" s="107"/>
      <c r="BQ382" s="107"/>
      <c r="BR382" s="107"/>
      <c r="BS382" s="107"/>
      <c r="BT382" s="107"/>
      <c r="BU382" s="151"/>
      <c r="BV382" s="151">
        <f t="shared" si="121"/>
        <v>0</v>
      </c>
      <c r="BW382" s="151"/>
      <c r="BX382" s="151"/>
      <c r="BY382" s="151"/>
      <c r="BZ382" s="151">
        <f t="shared" si="125"/>
        <v>0</v>
      </c>
      <c r="CA382" s="105"/>
      <c r="CB382" s="105"/>
      <c r="CC382" s="105"/>
      <c r="CD382" s="105"/>
      <c r="CE382" s="105"/>
      <c r="CF382" s="100"/>
      <c r="CG382" s="100"/>
      <c r="CH382" s="100"/>
      <c r="CI382" s="100"/>
      <c r="CJ382" s="100"/>
      <c r="CK382" s="107"/>
      <c r="CL382" s="107"/>
      <c r="CM382" s="107"/>
      <c r="CN382" s="107"/>
      <c r="CO382" s="107"/>
      <c r="CP382" s="102"/>
      <c r="CQ382" s="102"/>
      <c r="CR382" s="102"/>
      <c r="CS382" s="102"/>
      <c r="CT382" s="102"/>
      <c r="CU382" s="102"/>
      <c r="CV382" s="105">
        <f t="shared" si="132"/>
        <v>0</v>
      </c>
      <c r="CW382" s="105">
        <f t="shared" si="133"/>
        <v>0</v>
      </c>
      <c r="CX382" s="105">
        <f t="shared" si="134"/>
        <v>0</v>
      </c>
      <c r="CY382" s="105">
        <f t="shared" si="135"/>
        <v>0</v>
      </c>
      <c r="CZ382" s="105">
        <f t="shared" si="136"/>
        <v>0</v>
      </c>
      <c r="DA382" s="105">
        <f t="shared" si="137"/>
        <v>0</v>
      </c>
    </row>
    <row r="383" spans="1:105" ht="45">
      <c r="A383" s="40">
        <v>375</v>
      </c>
      <c r="B383" s="97" t="s">
        <v>494</v>
      </c>
      <c r="C383" s="35" t="s">
        <v>143</v>
      </c>
      <c r="D383" s="35">
        <v>1</v>
      </c>
      <c r="E383" s="98" t="s">
        <v>338</v>
      </c>
      <c r="F383" s="33">
        <v>3</v>
      </c>
      <c r="G383" s="99"/>
      <c r="H383" s="115"/>
      <c r="I383" s="115"/>
      <c r="J383" s="115"/>
      <c r="K383" s="100"/>
      <c r="L383" s="101"/>
      <c r="M383" s="101"/>
      <c r="N383" s="101"/>
      <c r="O383" s="101"/>
      <c r="P383" s="101"/>
      <c r="Q383" s="102"/>
      <c r="R383" s="102"/>
      <c r="S383" s="102"/>
      <c r="T383" s="102"/>
      <c r="U383" s="102"/>
      <c r="V383" s="103"/>
      <c r="W383" s="103"/>
      <c r="X383" s="103"/>
      <c r="Y383" s="103"/>
      <c r="Z383" s="103"/>
      <c r="AA383" s="101"/>
      <c r="AB383" s="101"/>
      <c r="AC383" s="101"/>
      <c r="AD383" s="101"/>
      <c r="AE383" s="101"/>
      <c r="AF383" s="104"/>
      <c r="AG383" s="104"/>
      <c r="AH383" s="104"/>
      <c r="AI383" s="104"/>
      <c r="AJ383" s="104"/>
      <c r="AK383" s="102"/>
      <c r="AL383" s="102"/>
      <c r="AM383" s="102"/>
      <c r="AN383" s="102"/>
      <c r="AO383" s="102"/>
      <c r="AP383" s="102"/>
      <c r="AQ383" s="104"/>
      <c r="AR383" s="104"/>
      <c r="AS383" s="104"/>
      <c r="AT383" s="104"/>
      <c r="AU383" s="104"/>
      <c r="AV383" s="105"/>
      <c r="AW383" s="105"/>
      <c r="AX383" s="105"/>
      <c r="AY383" s="105"/>
      <c r="AZ383" s="105"/>
      <c r="BA383" s="102"/>
      <c r="BB383" s="102"/>
      <c r="BC383" s="102"/>
      <c r="BD383" s="102"/>
      <c r="BE383" s="102"/>
      <c r="BF383" s="106"/>
      <c r="BG383" s="106"/>
      <c r="BH383" s="106"/>
      <c r="BI383" s="106"/>
      <c r="BJ383" s="106"/>
      <c r="BK383" s="101"/>
      <c r="BL383" s="101"/>
      <c r="BM383" s="101"/>
      <c r="BN383" s="101"/>
      <c r="BO383" s="101"/>
      <c r="BP383" s="107"/>
      <c r="BQ383" s="107"/>
      <c r="BR383" s="107"/>
      <c r="BS383" s="107"/>
      <c r="BT383" s="107"/>
      <c r="BU383" s="151"/>
      <c r="BV383" s="151">
        <f t="shared" si="121"/>
        <v>0</v>
      </c>
      <c r="BW383" s="151"/>
      <c r="BX383" s="151"/>
      <c r="BY383" s="151"/>
      <c r="BZ383" s="151">
        <f t="shared" si="125"/>
        <v>0</v>
      </c>
      <c r="CA383" s="105"/>
      <c r="CB383" s="105"/>
      <c r="CC383" s="105"/>
      <c r="CD383" s="105"/>
      <c r="CE383" s="105"/>
      <c r="CF383" s="100"/>
      <c r="CG383" s="100"/>
      <c r="CH383" s="100"/>
      <c r="CI383" s="100"/>
      <c r="CJ383" s="100"/>
      <c r="CK383" s="107"/>
      <c r="CL383" s="107"/>
      <c r="CM383" s="107"/>
      <c r="CN383" s="107"/>
      <c r="CO383" s="107"/>
      <c r="CP383" s="102"/>
      <c r="CQ383" s="102"/>
      <c r="CR383" s="102"/>
      <c r="CS383" s="102"/>
      <c r="CT383" s="102"/>
      <c r="CU383" s="102"/>
      <c r="CV383" s="105">
        <f t="shared" si="132"/>
        <v>0</v>
      </c>
      <c r="CW383" s="105">
        <f t="shared" si="133"/>
        <v>0</v>
      </c>
      <c r="CX383" s="105">
        <f t="shared" si="134"/>
        <v>0</v>
      </c>
      <c r="CY383" s="105">
        <f t="shared" si="135"/>
        <v>0</v>
      </c>
      <c r="CZ383" s="105">
        <f t="shared" si="136"/>
        <v>0</v>
      </c>
      <c r="DA383" s="105">
        <f t="shared" si="137"/>
        <v>0</v>
      </c>
    </row>
    <row r="384" spans="1:105" ht="45">
      <c r="A384" s="40">
        <v>376</v>
      </c>
      <c r="B384" s="97" t="s">
        <v>495</v>
      </c>
      <c r="C384" s="35" t="s">
        <v>89</v>
      </c>
      <c r="D384" s="35">
        <v>1</v>
      </c>
      <c r="E384" s="98" t="s">
        <v>338</v>
      </c>
      <c r="F384" s="33">
        <v>3</v>
      </c>
      <c r="G384" s="99"/>
      <c r="H384" s="115"/>
      <c r="I384" s="115"/>
      <c r="J384" s="115"/>
      <c r="K384" s="100"/>
      <c r="L384" s="101"/>
      <c r="M384" s="101"/>
      <c r="N384" s="101"/>
      <c r="O384" s="101"/>
      <c r="P384" s="101"/>
      <c r="Q384" s="102"/>
      <c r="R384" s="102"/>
      <c r="S384" s="102"/>
      <c r="T384" s="102"/>
      <c r="U384" s="102"/>
      <c r="V384" s="103"/>
      <c r="W384" s="103"/>
      <c r="X384" s="103"/>
      <c r="Y384" s="103"/>
      <c r="Z384" s="103"/>
      <c r="AA384" s="101"/>
      <c r="AB384" s="101"/>
      <c r="AC384" s="101"/>
      <c r="AD384" s="101"/>
      <c r="AE384" s="101"/>
      <c r="AF384" s="104"/>
      <c r="AG384" s="104"/>
      <c r="AH384" s="104"/>
      <c r="AI384" s="104"/>
      <c r="AJ384" s="104"/>
      <c r="AK384" s="102"/>
      <c r="AL384" s="102"/>
      <c r="AM384" s="102"/>
      <c r="AN384" s="102"/>
      <c r="AO384" s="102"/>
      <c r="AP384" s="102"/>
      <c r="AQ384" s="104"/>
      <c r="AR384" s="104"/>
      <c r="AS384" s="104"/>
      <c r="AT384" s="104"/>
      <c r="AU384" s="104"/>
      <c r="AV384" s="105"/>
      <c r="AW384" s="105"/>
      <c r="AX384" s="105"/>
      <c r="AY384" s="105"/>
      <c r="AZ384" s="105"/>
      <c r="BA384" s="102"/>
      <c r="BB384" s="102"/>
      <c r="BC384" s="102"/>
      <c r="BD384" s="102"/>
      <c r="BE384" s="102"/>
      <c r="BF384" s="106"/>
      <c r="BG384" s="106"/>
      <c r="BH384" s="106"/>
      <c r="BI384" s="106"/>
      <c r="BJ384" s="106"/>
      <c r="BK384" s="101"/>
      <c r="BL384" s="101"/>
      <c r="BM384" s="101"/>
      <c r="BN384" s="101"/>
      <c r="BO384" s="101"/>
      <c r="BP384" s="107"/>
      <c r="BQ384" s="107"/>
      <c r="BR384" s="107"/>
      <c r="BS384" s="107"/>
      <c r="BT384" s="107"/>
      <c r="BU384" s="151"/>
      <c r="BV384" s="151">
        <f t="shared" si="121"/>
        <v>0</v>
      </c>
      <c r="BW384" s="151"/>
      <c r="BX384" s="151"/>
      <c r="BY384" s="151"/>
      <c r="BZ384" s="151">
        <f t="shared" si="125"/>
        <v>0</v>
      </c>
      <c r="CA384" s="105"/>
      <c r="CB384" s="105"/>
      <c r="CC384" s="105"/>
      <c r="CD384" s="105"/>
      <c r="CE384" s="105"/>
      <c r="CF384" s="100"/>
      <c r="CG384" s="100"/>
      <c r="CH384" s="100"/>
      <c r="CI384" s="100"/>
      <c r="CJ384" s="100"/>
      <c r="CK384" s="107"/>
      <c r="CL384" s="107"/>
      <c r="CM384" s="107"/>
      <c r="CN384" s="107"/>
      <c r="CO384" s="107"/>
      <c r="CP384" s="102"/>
      <c r="CQ384" s="102"/>
      <c r="CR384" s="102"/>
      <c r="CS384" s="102"/>
      <c r="CT384" s="102"/>
      <c r="CU384" s="102"/>
      <c r="CV384" s="105">
        <f t="shared" si="132"/>
        <v>0</v>
      </c>
      <c r="CW384" s="105">
        <f t="shared" si="133"/>
        <v>0</v>
      </c>
      <c r="CX384" s="105">
        <f t="shared" si="134"/>
        <v>0</v>
      </c>
      <c r="CY384" s="105">
        <f t="shared" si="135"/>
        <v>0</v>
      </c>
      <c r="CZ384" s="105">
        <f t="shared" si="136"/>
        <v>0</v>
      </c>
      <c r="DA384" s="105">
        <f t="shared" si="137"/>
        <v>0</v>
      </c>
    </row>
    <row r="385" spans="1:105" ht="30">
      <c r="A385" s="40">
        <v>377</v>
      </c>
      <c r="B385" s="97" t="s">
        <v>496</v>
      </c>
      <c r="C385" s="35" t="s">
        <v>93</v>
      </c>
      <c r="D385" s="35">
        <v>500</v>
      </c>
      <c r="E385" s="98" t="s">
        <v>150</v>
      </c>
      <c r="F385" s="33">
        <v>3</v>
      </c>
      <c r="G385" s="99"/>
      <c r="H385" s="115"/>
      <c r="I385" s="115"/>
      <c r="J385" s="115"/>
      <c r="K385" s="100"/>
      <c r="L385" s="101"/>
      <c r="M385" s="101"/>
      <c r="N385" s="101"/>
      <c r="O385" s="101"/>
      <c r="P385" s="101"/>
      <c r="Q385" s="102"/>
      <c r="R385" s="102"/>
      <c r="S385" s="102"/>
      <c r="T385" s="102"/>
      <c r="U385" s="102"/>
      <c r="V385" s="103"/>
      <c r="W385" s="103"/>
      <c r="X385" s="103"/>
      <c r="Y385" s="103"/>
      <c r="Z385" s="103"/>
      <c r="AA385" s="101"/>
      <c r="AB385" s="101"/>
      <c r="AC385" s="101"/>
      <c r="AD385" s="101"/>
      <c r="AE385" s="101"/>
      <c r="AF385" s="104"/>
      <c r="AG385" s="104"/>
      <c r="AH385" s="104"/>
      <c r="AI385" s="104"/>
      <c r="AJ385" s="104"/>
      <c r="AK385" s="102"/>
      <c r="AL385" s="102"/>
      <c r="AM385" s="102"/>
      <c r="AN385" s="102"/>
      <c r="AO385" s="102"/>
      <c r="AP385" s="102"/>
      <c r="AQ385" s="104"/>
      <c r="AR385" s="104"/>
      <c r="AS385" s="104"/>
      <c r="AT385" s="104"/>
      <c r="AU385" s="104"/>
      <c r="AV385" s="105"/>
      <c r="AW385" s="105"/>
      <c r="AX385" s="105"/>
      <c r="AY385" s="105"/>
      <c r="AZ385" s="105"/>
      <c r="BA385" s="102"/>
      <c r="BB385" s="102"/>
      <c r="BC385" s="102"/>
      <c r="BD385" s="102"/>
      <c r="BE385" s="102"/>
      <c r="BF385" s="106"/>
      <c r="BG385" s="106"/>
      <c r="BH385" s="106"/>
      <c r="BI385" s="106"/>
      <c r="BJ385" s="106"/>
      <c r="BK385" s="101"/>
      <c r="BL385" s="101"/>
      <c r="BM385" s="101"/>
      <c r="BN385" s="101"/>
      <c r="BO385" s="101"/>
      <c r="BP385" s="107"/>
      <c r="BQ385" s="107"/>
      <c r="BR385" s="107"/>
      <c r="BS385" s="107"/>
      <c r="BT385" s="107"/>
      <c r="BU385" s="151"/>
      <c r="BV385" s="151">
        <f t="shared" si="121"/>
        <v>0</v>
      </c>
      <c r="BW385" s="151"/>
      <c r="BX385" s="151"/>
      <c r="BY385" s="151"/>
      <c r="BZ385" s="151">
        <f t="shared" si="125"/>
        <v>0</v>
      </c>
      <c r="CA385" s="105"/>
      <c r="CB385" s="105"/>
      <c r="CC385" s="105"/>
      <c r="CD385" s="105"/>
      <c r="CE385" s="105"/>
      <c r="CF385" s="100"/>
      <c r="CG385" s="100"/>
      <c r="CH385" s="100"/>
      <c r="CI385" s="100"/>
      <c r="CJ385" s="100"/>
      <c r="CK385" s="107"/>
      <c r="CL385" s="107"/>
      <c r="CM385" s="107"/>
      <c r="CN385" s="107"/>
      <c r="CO385" s="107"/>
      <c r="CP385" s="102"/>
      <c r="CQ385" s="102"/>
      <c r="CR385" s="102"/>
      <c r="CS385" s="102"/>
      <c r="CT385" s="102"/>
      <c r="CU385" s="102"/>
      <c r="CV385" s="105">
        <f t="shared" si="132"/>
        <v>0</v>
      </c>
      <c r="CW385" s="105">
        <f t="shared" si="133"/>
        <v>0</v>
      </c>
      <c r="CX385" s="105">
        <f t="shared" si="134"/>
        <v>0</v>
      </c>
      <c r="CY385" s="105">
        <f t="shared" si="135"/>
        <v>0</v>
      </c>
      <c r="CZ385" s="105">
        <f t="shared" si="136"/>
        <v>0</v>
      </c>
      <c r="DA385" s="105">
        <f t="shared" si="137"/>
        <v>0</v>
      </c>
    </row>
    <row r="386" spans="1:105" s="142" customFormat="1" ht="51.75" customHeight="1">
      <c r="A386" s="137">
        <v>378</v>
      </c>
      <c r="B386" s="138" t="s">
        <v>1273</v>
      </c>
      <c r="C386" s="139" t="s">
        <v>153</v>
      </c>
      <c r="D386" s="139">
        <v>1</v>
      </c>
      <c r="E386" s="140" t="s">
        <v>154</v>
      </c>
      <c r="F386" s="141">
        <v>1</v>
      </c>
      <c r="G386" s="99"/>
      <c r="H386" s="115"/>
      <c r="I386" s="115"/>
      <c r="J386" s="115"/>
      <c r="K386" s="100"/>
      <c r="L386" s="101"/>
      <c r="M386" s="101"/>
      <c r="N386" s="101"/>
      <c r="O386" s="101"/>
      <c r="P386" s="101"/>
      <c r="Q386" s="102"/>
      <c r="R386" s="102"/>
      <c r="S386" s="102"/>
      <c r="T386" s="102"/>
      <c r="U386" s="102"/>
      <c r="V386" s="103"/>
      <c r="W386" s="103"/>
      <c r="X386" s="103"/>
      <c r="Y386" s="103"/>
      <c r="Z386" s="103"/>
      <c r="AA386" s="101" t="s">
        <v>154</v>
      </c>
      <c r="AB386" s="101">
        <v>2400000</v>
      </c>
      <c r="AC386" s="101"/>
      <c r="AD386" s="101">
        <v>2400000</v>
      </c>
      <c r="AE386" s="101" t="s">
        <v>1290</v>
      </c>
      <c r="AF386" s="104"/>
      <c r="AG386" s="104"/>
      <c r="AH386" s="104"/>
      <c r="AI386" s="104"/>
      <c r="AJ386" s="104"/>
      <c r="AK386" s="102" t="str">
        <f t="shared" si="138"/>
        <v>GENPRODUCTS COMPANY S.A.S</v>
      </c>
      <c r="AL386" s="102" t="str">
        <f t="shared" si="139"/>
        <v>LONZA</v>
      </c>
      <c r="AM386" s="102">
        <f t="shared" si="140"/>
        <v>2400000</v>
      </c>
      <c r="AN386" s="102"/>
      <c r="AO386" s="102">
        <f t="shared" si="142"/>
        <v>2400000</v>
      </c>
      <c r="AP386" s="102" t="str">
        <f t="shared" si="143"/>
        <v>40 - 60 Días</v>
      </c>
      <c r="AQ386" s="104"/>
      <c r="AR386" s="104"/>
      <c r="AS386" s="104"/>
      <c r="AT386" s="104"/>
      <c r="AU386" s="104"/>
      <c r="AV386" s="105"/>
      <c r="AW386" s="105"/>
      <c r="AX386" s="105"/>
      <c r="AY386" s="105"/>
      <c r="AZ386" s="105"/>
      <c r="BA386" s="102"/>
      <c r="BB386" s="102"/>
      <c r="BC386" s="102"/>
      <c r="BD386" s="102"/>
      <c r="BE386" s="102"/>
      <c r="BF386" s="106"/>
      <c r="BG386" s="106"/>
      <c r="BH386" s="106"/>
      <c r="BI386" s="106"/>
      <c r="BJ386" s="106"/>
      <c r="BK386" s="101"/>
      <c r="BL386" s="101"/>
      <c r="BM386" s="101"/>
      <c r="BN386" s="101"/>
      <c r="BO386" s="101"/>
      <c r="BP386" s="107"/>
      <c r="BQ386" s="107"/>
      <c r="BR386" s="107"/>
      <c r="BS386" s="107"/>
      <c r="BT386" s="107"/>
      <c r="BU386" s="151"/>
      <c r="BV386" s="151">
        <f t="shared" si="121"/>
        <v>0</v>
      </c>
      <c r="BW386" s="151"/>
      <c r="BX386" s="151"/>
      <c r="BY386" s="151"/>
      <c r="BZ386" s="151">
        <f t="shared" si="125"/>
        <v>0</v>
      </c>
      <c r="CA386" s="105"/>
      <c r="CB386" s="105"/>
      <c r="CC386" s="105"/>
      <c r="CD386" s="105"/>
      <c r="CE386" s="105"/>
      <c r="CF386" s="100"/>
      <c r="CG386" s="100"/>
      <c r="CH386" s="100"/>
      <c r="CI386" s="100"/>
      <c r="CJ386" s="100"/>
      <c r="CK386" s="107"/>
      <c r="CL386" s="107"/>
      <c r="CM386" s="107"/>
      <c r="CN386" s="107"/>
      <c r="CO386" s="107"/>
      <c r="CP386" s="102"/>
      <c r="CQ386" s="102"/>
      <c r="CR386" s="102"/>
      <c r="CS386" s="102"/>
      <c r="CT386" s="102"/>
      <c r="CU386" s="102"/>
      <c r="CV386" s="105" t="str">
        <f t="shared" si="132"/>
        <v>GENPRODUCTS COMPANY S.A.S</v>
      </c>
      <c r="CW386" s="105" t="str">
        <f t="shared" si="133"/>
        <v>LONZA</v>
      </c>
      <c r="CX386" s="105">
        <f t="shared" si="134"/>
        <v>2400000</v>
      </c>
      <c r="CY386" s="105">
        <f t="shared" si="135"/>
        <v>0</v>
      </c>
      <c r="CZ386" s="105">
        <f t="shared" si="136"/>
        <v>2400000</v>
      </c>
      <c r="DA386" s="105" t="str">
        <f t="shared" si="137"/>
        <v>40 - 60 Días</v>
      </c>
    </row>
    <row r="387" spans="1:105" ht="30">
      <c r="A387" s="40">
        <v>379</v>
      </c>
      <c r="B387" s="120" t="s">
        <v>520</v>
      </c>
      <c r="C387" s="26" t="s">
        <v>521</v>
      </c>
      <c r="D387" s="26">
        <v>100</v>
      </c>
      <c r="E387" s="121" t="s">
        <v>522</v>
      </c>
      <c r="F387" s="32">
        <v>2</v>
      </c>
      <c r="G387" s="99"/>
      <c r="H387" s="115"/>
      <c r="I387" s="115"/>
      <c r="J387" s="115"/>
      <c r="K387" s="100"/>
      <c r="L387" s="101"/>
      <c r="M387" s="101"/>
      <c r="N387" s="101"/>
      <c r="O387" s="101"/>
      <c r="P387" s="101"/>
      <c r="Q387" s="102"/>
      <c r="R387" s="102"/>
      <c r="S387" s="102"/>
      <c r="T387" s="102"/>
      <c r="U387" s="102"/>
      <c r="V387" s="103"/>
      <c r="W387" s="103"/>
      <c r="X387" s="103"/>
      <c r="Y387" s="103"/>
      <c r="Z387" s="103"/>
      <c r="AA387" s="101"/>
      <c r="AB387" s="101"/>
      <c r="AC387" s="101"/>
      <c r="AD387" s="101"/>
      <c r="AE387" s="101"/>
      <c r="AF387" s="104"/>
      <c r="AG387" s="104"/>
      <c r="AH387" s="104"/>
      <c r="AI387" s="104"/>
      <c r="AJ387" s="104"/>
      <c r="AK387" s="102"/>
      <c r="AL387" s="102"/>
      <c r="AM387" s="102"/>
      <c r="AN387" s="102"/>
      <c r="AO387" s="102"/>
      <c r="AP387" s="102"/>
      <c r="AQ387" s="104"/>
      <c r="AR387" s="104"/>
      <c r="AS387" s="104"/>
      <c r="AT387" s="104"/>
      <c r="AU387" s="104"/>
      <c r="AV387" s="105"/>
      <c r="AW387" s="105"/>
      <c r="AX387" s="105"/>
      <c r="AY387" s="105"/>
      <c r="AZ387" s="105"/>
      <c r="BA387" s="102"/>
      <c r="BB387" s="102"/>
      <c r="BC387" s="102"/>
      <c r="BD387" s="102"/>
      <c r="BE387" s="102"/>
      <c r="BF387" s="106"/>
      <c r="BG387" s="106"/>
      <c r="BH387" s="106"/>
      <c r="BI387" s="106"/>
      <c r="BJ387" s="106"/>
      <c r="BK387" s="101"/>
      <c r="BL387" s="101"/>
      <c r="BM387" s="101"/>
      <c r="BN387" s="101"/>
      <c r="BO387" s="101"/>
      <c r="BP387" s="107"/>
      <c r="BQ387" s="107"/>
      <c r="BR387" s="107"/>
      <c r="BS387" s="107"/>
      <c r="BT387" s="107"/>
      <c r="BU387" s="151"/>
      <c r="BV387" s="151">
        <f t="shared" si="121"/>
        <v>0</v>
      </c>
      <c r="BW387" s="151"/>
      <c r="BX387" s="151"/>
      <c r="BY387" s="151"/>
      <c r="BZ387" s="151">
        <f t="shared" si="125"/>
        <v>0</v>
      </c>
      <c r="CA387" s="105"/>
      <c r="CB387" s="105"/>
      <c r="CC387" s="105"/>
      <c r="CD387" s="105"/>
      <c r="CE387" s="105"/>
      <c r="CF387" s="100"/>
      <c r="CG387" s="100"/>
      <c r="CH387" s="100"/>
      <c r="CI387" s="100"/>
      <c r="CJ387" s="100"/>
      <c r="CK387" s="107"/>
      <c r="CL387" s="107"/>
      <c r="CM387" s="107"/>
      <c r="CN387" s="107"/>
      <c r="CO387" s="107"/>
      <c r="CP387" s="102"/>
      <c r="CQ387" s="102"/>
      <c r="CR387" s="102"/>
      <c r="CS387" s="102"/>
      <c r="CT387" s="102"/>
      <c r="CU387" s="102"/>
      <c r="CV387" s="105">
        <f t="shared" si="132"/>
        <v>0</v>
      </c>
      <c r="CW387" s="105">
        <f t="shared" si="133"/>
        <v>0</v>
      </c>
      <c r="CX387" s="105">
        <f t="shared" si="134"/>
        <v>0</v>
      </c>
      <c r="CY387" s="105">
        <f t="shared" si="135"/>
        <v>0</v>
      </c>
      <c r="CZ387" s="105">
        <f t="shared" si="136"/>
        <v>0</v>
      </c>
      <c r="DA387" s="105">
        <f t="shared" si="137"/>
        <v>0</v>
      </c>
    </row>
    <row r="388" spans="1:105" ht="30">
      <c r="A388" s="40">
        <v>380</v>
      </c>
      <c r="B388" s="120" t="s">
        <v>607</v>
      </c>
      <c r="C388" s="26" t="s">
        <v>609</v>
      </c>
      <c r="D388" s="26">
        <v>1</v>
      </c>
      <c r="E388" s="121" t="s">
        <v>608</v>
      </c>
      <c r="F388" s="32">
        <v>2</v>
      </c>
      <c r="G388" s="99" t="s">
        <v>608</v>
      </c>
      <c r="H388" s="115">
        <v>129000</v>
      </c>
      <c r="I388" s="115">
        <v>20640</v>
      </c>
      <c r="J388" s="115">
        <v>299280</v>
      </c>
      <c r="K388" s="100" t="s">
        <v>1274</v>
      </c>
      <c r="L388" s="101"/>
      <c r="M388" s="101"/>
      <c r="N388" s="101"/>
      <c r="O388" s="101"/>
      <c r="P388" s="101" t="s">
        <v>914</v>
      </c>
      <c r="Q388" s="102"/>
      <c r="R388" s="102"/>
      <c r="S388" s="102"/>
      <c r="T388" s="102"/>
      <c r="U388" s="102" t="s">
        <v>914</v>
      </c>
      <c r="V388" s="103"/>
      <c r="W388" s="103"/>
      <c r="X388" s="103"/>
      <c r="Y388" s="103"/>
      <c r="Z388" s="103" t="s">
        <v>914</v>
      </c>
      <c r="AA388" s="101"/>
      <c r="AB388" s="101"/>
      <c r="AC388" s="101"/>
      <c r="AD388" s="101"/>
      <c r="AE388" s="101" t="s">
        <v>914</v>
      </c>
      <c r="AF388" s="104"/>
      <c r="AG388" s="104"/>
      <c r="AH388" s="104"/>
      <c r="AI388" s="104"/>
      <c r="AJ388" s="104" t="s">
        <v>914</v>
      </c>
      <c r="AK388" s="102" t="str">
        <f t="shared" si="138"/>
        <v>ADEQUIM S.A.S</v>
      </c>
      <c r="AL388" s="102" t="str">
        <f t="shared" si="139"/>
        <v>SCHOTT</v>
      </c>
      <c r="AM388" s="102">
        <f t="shared" si="140"/>
        <v>129000</v>
      </c>
      <c r="AN388" s="102">
        <f t="shared" si="141"/>
        <v>20640</v>
      </c>
      <c r="AO388" s="102">
        <f t="shared" si="142"/>
        <v>299280</v>
      </c>
      <c r="AP388" s="102" t="str">
        <f t="shared" si="143"/>
        <v>90 DIAS</v>
      </c>
      <c r="AQ388" s="104"/>
      <c r="AR388" s="104"/>
      <c r="AS388" s="104"/>
      <c r="AT388" s="104"/>
      <c r="AU388" s="104" t="s">
        <v>914</v>
      </c>
      <c r="AV388" s="105"/>
      <c r="AW388" s="105"/>
      <c r="AX388" s="105"/>
      <c r="AY388" s="105"/>
      <c r="AZ388" s="105" t="s">
        <v>914</v>
      </c>
      <c r="BA388" s="102"/>
      <c r="BB388" s="102"/>
      <c r="BC388" s="102"/>
      <c r="BD388" s="102"/>
      <c r="BE388" s="102"/>
      <c r="BF388" s="106" t="s">
        <v>608</v>
      </c>
      <c r="BG388" s="106">
        <v>109653.59999999999</v>
      </c>
      <c r="BH388" s="106">
        <v>17544.575999999997</v>
      </c>
      <c r="BI388" s="106">
        <v>254396.35199999998</v>
      </c>
      <c r="BJ388" s="106" t="s">
        <v>1312</v>
      </c>
      <c r="BK388" s="101"/>
      <c r="BL388" s="101"/>
      <c r="BM388" s="101"/>
      <c r="BN388" s="101"/>
      <c r="BO388" s="101" t="s">
        <v>914</v>
      </c>
      <c r="BP388" s="107" t="s">
        <v>608</v>
      </c>
      <c r="BQ388" s="107">
        <v>157000</v>
      </c>
      <c r="BR388" s="107">
        <v>25120</v>
      </c>
      <c r="BS388" s="107">
        <v>364240</v>
      </c>
      <c r="BT388" s="107" t="s">
        <v>1320</v>
      </c>
      <c r="BU388" s="151" t="str">
        <f t="shared" si="120"/>
        <v>PROFINAS S.A.S</v>
      </c>
      <c r="BV388" s="151" t="str">
        <f t="shared" si="121"/>
        <v>SCHOTT</v>
      </c>
      <c r="BW388" s="151">
        <f t="shared" si="122"/>
        <v>109653.59999999999</v>
      </c>
      <c r="BX388" s="151">
        <f t="shared" si="123"/>
        <v>17544.575999999997</v>
      </c>
      <c r="BY388" s="151">
        <f t="shared" si="124"/>
        <v>254396.35199999998</v>
      </c>
      <c r="BZ388" s="151" t="str">
        <f t="shared" si="125"/>
        <v>8-75 DIAS</v>
      </c>
      <c r="CA388" s="105"/>
      <c r="CB388" s="105"/>
      <c r="CC388" s="105"/>
      <c r="CD388" s="105"/>
      <c r="CE388" s="105" t="s">
        <v>914</v>
      </c>
      <c r="CF388" s="100"/>
      <c r="CG388" s="100"/>
      <c r="CH388" s="100"/>
      <c r="CI388" s="100"/>
      <c r="CJ388" s="100" t="s">
        <v>914</v>
      </c>
      <c r="CK388" s="107"/>
      <c r="CL388" s="107"/>
      <c r="CM388" s="107"/>
      <c r="CN388" s="107"/>
      <c r="CO388" s="107"/>
      <c r="CP388" s="102"/>
      <c r="CQ388" s="102"/>
      <c r="CR388" s="102"/>
      <c r="CS388" s="102"/>
      <c r="CT388" s="102"/>
      <c r="CU388" s="102"/>
      <c r="CV388" s="105" t="str">
        <f t="shared" si="132"/>
        <v>PROFINAS S.A.S</v>
      </c>
      <c r="CW388" s="105" t="str">
        <f t="shared" si="133"/>
        <v>SCHOTT</v>
      </c>
      <c r="CX388" s="105">
        <f t="shared" si="134"/>
        <v>109653.59999999999</v>
      </c>
      <c r="CY388" s="105">
        <f t="shared" si="135"/>
        <v>17544.575999999997</v>
      </c>
      <c r="CZ388" s="105">
        <f t="shared" si="136"/>
        <v>254396.35199999998</v>
      </c>
      <c r="DA388" s="105" t="str">
        <f t="shared" si="137"/>
        <v>8-75 DIAS</v>
      </c>
    </row>
    <row r="389" spans="1:105" ht="45">
      <c r="A389" s="40">
        <v>381</v>
      </c>
      <c r="B389" s="97" t="s">
        <v>158</v>
      </c>
      <c r="C389" s="35" t="s">
        <v>112</v>
      </c>
      <c r="D389" s="35">
        <v>1</v>
      </c>
      <c r="E389" s="98" t="s">
        <v>88</v>
      </c>
      <c r="F389" s="33">
        <v>6</v>
      </c>
      <c r="G389" s="99"/>
      <c r="H389" s="115"/>
      <c r="I389" s="115"/>
      <c r="J389" s="115"/>
      <c r="K389" s="100"/>
      <c r="L389" s="101"/>
      <c r="M389" s="101"/>
      <c r="N389" s="101"/>
      <c r="O389" s="101"/>
      <c r="P389" s="101"/>
      <c r="Q389" s="102" t="s">
        <v>88</v>
      </c>
      <c r="R389" s="102">
        <v>130000</v>
      </c>
      <c r="S389" s="102">
        <v>20800</v>
      </c>
      <c r="T389" s="102">
        <v>904800</v>
      </c>
      <c r="U389" s="102" t="s">
        <v>1283</v>
      </c>
      <c r="V389" s="103"/>
      <c r="W389" s="103"/>
      <c r="X389" s="103"/>
      <c r="Y389" s="103"/>
      <c r="Z389" s="103"/>
      <c r="AA389" s="101"/>
      <c r="AB389" s="101"/>
      <c r="AC389" s="101"/>
      <c r="AD389" s="101"/>
      <c r="AE389" s="101"/>
      <c r="AF389" s="104"/>
      <c r="AG389" s="104"/>
      <c r="AH389" s="104"/>
      <c r="AI389" s="104"/>
      <c r="AJ389" s="104"/>
      <c r="AK389" s="102" t="str">
        <f t="shared" si="138"/>
        <v xml:space="preserve">BLAMIS DOTACIONES </v>
      </c>
      <c r="AL389" s="102" t="str">
        <f t="shared" si="139"/>
        <v>FISHER</v>
      </c>
      <c r="AM389" s="102">
        <f t="shared" si="140"/>
        <v>130000</v>
      </c>
      <c r="AN389" s="102">
        <f t="shared" si="141"/>
        <v>20800</v>
      </c>
      <c r="AO389" s="102">
        <f t="shared" si="142"/>
        <v>904800</v>
      </c>
      <c r="AP389" s="102" t="str">
        <f t="shared" si="143"/>
        <v>60 DIAS</v>
      </c>
      <c r="AQ389" s="104"/>
      <c r="AR389" s="104"/>
      <c r="AS389" s="104"/>
      <c r="AT389" s="104"/>
      <c r="AU389" s="104"/>
      <c r="AV389" s="105"/>
      <c r="AW389" s="105"/>
      <c r="AX389" s="105"/>
      <c r="AY389" s="105"/>
      <c r="AZ389" s="105"/>
      <c r="BA389" s="102"/>
      <c r="BB389" s="102"/>
      <c r="BC389" s="102"/>
      <c r="BD389" s="102"/>
      <c r="BE389" s="102"/>
      <c r="BF389" s="106"/>
      <c r="BG389" s="106"/>
      <c r="BH389" s="106"/>
      <c r="BI389" s="106"/>
      <c r="BJ389" s="106"/>
      <c r="BK389" s="101"/>
      <c r="BL389" s="101"/>
      <c r="BM389" s="101"/>
      <c r="BN389" s="101"/>
      <c r="BO389" s="101"/>
      <c r="BP389" s="107"/>
      <c r="BQ389" s="107"/>
      <c r="BR389" s="107"/>
      <c r="BS389" s="107"/>
      <c r="BT389" s="107"/>
      <c r="BU389" s="151"/>
      <c r="BV389" s="151">
        <f t="shared" si="121"/>
        <v>0</v>
      </c>
      <c r="BW389" s="151"/>
      <c r="BX389" s="151"/>
      <c r="BY389" s="151"/>
      <c r="BZ389" s="151">
        <f t="shared" si="125"/>
        <v>0</v>
      </c>
      <c r="CA389" s="105" t="s">
        <v>88</v>
      </c>
      <c r="CB389" s="105">
        <v>158400</v>
      </c>
      <c r="CC389" s="105">
        <v>25344</v>
      </c>
      <c r="CD389" s="105">
        <v>1102464</v>
      </c>
      <c r="CE389" s="105" t="s">
        <v>137</v>
      </c>
      <c r="CF389" s="100"/>
      <c r="CG389" s="100"/>
      <c r="CH389" s="100"/>
      <c r="CI389" s="100"/>
      <c r="CJ389" s="100"/>
      <c r="CK389" s="107"/>
      <c r="CL389" s="107"/>
      <c r="CM389" s="107"/>
      <c r="CN389" s="107"/>
      <c r="CO389" s="107"/>
      <c r="CP389" s="102" t="str">
        <f t="shared" si="126"/>
        <v>SCIENTIFIC PRODUCTS LTDA.</v>
      </c>
      <c r="CQ389" s="102" t="str">
        <f t="shared" si="127"/>
        <v>FISHER</v>
      </c>
      <c r="CR389" s="102">
        <f t="shared" si="128"/>
        <v>158400</v>
      </c>
      <c r="CS389" s="102">
        <f t="shared" si="129"/>
        <v>25344</v>
      </c>
      <c r="CT389" s="102">
        <f t="shared" si="130"/>
        <v>1102464</v>
      </c>
      <c r="CU389" s="102" t="str">
        <f t="shared" si="131"/>
        <v>60 DÍAS</v>
      </c>
      <c r="CV389" s="105" t="str">
        <f t="shared" si="132"/>
        <v xml:space="preserve">BLAMIS DOTACIONES </v>
      </c>
      <c r="CW389" s="105" t="str">
        <f t="shared" si="133"/>
        <v>FISHER</v>
      </c>
      <c r="CX389" s="105">
        <f t="shared" si="134"/>
        <v>130000</v>
      </c>
      <c r="CY389" s="105">
        <f t="shared" si="135"/>
        <v>20800</v>
      </c>
      <c r="CZ389" s="105">
        <f t="shared" si="136"/>
        <v>904800</v>
      </c>
      <c r="DA389" s="105" t="str">
        <f t="shared" si="137"/>
        <v>60 DIAS</v>
      </c>
    </row>
    <row r="390" spans="1:105" ht="45">
      <c r="A390" s="40">
        <v>382</v>
      </c>
      <c r="B390" s="97" t="s">
        <v>159</v>
      </c>
      <c r="C390" s="35" t="s">
        <v>112</v>
      </c>
      <c r="D390" s="35">
        <v>1</v>
      </c>
      <c r="E390" s="98" t="s">
        <v>88</v>
      </c>
      <c r="F390" s="33">
        <v>6</v>
      </c>
      <c r="G390" s="99"/>
      <c r="H390" s="115"/>
      <c r="I390" s="115"/>
      <c r="J390" s="115"/>
      <c r="K390" s="100"/>
      <c r="L390" s="101"/>
      <c r="M390" s="101"/>
      <c r="N390" s="101"/>
      <c r="O390" s="101"/>
      <c r="P390" s="101"/>
      <c r="Q390" s="102" t="s">
        <v>88</v>
      </c>
      <c r="R390" s="102">
        <v>149500</v>
      </c>
      <c r="S390" s="102">
        <v>23920</v>
      </c>
      <c r="T390" s="102">
        <v>1040520</v>
      </c>
      <c r="U390" s="102" t="s">
        <v>1283</v>
      </c>
      <c r="V390" s="103"/>
      <c r="W390" s="103"/>
      <c r="X390" s="103"/>
      <c r="Y390" s="103"/>
      <c r="Z390" s="103"/>
      <c r="AA390" s="101"/>
      <c r="AB390" s="101"/>
      <c r="AC390" s="101"/>
      <c r="AD390" s="101"/>
      <c r="AE390" s="101"/>
      <c r="AF390" s="104"/>
      <c r="AG390" s="104"/>
      <c r="AH390" s="104"/>
      <c r="AI390" s="104"/>
      <c r="AJ390" s="104"/>
      <c r="AK390" s="102" t="str">
        <f t="shared" si="138"/>
        <v xml:space="preserve">BLAMIS DOTACIONES </v>
      </c>
      <c r="AL390" s="102" t="str">
        <f t="shared" si="139"/>
        <v>FISHER</v>
      </c>
      <c r="AM390" s="102">
        <f t="shared" si="140"/>
        <v>149500</v>
      </c>
      <c r="AN390" s="102">
        <f t="shared" si="141"/>
        <v>23920</v>
      </c>
      <c r="AO390" s="102">
        <f t="shared" si="142"/>
        <v>1040520</v>
      </c>
      <c r="AP390" s="102" t="str">
        <f t="shared" si="143"/>
        <v>60 DIAS</v>
      </c>
      <c r="AQ390" s="104"/>
      <c r="AR390" s="104"/>
      <c r="AS390" s="104"/>
      <c r="AT390" s="104"/>
      <c r="AU390" s="104"/>
      <c r="AV390" s="105"/>
      <c r="AW390" s="105"/>
      <c r="AX390" s="105"/>
      <c r="AY390" s="105"/>
      <c r="AZ390" s="105"/>
      <c r="BA390" s="102"/>
      <c r="BB390" s="102"/>
      <c r="BC390" s="102"/>
      <c r="BD390" s="102"/>
      <c r="BE390" s="102"/>
      <c r="BF390" s="106"/>
      <c r="BG390" s="106"/>
      <c r="BH390" s="106"/>
      <c r="BI390" s="106"/>
      <c r="BJ390" s="106"/>
      <c r="BK390" s="101"/>
      <c r="BL390" s="101"/>
      <c r="BM390" s="101"/>
      <c r="BN390" s="101"/>
      <c r="BO390" s="101"/>
      <c r="BP390" s="107"/>
      <c r="BQ390" s="107"/>
      <c r="BR390" s="107"/>
      <c r="BS390" s="107"/>
      <c r="BT390" s="107"/>
      <c r="BU390" s="151"/>
      <c r="BV390" s="151">
        <f t="shared" si="121"/>
        <v>0</v>
      </c>
      <c r="BW390" s="151"/>
      <c r="BX390" s="151"/>
      <c r="BY390" s="151"/>
      <c r="BZ390" s="151">
        <f t="shared" si="125"/>
        <v>0</v>
      </c>
      <c r="CA390" s="105" t="s">
        <v>88</v>
      </c>
      <c r="CB390" s="105">
        <v>158400</v>
      </c>
      <c r="CC390" s="105">
        <v>25344</v>
      </c>
      <c r="CD390" s="105">
        <v>1102464</v>
      </c>
      <c r="CE390" s="105" t="s">
        <v>137</v>
      </c>
      <c r="CF390" s="100"/>
      <c r="CG390" s="100"/>
      <c r="CH390" s="100"/>
      <c r="CI390" s="100"/>
      <c r="CJ390" s="100"/>
      <c r="CK390" s="107"/>
      <c r="CL390" s="107"/>
      <c r="CM390" s="107"/>
      <c r="CN390" s="107"/>
      <c r="CO390" s="107"/>
      <c r="CP390" s="102" t="str">
        <f t="shared" si="126"/>
        <v>SCIENTIFIC PRODUCTS LTDA.</v>
      </c>
      <c r="CQ390" s="102" t="str">
        <f t="shared" si="127"/>
        <v>FISHER</v>
      </c>
      <c r="CR390" s="102">
        <f t="shared" si="128"/>
        <v>158400</v>
      </c>
      <c r="CS390" s="102">
        <f t="shared" si="129"/>
        <v>25344</v>
      </c>
      <c r="CT390" s="102">
        <f t="shared" si="130"/>
        <v>1102464</v>
      </c>
      <c r="CU390" s="102" t="str">
        <f t="shared" si="131"/>
        <v>60 DÍAS</v>
      </c>
      <c r="CV390" s="105" t="str">
        <f t="shared" si="132"/>
        <v xml:space="preserve">BLAMIS DOTACIONES </v>
      </c>
      <c r="CW390" s="105" t="str">
        <f t="shared" si="133"/>
        <v>FISHER</v>
      </c>
      <c r="CX390" s="105">
        <f t="shared" si="134"/>
        <v>149500</v>
      </c>
      <c r="CY390" s="105">
        <f t="shared" si="135"/>
        <v>23920</v>
      </c>
      <c r="CZ390" s="105">
        <f t="shared" si="136"/>
        <v>1040520</v>
      </c>
      <c r="DA390" s="105" t="str">
        <f t="shared" si="137"/>
        <v>60 DIAS</v>
      </c>
    </row>
    <row r="391" spans="1:105" ht="60">
      <c r="A391" s="40">
        <v>383</v>
      </c>
      <c r="B391" s="97" t="s">
        <v>548</v>
      </c>
      <c r="C391" s="35" t="s">
        <v>129</v>
      </c>
      <c r="D391" s="35" t="s">
        <v>54</v>
      </c>
      <c r="E391" s="98" t="s">
        <v>271</v>
      </c>
      <c r="F391" s="33">
        <v>2</v>
      </c>
      <c r="G391" s="99" t="s">
        <v>271</v>
      </c>
      <c r="H391" s="115">
        <v>1984500</v>
      </c>
      <c r="I391" s="115">
        <v>317520</v>
      </c>
      <c r="J391" s="115">
        <v>4604040</v>
      </c>
      <c r="K391" s="100" t="s">
        <v>1274</v>
      </c>
      <c r="L391" s="101"/>
      <c r="M391" s="101"/>
      <c r="N391" s="101"/>
      <c r="O391" s="101"/>
      <c r="P391" s="101"/>
      <c r="Q391" s="102"/>
      <c r="R391" s="102"/>
      <c r="S391" s="102"/>
      <c r="T391" s="102"/>
      <c r="U391" s="102"/>
      <c r="V391" s="103"/>
      <c r="W391" s="103"/>
      <c r="X391" s="103"/>
      <c r="Y391" s="103"/>
      <c r="Z391" s="103"/>
      <c r="AA391" s="101"/>
      <c r="AB391" s="101"/>
      <c r="AC391" s="101"/>
      <c r="AD391" s="101"/>
      <c r="AE391" s="101"/>
      <c r="AF391" s="104"/>
      <c r="AG391" s="104"/>
      <c r="AH391" s="104"/>
      <c r="AI391" s="104"/>
      <c r="AJ391" s="104"/>
      <c r="AK391" s="102" t="str">
        <f t="shared" si="138"/>
        <v>ADEQUIM S.A.S</v>
      </c>
      <c r="AL391" s="102" t="str">
        <f t="shared" si="139"/>
        <v>CORNING</v>
      </c>
      <c r="AM391" s="102">
        <f t="shared" si="140"/>
        <v>1984500</v>
      </c>
      <c r="AN391" s="102">
        <f t="shared" si="141"/>
        <v>317520</v>
      </c>
      <c r="AO391" s="102">
        <f t="shared" si="142"/>
        <v>4604040</v>
      </c>
      <c r="AP391" s="102" t="str">
        <f t="shared" si="143"/>
        <v>90 DIAS</v>
      </c>
      <c r="AQ391" s="104" t="s">
        <v>1300</v>
      </c>
      <c r="AR391" s="104">
        <v>4650000</v>
      </c>
      <c r="AS391" s="104">
        <v>744000</v>
      </c>
      <c r="AT391" s="104">
        <v>10788000</v>
      </c>
      <c r="AU391" s="104" t="s">
        <v>1295</v>
      </c>
      <c r="AV391" s="105"/>
      <c r="AW391" s="105"/>
      <c r="AX391" s="105"/>
      <c r="AY391" s="105"/>
      <c r="AZ391" s="105"/>
      <c r="BA391" s="102"/>
      <c r="BB391" s="102"/>
      <c r="BC391" s="102"/>
      <c r="BD391" s="102"/>
      <c r="BE391" s="102"/>
      <c r="BF391" s="106" t="s">
        <v>271</v>
      </c>
      <c r="BG391" s="106">
        <v>2016592.9</v>
      </c>
      <c r="BH391" s="106">
        <v>322654.864</v>
      </c>
      <c r="BI391" s="106">
        <v>4678495.5279999999</v>
      </c>
      <c r="BJ391" s="106" t="s">
        <v>1312</v>
      </c>
      <c r="BK391" s="101" t="s">
        <v>271</v>
      </c>
      <c r="BL391" s="101">
        <v>3281000</v>
      </c>
      <c r="BM391" s="101">
        <v>524960</v>
      </c>
      <c r="BN391" s="101">
        <v>7611920</v>
      </c>
      <c r="BO391" s="101" t="s">
        <v>1283</v>
      </c>
      <c r="BP391" s="107"/>
      <c r="BQ391" s="107"/>
      <c r="BR391" s="107"/>
      <c r="BS391" s="107"/>
      <c r="BT391" s="107"/>
      <c r="BU391" s="151" t="str">
        <f t="shared" si="120"/>
        <v>PROFINAS S.A.S</v>
      </c>
      <c r="BV391" s="151" t="str">
        <f t="shared" si="121"/>
        <v>CORNING</v>
      </c>
      <c r="BW391" s="151">
        <f t="shared" si="122"/>
        <v>2016592.9</v>
      </c>
      <c r="BX391" s="151">
        <f t="shared" si="123"/>
        <v>322654.864</v>
      </c>
      <c r="BY391" s="151">
        <f t="shared" si="124"/>
        <v>4678495.5279999999</v>
      </c>
      <c r="BZ391" s="151" t="str">
        <f t="shared" si="125"/>
        <v>8-75 DIAS</v>
      </c>
      <c r="CA391" s="105" t="s">
        <v>271</v>
      </c>
      <c r="CB391" s="105">
        <v>4576000</v>
      </c>
      <c r="CC391" s="105">
        <v>732160</v>
      </c>
      <c r="CD391" s="105">
        <v>10616320</v>
      </c>
      <c r="CE391" s="105" t="s">
        <v>160</v>
      </c>
      <c r="CF391" s="100"/>
      <c r="CG391" s="100"/>
      <c r="CH391" s="100"/>
      <c r="CI391" s="100"/>
      <c r="CJ391" s="100"/>
      <c r="CK391" s="107" t="s">
        <v>127</v>
      </c>
      <c r="CL391" s="107">
        <v>1064000</v>
      </c>
      <c r="CM391" s="107">
        <v>170240</v>
      </c>
      <c r="CN391" s="107">
        <v>2468480</v>
      </c>
      <c r="CO391" s="107" t="s">
        <v>1336</v>
      </c>
      <c r="CP391" s="102" t="str">
        <f t="shared" si="126"/>
        <v xml:space="preserve">LABORATORIOS WACOL S.A. </v>
      </c>
      <c r="CQ391" s="102" t="str">
        <f t="shared" si="127"/>
        <v>AXYGEN</v>
      </c>
      <c r="CR391" s="102">
        <f t="shared" si="128"/>
        <v>1064000</v>
      </c>
      <c r="CS391" s="102">
        <f t="shared" si="129"/>
        <v>170240</v>
      </c>
      <c r="CT391" s="102">
        <f t="shared" si="130"/>
        <v>2468480</v>
      </c>
      <c r="CU391" s="102" t="str">
        <f t="shared" si="131"/>
        <v>05 DIAS</v>
      </c>
      <c r="CV391" s="105" t="str">
        <f t="shared" si="132"/>
        <v xml:space="preserve">LABORATORIOS WACOL S.A. </v>
      </c>
      <c r="CW391" s="105" t="str">
        <f t="shared" si="133"/>
        <v>AXYGEN</v>
      </c>
      <c r="CX391" s="105">
        <f t="shared" si="134"/>
        <v>1064000</v>
      </c>
      <c r="CY391" s="105">
        <f t="shared" si="135"/>
        <v>170240</v>
      </c>
      <c r="CZ391" s="105">
        <f t="shared" si="136"/>
        <v>2468480</v>
      </c>
      <c r="DA391" s="105" t="str">
        <f t="shared" si="137"/>
        <v>05 DIAS</v>
      </c>
    </row>
    <row r="392" spans="1:105" ht="45">
      <c r="A392" s="40">
        <v>384</v>
      </c>
      <c r="B392" s="97" t="s">
        <v>336</v>
      </c>
      <c r="C392" s="35" t="s">
        <v>129</v>
      </c>
      <c r="D392" s="35" t="s">
        <v>54</v>
      </c>
      <c r="E392" s="98" t="s">
        <v>271</v>
      </c>
      <c r="F392" s="33">
        <v>2</v>
      </c>
      <c r="G392" s="99" t="s">
        <v>271</v>
      </c>
      <c r="H392" s="115">
        <v>4340000</v>
      </c>
      <c r="I392" s="115">
        <v>694400</v>
      </c>
      <c r="J392" s="115">
        <v>10068800</v>
      </c>
      <c r="K392" s="100" t="s">
        <v>1274</v>
      </c>
      <c r="L392" s="101"/>
      <c r="M392" s="101"/>
      <c r="N392" s="101"/>
      <c r="O392" s="101"/>
      <c r="P392" s="101"/>
      <c r="Q392" s="102"/>
      <c r="R392" s="102"/>
      <c r="S392" s="102"/>
      <c r="T392" s="102"/>
      <c r="U392" s="102"/>
      <c r="V392" s="103"/>
      <c r="W392" s="103"/>
      <c r="X392" s="103"/>
      <c r="Y392" s="103"/>
      <c r="Z392" s="103"/>
      <c r="AA392" s="101"/>
      <c r="AB392" s="101"/>
      <c r="AC392" s="101"/>
      <c r="AD392" s="101"/>
      <c r="AE392" s="101"/>
      <c r="AF392" s="104"/>
      <c r="AG392" s="104"/>
      <c r="AH392" s="104"/>
      <c r="AI392" s="104"/>
      <c r="AJ392" s="104"/>
      <c r="AK392" s="102" t="str">
        <f t="shared" si="138"/>
        <v>ADEQUIM S.A.S</v>
      </c>
      <c r="AL392" s="102" t="str">
        <f t="shared" si="139"/>
        <v>CORNING</v>
      </c>
      <c r="AM392" s="102">
        <f t="shared" si="140"/>
        <v>4340000</v>
      </c>
      <c r="AN392" s="102">
        <f t="shared" si="141"/>
        <v>694400</v>
      </c>
      <c r="AO392" s="102">
        <f t="shared" si="142"/>
        <v>10068800</v>
      </c>
      <c r="AP392" s="102" t="str">
        <f t="shared" si="143"/>
        <v>90 DIAS</v>
      </c>
      <c r="AQ392" s="104" t="s">
        <v>1300</v>
      </c>
      <c r="AR392" s="104">
        <v>2960000</v>
      </c>
      <c r="AS392" s="104">
        <v>473600</v>
      </c>
      <c r="AT392" s="104">
        <v>6867200</v>
      </c>
      <c r="AU392" s="104" t="s">
        <v>1295</v>
      </c>
      <c r="AV392" s="105"/>
      <c r="AW392" s="105"/>
      <c r="AX392" s="105"/>
      <c r="AY392" s="105"/>
      <c r="AZ392" s="105"/>
      <c r="BA392" s="102"/>
      <c r="BB392" s="102"/>
      <c r="BC392" s="102"/>
      <c r="BD392" s="102"/>
      <c r="BE392" s="102"/>
      <c r="BF392" s="106" t="s">
        <v>271</v>
      </c>
      <c r="BG392" s="106">
        <v>4411294.3</v>
      </c>
      <c r="BH392" s="106">
        <v>705807.08799999999</v>
      </c>
      <c r="BI392" s="106">
        <v>10234202.776000001</v>
      </c>
      <c r="BJ392" s="106" t="s">
        <v>1312</v>
      </c>
      <c r="BK392" s="101"/>
      <c r="BL392" s="101"/>
      <c r="BM392" s="101"/>
      <c r="BN392" s="101"/>
      <c r="BO392" s="101"/>
      <c r="BP392" s="107"/>
      <c r="BQ392" s="107"/>
      <c r="BR392" s="107"/>
      <c r="BS392" s="107"/>
      <c r="BT392" s="107"/>
      <c r="BU392" s="151" t="str">
        <f t="shared" si="120"/>
        <v xml:space="preserve"> INVERSIONES  JIMSA  LTDA</v>
      </c>
      <c r="BV392" s="151" t="str">
        <f t="shared" si="121"/>
        <v xml:space="preserve">CORNING  </v>
      </c>
      <c r="BW392" s="151">
        <f t="shared" si="122"/>
        <v>2960000</v>
      </c>
      <c r="BX392" s="151">
        <f t="shared" si="123"/>
        <v>473600</v>
      </c>
      <c r="BY392" s="151">
        <f t="shared" si="124"/>
        <v>6867200</v>
      </c>
      <c r="BZ392" s="151" t="str">
        <f t="shared" si="125"/>
        <v xml:space="preserve">90 DIAS </v>
      </c>
      <c r="CA392" s="105" t="s">
        <v>271</v>
      </c>
      <c r="CB392" s="105">
        <v>1568000</v>
      </c>
      <c r="CC392" s="105">
        <v>250880</v>
      </c>
      <c r="CD392" s="105">
        <v>3637760</v>
      </c>
      <c r="CE392" s="105" t="s">
        <v>160</v>
      </c>
      <c r="CF392" s="100"/>
      <c r="CG392" s="100"/>
      <c r="CH392" s="100"/>
      <c r="CI392" s="100"/>
      <c r="CJ392" s="100"/>
      <c r="CK392" s="107" t="s">
        <v>127</v>
      </c>
      <c r="CL392" s="107">
        <v>2857373.3333333335</v>
      </c>
      <c r="CM392" s="107">
        <v>457179.7333333334</v>
      </c>
      <c r="CN392" s="107">
        <v>6629106.1333333338</v>
      </c>
      <c r="CO392" s="107" t="s">
        <v>1336</v>
      </c>
      <c r="CP392" s="102" t="str">
        <f t="shared" si="126"/>
        <v>SCIENTIFIC PRODUCTS LTDA.</v>
      </c>
      <c r="CQ392" s="102" t="str">
        <f t="shared" si="127"/>
        <v>CORNING</v>
      </c>
      <c r="CR392" s="102">
        <f t="shared" si="128"/>
        <v>1568000</v>
      </c>
      <c r="CS392" s="102">
        <f t="shared" si="129"/>
        <v>250880</v>
      </c>
      <c r="CT392" s="102">
        <f t="shared" si="130"/>
        <v>3637760</v>
      </c>
      <c r="CU392" s="102" t="str">
        <f t="shared" si="131"/>
        <v>90 DÍAS</v>
      </c>
      <c r="CV392" s="105" t="str">
        <f t="shared" si="132"/>
        <v>SCIENTIFIC PRODUCTS LTDA.</v>
      </c>
      <c r="CW392" s="105" t="str">
        <f t="shared" si="133"/>
        <v>CORNING</v>
      </c>
      <c r="CX392" s="105">
        <f t="shared" si="134"/>
        <v>1568000</v>
      </c>
      <c r="CY392" s="105">
        <f t="shared" si="135"/>
        <v>250880</v>
      </c>
      <c r="CZ392" s="105">
        <f t="shared" si="136"/>
        <v>3637760</v>
      </c>
      <c r="DA392" s="105" t="str">
        <f t="shared" si="137"/>
        <v>90 DÍAS</v>
      </c>
    </row>
    <row r="393" spans="1:105" ht="45">
      <c r="A393" s="40">
        <v>385</v>
      </c>
      <c r="B393" s="97" t="s">
        <v>347</v>
      </c>
      <c r="C393" s="35" t="s">
        <v>45</v>
      </c>
      <c r="D393" s="35" t="s">
        <v>314</v>
      </c>
      <c r="E393" s="98" t="s">
        <v>338</v>
      </c>
      <c r="F393" s="33">
        <v>3</v>
      </c>
      <c r="G393" s="99"/>
      <c r="H393" s="115"/>
      <c r="I393" s="115"/>
      <c r="J393" s="115"/>
      <c r="K393" s="100"/>
      <c r="L393" s="101"/>
      <c r="M393" s="101"/>
      <c r="N393" s="101"/>
      <c r="O393" s="101"/>
      <c r="P393" s="101"/>
      <c r="Q393" s="102"/>
      <c r="R393" s="102"/>
      <c r="S393" s="102"/>
      <c r="T393" s="102"/>
      <c r="U393" s="102"/>
      <c r="V393" s="103"/>
      <c r="W393" s="103"/>
      <c r="X393" s="103"/>
      <c r="Y393" s="103"/>
      <c r="Z393" s="103"/>
      <c r="AA393" s="101"/>
      <c r="AB393" s="101"/>
      <c r="AC393" s="101"/>
      <c r="AD393" s="101"/>
      <c r="AE393" s="101"/>
      <c r="AF393" s="104"/>
      <c r="AG393" s="104"/>
      <c r="AH393" s="104"/>
      <c r="AI393" s="104"/>
      <c r="AJ393" s="104"/>
      <c r="AK393" s="102"/>
      <c r="AL393" s="102"/>
      <c r="AM393" s="102"/>
      <c r="AN393" s="102"/>
      <c r="AO393" s="102"/>
      <c r="AP393" s="102"/>
      <c r="AQ393" s="104"/>
      <c r="AR393" s="104"/>
      <c r="AS393" s="104"/>
      <c r="AT393" s="104"/>
      <c r="AU393" s="104"/>
      <c r="AV393" s="105"/>
      <c r="AW393" s="105"/>
      <c r="AX393" s="105"/>
      <c r="AY393" s="105"/>
      <c r="AZ393" s="105"/>
      <c r="BA393" s="102"/>
      <c r="BB393" s="102"/>
      <c r="BC393" s="102"/>
      <c r="BD393" s="102"/>
      <c r="BE393" s="102"/>
      <c r="BF393" s="106"/>
      <c r="BG393" s="106"/>
      <c r="BH393" s="106"/>
      <c r="BI393" s="106"/>
      <c r="BJ393" s="106"/>
      <c r="BK393" s="101"/>
      <c r="BL393" s="101"/>
      <c r="BM393" s="101"/>
      <c r="BN393" s="101"/>
      <c r="BO393" s="101"/>
      <c r="BP393" s="107"/>
      <c r="BQ393" s="107"/>
      <c r="BR393" s="107"/>
      <c r="BS393" s="107"/>
      <c r="BT393" s="107"/>
      <c r="BU393" s="151"/>
      <c r="BV393" s="151">
        <f t="shared" si="121"/>
        <v>0</v>
      </c>
      <c r="BW393" s="151"/>
      <c r="BX393" s="151"/>
      <c r="BY393" s="151"/>
      <c r="BZ393" s="151">
        <f t="shared" si="125"/>
        <v>0</v>
      </c>
      <c r="CA393" s="105"/>
      <c r="CB393" s="105"/>
      <c r="CC393" s="105"/>
      <c r="CD393" s="105"/>
      <c r="CE393" s="105"/>
      <c r="CF393" s="100"/>
      <c r="CG393" s="100"/>
      <c r="CH393" s="100"/>
      <c r="CI393" s="100"/>
      <c r="CJ393" s="100"/>
      <c r="CK393" s="107"/>
      <c r="CL393" s="107"/>
      <c r="CM393" s="107"/>
      <c r="CN393" s="107"/>
      <c r="CO393" s="107"/>
      <c r="CP393" s="102"/>
      <c r="CQ393" s="102"/>
      <c r="CR393" s="102"/>
      <c r="CS393" s="102"/>
      <c r="CT393" s="102"/>
      <c r="CU393" s="102"/>
      <c r="CV393" s="105">
        <f t="shared" si="132"/>
        <v>0</v>
      </c>
      <c r="CW393" s="105">
        <f t="shared" si="133"/>
        <v>0</v>
      </c>
      <c r="CX393" s="105">
        <f t="shared" si="134"/>
        <v>0</v>
      </c>
      <c r="CY393" s="105">
        <f t="shared" si="135"/>
        <v>0</v>
      </c>
      <c r="CZ393" s="105">
        <f t="shared" si="136"/>
        <v>0</v>
      </c>
      <c r="DA393" s="105">
        <f t="shared" si="137"/>
        <v>0</v>
      </c>
    </row>
    <row r="394" spans="1:105" ht="32.25">
      <c r="A394" s="40">
        <v>386</v>
      </c>
      <c r="B394" s="143" t="s">
        <v>1258</v>
      </c>
      <c r="C394" s="35" t="s">
        <v>155</v>
      </c>
      <c r="D394" s="35">
        <v>1</v>
      </c>
      <c r="E394" s="98" t="s">
        <v>23</v>
      </c>
      <c r="F394" s="33">
        <v>4</v>
      </c>
      <c r="G394" s="99"/>
      <c r="H394" s="115"/>
      <c r="I394" s="115"/>
      <c r="J394" s="115"/>
      <c r="K394" s="100"/>
      <c r="L394" s="101"/>
      <c r="M394" s="101"/>
      <c r="N394" s="101"/>
      <c r="O394" s="101"/>
      <c r="P394" s="101"/>
      <c r="Q394" s="102"/>
      <c r="R394" s="102"/>
      <c r="S394" s="102"/>
      <c r="T394" s="102"/>
      <c r="U394" s="102"/>
      <c r="V394" s="103" t="s">
        <v>23</v>
      </c>
      <c r="W394" s="103">
        <v>883000</v>
      </c>
      <c r="X394" s="103">
        <v>141280</v>
      </c>
      <c r="Y394" s="103">
        <v>4097120</v>
      </c>
      <c r="Z394" s="103" t="s">
        <v>1287</v>
      </c>
      <c r="AA394" s="101"/>
      <c r="AB394" s="101"/>
      <c r="AC394" s="101"/>
      <c r="AD394" s="101"/>
      <c r="AE394" s="101"/>
      <c r="AF394" s="104"/>
      <c r="AG394" s="104"/>
      <c r="AH394" s="104"/>
      <c r="AI394" s="104"/>
      <c r="AJ394" s="104"/>
      <c r="AK394" s="102" t="str">
        <f t="shared" ref="AK394:AK445" si="144">IF(AM394=AG394,$AF$7,IF(AM394=AB394,$AA$7,IF(AM394=W394,$V$7,IF(AM394=R394,$Q$7,IF(AM394=M394,$L$7,IF(AM394=H394,$G$7," "))))))</f>
        <v xml:space="preserve"> CASA CIENTIFICA BLANCO Y COMPANIA S.A.S</v>
      </c>
      <c r="AL394" s="102" t="str">
        <f t="shared" ref="AL394:AL445" si="145">IF(AM394=AG394,AF394,IF(AM394=AB394,AA394,IF(AM394=W394,V394,IF(AM394=R394,Q394,IF(AM394=M394,L394,IF(AM394=H394,G394," "))))))</f>
        <v>SIGMA</v>
      </c>
      <c r="AM394" s="102">
        <f t="shared" ref="AM394:AM445" si="146">MIN(AG394,AB394,W394,R394,M394,H394)</f>
        <v>883000</v>
      </c>
      <c r="AN394" s="102">
        <f t="shared" ref="AN394:AN445" si="147">IF(AM394=AG394,AH394,IF(AM394=AB394,AC394,IF(AM394=W394,X394,IF(AM394=R394,S394,IF(AM394=M394,N394,IF(AM394=H394,I394," "))))))</f>
        <v>141280</v>
      </c>
      <c r="AO394" s="102">
        <f t="shared" ref="AO394:AO445" si="148">MIN(AI394,AD394,Y394,T394,O394,J394)</f>
        <v>4097120</v>
      </c>
      <c r="AP394" s="102" t="str">
        <f t="shared" ref="AP394:AP445" si="149">IF(AM394=AG394,AJ394,IF(AM394=AB394,AE394,IF(AM394=W394,Z394,IF(AM394=R394,U394,IF(AM394=M394,P394,IF(AM394=H394,K394," "))))))</f>
        <v>45 DIAS</v>
      </c>
      <c r="AQ394" s="104"/>
      <c r="AR394" s="104"/>
      <c r="AS394" s="104"/>
      <c r="AT394" s="104"/>
      <c r="AU394" s="104"/>
      <c r="AV394" s="105"/>
      <c r="AW394" s="105"/>
      <c r="AX394" s="105"/>
      <c r="AY394" s="105"/>
      <c r="AZ394" s="105"/>
      <c r="BA394" s="102"/>
      <c r="BB394" s="102"/>
      <c r="BC394" s="102"/>
      <c r="BD394" s="102"/>
      <c r="BE394" s="102"/>
      <c r="BF394" s="106"/>
      <c r="BG394" s="106"/>
      <c r="BH394" s="106"/>
      <c r="BI394" s="106"/>
      <c r="BJ394" s="106"/>
      <c r="BK394" s="101" t="s">
        <v>23</v>
      </c>
      <c r="BL394" s="101">
        <v>1073000</v>
      </c>
      <c r="BM394" s="101">
        <v>171680</v>
      </c>
      <c r="BN394" s="101">
        <v>4978720</v>
      </c>
      <c r="BO394" s="101" t="s">
        <v>1283</v>
      </c>
      <c r="BP394" s="107"/>
      <c r="BQ394" s="107"/>
      <c r="BR394" s="107"/>
      <c r="BS394" s="107"/>
      <c r="BT394" s="107"/>
      <c r="BU394" s="151" t="str">
        <f t="shared" ref="BU394:BU445" si="150">IF(BW394=BQ394,$BP$7,IF(BW394=BL394,$BK$7,IF(BW394=BG394,$BF$7,IF(BW394=BB394,$BA$7,IF(BW394=AW394,$AV$7,IF(BW394=AR394,$AQ$7," "))))))</f>
        <v xml:space="preserve"> QUIMICA  M.G.  S.A.S.</v>
      </c>
      <c r="BV394" s="151" t="str">
        <f t="shared" ref="BV394:BV445" si="151">IF(BW394=BQ394,BP394,IF(BW394=BL394,BK394,IF(BW394=BG394,BF394,IF(BW394=BB394,BA394,IF(BW394=AW394,AV394,IF(BW394=AR394,AQ394," "))))))</f>
        <v>SIGMA</v>
      </c>
      <c r="BW394" s="151">
        <f t="shared" ref="BW394:BW445" si="152">MIN(BQ394,BL394,BG394,BB394,AW394,AR394)</f>
        <v>1073000</v>
      </c>
      <c r="BX394" s="151">
        <f t="shared" ref="BX394:BX444" si="153">IF(BW394=BQ394,BR394,IF(BW394=BL394,BM394,IF(BW394=BG394,BH394,IF(BW394=BB394,BC394,IF(BW394=AW394,AX394,IF(BW394=AR394,AS394," "))))))</f>
        <v>171680</v>
      </c>
      <c r="BY394" s="151">
        <f t="shared" ref="BY394:BY445" si="154">MIN(BS394,BN394,BI394,BD394,AY394,AT394)</f>
        <v>4978720</v>
      </c>
      <c r="BZ394" s="151" t="str">
        <f t="shared" ref="BZ394:BZ445" si="155">IF(BW394=BQ394,BT394,IF(BW394=BL394,BO394,IF(BW394=BG394,BJ394,IF(BW394=BB394,BE394,IF(BW394=AW394,AZ394,IF(BW394=AR394,AU394," "))))))</f>
        <v>60 DIAS</v>
      </c>
      <c r="CA394" s="105" t="s">
        <v>23</v>
      </c>
      <c r="CB394" s="105">
        <v>1228000</v>
      </c>
      <c r="CC394" s="105">
        <v>196480</v>
      </c>
      <c r="CD394" s="105">
        <v>5697920</v>
      </c>
      <c r="CE394" s="105" t="s">
        <v>160</v>
      </c>
      <c r="CF394" s="100"/>
      <c r="CG394" s="100"/>
      <c r="CH394" s="100"/>
      <c r="CI394" s="100"/>
      <c r="CJ394" s="100"/>
      <c r="CK394" s="107"/>
      <c r="CL394" s="107"/>
      <c r="CM394" s="107"/>
      <c r="CN394" s="107"/>
      <c r="CO394" s="107"/>
      <c r="CP394" s="102" t="str">
        <f t="shared" ref="CP394:CP427" si="156">IF(CR394=CL394,$CK$7,IF(CR394=CG394,$CF$7,IF(CR394=CB394,$CA$7," ")))</f>
        <v>SCIENTIFIC PRODUCTS LTDA.</v>
      </c>
      <c r="CQ394" s="102" t="str">
        <f t="shared" ref="CQ394:CQ427" si="157">IF(CR394=CL394,CK394,IF(CR394=CG394,CF394,IF(CR394=CB394,CA394," ")))</f>
        <v>SIGMA</v>
      </c>
      <c r="CR394" s="102">
        <f t="shared" ref="CR394:CR427" si="158">MIN(CL394,CG394,CB394)</f>
        <v>1228000</v>
      </c>
      <c r="CS394" s="102">
        <f t="shared" ref="CS394:CS427" si="159">IF(CR394=CL394,CM394,IF(CR394=CG394,CH394,IF(CR394=CB394,CC394," ")))</f>
        <v>196480</v>
      </c>
      <c r="CT394" s="102">
        <f t="shared" ref="CT394:CT427" si="160">MIN(CN394,CI394,CD394)</f>
        <v>5697920</v>
      </c>
      <c r="CU394" s="102" t="str">
        <f t="shared" ref="CU394:CU427" si="161">IF(CR394=CL394,CO394,IF(CR394=CG394,CJ394,IF(CR394=CB394,CE394," ")))</f>
        <v>90 DÍAS</v>
      </c>
      <c r="CV394" s="105" t="str">
        <f t="shared" ref="CV394:CV445" si="162">IF(CX394=CR394,CP394,IF(CX394=BW394,BU394,IF(CX394=AM394,AK394,"")))</f>
        <v xml:space="preserve"> CASA CIENTIFICA BLANCO Y COMPANIA S.A.S</v>
      </c>
      <c r="CW394" s="105" t="str">
        <f t="shared" ref="CW394:CW445" si="163">IF(CX394=CR394,CQ394,IF(CX394=BW394,BV394,IF(CX394=AM394,AL394,"")))</f>
        <v>SIGMA</v>
      </c>
      <c r="CX394" s="105">
        <f t="shared" ref="CX394:CX445" si="164">MIN(CR394,BW394,AM394)</f>
        <v>883000</v>
      </c>
      <c r="CY394" s="105">
        <f t="shared" ref="CY394:CY445" si="165">IF(CX394=CR394,CS394,IF(CX394=BW394,BX394,IF(CX394=AM394,AN394,"")))</f>
        <v>141280</v>
      </c>
      <c r="CZ394" s="105">
        <f t="shared" ref="CZ394:CZ445" si="166">IF(CX394=CR394,CT394,IF(CX394=BW394,BY394,IF(CX394=AM394,AO394,"")))</f>
        <v>4097120</v>
      </c>
      <c r="DA394" s="105" t="str">
        <f t="shared" ref="DA394:DA445" si="167">IF(CX394=CR394,CU394,IF(CX394=BW394,BZ394,IF(CX394=AM394,AP394,"")))</f>
        <v>45 DIAS</v>
      </c>
    </row>
    <row r="395" spans="1:105" ht="60">
      <c r="A395" s="40">
        <v>387</v>
      </c>
      <c r="B395" s="97" t="s">
        <v>472</v>
      </c>
      <c r="C395" s="35">
        <v>960</v>
      </c>
      <c r="D395" s="35" t="s">
        <v>54</v>
      </c>
      <c r="E395" s="98" t="s">
        <v>387</v>
      </c>
      <c r="F395" s="33">
        <v>5</v>
      </c>
      <c r="G395" s="99"/>
      <c r="H395" s="115"/>
      <c r="I395" s="115"/>
      <c r="J395" s="115"/>
      <c r="K395" s="100"/>
      <c r="L395" s="101"/>
      <c r="M395" s="101"/>
      <c r="N395" s="101"/>
      <c r="O395" s="101"/>
      <c r="P395" s="101"/>
      <c r="Q395" s="102"/>
      <c r="R395" s="102"/>
      <c r="S395" s="102"/>
      <c r="T395" s="102"/>
      <c r="U395" s="102"/>
      <c r="V395" s="103"/>
      <c r="W395" s="103"/>
      <c r="X395" s="103"/>
      <c r="Y395" s="103"/>
      <c r="Z395" s="103"/>
      <c r="AA395" s="101"/>
      <c r="AB395" s="101"/>
      <c r="AC395" s="101"/>
      <c r="AD395" s="101"/>
      <c r="AE395" s="101"/>
      <c r="AF395" s="104"/>
      <c r="AG395" s="104"/>
      <c r="AH395" s="104"/>
      <c r="AI395" s="104"/>
      <c r="AJ395" s="104"/>
      <c r="AK395" s="102"/>
      <c r="AL395" s="102"/>
      <c r="AM395" s="102"/>
      <c r="AN395" s="102"/>
      <c r="AO395" s="102"/>
      <c r="AP395" s="102"/>
      <c r="AQ395" s="104"/>
      <c r="AR395" s="104"/>
      <c r="AS395" s="104"/>
      <c r="AT395" s="104"/>
      <c r="AU395" s="104"/>
      <c r="AV395" s="105"/>
      <c r="AW395" s="105"/>
      <c r="AX395" s="105"/>
      <c r="AY395" s="105"/>
      <c r="AZ395" s="105"/>
      <c r="BA395" s="102"/>
      <c r="BB395" s="102"/>
      <c r="BC395" s="102"/>
      <c r="BD395" s="102"/>
      <c r="BE395" s="102"/>
      <c r="BF395" s="106"/>
      <c r="BG395" s="106"/>
      <c r="BH395" s="106"/>
      <c r="BI395" s="106"/>
      <c r="BJ395" s="106"/>
      <c r="BK395" s="101"/>
      <c r="BL395" s="101"/>
      <c r="BM395" s="101"/>
      <c r="BN395" s="101"/>
      <c r="BO395" s="101"/>
      <c r="BP395" s="107"/>
      <c r="BQ395" s="107"/>
      <c r="BR395" s="107"/>
      <c r="BS395" s="107"/>
      <c r="BT395" s="107"/>
      <c r="BU395" s="151"/>
      <c r="BV395" s="151">
        <f t="shared" si="151"/>
        <v>0</v>
      </c>
      <c r="BW395" s="151"/>
      <c r="BX395" s="151"/>
      <c r="BY395" s="151"/>
      <c r="BZ395" s="151">
        <f t="shared" si="155"/>
        <v>0</v>
      </c>
      <c r="CA395" s="105"/>
      <c r="CB395" s="105"/>
      <c r="CC395" s="105"/>
      <c r="CD395" s="105"/>
      <c r="CE395" s="105"/>
      <c r="CF395" s="100"/>
      <c r="CG395" s="100"/>
      <c r="CH395" s="100"/>
      <c r="CI395" s="100"/>
      <c r="CJ395" s="100"/>
      <c r="CK395" s="107"/>
      <c r="CL395" s="107"/>
      <c r="CM395" s="107"/>
      <c r="CN395" s="107"/>
      <c r="CO395" s="107"/>
      <c r="CP395" s="102"/>
      <c r="CQ395" s="102"/>
      <c r="CR395" s="102"/>
      <c r="CS395" s="102"/>
      <c r="CT395" s="102"/>
      <c r="CU395" s="102"/>
      <c r="CV395" s="105">
        <f t="shared" si="162"/>
        <v>0</v>
      </c>
      <c r="CW395" s="105">
        <f t="shared" si="163"/>
        <v>0</v>
      </c>
      <c r="CX395" s="105">
        <f t="shared" si="164"/>
        <v>0</v>
      </c>
      <c r="CY395" s="105">
        <f t="shared" si="165"/>
        <v>0</v>
      </c>
      <c r="CZ395" s="105">
        <f t="shared" si="166"/>
        <v>0</v>
      </c>
      <c r="DA395" s="105">
        <f t="shared" si="167"/>
        <v>0</v>
      </c>
    </row>
    <row r="396" spans="1:105" ht="60">
      <c r="A396" s="40">
        <v>388</v>
      </c>
      <c r="B396" s="97" t="s">
        <v>391</v>
      </c>
      <c r="C396" s="35">
        <v>960</v>
      </c>
      <c r="D396" s="35" t="s">
        <v>54</v>
      </c>
      <c r="E396" s="98" t="s">
        <v>387</v>
      </c>
      <c r="F396" s="33">
        <v>5</v>
      </c>
      <c r="G396" s="99"/>
      <c r="H396" s="115"/>
      <c r="I396" s="115"/>
      <c r="J396" s="115"/>
      <c r="K396" s="100"/>
      <c r="L396" s="101"/>
      <c r="M396" s="101"/>
      <c r="N396" s="101"/>
      <c r="O396" s="101"/>
      <c r="P396" s="101"/>
      <c r="Q396" s="102"/>
      <c r="R396" s="102"/>
      <c r="S396" s="102"/>
      <c r="T396" s="102"/>
      <c r="U396" s="102"/>
      <c r="V396" s="103"/>
      <c r="W396" s="103"/>
      <c r="X396" s="103"/>
      <c r="Y396" s="103"/>
      <c r="Z396" s="103"/>
      <c r="AA396" s="101"/>
      <c r="AB396" s="101"/>
      <c r="AC396" s="101"/>
      <c r="AD396" s="101"/>
      <c r="AE396" s="101"/>
      <c r="AF396" s="104"/>
      <c r="AG396" s="104"/>
      <c r="AH396" s="104"/>
      <c r="AI396" s="104"/>
      <c r="AJ396" s="104"/>
      <c r="AK396" s="102"/>
      <c r="AL396" s="102"/>
      <c r="AM396" s="102"/>
      <c r="AN396" s="102"/>
      <c r="AO396" s="102"/>
      <c r="AP396" s="102"/>
      <c r="AQ396" s="104"/>
      <c r="AR396" s="104"/>
      <c r="AS396" s="104"/>
      <c r="AT396" s="104"/>
      <c r="AU396" s="104"/>
      <c r="AV396" s="105"/>
      <c r="AW396" s="105"/>
      <c r="AX396" s="105"/>
      <c r="AY396" s="105"/>
      <c r="AZ396" s="105"/>
      <c r="BA396" s="102"/>
      <c r="BB396" s="102"/>
      <c r="BC396" s="102"/>
      <c r="BD396" s="102"/>
      <c r="BE396" s="102"/>
      <c r="BF396" s="106"/>
      <c r="BG396" s="106"/>
      <c r="BH396" s="106"/>
      <c r="BI396" s="106"/>
      <c r="BJ396" s="106"/>
      <c r="BK396" s="101"/>
      <c r="BL396" s="101"/>
      <c r="BM396" s="101"/>
      <c r="BN396" s="101"/>
      <c r="BO396" s="101"/>
      <c r="BP396" s="107"/>
      <c r="BQ396" s="107"/>
      <c r="BR396" s="107"/>
      <c r="BS396" s="107"/>
      <c r="BT396" s="107"/>
      <c r="BU396" s="151"/>
      <c r="BV396" s="151">
        <f t="shared" si="151"/>
        <v>0</v>
      </c>
      <c r="BW396" s="151"/>
      <c r="BX396" s="151"/>
      <c r="BY396" s="151"/>
      <c r="BZ396" s="151">
        <f t="shared" si="155"/>
        <v>0</v>
      </c>
      <c r="CA396" s="105"/>
      <c r="CB396" s="105"/>
      <c r="CC396" s="105"/>
      <c r="CD396" s="105"/>
      <c r="CE396" s="105"/>
      <c r="CF396" s="100"/>
      <c r="CG396" s="100"/>
      <c r="CH396" s="100"/>
      <c r="CI396" s="100"/>
      <c r="CJ396" s="100"/>
      <c r="CK396" s="107"/>
      <c r="CL396" s="107"/>
      <c r="CM396" s="107"/>
      <c r="CN396" s="107"/>
      <c r="CO396" s="107"/>
      <c r="CP396" s="102"/>
      <c r="CQ396" s="102"/>
      <c r="CR396" s="102"/>
      <c r="CS396" s="102"/>
      <c r="CT396" s="102"/>
      <c r="CU396" s="102"/>
      <c r="CV396" s="105">
        <f t="shared" si="162"/>
        <v>0</v>
      </c>
      <c r="CW396" s="105">
        <f t="shared" si="163"/>
        <v>0</v>
      </c>
      <c r="CX396" s="105">
        <f t="shared" si="164"/>
        <v>0</v>
      </c>
      <c r="CY396" s="105">
        <f t="shared" si="165"/>
        <v>0</v>
      </c>
      <c r="CZ396" s="105">
        <f t="shared" si="166"/>
        <v>0</v>
      </c>
      <c r="DA396" s="105">
        <f t="shared" si="167"/>
        <v>0</v>
      </c>
    </row>
    <row r="397" spans="1:105">
      <c r="A397" s="40">
        <v>389</v>
      </c>
      <c r="B397" s="97" t="s">
        <v>161</v>
      </c>
      <c r="C397" s="35" t="s">
        <v>112</v>
      </c>
      <c r="D397" s="35">
        <v>1</v>
      </c>
      <c r="E397" s="98" t="s">
        <v>23</v>
      </c>
      <c r="F397" s="33">
        <v>1</v>
      </c>
      <c r="G397" s="99"/>
      <c r="H397" s="115"/>
      <c r="I397" s="115"/>
      <c r="J397" s="115"/>
      <c r="K397" s="100"/>
      <c r="L397" s="101"/>
      <c r="M397" s="101"/>
      <c r="N397" s="101"/>
      <c r="O397" s="101"/>
      <c r="P397" s="101"/>
      <c r="Q397" s="102"/>
      <c r="R397" s="102"/>
      <c r="S397" s="102"/>
      <c r="T397" s="102"/>
      <c r="U397" s="102"/>
      <c r="V397" s="103" t="s">
        <v>23</v>
      </c>
      <c r="W397" s="103">
        <v>546000</v>
      </c>
      <c r="X397" s="103">
        <v>87360</v>
      </c>
      <c r="Y397" s="103">
        <v>633360</v>
      </c>
      <c r="Z397" s="103" t="s">
        <v>1287</v>
      </c>
      <c r="AA397" s="101"/>
      <c r="AB397" s="101"/>
      <c r="AC397" s="101"/>
      <c r="AD397" s="101"/>
      <c r="AE397" s="101"/>
      <c r="AF397" s="104"/>
      <c r="AG397" s="104"/>
      <c r="AH397" s="104"/>
      <c r="AI397" s="104"/>
      <c r="AJ397" s="104"/>
      <c r="AK397" s="102" t="str">
        <f t="shared" si="144"/>
        <v xml:space="preserve"> CASA CIENTIFICA BLANCO Y COMPANIA S.A.S</v>
      </c>
      <c r="AL397" s="102" t="str">
        <f t="shared" si="145"/>
        <v>SIGMA</v>
      </c>
      <c r="AM397" s="102">
        <f t="shared" si="146"/>
        <v>546000</v>
      </c>
      <c r="AN397" s="102">
        <f t="shared" si="147"/>
        <v>87360</v>
      </c>
      <c r="AO397" s="102">
        <f t="shared" si="148"/>
        <v>633360</v>
      </c>
      <c r="AP397" s="102" t="str">
        <f t="shared" si="149"/>
        <v>45 DIAS</v>
      </c>
      <c r="AQ397" s="104"/>
      <c r="AR397" s="104"/>
      <c r="AS397" s="104"/>
      <c r="AT397" s="104"/>
      <c r="AU397" s="104"/>
      <c r="AV397" s="105"/>
      <c r="AW397" s="105"/>
      <c r="AX397" s="105"/>
      <c r="AY397" s="105"/>
      <c r="AZ397" s="105"/>
      <c r="BA397" s="102"/>
      <c r="BB397" s="102"/>
      <c r="BC397" s="102"/>
      <c r="BD397" s="102"/>
      <c r="BE397" s="102"/>
      <c r="BF397" s="106"/>
      <c r="BG397" s="106"/>
      <c r="BH397" s="106"/>
      <c r="BI397" s="106"/>
      <c r="BJ397" s="106"/>
      <c r="BK397" s="101" t="s">
        <v>23</v>
      </c>
      <c r="BL397" s="101">
        <v>443000</v>
      </c>
      <c r="BM397" s="101">
        <v>70880</v>
      </c>
      <c r="BN397" s="101">
        <v>513880</v>
      </c>
      <c r="BO397" s="101" t="s">
        <v>1283</v>
      </c>
      <c r="BP397" s="107"/>
      <c r="BQ397" s="107"/>
      <c r="BR397" s="107"/>
      <c r="BS397" s="107"/>
      <c r="BT397" s="107"/>
      <c r="BU397" s="151" t="str">
        <f t="shared" si="150"/>
        <v xml:space="preserve"> QUIMICA  M.G.  S.A.S.</v>
      </c>
      <c r="BV397" s="151" t="str">
        <f t="shared" si="151"/>
        <v>SIGMA</v>
      </c>
      <c r="BW397" s="151">
        <f t="shared" si="152"/>
        <v>443000</v>
      </c>
      <c r="BX397" s="151">
        <f t="shared" si="153"/>
        <v>70880</v>
      </c>
      <c r="BY397" s="151">
        <f t="shared" si="154"/>
        <v>513880</v>
      </c>
      <c r="BZ397" s="151" t="str">
        <f t="shared" si="155"/>
        <v>60 DIAS</v>
      </c>
      <c r="CA397" s="105" t="s">
        <v>23</v>
      </c>
      <c r="CB397" s="105">
        <v>487600</v>
      </c>
      <c r="CC397" s="105">
        <v>78016</v>
      </c>
      <c r="CD397" s="105">
        <v>565616</v>
      </c>
      <c r="CE397" s="105" t="s">
        <v>160</v>
      </c>
      <c r="CF397" s="100"/>
      <c r="CG397" s="100"/>
      <c r="CH397" s="100"/>
      <c r="CI397" s="100"/>
      <c r="CJ397" s="100"/>
      <c r="CK397" s="107"/>
      <c r="CL397" s="107"/>
      <c r="CM397" s="107"/>
      <c r="CN397" s="107"/>
      <c r="CO397" s="107"/>
      <c r="CP397" s="102" t="str">
        <f t="shared" si="156"/>
        <v>SCIENTIFIC PRODUCTS LTDA.</v>
      </c>
      <c r="CQ397" s="102" t="str">
        <f t="shared" si="157"/>
        <v>SIGMA</v>
      </c>
      <c r="CR397" s="102">
        <f t="shared" si="158"/>
        <v>487600</v>
      </c>
      <c r="CS397" s="102">
        <f t="shared" si="159"/>
        <v>78016</v>
      </c>
      <c r="CT397" s="102">
        <f t="shared" si="160"/>
        <v>565616</v>
      </c>
      <c r="CU397" s="102" t="str">
        <f t="shared" si="161"/>
        <v>90 DÍAS</v>
      </c>
      <c r="CV397" s="105" t="str">
        <f t="shared" si="162"/>
        <v xml:space="preserve"> QUIMICA  M.G.  S.A.S.</v>
      </c>
      <c r="CW397" s="105" t="str">
        <f t="shared" si="163"/>
        <v>SIGMA</v>
      </c>
      <c r="CX397" s="105">
        <f t="shared" si="164"/>
        <v>443000</v>
      </c>
      <c r="CY397" s="105">
        <f t="shared" si="165"/>
        <v>70880</v>
      </c>
      <c r="CZ397" s="105">
        <f t="shared" si="166"/>
        <v>513880</v>
      </c>
      <c r="DA397" s="105" t="str">
        <f t="shared" si="167"/>
        <v>60 DIAS</v>
      </c>
    </row>
    <row r="398" spans="1:105" ht="30">
      <c r="A398" s="40">
        <v>390</v>
      </c>
      <c r="B398" s="97" t="s">
        <v>162</v>
      </c>
      <c r="C398" s="35" t="s">
        <v>163</v>
      </c>
      <c r="D398" s="35">
        <v>1</v>
      </c>
      <c r="E398" s="98" t="s">
        <v>164</v>
      </c>
      <c r="F398" s="33">
        <v>2</v>
      </c>
      <c r="G398" s="99"/>
      <c r="H398" s="115"/>
      <c r="I398" s="115"/>
      <c r="J398" s="115"/>
      <c r="K398" s="100"/>
      <c r="L398" s="101"/>
      <c r="M398" s="101"/>
      <c r="N398" s="101"/>
      <c r="O398" s="101"/>
      <c r="P398" s="101"/>
      <c r="Q398" s="102"/>
      <c r="R398" s="102"/>
      <c r="S398" s="102"/>
      <c r="T398" s="102"/>
      <c r="U398" s="102"/>
      <c r="V398" s="103"/>
      <c r="W398" s="103"/>
      <c r="X398" s="103"/>
      <c r="Y398" s="103"/>
      <c r="Z398" s="103"/>
      <c r="AA398" s="101"/>
      <c r="AB398" s="101"/>
      <c r="AC398" s="101"/>
      <c r="AD398" s="101"/>
      <c r="AE398" s="101"/>
      <c r="AF398" s="104"/>
      <c r="AG398" s="104"/>
      <c r="AH398" s="104"/>
      <c r="AI398" s="104"/>
      <c r="AJ398" s="104"/>
      <c r="AK398" s="102"/>
      <c r="AL398" s="102"/>
      <c r="AM398" s="102"/>
      <c r="AN398" s="102"/>
      <c r="AO398" s="102"/>
      <c r="AP398" s="102"/>
      <c r="AQ398" s="104"/>
      <c r="AR398" s="104"/>
      <c r="AS398" s="104"/>
      <c r="AT398" s="104"/>
      <c r="AU398" s="104"/>
      <c r="AV398" s="105"/>
      <c r="AW398" s="105"/>
      <c r="AX398" s="105"/>
      <c r="AY398" s="105"/>
      <c r="AZ398" s="105"/>
      <c r="BA398" s="102"/>
      <c r="BB398" s="102"/>
      <c r="BC398" s="102"/>
      <c r="BD398" s="102"/>
      <c r="BE398" s="102"/>
      <c r="BF398" s="106"/>
      <c r="BG398" s="106"/>
      <c r="BH398" s="106"/>
      <c r="BI398" s="106"/>
      <c r="BJ398" s="106"/>
      <c r="BK398" s="101" t="s">
        <v>164</v>
      </c>
      <c r="BL398" s="101">
        <v>1029000</v>
      </c>
      <c r="BM398" s="101">
        <v>164640</v>
      </c>
      <c r="BN398" s="101">
        <v>2387280</v>
      </c>
      <c r="BO398" s="101" t="s">
        <v>1283</v>
      </c>
      <c r="BP398" s="107"/>
      <c r="BQ398" s="107"/>
      <c r="BR398" s="107"/>
      <c r="BS398" s="107"/>
      <c r="BT398" s="107"/>
      <c r="BU398" s="151" t="str">
        <f t="shared" si="150"/>
        <v xml:space="preserve"> QUIMICA  M.G.  S.A.S.</v>
      </c>
      <c r="BV398" s="151" t="str">
        <f t="shared" si="151"/>
        <v>SPECTRUM LABS</v>
      </c>
      <c r="BW398" s="151">
        <f t="shared" si="152"/>
        <v>1029000</v>
      </c>
      <c r="BX398" s="151">
        <f t="shared" si="153"/>
        <v>164640</v>
      </c>
      <c r="BY398" s="151">
        <f t="shared" si="154"/>
        <v>2387280</v>
      </c>
      <c r="BZ398" s="151" t="str">
        <f t="shared" si="155"/>
        <v>60 DIAS</v>
      </c>
      <c r="CA398" s="105" t="s">
        <v>164</v>
      </c>
      <c r="CB398" s="105">
        <v>1620000</v>
      </c>
      <c r="CC398" s="105">
        <v>259200</v>
      </c>
      <c r="CD398" s="105">
        <v>3758400</v>
      </c>
      <c r="CE398" s="105" t="s">
        <v>160</v>
      </c>
      <c r="CF398" s="100"/>
      <c r="CG398" s="100"/>
      <c r="CH398" s="100"/>
      <c r="CI398" s="100"/>
      <c r="CJ398" s="100"/>
      <c r="CK398" s="107"/>
      <c r="CL398" s="107"/>
      <c r="CM398" s="107"/>
      <c r="CN398" s="107"/>
      <c r="CO398" s="107"/>
      <c r="CP398" s="102" t="str">
        <f t="shared" si="156"/>
        <v>SCIENTIFIC PRODUCTS LTDA.</v>
      </c>
      <c r="CQ398" s="102" t="str">
        <f t="shared" si="157"/>
        <v>SPECTRUM LABS</v>
      </c>
      <c r="CR398" s="102">
        <f t="shared" si="158"/>
        <v>1620000</v>
      </c>
      <c r="CS398" s="102">
        <f t="shared" si="159"/>
        <v>259200</v>
      </c>
      <c r="CT398" s="102">
        <f t="shared" si="160"/>
        <v>3758400</v>
      </c>
      <c r="CU398" s="102" t="str">
        <f t="shared" si="161"/>
        <v>90 DÍAS</v>
      </c>
      <c r="CV398" s="105" t="str">
        <f t="shared" si="162"/>
        <v xml:space="preserve"> QUIMICA  M.G.  S.A.S.</v>
      </c>
      <c r="CW398" s="105" t="str">
        <f t="shared" si="163"/>
        <v>SPECTRUM LABS</v>
      </c>
      <c r="CX398" s="105">
        <f t="shared" si="164"/>
        <v>1029000</v>
      </c>
      <c r="CY398" s="105">
        <f t="shared" si="165"/>
        <v>164640</v>
      </c>
      <c r="CZ398" s="105">
        <f t="shared" si="166"/>
        <v>2387280</v>
      </c>
      <c r="DA398" s="105" t="str">
        <f t="shared" si="167"/>
        <v>60 DIAS</v>
      </c>
    </row>
    <row r="399" spans="1:105" ht="30">
      <c r="A399" s="40">
        <v>391</v>
      </c>
      <c r="B399" s="97" t="s">
        <v>462</v>
      </c>
      <c r="C399" s="35" t="s">
        <v>143</v>
      </c>
      <c r="D399" s="35">
        <v>25</v>
      </c>
      <c r="E399" s="98" t="s">
        <v>165</v>
      </c>
      <c r="F399" s="33">
        <v>2</v>
      </c>
      <c r="G399" s="99"/>
      <c r="H399" s="115"/>
      <c r="I399" s="115"/>
      <c r="J399" s="115"/>
      <c r="K399" s="100"/>
      <c r="L399" s="101"/>
      <c r="M399" s="101"/>
      <c r="N399" s="101"/>
      <c r="O399" s="101"/>
      <c r="P399" s="101"/>
      <c r="Q399" s="102"/>
      <c r="R399" s="102"/>
      <c r="S399" s="102"/>
      <c r="T399" s="102"/>
      <c r="U399" s="102"/>
      <c r="V399" s="103"/>
      <c r="W399" s="103"/>
      <c r="X399" s="103"/>
      <c r="Y399" s="103"/>
      <c r="Z399" s="103"/>
      <c r="AA399" s="101"/>
      <c r="AB399" s="101"/>
      <c r="AC399" s="101"/>
      <c r="AD399" s="101"/>
      <c r="AE399" s="101"/>
      <c r="AF399" s="104"/>
      <c r="AG399" s="104"/>
      <c r="AH399" s="104"/>
      <c r="AI399" s="104"/>
      <c r="AJ399" s="104"/>
      <c r="AK399" s="102"/>
      <c r="AL399" s="102"/>
      <c r="AM399" s="102"/>
      <c r="AN399" s="102"/>
      <c r="AO399" s="102"/>
      <c r="AP399" s="102"/>
      <c r="AQ399" s="104"/>
      <c r="AR399" s="104"/>
      <c r="AS399" s="104"/>
      <c r="AT399" s="104"/>
      <c r="AU399" s="104"/>
      <c r="AV399" s="105"/>
      <c r="AW399" s="105"/>
      <c r="AX399" s="105"/>
      <c r="AY399" s="105"/>
      <c r="AZ399" s="105"/>
      <c r="BA399" s="102"/>
      <c r="BB399" s="102"/>
      <c r="BC399" s="102"/>
      <c r="BD399" s="102"/>
      <c r="BE399" s="102"/>
      <c r="BF399" s="106"/>
      <c r="BG399" s="106"/>
      <c r="BH399" s="106"/>
      <c r="BI399" s="106"/>
      <c r="BJ399" s="106"/>
      <c r="BK399" s="101" t="s">
        <v>165</v>
      </c>
      <c r="BL399" s="101">
        <v>1775000</v>
      </c>
      <c r="BM399" s="101">
        <v>284000</v>
      </c>
      <c r="BN399" s="101">
        <v>4118000</v>
      </c>
      <c r="BO399" s="101" t="s">
        <v>1283</v>
      </c>
      <c r="BP399" s="107"/>
      <c r="BQ399" s="107"/>
      <c r="BR399" s="107"/>
      <c r="BS399" s="107"/>
      <c r="BT399" s="107"/>
      <c r="BU399" s="151" t="str">
        <f t="shared" si="150"/>
        <v xml:space="preserve"> QUIMICA  M.G.  S.A.S.</v>
      </c>
      <c r="BV399" s="151" t="str">
        <f t="shared" si="151"/>
        <v>THERMOSCIENTIFIC</v>
      </c>
      <c r="BW399" s="151">
        <f t="shared" si="152"/>
        <v>1775000</v>
      </c>
      <c r="BX399" s="151">
        <f t="shared" si="153"/>
        <v>284000</v>
      </c>
      <c r="BY399" s="151">
        <f t="shared" si="154"/>
        <v>4118000</v>
      </c>
      <c r="BZ399" s="151" t="str">
        <f t="shared" si="155"/>
        <v>60 DIAS</v>
      </c>
      <c r="CA399" s="105"/>
      <c r="CB399" s="105"/>
      <c r="CC399" s="105"/>
      <c r="CD399" s="105"/>
      <c r="CE399" s="105"/>
      <c r="CF399" s="100"/>
      <c r="CG399" s="100"/>
      <c r="CH399" s="100"/>
      <c r="CI399" s="100"/>
      <c r="CJ399" s="100"/>
      <c r="CK399" s="107"/>
      <c r="CL399" s="107"/>
      <c r="CM399" s="107"/>
      <c r="CN399" s="107"/>
      <c r="CO399" s="107"/>
      <c r="CP399" s="102"/>
      <c r="CQ399" s="102"/>
      <c r="CR399" s="102"/>
      <c r="CS399" s="102"/>
      <c r="CT399" s="102"/>
      <c r="CU399" s="102"/>
      <c r="CV399" s="105" t="str">
        <f t="shared" si="162"/>
        <v xml:space="preserve"> QUIMICA  M.G.  S.A.S.</v>
      </c>
      <c r="CW399" s="105" t="str">
        <f t="shared" si="163"/>
        <v>THERMOSCIENTIFIC</v>
      </c>
      <c r="CX399" s="105">
        <f t="shared" si="164"/>
        <v>1775000</v>
      </c>
      <c r="CY399" s="105">
        <f t="shared" si="165"/>
        <v>284000</v>
      </c>
      <c r="CZ399" s="105">
        <f t="shared" si="166"/>
        <v>4118000</v>
      </c>
      <c r="DA399" s="105" t="str">
        <f t="shared" si="167"/>
        <v>60 DIAS</v>
      </c>
    </row>
    <row r="400" spans="1:105">
      <c r="A400" s="40">
        <v>392</v>
      </c>
      <c r="B400" s="97" t="s">
        <v>532</v>
      </c>
      <c r="C400" s="35" t="s">
        <v>112</v>
      </c>
      <c r="D400" s="35">
        <v>1</v>
      </c>
      <c r="E400" s="98" t="s">
        <v>165</v>
      </c>
      <c r="F400" s="33">
        <v>2</v>
      </c>
      <c r="G400" s="99"/>
      <c r="H400" s="115"/>
      <c r="I400" s="115"/>
      <c r="J400" s="115"/>
      <c r="K400" s="100"/>
      <c r="L400" s="101"/>
      <c r="M400" s="101"/>
      <c r="N400" s="101"/>
      <c r="O400" s="101"/>
      <c r="P400" s="101"/>
      <c r="Q400" s="102"/>
      <c r="R400" s="102"/>
      <c r="S400" s="102"/>
      <c r="T400" s="102"/>
      <c r="U400" s="102"/>
      <c r="V400" s="103"/>
      <c r="W400" s="103"/>
      <c r="X400" s="103"/>
      <c r="Y400" s="103"/>
      <c r="Z400" s="103"/>
      <c r="AA400" s="101"/>
      <c r="AB400" s="101"/>
      <c r="AC400" s="101"/>
      <c r="AD400" s="101"/>
      <c r="AE400" s="101"/>
      <c r="AF400" s="104"/>
      <c r="AG400" s="104"/>
      <c r="AH400" s="104"/>
      <c r="AI400" s="104"/>
      <c r="AJ400" s="104"/>
      <c r="AK400" s="102"/>
      <c r="AL400" s="102"/>
      <c r="AM400" s="102"/>
      <c r="AN400" s="102"/>
      <c r="AO400" s="102"/>
      <c r="AP400" s="102"/>
      <c r="AQ400" s="104"/>
      <c r="AR400" s="104"/>
      <c r="AS400" s="104"/>
      <c r="AT400" s="104"/>
      <c r="AU400" s="104"/>
      <c r="AV400" s="105"/>
      <c r="AW400" s="105"/>
      <c r="AX400" s="105"/>
      <c r="AY400" s="105"/>
      <c r="AZ400" s="105"/>
      <c r="BA400" s="102"/>
      <c r="BB400" s="102"/>
      <c r="BC400" s="102"/>
      <c r="BD400" s="102"/>
      <c r="BE400" s="102"/>
      <c r="BF400" s="106"/>
      <c r="BG400" s="106"/>
      <c r="BH400" s="106"/>
      <c r="BI400" s="106"/>
      <c r="BJ400" s="106"/>
      <c r="BK400" s="101" t="s">
        <v>165</v>
      </c>
      <c r="BL400" s="101">
        <v>718000</v>
      </c>
      <c r="BM400" s="101">
        <v>114880</v>
      </c>
      <c r="BN400" s="101">
        <v>1665760</v>
      </c>
      <c r="BO400" s="101" t="s">
        <v>1283</v>
      </c>
      <c r="BP400" s="107"/>
      <c r="BQ400" s="107"/>
      <c r="BR400" s="107"/>
      <c r="BS400" s="107"/>
      <c r="BT400" s="107"/>
      <c r="BU400" s="151" t="str">
        <f t="shared" si="150"/>
        <v xml:space="preserve"> QUIMICA  M.G.  S.A.S.</v>
      </c>
      <c r="BV400" s="151" t="str">
        <f t="shared" si="151"/>
        <v>THERMOSCIENTIFIC</v>
      </c>
      <c r="BW400" s="151">
        <f t="shared" si="152"/>
        <v>718000</v>
      </c>
      <c r="BX400" s="151">
        <f t="shared" si="153"/>
        <v>114880</v>
      </c>
      <c r="BY400" s="151">
        <f t="shared" si="154"/>
        <v>1665760</v>
      </c>
      <c r="BZ400" s="151" t="str">
        <f t="shared" si="155"/>
        <v>60 DIAS</v>
      </c>
      <c r="CA400" s="105"/>
      <c r="CB400" s="105"/>
      <c r="CC400" s="105"/>
      <c r="CD400" s="105"/>
      <c r="CE400" s="105"/>
      <c r="CF400" s="100"/>
      <c r="CG400" s="100"/>
      <c r="CH400" s="100"/>
      <c r="CI400" s="100"/>
      <c r="CJ400" s="100"/>
      <c r="CK400" s="107"/>
      <c r="CL400" s="107"/>
      <c r="CM400" s="107"/>
      <c r="CN400" s="107"/>
      <c r="CO400" s="107"/>
      <c r="CP400" s="102"/>
      <c r="CQ400" s="102"/>
      <c r="CR400" s="102"/>
      <c r="CS400" s="102"/>
      <c r="CT400" s="102"/>
      <c r="CU400" s="102"/>
      <c r="CV400" s="105" t="str">
        <f t="shared" si="162"/>
        <v xml:space="preserve"> QUIMICA  M.G.  S.A.S.</v>
      </c>
      <c r="CW400" s="105" t="str">
        <f t="shared" si="163"/>
        <v>THERMOSCIENTIFIC</v>
      </c>
      <c r="CX400" s="105">
        <f t="shared" si="164"/>
        <v>718000</v>
      </c>
      <c r="CY400" s="105">
        <f t="shared" si="165"/>
        <v>114880</v>
      </c>
      <c r="CZ400" s="105">
        <f t="shared" si="166"/>
        <v>1665760</v>
      </c>
      <c r="DA400" s="105" t="str">
        <f t="shared" si="167"/>
        <v>60 DIAS</v>
      </c>
    </row>
    <row r="401" spans="1:105" ht="30">
      <c r="A401" s="40">
        <v>393</v>
      </c>
      <c r="B401" s="97" t="s">
        <v>166</v>
      </c>
      <c r="C401" s="35" t="s">
        <v>112</v>
      </c>
      <c r="D401" s="35">
        <v>1</v>
      </c>
      <c r="E401" s="98" t="s">
        <v>165</v>
      </c>
      <c r="F401" s="33">
        <v>1</v>
      </c>
      <c r="G401" s="99"/>
      <c r="H401" s="115"/>
      <c r="I401" s="115"/>
      <c r="J401" s="115"/>
      <c r="K401" s="100"/>
      <c r="L401" s="101"/>
      <c r="M401" s="101"/>
      <c r="N401" s="101"/>
      <c r="O401" s="101"/>
      <c r="P401" s="101"/>
      <c r="Q401" s="102"/>
      <c r="R401" s="102"/>
      <c r="S401" s="102"/>
      <c r="T401" s="102"/>
      <c r="U401" s="102"/>
      <c r="V401" s="103"/>
      <c r="W401" s="103"/>
      <c r="X401" s="103"/>
      <c r="Y401" s="103"/>
      <c r="Z401" s="103"/>
      <c r="AA401" s="101"/>
      <c r="AB401" s="101"/>
      <c r="AC401" s="101"/>
      <c r="AD401" s="101"/>
      <c r="AE401" s="101"/>
      <c r="AF401" s="104"/>
      <c r="AG401" s="104"/>
      <c r="AH401" s="104"/>
      <c r="AI401" s="104"/>
      <c r="AJ401" s="104"/>
      <c r="AK401" s="102"/>
      <c r="AL401" s="102"/>
      <c r="AM401" s="102"/>
      <c r="AN401" s="102"/>
      <c r="AO401" s="102"/>
      <c r="AP401" s="102"/>
      <c r="AQ401" s="104"/>
      <c r="AR401" s="104"/>
      <c r="AS401" s="104"/>
      <c r="AT401" s="104"/>
      <c r="AU401" s="104"/>
      <c r="AV401" s="105"/>
      <c r="AW401" s="105"/>
      <c r="AX401" s="105"/>
      <c r="AY401" s="105"/>
      <c r="AZ401" s="105"/>
      <c r="BA401" s="102"/>
      <c r="BB401" s="102"/>
      <c r="BC401" s="102"/>
      <c r="BD401" s="102"/>
      <c r="BE401" s="102"/>
      <c r="BF401" s="106"/>
      <c r="BG401" s="106"/>
      <c r="BH401" s="106"/>
      <c r="BI401" s="106"/>
      <c r="BJ401" s="106"/>
      <c r="BK401" s="101" t="s">
        <v>165</v>
      </c>
      <c r="BL401" s="101">
        <v>892000</v>
      </c>
      <c r="BM401" s="101">
        <v>142720</v>
      </c>
      <c r="BN401" s="101">
        <v>1034720</v>
      </c>
      <c r="BO401" s="101" t="s">
        <v>1283</v>
      </c>
      <c r="BP401" s="107"/>
      <c r="BQ401" s="107"/>
      <c r="BR401" s="107"/>
      <c r="BS401" s="107"/>
      <c r="BT401" s="107"/>
      <c r="BU401" s="151" t="str">
        <f t="shared" si="150"/>
        <v xml:space="preserve"> QUIMICA  M.G.  S.A.S.</v>
      </c>
      <c r="BV401" s="151" t="str">
        <f t="shared" si="151"/>
        <v>THERMOSCIENTIFIC</v>
      </c>
      <c r="BW401" s="151">
        <f t="shared" si="152"/>
        <v>892000</v>
      </c>
      <c r="BX401" s="151">
        <f t="shared" si="153"/>
        <v>142720</v>
      </c>
      <c r="BY401" s="151">
        <f t="shared" si="154"/>
        <v>1034720</v>
      </c>
      <c r="BZ401" s="151" t="str">
        <f t="shared" si="155"/>
        <v>60 DIAS</v>
      </c>
      <c r="CA401" s="105"/>
      <c r="CB401" s="105"/>
      <c r="CC401" s="105"/>
      <c r="CD401" s="105"/>
      <c r="CE401" s="105"/>
      <c r="CF401" s="100"/>
      <c r="CG401" s="100"/>
      <c r="CH401" s="100"/>
      <c r="CI401" s="100"/>
      <c r="CJ401" s="100"/>
      <c r="CK401" s="107"/>
      <c r="CL401" s="107"/>
      <c r="CM401" s="107"/>
      <c r="CN401" s="107"/>
      <c r="CO401" s="107"/>
      <c r="CP401" s="102"/>
      <c r="CQ401" s="102"/>
      <c r="CR401" s="102"/>
      <c r="CS401" s="102"/>
      <c r="CT401" s="102"/>
      <c r="CU401" s="102"/>
      <c r="CV401" s="105" t="str">
        <f t="shared" si="162"/>
        <v xml:space="preserve"> QUIMICA  M.G.  S.A.S.</v>
      </c>
      <c r="CW401" s="105" t="str">
        <f t="shared" si="163"/>
        <v>THERMOSCIENTIFIC</v>
      </c>
      <c r="CX401" s="105">
        <f t="shared" si="164"/>
        <v>892000</v>
      </c>
      <c r="CY401" s="105">
        <f t="shared" si="165"/>
        <v>142720</v>
      </c>
      <c r="CZ401" s="105">
        <f t="shared" si="166"/>
        <v>1034720</v>
      </c>
      <c r="DA401" s="105" t="str">
        <f t="shared" si="167"/>
        <v>60 DIAS</v>
      </c>
    </row>
    <row r="402" spans="1:105" ht="30">
      <c r="A402" s="40">
        <v>394</v>
      </c>
      <c r="B402" s="97" t="s">
        <v>1259</v>
      </c>
      <c r="C402" s="35" t="s">
        <v>143</v>
      </c>
      <c r="D402" s="35">
        <v>1</v>
      </c>
      <c r="E402" s="98" t="s">
        <v>23</v>
      </c>
      <c r="F402" s="33">
        <v>2</v>
      </c>
      <c r="G402" s="99"/>
      <c r="H402" s="115"/>
      <c r="I402" s="115"/>
      <c r="J402" s="115"/>
      <c r="K402" s="100"/>
      <c r="L402" s="101"/>
      <c r="M402" s="101"/>
      <c r="N402" s="101"/>
      <c r="O402" s="101"/>
      <c r="P402" s="101"/>
      <c r="Q402" s="102"/>
      <c r="R402" s="102"/>
      <c r="S402" s="102"/>
      <c r="T402" s="102"/>
      <c r="U402" s="102"/>
      <c r="V402" s="103" t="s">
        <v>23</v>
      </c>
      <c r="W402" s="103">
        <v>2298000</v>
      </c>
      <c r="X402" s="103">
        <v>367680</v>
      </c>
      <c r="Y402" s="103">
        <v>5331360</v>
      </c>
      <c r="Z402" s="103" t="s">
        <v>1287</v>
      </c>
      <c r="AA402" s="101"/>
      <c r="AB402" s="101"/>
      <c r="AC402" s="101"/>
      <c r="AD402" s="101"/>
      <c r="AE402" s="101"/>
      <c r="AF402" s="104"/>
      <c r="AG402" s="104"/>
      <c r="AH402" s="104"/>
      <c r="AI402" s="104"/>
      <c r="AJ402" s="104"/>
      <c r="AK402" s="102" t="str">
        <f t="shared" si="144"/>
        <v xml:space="preserve"> CASA CIENTIFICA BLANCO Y COMPANIA S.A.S</v>
      </c>
      <c r="AL402" s="102" t="str">
        <f t="shared" si="145"/>
        <v>SIGMA</v>
      </c>
      <c r="AM402" s="102">
        <f t="shared" si="146"/>
        <v>2298000</v>
      </c>
      <c r="AN402" s="102">
        <f t="shared" si="147"/>
        <v>367680</v>
      </c>
      <c r="AO402" s="102">
        <f t="shared" si="148"/>
        <v>5331360</v>
      </c>
      <c r="AP402" s="102" t="str">
        <f t="shared" si="149"/>
        <v>45 DIAS</v>
      </c>
      <c r="AQ402" s="104"/>
      <c r="AR402" s="104"/>
      <c r="AS402" s="104"/>
      <c r="AT402" s="104"/>
      <c r="AU402" s="104"/>
      <c r="AV402" s="105"/>
      <c r="AW402" s="105"/>
      <c r="AX402" s="105"/>
      <c r="AY402" s="105"/>
      <c r="AZ402" s="105"/>
      <c r="BA402" s="102"/>
      <c r="BB402" s="102"/>
      <c r="BC402" s="102"/>
      <c r="BD402" s="102"/>
      <c r="BE402" s="102"/>
      <c r="BF402" s="106"/>
      <c r="BG402" s="106"/>
      <c r="BH402" s="106"/>
      <c r="BI402" s="106"/>
      <c r="BJ402" s="106"/>
      <c r="BK402" s="101" t="s">
        <v>23</v>
      </c>
      <c r="BL402" s="101">
        <v>1887000</v>
      </c>
      <c r="BM402" s="101">
        <v>301920</v>
      </c>
      <c r="BN402" s="101">
        <v>4377840</v>
      </c>
      <c r="BO402" s="101" t="s">
        <v>1283</v>
      </c>
      <c r="BP402" s="107"/>
      <c r="BQ402" s="107"/>
      <c r="BR402" s="107"/>
      <c r="BS402" s="107"/>
      <c r="BT402" s="107"/>
      <c r="BU402" s="151" t="str">
        <f t="shared" si="150"/>
        <v xml:space="preserve"> QUIMICA  M.G.  S.A.S.</v>
      </c>
      <c r="BV402" s="151" t="str">
        <f t="shared" si="151"/>
        <v>SIGMA</v>
      </c>
      <c r="BW402" s="151">
        <f t="shared" si="152"/>
        <v>1887000</v>
      </c>
      <c r="BX402" s="151">
        <f t="shared" si="153"/>
        <v>301920</v>
      </c>
      <c r="BY402" s="151">
        <f t="shared" si="154"/>
        <v>4377840</v>
      </c>
      <c r="BZ402" s="151" t="str">
        <f t="shared" si="155"/>
        <v>60 DIAS</v>
      </c>
      <c r="CA402" s="105" t="s">
        <v>23</v>
      </c>
      <c r="CB402" s="105">
        <v>2148000</v>
      </c>
      <c r="CC402" s="105">
        <v>343680</v>
      </c>
      <c r="CD402" s="105">
        <v>4983360</v>
      </c>
      <c r="CE402" s="105" t="s">
        <v>160</v>
      </c>
      <c r="CF402" s="100"/>
      <c r="CG402" s="100"/>
      <c r="CH402" s="100"/>
      <c r="CI402" s="100"/>
      <c r="CJ402" s="100"/>
      <c r="CK402" s="107"/>
      <c r="CL402" s="107"/>
      <c r="CM402" s="107"/>
      <c r="CN402" s="107"/>
      <c r="CO402" s="107"/>
      <c r="CP402" s="102" t="str">
        <f t="shared" si="156"/>
        <v>SCIENTIFIC PRODUCTS LTDA.</v>
      </c>
      <c r="CQ402" s="102" t="str">
        <f t="shared" si="157"/>
        <v>SIGMA</v>
      </c>
      <c r="CR402" s="102">
        <f t="shared" si="158"/>
        <v>2148000</v>
      </c>
      <c r="CS402" s="102">
        <f t="shared" si="159"/>
        <v>343680</v>
      </c>
      <c r="CT402" s="102">
        <f t="shared" si="160"/>
        <v>4983360</v>
      </c>
      <c r="CU402" s="102" t="str">
        <f t="shared" si="161"/>
        <v>90 DÍAS</v>
      </c>
      <c r="CV402" s="105" t="str">
        <f t="shared" si="162"/>
        <v xml:space="preserve"> QUIMICA  M.G.  S.A.S.</v>
      </c>
      <c r="CW402" s="105" t="str">
        <f t="shared" si="163"/>
        <v>SIGMA</v>
      </c>
      <c r="CX402" s="105">
        <f t="shared" si="164"/>
        <v>1887000</v>
      </c>
      <c r="CY402" s="105">
        <f t="shared" si="165"/>
        <v>301920</v>
      </c>
      <c r="CZ402" s="105">
        <f t="shared" si="166"/>
        <v>4377840</v>
      </c>
      <c r="DA402" s="105" t="str">
        <f t="shared" si="167"/>
        <v>60 DIAS</v>
      </c>
    </row>
    <row r="403" spans="1:105" ht="30">
      <c r="A403" s="40">
        <v>395</v>
      </c>
      <c r="B403" s="97" t="s">
        <v>167</v>
      </c>
      <c r="C403" s="35" t="s">
        <v>112</v>
      </c>
      <c r="D403" s="35">
        <v>1</v>
      </c>
      <c r="E403" s="98" t="s">
        <v>165</v>
      </c>
      <c r="F403" s="33">
        <v>4</v>
      </c>
      <c r="G403" s="99"/>
      <c r="H403" s="115"/>
      <c r="I403" s="115"/>
      <c r="J403" s="115"/>
      <c r="K403" s="100"/>
      <c r="L403" s="101"/>
      <c r="M403" s="101"/>
      <c r="N403" s="101"/>
      <c r="O403" s="101"/>
      <c r="P403" s="101"/>
      <c r="Q403" s="102"/>
      <c r="R403" s="102"/>
      <c r="S403" s="102"/>
      <c r="T403" s="102"/>
      <c r="U403" s="102"/>
      <c r="V403" s="103"/>
      <c r="W403" s="103"/>
      <c r="X403" s="103"/>
      <c r="Y403" s="103"/>
      <c r="Z403" s="103"/>
      <c r="AA403" s="101"/>
      <c r="AB403" s="101"/>
      <c r="AC403" s="101"/>
      <c r="AD403" s="101"/>
      <c r="AE403" s="101"/>
      <c r="AF403" s="104" t="s">
        <v>38</v>
      </c>
      <c r="AG403" s="104">
        <v>234000</v>
      </c>
      <c r="AH403" s="104">
        <v>37440</v>
      </c>
      <c r="AI403" s="104">
        <v>1085760</v>
      </c>
      <c r="AJ403" s="104" t="s">
        <v>1292</v>
      </c>
      <c r="AK403" s="102" t="str">
        <f t="shared" si="144"/>
        <v>GENTECH S.A.S</v>
      </c>
      <c r="AL403" s="102" t="str">
        <f t="shared" si="145"/>
        <v>THERMO SCIENTIFIC</v>
      </c>
      <c r="AM403" s="102">
        <f t="shared" si="146"/>
        <v>234000</v>
      </c>
      <c r="AN403" s="102">
        <f t="shared" si="147"/>
        <v>37440</v>
      </c>
      <c r="AO403" s="102">
        <f t="shared" si="148"/>
        <v>1085760</v>
      </c>
      <c r="AP403" s="102" t="str">
        <f t="shared" si="149"/>
        <v xml:space="preserve">60 dias </v>
      </c>
      <c r="AQ403" s="104"/>
      <c r="AR403" s="104"/>
      <c r="AS403" s="104"/>
      <c r="AT403" s="104"/>
      <c r="AU403" s="104"/>
      <c r="AV403" s="105"/>
      <c r="AW403" s="105"/>
      <c r="AX403" s="105"/>
      <c r="AY403" s="105"/>
      <c r="AZ403" s="105"/>
      <c r="BA403" s="102"/>
      <c r="BB403" s="102"/>
      <c r="BC403" s="102"/>
      <c r="BD403" s="102"/>
      <c r="BE403" s="102"/>
      <c r="BF403" s="106"/>
      <c r="BG403" s="106"/>
      <c r="BH403" s="106"/>
      <c r="BI403" s="106"/>
      <c r="BJ403" s="106"/>
      <c r="BK403" s="101" t="s">
        <v>165</v>
      </c>
      <c r="BL403" s="101">
        <v>286000</v>
      </c>
      <c r="BM403" s="101">
        <v>45760</v>
      </c>
      <c r="BN403" s="101">
        <v>1327040</v>
      </c>
      <c r="BO403" s="101" t="s">
        <v>1283</v>
      </c>
      <c r="BP403" s="107"/>
      <c r="BQ403" s="107"/>
      <c r="BR403" s="107"/>
      <c r="BS403" s="107"/>
      <c r="BT403" s="107"/>
      <c r="BU403" s="151" t="str">
        <f t="shared" si="150"/>
        <v xml:space="preserve"> QUIMICA  M.G.  S.A.S.</v>
      </c>
      <c r="BV403" s="151" t="str">
        <f t="shared" si="151"/>
        <v>THERMOSCIENTIFIC</v>
      </c>
      <c r="BW403" s="151">
        <f t="shared" si="152"/>
        <v>286000</v>
      </c>
      <c r="BX403" s="151">
        <f t="shared" si="153"/>
        <v>45760</v>
      </c>
      <c r="BY403" s="151">
        <f t="shared" si="154"/>
        <v>1327040</v>
      </c>
      <c r="BZ403" s="151" t="str">
        <f t="shared" si="155"/>
        <v>60 DIAS</v>
      </c>
      <c r="CA403" s="105"/>
      <c r="CB403" s="105"/>
      <c r="CC403" s="105"/>
      <c r="CD403" s="105"/>
      <c r="CE403" s="105"/>
      <c r="CF403" s="100"/>
      <c r="CG403" s="100"/>
      <c r="CH403" s="100"/>
      <c r="CI403" s="100"/>
      <c r="CJ403" s="100"/>
      <c r="CK403" s="107"/>
      <c r="CL403" s="107"/>
      <c r="CM403" s="107"/>
      <c r="CN403" s="107"/>
      <c r="CO403" s="107"/>
      <c r="CP403" s="102"/>
      <c r="CQ403" s="102"/>
      <c r="CR403" s="102"/>
      <c r="CS403" s="102"/>
      <c r="CT403" s="102"/>
      <c r="CU403" s="102"/>
      <c r="CV403" s="105" t="str">
        <f t="shared" si="162"/>
        <v>GENTECH S.A.S</v>
      </c>
      <c r="CW403" s="105" t="str">
        <f t="shared" si="163"/>
        <v>THERMO SCIENTIFIC</v>
      </c>
      <c r="CX403" s="105">
        <f t="shared" si="164"/>
        <v>234000</v>
      </c>
      <c r="CY403" s="105">
        <f t="shared" si="165"/>
        <v>37440</v>
      </c>
      <c r="CZ403" s="105">
        <f t="shared" si="166"/>
        <v>1085760</v>
      </c>
      <c r="DA403" s="105" t="str">
        <f t="shared" si="167"/>
        <v xml:space="preserve">60 dias </v>
      </c>
    </row>
    <row r="404" spans="1:105" ht="30">
      <c r="A404" s="40">
        <v>396</v>
      </c>
      <c r="B404" s="97" t="s">
        <v>168</v>
      </c>
      <c r="C404" s="35" t="s">
        <v>143</v>
      </c>
      <c r="D404" s="35">
        <v>25</v>
      </c>
      <c r="E404" s="98" t="s">
        <v>165</v>
      </c>
      <c r="F404" s="33">
        <v>2</v>
      </c>
      <c r="G404" s="99"/>
      <c r="H404" s="115"/>
      <c r="I404" s="115"/>
      <c r="J404" s="115"/>
      <c r="K404" s="100"/>
      <c r="L404" s="101"/>
      <c r="M404" s="101"/>
      <c r="N404" s="101"/>
      <c r="O404" s="101"/>
      <c r="P404" s="101"/>
      <c r="Q404" s="102"/>
      <c r="R404" s="102"/>
      <c r="S404" s="102"/>
      <c r="T404" s="102"/>
      <c r="U404" s="102"/>
      <c r="V404" s="103"/>
      <c r="W404" s="103"/>
      <c r="X404" s="103"/>
      <c r="Y404" s="103"/>
      <c r="Z404" s="103"/>
      <c r="AA404" s="101"/>
      <c r="AB404" s="101"/>
      <c r="AC404" s="101"/>
      <c r="AD404" s="101"/>
      <c r="AE404" s="101"/>
      <c r="AF404" s="104"/>
      <c r="AG404" s="104"/>
      <c r="AH404" s="104"/>
      <c r="AI404" s="104"/>
      <c r="AJ404" s="104"/>
      <c r="AK404" s="102"/>
      <c r="AL404" s="102"/>
      <c r="AM404" s="102"/>
      <c r="AN404" s="102"/>
      <c r="AO404" s="102"/>
      <c r="AP404" s="102"/>
      <c r="AQ404" s="104"/>
      <c r="AR404" s="104"/>
      <c r="AS404" s="104"/>
      <c r="AT404" s="104"/>
      <c r="AU404" s="104"/>
      <c r="AV404" s="105"/>
      <c r="AW404" s="105"/>
      <c r="AX404" s="105"/>
      <c r="AY404" s="105"/>
      <c r="AZ404" s="105"/>
      <c r="BA404" s="102"/>
      <c r="BB404" s="102"/>
      <c r="BC404" s="102"/>
      <c r="BD404" s="102"/>
      <c r="BE404" s="102"/>
      <c r="BF404" s="106"/>
      <c r="BG404" s="106"/>
      <c r="BH404" s="106"/>
      <c r="BI404" s="106"/>
      <c r="BJ404" s="106"/>
      <c r="BK404" s="101" t="s">
        <v>165</v>
      </c>
      <c r="BL404" s="101">
        <v>289000</v>
      </c>
      <c r="BM404" s="101">
        <v>46240</v>
      </c>
      <c r="BN404" s="101">
        <v>670480</v>
      </c>
      <c r="BO404" s="101" t="s">
        <v>1283</v>
      </c>
      <c r="BP404" s="107"/>
      <c r="BQ404" s="107"/>
      <c r="BR404" s="107"/>
      <c r="BS404" s="107"/>
      <c r="BT404" s="107"/>
      <c r="BU404" s="151" t="str">
        <f t="shared" si="150"/>
        <v xml:space="preserve"> QUIMICA  M.G.  S.A.S.</v>
      </c>
      <c r="BV404" s="151" t="str">
        <f t="shared" si="151"/>
        <v>THERMOSCIENTIFIC</v>
      </c>
      <c r="BW404" s="151">
        <f t="shared" si="152"/>
        <v>289000</v>
      </c>
      <c r="BX404" s="151">
        <f t="shared" si="153"/>
        <v>46240</v>
      </c>
      <c r="BY404" s="151">
        <f t="shared" si="154"/>
        <v>670480</v>
      </c>
      <c r="BZ404" s="151" t="str">
        <f t="shared" si="155"/>
        <v>60 DIAS</v>
      </c>
      <c r="CA404" s="105"/>
      <c r="CB404" s="105"/>
      <c r="CC404" s="105"/>
      <c r="CD404" s="105"/>
      <c r="CE404" s="105"/>
      <c r="CF404" s="100"/>
      <c r="CG404" s="100"/>
      <c r="CH404" s="100"/>
      <c r="CI404" s="100"/>
      <c r="CJ404" s="100"/>
      <c r="CK404" s="107"/>
      <c r="CL404" s="107"/>
      <c r="CM404" s="107"/>
      <c r="CN404" s="107"/>
      <c r="CO404" s="107"/>
      <c r="CP404" s="102"/>
      <c r="CQ404" s="102"/>
      <c r="CR404" s="102"/>
      <c r="CS404" s="102"/>
      <c r="CT404" s="102"/>
      <c r="CU404" s="102"/>
      <c r="CV404" s="105" t="str">
        <f t="shared" si="162"/>
        <v xml:space="preserve"> QUIMICA  M.G.  S.A.S.</v>
      </c>
      <c r="CW404" s="105" t="str">
        <f t="shared" si="163"/>
        <v>THERMOSCIENTIFIC</v>
      </c>
      <c r="CX404" s="105">
        <f t="shared" si="164"/>
        <v>289000</v>
      </c>
      <c r="CY404" s="105">
        <f t="shared" si="165"/>
        <v>46240</v>
      </c>
      <c r="CZ404" s="105">
        <f t="shared" si="166"/>
        <v>670480</v>
      </c>
      <c r="DA404" s="105" t="str">
        <f t="shared" si="167"/>
        <v>60 DIAS</v>
      </c>
    </row>
    <row r="405" spans="1:105" ht="45">
      <c r="A405" s="40">
        <v>397</v>
      </c>
      <c r="B405" s="97" t="s">
        <v>351</v>
      </c>
      <c r="C405" s="35" t="s">
        <v>260</v>
      </c>
      <c r="D405" s="35" t="s">
        <v>314</v>
      </c>
      <c r="E405" s="98" t="s">
        <v>352</v>
      </c>
      <c r="F405" s="33">
        <v>2</v>
      </c>
      <c r="G405" s="99"/>
      <c r="H405" s="115"/>
      <c r="I405" s="115"/>
      <c r="J405" s="115"/>
      <c r="K405" s="100"/>
      <c r="L405" s="101"/>
      <c r="M405" s="101"/>
      <c r="N405" s="101"/>
      <c r="O405" s="101"/>
      <c r="P405" s="101"/>
      <c r="Q405" s="102"/>
      <c r="R405" s="102"/>
      <c r="S405" s="102"/>
      <c r="T405" s="102"/>
      <c r="U405" s="102"/>
      <c r="V405" s="103"/>
      <c r="W405" s="103"/>
      <c r="X405" s="103"/>
      <c r="Y405" s="103"/>
      <c r="Z405" s="103"/>
      <c r="AA405" s="101"/>
      <c r="AB405" s="101"/>
      <c r="AC405" s="101"/>
      <c r="AD405" s="101"/>
      <c r="AE405" s="101"/>
      <c r="AF405" s="104"/>
      <c r="AG405" s="104"/>
      <c r="AH405" s="104"/>
      <c r="AI405" s="104"/>
      <c r="AJ405" s="104"/>
      <c r="AK405" s="102"/>
      <c r="AL405" s="102"/>
      <c r="AM405" s="102"/>
      <c r="AN405" s="102"/>
      <c r="AO405" s="102"/>
      <c r="AP405" s="102"/>
      <c r="AQ405" s="104"/>
      <c r="AR405" s="104"/>
      <c r="AS405" s="104"/>
      <c r="AT405" s="104"/>
      <c r="AU405" s="104"/>
      <c r="AV405" s="105"/>
      <c r="AW405" s="105"/>
      <c r="AX405" s="105"/>
      <c r="AY405" s="105"/>
      <c r="AZ405" s="105"/>
      <c r="BA405" s="102"/>
      <c r="BB405" s="102"/>
      <c r="BC405" s="102"/>
      <c r="BD405" s="102"/>
      <c r="BE405" s="102"/>
      <c r="BF405" s="106"/>
      <c r="BG405" s="106"/>
      <c r="BH405" s="106"/>
      <c r="BI405" s="106"/>
      <c r="BJ405" s="106"/>
      <c r="BK405" s="101"/>
      <c r="BL405" s="101"/>
      <c r="BM405" s="101"/>
      <c r="BN405" s="101"/>
      <c r="BO405" s="101"/>
      <c r="BP405" s="107" t="s">
        <v>1321</v>
      </c>
      <c r="BQ405" s="107">
        <v>2797000</v>
      </c>
      <c r="BR405" s="107">
        <v>447520</v>
      </c>
      <c r="BS405" s="107">
        <v>6489040</v>
      </c>
      <c r="BT405" s="107" t="s">
        <v>1283</v>
      </c>
      <c r="BU405" s="151" t="str">
        <f t="shared" si="150"/>
        <v xml:space="preserve"> QUIMICOS Y REACTIVOS SAS "QUIMIREL SAS"</v>
      </c>
      <c r="BV405" s="151" t="str">
        <f t="shared" si="151"/>
        <v xml:space="preserve">Applied Biosystems™ </v>
      </c>
      <c r="BW405" s="151">
        <f t="shared" si="152"/>
        <v>2797000</v>
      </c>
      <c r="BX405" s="151">
        <f t="shared" si="153"/>
        <v>447520</v>
      </c>
      <c r="BY405" s="151">
        <f t="shared" si="154"/>
        <v>6489040</v>
      </c>
      <c r="BZ405" s="151" t="str">
        <f t="shared" si="155"/>
        <v>60 DIAS</v>
      </c>
      <c r="CA405" s="105"/>
      <c r="CB405" s="105"/>
      <c r="CC405" s="105"/>
      <c r="CD405" s="105"/>
      <c r="CE405" s="105"/>
      <c r="CF405" s="100"/>
      <c r="CG405" s="100"/>
      <c r="CH405" s="100"/>
      <c r="CI405" s="100"/>
      <c r="CJ405" s="100"/>
      <c r="CK405" s="107"/>
      <c r="CL405" s="107"/>
      <c r="CM405" s="107"/>
      <c r="CN405" s="107"/>
      <c r="CO405" s="107"/>
      <c r="CP405" s="102"/>
      <c r="CQ405" s="102"/>
      <c r="CR405" s="102"/>
      <c r="CS405" s="102"/>
      <c r="CT405" s="102"/>
      <c r="CU405" s="102"/>
      <c r="CV405" s="105" t="str">
        <f t="shared" si="162"/>
        <v xml:space="preserve"> QUIMICOS Y REACTIVOS SAS "QUIMIREL SAS"</v>
      </c>
      <c r="CW405" s="105" t="str">
        <f t="shared" si="163"/>
        <v xml:space="preserve">Applied Biosystems™ </v>
      </c>
      <c r="CX405" s="105">
        <f t="shared" si="164"/>
        <v>2797000</v>
      </c>
      <c r="CY405" s="105">
        <f t="shared" si="165"/>
        <v>447520</v>
      </c>
      <c r="CZ405" s="105">
        <f t="shared" si="166"/>
        <v>6489040</v>
      </c>
      <c r="DA405" s="105" t="str">
        <f t="shared" si="167"/>
        <v>60 DIAS</v>
      </c>
    </row>
    <row r="406" spans="1:105" ht="30">
      <c r="A406" s="40">
        <v>398</v>
      </c>
      <c r="B406" s="97" t="s">
        <v>170</v>
      </c>
      <c r="C406" s="35" t="s">
        <v>155</v>
      </c>
      <c r="D406" s="35">
        <v>1</v>
      </c>
      <c r="E406" s="98" t="s">
        <v>169</v>
      </c>
      <c r="F406" s="33">
        <v>4</v>
      </c>
      <c r="G406" s="99"/>
      <c r="H406" s="115"/>
      <c r="I406" s="115"/>
      <c r="J406" s="115"/>
      <c r="K406" s="100"/>
      <c r="L406" s="101"/>
      <c r="M406" s="101"/>
      <c r="N406" s="101"/>
      <c r="O406" s="101"/>
      <c r="P406" s="101"/>
      <c r="Q406" s="102"/>
      <c r="R406" s="102"/>
      <c r="S406" s="102"/>
      <c r="T406" s="102"/>
      <c r="U406" s="102"/>
      <c r="V406" s="103"/>
      <c r="W406" s="103"/>
      <c r="X406" s="103"/>
      <c r="Y406" s="103"/>
      <c r="Z406" s="103"/>
      <c r="AA406" s="101"/>
      <c r="AB406" s="101"/>
      <c r="AC406" s="101"/>
      <c r="AD406" s="101"/>
      <c r="AE406" s="101"/>
      <c r="AF406" s="104"/>
      <c r="AG406" s="104"/>
      <c r="AH406" s="104"/>
      <c r="AI406" s="104"/>
      <c r="AJ406" s="104"/>
      <c r="AK406" s="102"/>
      <c r="AL406" s="102"/>
      <c r="AM406" s="102"/>
      <c r="AN406" s="102"/>
      <c r="AO406" s="102"/>
      <c r="AP406" s="102"/>
      <c r="AQ406" s="104"/>
      <c r="AR406" s="104"/>
      <c r="AS406" s="104"/>
      <c r="AT406" s="104"/>
      <c r="AU406" s="104"/>
      <c r="AV406" s="105"/>
      <c r="AW406" s="105"/>
      <c r="AX406" s="105"/>
      <c r="AY406" s="105"/>
      <c r="AZ406" s="105"/>
      <c r="BA406" s="102"/>
      <c r="BB406" s="102"/>
      <c r="BC406" s="102"/>
      <c r="BD406" s="102"/>
      <c r="BE406" s="102"/>
      <c r="BF406" s="106"/>
      <c r="BG406" s="106"/>
      <c r="BH406" s="106"/>
      <c r="BI406" s="106"/>
      <c r="BJ406" s="106"/>
      <c r="BK406" s="101"/>
      <c r="BL406" s="101"/>
      <c r="BM406" s="101"/>
      <c r="BN406" s="101"/>
      <c r="BO406" s="101"/>
      <c r="BP406" s="107"/>
      <c r="BQ406" s="107"/>
      <c r="BR406" s="107"/>
      <c r="BS406" s="107"/>
      <c r="BT406" s="107"/>
      <c r="BU406" s="151"/>
      <c r="BV406" s="151">
        <f t="shared" si="151"/>
        <v>0</v>
      </c>
      <c r="BW406" s="151"/>
      <c r="BX406" s="151"/>
      <c r="BY406" s="151"/>
      <c r="BZ406" s="151">
        <f t="shared" si="155"/>
        <v>0</v>
      </c>
      <c r="CA406" s="105"/>
      <c r="CB406" s="105"/>
      <c r="CC406" s="105"/>
      <c r="CD406" s="105"/>
      <c r="CE406" s="105"/>
      <c r="CF406" s="100"/>
      <c r="CG406" s="100"/>
      <c r="CH406" s="100"/>
      <c r="CI406" s="100"/>
      <c r="CJ406" s="100"/>
      <c r="CK406" s="107"/>
      <c r="CL406" s="107"/>
      <c r="CM406" s="107"/>
      <c r="CN406" s="107"/>
      <c r="CO406" s="107"/>
      <c r="CP406" s="102"/>
      <c r="CQ406" s="102"/>
      <c r="CR406" s="102"/>
      <c r="CS406" s="102"/>
      <c r="CT406" s="102"/>
      <c r="CU406" s="102"/>
      <c r="CV406" s="105">
        <f t="shared" si="162"/>
        <v>0</v>
      </c>
      <c r="CW406" s="105">
        <f t="shared" si="163"/>
        <v>0</v>
      </c>
      <c r="CX406" s="105">
        <f t="shared" si="164"/>
        <v>0</v>
      </c>
      <c r="CY406" s="105">
        <f t="shared" si="165"/>
        <v>0</v>
      </c>
      <c r="CZ406" s="105">
        <f t="shared" si="166"/>
        <v>0</v>
      </c>
      <c r="DA406" s="105">
        <f t="shared" si="167"/>
        <v>0</v>
      </c>
    </row>
    <row r="407" spans="1:105">
      <c r="A407" s="40">
        <v>399</v>
      </c>
      <c r="B407" s="97" t="s">
        <v>171</v>
      </c>
      <c r="C407" s="35" t="s">
        <v>155</v>
      </c>
      <c r="D407" s="35">
        <v>1</v>
      </c>
      <c r="E407" s="98" t="s">
        <v>172</v>
      </c>
      <c r="F407" s="33">
        <v>1</v>
      </c>
      <c r="G407" s="99"/>
      <c r="H407" s="115"/>
      <c r="I407" s="115"/>
      <c r="J407" s="115"/>
      <c r="K407" s="100"/>
      <c r="L407" s="101"/>
      <c r="M407" s="101"/>
      <c r="N407" s="101"/>
      <c r="O407" s="101"/>
      <c r="P407" s="101"/>
      <c r="Q407" s="102"/>
      <c r="R407" s="102"/>
      <c r="S407" s="102"/>
      <c r="T407" s="102"/>
      <c r="U407" s="102"/>
      <c r="V407" s="103"/>
      <c r="W407" s="103"/>
      <c r="X407" s="103"/>
      <c r="Y407" s="103"/>
      <c r="Z407" s="103"/>
      <c r="AA407" s="101" t="s">
        <v>49</v>
      </c>
      <c r="AB407" s="101">
        <v>1616000</v>
      </c>
      <c r="AC407" s="101"/>
      <c r="AD407" s="101">
        <v>1616000</v>
      </c>
      <c r="AE407" s="101" t="s">
        <v>1289</v>
      </c>
      <c r="AF407" s="104"/>
      <c r="AG407" s="104"/>
      <c r="AH407" s="104"/>
      <c r="AI407" s="104"/>
      <c r="AJ407" s="104"/>
      <c r="AK407" s="102" t="str">
        <f t="shared" si="144"/>
        <v>GENPRODUCTS COMPANY S.A.S</v>
      </c>
      <c r="AL407" s="102" t="str">
        <f t="shared" si="145"/>
        <v>Abcam</v>
      </c>
      <c r="AM407" s="102">
        <f t="shared" si="146"/>
        <v>1616000</v>
      </c>
      <c r="AN407" s="102"/>
      <c r="AO407" s="102">
        <f t="shared" si="148"/>
        <v>1616000</v>
      </c>
      <c r="AP407" s="102" t="str">
        <f t="shared" si="149"/>
        <v>30 Días</v>
      </c>
      <c r="AQ407" s="104"/>
      <c r="AR407" s="104"/>
      <c r="AS407" s="104"/>
      <c r="AT407" s="104"/>
      <c r="AU407" s="104"/>
      <c r="AV407" s="105"/>
      <c r="AW407" s="105"/>
      <c r="AX407" s="105"/>
      <c r="AY407" s="105"/>
      <c r="AZ407" s="105"/>
      <c r="BA407" s="102"/>
      <c r="BB407" s="102"/>
      <c r="BC407" s="102"/>
      <c r="BD407" s="102"/>
      <c r="BE407" s="102"/>
      <c r="BF407" s="106"/>
      <c r="BG407" s="106"/>
      <c r="BH407" s="106"/>
      <c r="BI407" s="106"/>
      <c r="BJ407" s="106"/>
      <c r="BK407" s="101" t="s">
        <v>172</v>
      </c>
      <c r="BL407" s="101">
        <v>1819000</v>
      </c>
      <c r="BM407" s="101">
        <v>291040</v>
      </c>
      <c r="BN407" s="101">
        <v>2110040</v>
      </c>
      <c r="BO407" s="101" t="s">
        <v>1283</v>
      </c>
      <c r="BP407" s="107"/>
      <c r="BQ407" s="107"/>
      <c r="BR407" s="107"/>
      <c r="BS407" s="107"/>
      <c r="BT407" s="107"/>
      <c r="BU407" s="151" t="str">
        <f t="shared" si="150"/>
        <v xml:space="preserve"> QUIMICA  M.G.  S.A.S.</v>
      </c>
      <c r="BV407" s="151" t="str">
        <f t="shared" si="151"/>
        <v>ABCAM</v>
      </c>
      <c r="BW407" s="151">
        <f t="shared" si="152"/>
        <v>1819000</v>
      </c>
      <c r="BX407" s="151">
        <f t="shared" si="153"/>
        <v>291040</v>
      </c>
      <c r="BY407" s="151">
        <f t="shared" si="154"/>
        <v>2110040</v>
      </c>
      <c r="BZ407" s="151" t="str">
        <f t="shared" si="155"/>
        <v>60 DIAS</v>
      </c>
      <c r="CA407" s="105"/>
      <c r="CB407" s="105"/>
      <c r="CC407" s="105"/>
      <c r="CD407" s="105"/>
      <c r="CE407" s="105"/>
      <c r="CF407" s="100"/>
      <c r="CG407" s="100"/>
      <c r="CH407" s="100"/>
      <c r="CI407" s="100"/>
      <c r="CJ407" s="100"/>
      <c r="CK407" s="107"/>
      <c r="CL407" s="107"/>
      <c r="CM407" s="107"/>
      <c r="CN407" s="107"/>
      <c r="CO407" s="107"/>
      <c r="CP407" s="102"/>
      <c r="CQ407" s="102"/>
      <c r="CR407" s="102"/>
      <c r="CS407" s="102"/>
      <c r="CT407" s="102"/>
      <c r="CU407" s="102"/>
      <c r="CV407" s="105" t="str">
        <f t="shared" si="162"/>
        <v>GENPRODUCTS COMPANY S.A.S</v>
      </c>
      <c r="CW407" s="105" t="str">
        <f t="shared" si="163"/>
        <v>Abcam</v>
      </c>
      <c r="CX407" s="105">
        <f t="shared" si="164"/>
        <v>1616000</v>
      </c>
      <c r="CY407" s="105">
        <f t="shared" si="165"/>
        <v>0</v>
      </c>
      <c r="CZ407" s="105">
        <f t="shared" si="166"/>
        <v>1616000</v>
      </c>
      <c r="DA407" s="105" t="str">
        <f t="shared" si="167"/>
        <v>30 Días</v>
      </c>
    </row>
    <row r="408" spans="1:105" ht="30">
      <c r="A408" s="40">
        <v>400</v>
      </c>
      <c r="B408" s="97" t="s">
        <v>173</v>
      </c>
      <c r="C408" s="35" t="s">
        <v>155</v>
      </c>
      <c r="D408" s="35">
        <v>1</v>
      </c>
      <c r="E408" s="98" t="s">
        <v>172</v>
      </c>
      <c r="F408" s="33">
        <v>1</v>
      </c>
      <c r="G408" s="99"/>
      <c r="H408" s="115"/>
      <c r="I408" s="115"/>
      <c r="J408" s="115"/>
      <c r="K408" s="100"/>
      <c r="L408" s="101"/>
      <c r="M408" s="101"/>
      <c r="N408" s="101"/>
      <c r="O408" s="101"/>
      <c r="P408" s="101"/>
      <c r="Q408" s="102"/>
      <c r="R408" s="102"/>
      <c r="S408" s="102"/>
      <c r="T408" s="102"/>
      <c r="U408" s="102"/>
      <c r="V408" s="103"/>
      <c r="W408" s="103"/>
      <c r="X408" s="103"/>
      <c r="Y408" s="103"/>
      <c r="Z408" s="103"/>
      <c r="AA408" s="101" t="s">
        <v>49</v>
      </c>
      <c r="AB408" s="101">
        <v>475000</v>
      </c>
      <c r="AC408" s="101"/>
      <c r="AD408" s="101">
        <v>475000</v>
      </c>
      <c r="AE408" s="101" t="s">
        <v>1289</v>
      </c>
      <c r="AF408" s="104"/>
      <c r="AG408" s="104"/>
      <c r="AH408" s="104"/>
      <c r="AI408" s="104"/>
      <c r="AJ408" s="104"/>
      <c r="AK408" s="102" t="str">
        <f t="shared" si="144"/>
        <v>GENPRODUCTS COMPANY S.A.S</v>
      </c>
      <c r="AL408" s="102" t="str">
        <f t="shared" si="145"/>
        <v>Abcam</v>
      </c>
      <c r="AM408" s="102">
        <f t="shared" si="146"/>
        <v>475000</v>
      </c>
      <c r="AN408" s="102"/>
      <c r="AO408" s="102">
        <f t="shared" si="148"/>
        <v>475000</v>
      </c>
      <c r="AP408" s="102" t="str">
        <f t="shared" si="149"/>
        <v>30 Días</v>
      </c>
      <c r="AQ408" s="104"/>
      <c r="AR408" s="104"/>
      <c r="AS408" s="104"/>
      <c r="AT408" s="104"/>
      <c r="AU408" s="104"/>
      <c r="AV408" s="105"/>
      <c r="AW408" s="105"/>
      <c r="AX408" s="105"/>
      <c r="AY408" s="105"/>
      <c r="AZ408" s="105"/>
      <c r="BA408" s="102"/>
      <c r="BB408" s="102"/>
      <c r="BC408" s="102"/>
      <c r="BD408" s="102"/>
      <c r="BE408" s="102"/>
      <c r="BF408" s="106"/>
      <c r="BG408" s="106"/>
      <c r="BH408" s="106"/>
      <c r="BI408" s="106"/>
      <c r="BJ408" s="106"/>
      <c r="BK408" s="101" t="s">
        <v>172</v>
      </c>
      <c r="BL408" s="101">
        <v>476000</v>
      </c>
      <c r="BM408" s="101">
        <v>76160</v>
      </c>
      <c r="BN408" s="101">
        <v>552160</v>
      </c>
      <c r="BO408" s="101" t="s">
        <v>1283</v>
      </c>
      <c r="BP408" s="107"/>
      <c r="BQ408" s="107"/>
      <c r="BR408" s="107"/>
      <c r="BS408" s="107"/>
      <c r="BT408" s="107"/>
      <c r="BU408" s="151" t="str">
        <f t="shared" si="150"/>
        <v xml:space="preserve"> QUIMICA  M.G.  S.A.S.</v>
      </c>
      <c r="BV408" s="151" t="str">
        <f t="shared" si="151"/>
        <v>ABCAM</v>
      </c>
      <c r="BW408" s="151">
        <f t="shared" si="152"/>
        <v>476000</v>
      </c>
      <c r="BX408" s="151">
        <f t="shared" si="153"/>
        <v>76160</v>
      </c>
      <c r="BY408" s="151">
        <f t="shared" si="154"/>
        <v>552160</v>
      </c>
      <c r="BZ408" s="151" t="str">
        <f t="shared" si="155"/>
        <v>60 DIAS</v>
      </c>
      <c r="CA408" s="105"/>
      <c r="CB408" s="105"/>
      <c r="CC408" s="105"/>
      <c r="CD408" s="105"/>
      <c r="CE408" s="105"/>
      <c r="CF408" s="100"/>
      <c r="CG408" s="100"/>
      <c r="CH408" s="100"/>
      <c r="CI408" s="100"/>
      <c r="CJ408" s="100"/>
      <c r="CK408" s="107"/>
      <c r="CL408" s="107"/>
      <c r="CM408" s="107"/>
      <c r="CN408" s="107"/>
      <c r="CO408" s="107"/>
      <c r="CP408" s="102"/>
      <c r="CQ408" s="102"/>
      <c r="CR408" s="102"/>
      <c r="CS408" s="102"/>
      <c r="CT408" s="102"/>
      <c r="CU408" s="102"/>
      <c r="CV408" s="105" t="str">
        <f t="shared" si="162"/>
        <v>GENPRODUCTS COMPANY S.A.S</v>
      </c>
      <c r="CW408" s="105" t="str">
        <f t="shared" si="163"/>
        <v>Abcam</v>
      </c>
      <c r="CX408" s="105">
        <f t="shared" si="164"/>
        <v>475000</v>
      </c>
      <c r="CY408" s="105">
        <f t="shared" si="165"/>
        <v>0</v>
      </c>
      <c r="CZ408" s="105">
        <f t="shared" si="166"/>
        <v>475000</v>
      </c>
      <c r="DA408" s="105" t="str">
        <f t="shared" si="167"/>
        <v>30 Días</v>
      </c>
    </row>
    <row r="409" spans="1:105" ht="30">
      <c r="A409" s="40">
        <v>401</v>
      </c>
      <c r="B409" s="97" t="s">
        <v>305</v>
      </c>
      <c r="C409" s="35" t="s">
        <v>155</v>
      </c>
      <c r="D409" s="35">
        <v>1</v>
      </c>
      <c r="E409" s="98" t="s">
        <v>172</v>
      </c>
      <c r="F409" s="33">
        <v>1</v>
      </c>
      <c r="G409" s="99"/>
      <c r="H409" s="115"/>
      <c r="I409" s="115"/>
      <c r="J409" s="115"/>
      <c r="K409" s="100"/>
      <c r="L409" s="101"/>
      <c r="M409" s="101"/>
      <c r="N409" s="101"/>
      <c r="O409" s="101"/>
      <c r="P409" s="101"/>
      <c r="Q409" s="102"/>
      <c r="R409" s="102"/>
      <c r="S409" s="102"/>
      <c r="T409" s="102"/>
      <c r="U409" s="102"/>
      <c r="V409" s="103"/>
      <c r="W409" s="103"/>
      <c r="X409" s="103"/>
      <c r="Y409" s="103"/>
      <c r="Z409" s="103"/>
      <c r="AA409" s="101" t="s">
        <v>49</v>
      </c>
      <c r="AB409" s="101">
        <v>1507000</v>
      </c>
      <c r="AC409" s="101"/>
      <c r="AD409" s="101">
        <v>1507000</v>
      </c>
      <c r="AE409" s="101" t="s">
        <v>1289</v>
      </c>
      <c r="AF409" s="104"/>
      <c r="AG409" s="104"/>
      <c r="AH409" s="104"/>
      <c r="AI409" s="104"/>
      <c r="AJ409" s="104"/>
      <c r="AK409" s="102" t="str">
        <f t="shared" si="144"/>
        <v>GENPRODUCTS COMPANY S.A.S</v>
      </c>
      <c r="AL409" s="102" t="str">
        <f t="shared" si="145"/>
        <v>Abcam</v>
      </c>
      <c r="AM409" s="102">
        <f t="shared" si="146"/>
        <v>1507000</v>
      </c>
      <c r="AN409" s="102"/>
      <c r="AO409" s="102">
        <f t="shared" si="148"/>
        <v>1507000</v>
      </c>
      <c r="AP409" s="102" t="str">
        <f t="shared" si="149"/>
        <v>30 Días</v>
      </c>
      <c r="AQ409" s="104"/>
      <c r="AR409" s="104"/>
      <c r="AS409" s="104"/>
      <c r="AT409" s="104"/>
      <c r="AU409" s="104"/>
      <c r="AV409" s="105"/>
      <c r="AW409" s="105"/>
      <c r="AX409" s="105"/>
      <c r="AY409" s="105"/>
      <c r="AZ409" s="105"/>
      <c r="BA409" s="102"/>
      <c r="BB409" s="102"/>
      <c r="BC409" s="102"/>
      <c r="BD409" s="102"/>
      <c r="BE409" s="102"/>
      <c r="BF409" s="106"/>
      <c r="BG409" s="106"/>
      <c r="BH409" s="106"/>
      <c r="BI409" s="106"/>
      <c r="BJ409" s="106"/>
      <c r="BK409" s="101" t="s">
        <v>172</v>
      </c>
      <c r="BL409" s="101">
        <v>1690000</v>
      </c>
      <c r="BM409" s="101">
        <v>270400</v>
      </c>
      <c r="BN409" s="101">
        <v>1960400</v>
      </c>
      <c r="BO409" s="101" t="s">
        <v>1283</v>
      </c>
      <c r="BP409" s="107"/>
      <c r="BQ409" s="107"/>
      <c r="BR409" s="107"/>
      <c r="BS409" s="107"/>
      <c r="BT409" s="107"/>
      <c r="BU409" s="151" t="str">
        <f t="shared" si="150"/>
        <v xml:space="preserve"> QUIMICA  M.G.  S.A.S.</v>
      </c>
      <c r="BV409" s="151" t="str">
        <f t="shared" si="151"/>
        <v>ABCAM</v>
      </c>
      <c r="BW409" s="151">
        <f t="shared" si="152"/>
        <v>1690000</v>
      </c>
      <c r="BX409" s="151">
        <f t="shared" si="153"/>
        <v>270400</v>
      </c>
      <c r="BY409" s="151">
        <f t="shared" si="154"/>
        <v>1960400</v>
      </c>
      <c r="BZ409" s="151" t="str">
        <f t="shared" si="155"/>
        <v>60 DIAS</v>
      </c>
      <c r="CA409" s="105"/>
      <c r="CB409" s="105"/>
      <c r="CC409" s="105"/>
      <c r="CD409" s="105"/>
      <c r="CE409" s="105"/>
      <c r="CF409" s="100"/>
      <c r="CG409" s="100"/>
      <c r="CH409" s="100"/>
      <c r="CI409" s="100"/>
      <c r="CJ409" s="100"/>
      <c r="CK409" s="107"/>
      <c r="CL409" s="107"/>
      <c r="CM409" s="107"/>
      <c r="CN409" s="107"/>
      <c r="CO409" s="107"/>
      <c r="CP409" s="102"/>
      <c r="CQ409" s="102"/>
      <c r="CR409" s="102"/>
      <c r="CS409" s="102"/>
      <c r="CT409" s="102"/>
      <c r="CU409" s="102"/>
      <c r="CV409" s="105" t="str">
        <f t="shared" si="162"/>
        <v>GENPRODUCTS COMPANY S.A.S</v>
      </c>
      <c r="CW409" s="105" t="str">
        <f t="shared" si="163"/>
        <v>Abcam</v>
      </c>
      <c r="CX409" s="105">
        <f t="shared" si="164"/>
        <v>1507000</v>
      </c>
      <c r="CY409" s="105">
        <f t="shared" si="165"/>
        <v>0</v>
      </c>
      <c r="CZ409" s="105">
        <f t="shared" si="166"/>
        <v>1507000</v>
      </c>
      <c r="DA409" s="105" t="str">
        <f t="shared" si="167"/>
        <v>30 Días</v>
      </c>
    </row>
    <row r="410" spans="1:105" ht="30">
      <c r="A410" s="40">
        <v>402</v>
      </c>
      <c r="B410" s="97" t="s">
        <v>174</v>
      </c>
      <c r="C410" s="35" t="s">
        <v>155</v>
      </c>
      <c r="D410" s="35">
        <v>1</v>
      </c>
      <c r="E410" s="98" t="s">
        <v>172</v>
      </c>
      <c r="F410" s="33">
        <v>1</v>
      </c>
      <c r="G410" s="99"/>
      <c r="H410" s="115"/>
      <c r="I410" s="115"/>
      <c r="J410" s="115"/>
      <c r="K410" s="100"/>
      <c r="L410" s="101"/>
      <c r="M410" s="101"/>
      <c r="N410" s="101"/>
      <c r="O410" s="101"/>
      <c r="P410" s="101"/>
      <c r="Q410" s="102"/>
      <c r="R410" s="102"/>
      <c r="S410" s="102"/>
      <c r="T410" s="102"/>
      <c r="U410" s="102"/>
      <c r="V410" s="103"/>
      <c r="W410" s="103"/>
      <c r="X410" s="103"/>
      <c r="Y410" s="103"/>
      <c r="Z410" s="103"/>
      <c r="AA410" s="101" t="s">
        <v>49</v>
      </c>
      <c r="AB410" s="101">
        <v>1616000</v>
      </c>
      <c r="AC410" s="101"/>
      <c r="AD410" s="101">
        <v>1616000</v>
      </c>
      <c r="AE410" s="101" t="s">
        <v>1289</v>
      </c>
      <c r="AF410" s="104"/>
      <c r="AG410" s="104"/>
      <c r="AH410" s="104"/>
      <c r="AI410" s="104"/>
      <c r="AJ410" s="104"/>
      <c r="AK410" s="102" t="str">
        <f t="shared" si="144"/>
        <v>GENPRODUCTS COMPANY S.A.S</v>
      </c>
      <c r="AL410" s="102" t="str">
        <f t="shared" si="145"/>
        <v>Abcam</v>
      </c>
      <c r="AM410" s="102">
        <f t="shared" si="146"/>
        <v>1616000</v>
      </c>
      <c r="AN410" s="102"/>
      <c r="AO410" s="102">
        <f t="shared" si="148"/>
        <v>1616000</v>
      </c>
      <c r="AP410" s="102" t="str">
        <f t="shared" si="149"/>
        <v>30 Días</v>
      </c>
      <c r="AQ410" s="104"/>
      <c r="AR410" s="104"/>
      <c r="AS410" s="104"/>
      <c r="AT410" s="104"/>
      <c r="AU410" s="104"/>
      <c r="AV410" s="105"/>
      <c r="AW410" s="105"/>
      <c r="AX410" s="105"/>
      <c r="AY410" s="105"/>
      <c r="AZ410" s="105"/>
      <c r="BA410" s="102"/>
      <c r="BB410" s="102"/>
      <c r="BC410" s="102"/>
      <c r="BD410" s="102"/>
      <c r="BE410" s="102"/>
      <c r="BF410" s="106"/>
      <c r="BG410" s="106"/>
      <c r="BH410" s="106"/>
      <c r="BI410" s="106"/>
      <c r="BJ410" s="106"/>
      <c r="BK410" s="101" t="s">
        <v>172</v>
      </c>
      <c r="BL410" s="101">
        <v>1819000</v>
      </c>
      <c r="BM410" s="101">
        <v>291040</v>
      </c>
      <c r="BN410" s="101">
        <v>2110040</v>
      </c>
      <c r="BO410" s="101" t="s">
        <v>1283</v>
      </c>
      <c r="BP410" s="107"/>
      <c r="BQ410" s="107"/>
      <c r="BR410" s="107"/>
      <c r="BS410" s="107"/>
      <c r="BT410" s="107"/>
      <c r="BU410" s="151" t="str">
        <f t="shared" si="150"/>
        <v xml:space="preserve"> QUIMICA  M.G.  S.A.S.</v>
      </c>
      <c r="BV410" s="151" t="str">
        <f t="shared" si="151"/>
        <v>ABCAM</v>
      </c>
      <c r="BW410" s="151">
        <f t="shared" si="152"/>
        <v>1819000</v>
      </c>
      <c r="BX410" s="151">
        <f t="shared" si="153"/>
        <v>291040</v>
      </c>
      <c r="BY410" s="151">
        <f t="shared" si="154"/>
        <v>2110040</v>
      </c>
      <c r="BZ410" s="151" t="str">
        <f t="shared" si="155"/>
        <v>60 DIAS</v>
      </c>
      <c r="CA410" s="105"/>
      <c r="CB410" s="105"/>
      <c r="CC410" s="105"/>
      <c r="CD410" s="105"/>
      <c r="CE410" s="105"/>
      <c r="CF410" s="100"/>
      <c r="CG410" s="100"/>
      <c r="CH410" s="100"/>
      <c r="CI410" s="100"/>
      <c r="CJ410" s="100"/>
      <c r="CK410" s="107"/>
      <c r="CL410" s="107"/>
      <c r="CM410" s="107"/>
      <c r="CN410" s="107"/>
      <c r="CO410" s="107"/>
      <c r="CP410" s="102"/>
      <c r="CQ410" s="102"/>
      <c r="CR410" s="102"/>
      <c r="CS410" s="102"/>
      <c r="CT410" s="102"/>
      <c r="CU410" s="102"/>
      <c r="CV410" s="105" t="str">
        <f t="shared" si="162"/>
        <v>GENPRODUCTS COMPANY S.A.S</v>
      </c>
      <c r="CW410" s="105" t="str">
        <f t="shared" si="163"/>
        <v>Abcam</v>
      </c>
      <c r="CX410" s="105">
        <f t="shared" si="164"/>
        <v>1616000</v>
      </c>
      <c r="CY410" s="105">
        <f t="shared" si="165"/>
        <v>0</v>
      </c>
      <c r="CZ410" s="105">
        <f t="shared" si="166"/>
        <v>1616000</v>
      </c>
      <c r="DA410" s="105" t="str">
        <f t="shared" si="167"/>
        <v>30 Días</v>
      </c>
    </row>
    <row r="411" spans="1:105" ht="45">
      <c r="A411" s="40">
        <v>403</v>
      </c>
      <c r="B411" s="97" t="s">
        <v>175</v>
      </c>
      <c r="C411" s="35" t="s">
        <v>155</v>
      </c>
      <c r="D411" s="35">
        <v>1</v>
      </c>
      <c r="E411" s="98" t="s">
        <v>157</v>
      </c>
      <c r="F411" s="33">
        <v>1</v>
      </c>
      <c r="G411" s="99"/>
      <c r="H411" s="115"/>
      <c r="I411" s="115"/>
      <c r="J411" s="115"/>
      <c r="K411" s="100"/>
      <c r="L411" s="101"/>
      <c r="M411" s="101"/>
      <c r="N411" s="101"/>
      <c r="O411" s="101"/>
      <c r="P411" s="101"/>
      <c r="Q411" s="102"/>
      <c r="R411" s="102"/>
      <c r="S411" s="102"/>
      <c r="T411" s="102"/>
      <c r="U411" s="102"/>
      <c r="V411" s="103"/>
      <c r="W411" s="103"/>
      <c r="X411" s="103"/>
      <c r="Y411" s="103"/>
      <c r="Z411" s="103"/>
      <c r="AA411" s="101"/>
      <c r="AB411" s="101"/>
      <c r="AC411" s="101"/>
      <c r="AD411" s="101"/>
      <c r="AE411" s="101"/>
      <c r="AF411" s="104"/>
      <c r="AG411" s="104"/>
      <c r="AH411" s="104"/>
      <c r="AI411" s="104"/>
      <c r="AJ411" s="104"/>
      <c r="AK411" s="102"/>
      <c r="AL411" s="102"/>
      <c r="AM411" s="102"/>
      <c r="AN411" s="102"/>
      <c r="AO411" s="102"/>
      <c r="AP411" s="102"/>
      <c r="AQ411" s="104"/>
      <c r="AR411" s="104"/>
      <c r="AS411" s="104"/>
      <c r="AT411" s="104"/>
      <c r="AU411" s="104"/>
      <c r="AV411" s="105"/>
      <c r="AW411" s="105"/>
      <c r="AX411" s="105"/>
      <c r="AY411" s="105"/>
      <c r="AZ411" s="105"/>
      <c r="BA411" s="102" t="s">
        <v>554</v>
      </c>
      <c r="BB411" s="102">
        <v>2967955</v>
      </c>
      <c r="BC411" s="102">
        <v>474872.8</v>
      </c>
      <c r="BD411" s="102">
        <v>3442827.8</v>
      </c>
      <c r="BE411" s="102" t="s">
        <v>1283</v>
      </c>
      <c r="BF411" s="106"/>
      <c r="BG411" s="106"/>
      <c r="BH411" s="106"/>
      <c r="BI411" s="106"/>
      <c r="BJ411" s="106"/>
      <c r="BK411" s="101"/>
      <c r="BL411" s="101"/>
      <c r="BM411" s="101"/>
      <c r="BN411" s="101"/>
      <c r="BO411" s="101"/>
      <c r="BP411" s="107"/>
      <c r="BQ411" s="107"/>
      <c r="BR411" s="107"/>
      <c r="BS411" s="107"/>
      <c r="BT411" s="107"/>
      <c r="BU411" s="151" t="str">
        <f t="shared" si="150"/>
        <v>PURIFIACIÓN Y ANÁLISIS DE FLUUIDOS LTDA.</v>
      </c>
      <c r="BV411" s="151" t="str">
        <f t="shared" si="151"/>
        <v>MERCK MILLIPORE</v>
      </c>
      <c r="BW411" s="151">
        <f t="shared" si="152"/>
        <v>2967955</v>
      </c>
      <c r="BX411" s="151">
        <f t="shared" si="153"/>
        <v>474872.8</v>
      </c>
      <c r="BY411" s="151">
        <f t="shared" si="154"/>
        <v>3442827.8</v>
      </c>
      <c r="BZ411" s="151" t="str">
        <f t="shared" si="155"/>
        <v>60 DIAS</v>
      </c>
      <c r="CA411" s="105"/>
      <c r="CB411" s="105"/>
      <c r="CC411" s="105"/>
      <c r="CD411" s="105"/>
      <c r="CE411" s="105"/>
      <c r="CF411" s="100"/>
      <c r="CG411" s="100"/>
      <c r="CH411" s="100"/>
      <c r="CI411" s="100"/>
      <c r="CJ411" s="100"/>
      <c r="CK411" s="107"/>
      <c r="CL411" s="107"/>
      <c r="CM411" s="107"/>
      <c r="CN411" s="107"/>
      <c r="CO411" s="107"/>
      <c r="CP411" s="102"/>
      <c r="CQ411" s="102"/>
      <c r="CR411" s="102"/>
      <c r="CS411" s="102"/>
      <c r="CT411" s="102"/>
      <c r="CU411" s="102"/>
      <c r="CV411" s="105" t="str">
        <f t="shared" si="162"/>
        <v>PURIFIACIÓN Y ANÁLISIS DE FLUUIDOS LTDA.</v>
      </c>
      <c r="CW411" s="105" t="str">
        <f t="shared" si="163"/>
        <v>MERCK MILLIPORE</v>
      </c>
      <c r="CX411" s="105">
        <f t="shared" si="164"/>
        <v>2967955</v>
      </c>
      <c r="CY411" s="105">
        <f t="shared" si="165"/>
        <v>474872.8</v>
      </c>
      <c r="CZ411" s="105">
        <f t="shared" si="166"/>
        <v>3442827.8</v>
      </c>
      <c r="DA411" s="105" t="str">
        <f t="shared" si="167"/>
        <v>60 DIAS</v>
      </c>
    </row>
    <row r="412" spans="1:105">
      <c r="A412" s="40">
        <v>404</v>
      </c>
      <c r="B412" s="97" t="s">
        <v>176</v>
      </c>
      <c r="C412" s="35" t="s">
        <v>155</v>
      </c>
      <c r="D412" s="35">
        <v>1</v>
      </c>
      <c r="E412" s="98" t="s">
        <v>177</v>
      </c>
      <c r="F412" s="33">
        <v>4</v>
      </c>
      <c r="G412" s="99"/>
      <c r="H412" s="115"/>
      <c r="I412" s="115"/>
      <c r="J412" s="115"/>
      <c r="K412" s="100"/>
      <c r="L412" s="101"/>
      <c r="M412" s="101"/>
      <c r="N412" s="101"/>
      <c r="O412" s="101"/>
      <c r="P412" s="101"/>
      <c r="Q412" s="102"/>
      <c r="R412" s="102"/>
      <c r="S412" s="102"/>
      <c r="T412" s="102"/>
      <c r="U412" s="102"/>
      <c r="V412" s="103"/>
      <c r="W412" s="103"/>
      <c r="X412" s="103"/>
      <c r="Y412" s="103"/>
      <c r="Z412" s="103"/>
      <c r="AA412" s="101"/>
      <c r="AB412" s="101"/>
      <c r="AC412" s="101"/>
      <c r="AD412" s="101"/>
      <c r="AE412" s="101"/>
      <c r="AF412" s="104"/>
      <c r="AG412" s="104"/>
      <c r="AH412" s="104"/>
      <c r="AI412" s="104"/>
      <c r="AJ412" s="104"/>
      <c r="AK412" s="102"/>
      <c r="AL412" s="102"/>
      <c r="AM412" s="102"/>
      <c r="AN412" s="102"/>
      <c r="AO412" s="102"/>
      <c r="AP412" s="102"/>
      <c r="AQ412" s="104"/>
      <c r="AR412" s="104"/>
      <c r="AS412" s="104"/>
      <c r="AT412" s="104"/>
      <c r="AU412" s="104"/>
      <c r="AV412" s="105"/>
      <c r="AW412" s="105"/>
      <c r="AX412" s="105"/>
      <c r="AY412" s="105"/>
      <c r="AZ412" s="105"/>
      <c r="BA412" s="102"/>
      <c r="BB412" s="102"/>
      <c r="BC412" s="102"/>
      <c r="BD412" s="102"/>
      <c r="BE412" s="102"/>
      <c r="BF412" s="106"/>
      <c r="BG412" s="106"/>
      <c r="BH412" s="106"/>
      <c r="BI412" s="106"/>
      <c r="BJ412" s="106"/>
      <c r="BK412" s="101"/>
      <c r="BL412" s="101"/>
      <c r="BM412" s="101"/>
      <c r="BN412" s="101"/>
      <c r="BO412" s="101"/>
      <c r="BP412" s="107"/>
      <c r="BQ412" s="107"/>
      <c r="BR412" s="107"/>
      <c r="BS412" s="107"/>
      <c r="BT412" s="107"/>
      <c r="BU412" s="151"/>
      <c r="BV412" s="151">
        <f t="shared" si="151"/>
        <v>0</v>
      </c>
      <c r="BW412" s="151"/>
      <c r="BX412" s="151"/>
      <c r="BY412" s="151"/>
      <c r="BZ412" s="151">
        <f t="shared" si="155"/>
        <v>0</v>
      </c>
      <c r="CA412" s="105"/>
      <c r="CB412" s="105"/>
      <c r="CC412" s="105"/>
      <c r="CD412" s="105"/>
      <c r="CE412" s="105"/>
      <c r="CF412" s="100"/>
      <c r="CG412" s="100"/>
      <c r="CH412" s="100"/>
      <c r="CI412" s="100"/>
      <c r="CJ412" s="100"/>
      <c r="CK412" s="107"/>
      <c r="CL412" s="107"/>
      <c r="CM412" s="107"/>
      <c r="CN412" s="107"/>
      <c r="CO412" s="107"/>
      <c r="CP412" s="102"/>
      <c r="CQ412" s="102"/>
      <c r="CR412" s="102"/>
      <c r="CS412" s="102"/>
      <c r="CT412" s="102"/>
      <c r="CU412" s="102"/>
      <c r="CV412" s="105">
        <f t="shared" si="162"/>
        <v>0</v>
      </c>
      <c r="CW412" s="105">
        <f t="shared" si="163"/>
        <v>0</v>
      </c>
      <c r="CX412" s="105">
        <f t="shared" si="164"/>
        <v>0</v>
      </c>
      <c r="CY412" s="105">
        <f t="shared" si="165"/>
        <v>0</v>
      </c>
      <c r="CZ412" s="105">
        <f t="shared" si="166"/>
        <v>0</v>
      </c>
      <c r="DA412" s="105">
        <f t="shared" si="167"/>
        <v>0</v>
      </c>
    </row>
    <row r="413" spans="1:105" ht="30">
      <c r="A413" s="40">
        <v>405</v>
      </c>
      <c r="B413" s="97" t="s">
        <v>178</v>
      </c>
      <c r="C413" s="35" t="s">
        <v>155</v>
      </c>
      <c r="D413" s="35">
        <v>1</v>
      </c>
      <c r="E413" s="98" t="s">
        <v>50</v>
      </c>
      <c r="F413" s="33">
        <v>1</v>
      </c>
      <c r="G413" s="99"/>
      <c r="H413" s="115"/>
      <c r="I413" s="115"/>
      <c r="J413" s="115"/>
      <c r="K413" s="100"/>
      <c r="L413" s="101"/>
      <c r="M413" s="101"/>
      <c r="N413" s="101"/>
      <c r="O413" s="101"/>
      <c r="P413" s="101"/>
      <c r="Q413" s="102"/>
      <c r="R413" s="102"/>
      <c r="S413" s="102"/>
      <c r="T413" s="102"/>
      <c r="U413" s="102"/>
      <c r="V413" s="103"/>
      <c r="W413" s="103"/>
      <c r="X413" s="103"/>
      <c r="Y413" s="103"/>
      <c r="Z413" s="103"/>
      <c r="AA413" s="101"/>
      <c r="AB413" s="101"/>
      <c r="AC413" s="101"/>
      <c r="AD413" s="101"/>
      <c r="AE413" s="101"/>
      <c r="AF413" s="104"/>
      <c r="AG413" s="104"/>
      <c r="AH413" s="104"/>
      <c r="AI413" s="104"/>
      <c r="AJ413" s="104"/>
      <c r="AK413" s="102"/>
      <c r="AL413" s="102"/>
      <c r="AM413" s="102"/>
      <c r="AN413" s="102"/>
      <c r="AO413" s="102"/>
      <c r="AP413" s="102"/>
      <c r="AQ413" s="104"/>
      <c r="AR413" s="104"/>
      <c r="AS413" s="104"/>
      <c r="AT413" s="104"/>
      <c r="AU413" s="104"/>
      <c r="AV413" s="105"/>
      <c r="AW413" s="105"/>
      <c r="AX413" s="105"/>
      <c r="AY413" s="105"/>
      <c r="AZ413" s="105"/>
      <c r="BA413" s="102"/>
      <c r="BB413" s="102"/>
      <c r="BC413" s="102"/>
      <c r="BD413" s="102"/>
      <c r="BE413" s="102"/>
      <c r="BF413" s="106"/>
      <c r="BG413" s="106"/>
      <c r="BH413" s="106"/>
      <c r="BI413" s="106"/>
      <c r="BJ413" s="106"/>
      <c r="BK413" s="101"/>
      <c r="BL413" s="101"/>
      <c r="BM413" s="101"/>
      <c r="BN413" s="101"/>
      <c r="BO413" s="101"/>
      <c r="BP413" s="107"/>
      <c r="BQ413" s="107"/>
      <c r="BR413" s="107"/>
      <c r="BS413" s="107"/>
      <c r="BT413" s="107"/>
      <c r="BU413" s="151"/>
      <c r="BV413" s="151">
        <f t="shared" si="151"/>
        <v>0</v>
      </c>
      <c r="BW413" s="151"/>
      <c r="BX413" s="151"/>
      <c r="BY413" s="151"/>
      <c r="BZ413" s="151">
        <f t="shared" si="155"/>
        <v>0</v>
      </c>
      <c r="CA413" s="105"/>
      <c r="CB413" s="105"/>
      <c r="CC413" s="105"/>
      <c r="CD413" s="105"/>
      <c r="CE413" s="105"/>
      <c r="CF413" s="100"/>
      <c r="CG413" s="100"/>
      <c r="CH413" s="100"/>
      <c r="CI413" s="100"/>
      <c r="CJ413" s="100"/>
      <c r="CK413" s="107"/>
      <c r="CL413" s="107"/>
      <c r="CM413" s="107"/>
      <c r="CN413" s="107"/>
      <c r="CO413" s="107"/>
      <c r="CP413" s="102"/>
      <c r="CQ413" s="102"/>
      <c r="CR413" s="102"/>
      <c r="CS413" s="102"/>
      <c r="CT413" s="102"/>
      <c r="CU413" s="102"/>
      <c r="CV413" s="105">
        <f t="shared" si="162"/>
        <v>0</v>
      </c>
      <c r="CW413" s="105">
        <f t="shared" si="163"/>
        <v>0</v>
      </c>
      <c r="CX413" s="105">
        <f t="shared" si="164"/>
        <v>0</v>
      </c>
      <c r="CY413" s="105">
        <f t="shared" si="165"/>
        <v>0</v>
      </c>
      <c r="CZ413" s="105">
        <f t="shared" si="166"/>
        <v>0</v>
      </c>
      <c r="DA413" s="105">
        <f t="shared" si="167"/>
        <v>0</v>
      </c>
    </row>
    <row r="414" spans="1:105">
      <c r="A414" s="40">
        <v>406</v>
      </c>
      <c r="B414" s="97" t="s">
        <v>179</v>
      </c>
      <c r="C414" s="35" t="s">
        <v>93</v>
      </c>
      <c r="D414" s="35">
        <v>450</v>
      </c>
      <c r="E414" s="98" t="s">
        <v>165</v>
      </c>
      <c r="F414" s="33">
        <v>4</v>
      </c>
      <c r="G414" s="99"/>
      <c r="H414" s="115"/>
      <c r="I414" s="115"/>
      <c r="J414" s="115"/>
      <c r="K414" s="100"/>
      <c r="L414" s="101"/>
      <c r="M414" s="101"/>
      <c r="N414" s="101"/>
      <c r="O414" s="101"/>
      <c r="P414" s="101"/>
      <c r="Q414" s="102"/>
      <c r="R414" s="102"/>
      <c r="S414" s="102"/>
      <c r="T414" s="102"/>
      <c r="U414" s="102"/>
      <c r="V414" s="103"/>
      <c r="W414" s="103"/>
      <c r="X414" s="103"/>
      <c r="Y414" s="103"/>
      <c r="Z414" s="103"/>
      <c r="AA414" s="101"/>
      <c r="AB414" s="101"/>
      <c r="AC414" s="101"/>
      <c r="AD414" s="101"/>
      <c r="AE414" s="101"/>
      <c r="AF414" s="104"/>
      <c r="AG414" s="104"/>
      <c r="AH414" s="104"/>
      <c r="AI414" s="104"/>
      <c r="AJ414" s="104"/>
      <c r="AK414" s="102"/>
      <c r="AL414" s="102"/>
      <c r="AM414" s="102"/>
      <c r="AN414" s="102"/>
      <c r="AO414" s="102"/>
      <c r="AP414" s="102"/>
      <c r="AQ414" s="104"/>
      <c r="AR414" s="104"/>
      <c r="AS414" s="104"/>
      <c r="AT414" s="104"/>
      <c r="AU414" s="104"/>
      <c r="AV414" s="105"/>
      <c r="AW414" s="105"/>
      <c r="AX414" s="105"/>
      <c r="AY414" s="105"/>
      <c r="AZ414" s="105"/>
      <c r="BA414" s="102"/>
      <c r="BB414" s="102"/>
      <c r="BC414" s="102"/>
      <c r="BD414" s="102"/>
      <c r="BE414" s="102"/>
      <c r="BF414" s="106"/>
      <c r="BG414" s="106"/>
      <c r="BH414" s="106"/>
      <c r="BI414" s="106"/>
      <c r="BJ414" s="106"/>
      <c r="BK414" s="101"/>
      <c r="BL414" s="101"/>
      <c r="BM414" s="101"/>
      <c r="BN414" s="101"/>
      <c r="BO414" s="101"/>
      <c r="BP414" s="107"/>
      <c r="BQ414" s="107"/>
      <c r="BR414" s="107"/>
      <c r="BS414" s="107"/>
      <c r="BT414" s="107"/>
      <c r="BU414" s="151"/>
      <c r="BV414" s="151">
        <f t="shared" si="151"/>
        <v>0</v>
      </c>
      <c r="BW414" s="151"/>
      <c r="BX414" s="151"/>
      <c r="BY414" s="151"/>
      <c r="BZ414" s="151">
        <f t="shared" si="155"/>
        <v>0</v>
      </c>
      <c r="CA414" s="105"/>
      <c r="CB414" s="105"/>
      <c r="CC414" s="105"/>
      <c r="CD414" s="105"/>
      <c r="CE414" s="105"/>
      <c r="CF414" s="100"/>
      <c r="CG414" s="100"/>
      <c r="CH414" s="100"/>
      <c r="CI414" s="100"/>
      <c r="CJ414" s="100"/>
      <c r="CK414" s="107"/>
      <c r="CL414" s="107"/>
      <c r="CM414" s="107"/>
      <c r="CN414" s="107"/>
      <c r="CO414" s="107"/>
      <c r="CP414" s="102"/>
      <c r="CQ414" s="102"/>
      <c r="CR414" s="102"/>
      <c r="CS414" s="102"/>
      <c r="CT414" s="102"/>
      <c r="CU414" s="102"/>
      <c r="CV414" s="105">
        <f t="shared" si="162"/>
        <v>0</v>
      </c>
      <c r="CW414" s="105">
        <f t="shared" si="163"/>
        <v>0</v>
      </c>
      <c r="CX414" s="105">
        <f t="shared" si="164"/>
        <v>0</v>
      </c>
      <c r="CY414" s="105">
        <f t="shared" si="165"/>
        <v>0</v>
      </c>
      <c r="CZ414" s="105">
        <f t="shared" si="166"/>
        <v>0</v>
      </c>
      <c r="DA414" s="105">
        <f t="shared" si="167"/>
        <v>0</v>
      </c>
    </row>
    <row r="415" spans="1:105" ht="30">
      <c r="A415" s="40">
        <v>407</v>
      </c>
      <c r="B415" s="97" t="s">
        <v>180</v>
      </c>
      <c r="C415" s="35" t="s">
        <v>112</v>
      </c>
      <c r="D415" s="35">
        <v>1</v>
      </c>
      <c r="E415" s="98" t="s">
        <v>169</v>
      </c>
      <c r="F415" s="33">
        <v>8</v>
      </c>
      <c r="G415" s="99"/>
      <c r="H415" s="115"/>
      <c r="I415" s="115"/>
      <c r="J415" s="115"/>
      <c r="K415" s="100"/>
      <c r="L415" s="101"/>
      <c r="M415" s="101"/>
      <c r="N415" s="101"/>
      <c r="O415" s="101"/>
      <c r="P415" s="101"/>
      <c r="Q415" s="102"/>
      <c r="R415" s="102"/>
      <c r="S415" s="102"/>
      <c r="T415" s="102"/>
      <c r="U415" s="102"/>
      <c r="V415" s="103"/>
      <c r="W415" s="103"/>
      <c r="X415" s="103"/>
      <c r="Y415" s="103"/>
      <c r="Z415" s="103"/>
      <c r="AA415" s="101"/>
      <c r="AB415" s="101"/>
      <c r="AC415" s="101"/>
      <c r="AD415" s="101"/>
      <c r="AE415" s="101"/>
      <c r="AF415" s="104"/>
      <c r="AG415" s="104"/>
      <c r="AH415" s="104"/>
      <c r="AI415" s="104"/>
      <c r="AJ415" s="104"/>
      <c r="AK415" s="102"/>
      <c r="AL415" s="102"/>
      <c r="AM415" s="102"/>
      <c r="AN415" s="102"/>
      <c r="AO415" s="102"/>
      <c r="AP415" s="102"/>
      <c r="AQ415" s="104"/>
      <c r="AR415" s="104"/>
      <c r="AS415" s="104"/>
      <c r="AT415" s="104"/>
      <c r="AU415" s="104"/>
      <c r="AV415" s="105"/>
      <c r="AW415" s="105"/>
      <c r="AX415" s="105"/>
      <c r="AY415" s="105"/>
      <c r="AZ415" s="105"/>
      <c r="BA415" s="102"/>
      <c r="BB415" s="102"/>
      <c r="BC415" s="102"/>
      <c r="BD415" s="102"/>
      <c r="BE415" s="102"/>
      <c r="BF415" s="106"/>
      <c r="BG415" s="106"/>
      <c r="BH415" s="106"/>
      <c r="BI415" s="106"/>
      <c r="BJ415" s="106"/>
      <c r="BK415" s="101"/>
      <c r="BL415" s="101"/>
      <c r="BM415" s="101"/>
      <c r="BN415" s="101"/>
      <c r="BO415" s="101"/>
      <c r="BP415" s="107" t="s">
        <v>1321</v>
      </c>
      <c r="BQ415" s="107">
        <v>188000</v>
      </c>
      <c r="BR415" s="107">
        <v>30080</v>
      </c>
      <c r="BS415" s="107">
        <v>1744640</v>
      </c>
      <c r="BT415" s="107" t="s">
        <v>1283</v>
      </c>
      <c r="BU415" s="151" t="str">
        <f t="shared" si="150"/>
        <v xml:space="preserve"> QUIMICOS Y REACTIVOS SAS "QUIMIREL SAS"</v>
      </c>
      <c r="BV415" s="151" t="str">
        <f t="shared" si="151"/>
        <v xml:space="preserve">Applied Biosystems™ </v>
      </c>
      <c r="BW415" s="151">
        <f t="shared" si="152"/>
        <v>188000</v>
      </c>
      <c r="BX415" s="151">
        <f t="shared" si="153"/>
        <v>30080</v>
      </c>
      <c r="BY415" s="151">
        <f t="shared" si="154"/>
        <v>1744640</v>
      </c>
      <c r="BZ415" s="151" t="str">
        <f t="shared" si="155"/>
        <v>60 DIAS</v>
      </c>
      <c r="CA415" s="105"/>
      <c r="CB415" s="105"/>
      <c r="CC415" s="105"/>
      <c r="CD415" s="105"/>
      <c r="CE415" s="105"/>
      <c r="CF415" s="100"/>
      <c r="CG415" s="100"/>
      <c r="CH415" s="100"/>
      <c r="CI415" s="100"/>
      <c r="CJ415" s="100"/>
      <c r="CK415" s="107"/>
      <c r="CL415" s="107"/>
      <c r="CM415" s="107"/>
      <c r="CN415" s="107"/>
      <c r="CO415" s="107"/>
      <c r="CP415" s="102"/>
      <c r="CQ415" s="102"/>
      <c r="CR415" s="102"/>
      <c r="CS415" s="102"/>
      <c r="CT415" s="102"/>
      <c r="CU415" s="102"/>
      <c r="CV415" s="105" t="str">
        <f t="shared" si="162"/>
        <v xml:space="preserve"> QUIMICOS Y REACTIVOS SAS "QUIMIREL SAS"</v>
      </c>
      <c r="CW415" s="105" t="str">
        <f t="shared" si="163"/>
        <v xml:space="preserve">Applied Biosystems™ </v>
      </c>
      <c r="CX415" s="105">
        <f t="shared" si="164"/>
        <v>188000</v>
      </c>
      <c r="CY415" s="105">
        <f t="shared" si="165"/>
        <v>30080</v>
      </c>
      <c r="CZ415" s="105">
        <f t="shared" si="166"/>
        <v>1744640</v>
      </c>
      <c r="DA415" s="105" t="str">
        <f t="shared" si="167"/>
        <v>60 DIAS</v>
      </c>
    </row>
    <row r="416" spans="1:105">
      <c r="A416" s="40">
        <v>408</v>
      </c>
      <c r="B416" s="97" t="s">
        <v>181</v>
      </c>
      <c r="C416" s="35" t="s">
        <v>112</v>
      </c>
      <c r="D416" s="35">
        <v>1</v>
      </c>
      <c r="E416" s="98" t="s">
        <v>169</v>
      </c>
      <c r="F416" s="33">
        <v>2</v>
      </c>
      <c r="G416" s="99"/>
      <c r="H416" s="115"/>
      <c r="I416" s="115"/>
      <c r="J416" s="115"/>
      <c r="K416" s="100"/>
      <c r="L416" s="101"/>
      <c r="M416" s="101"/>
      <c r="N416" s="101"/>
      <c r="O416" s="101"/>
      <c r="P416" s="101"/>
      <c r="Q416" s="102"/>
      <c r="R416" s="102"/>
      <c r="S416" s="102"/>
      <c r="T416" s="102"/>
      <c r="U416" s="102"/>
      <c r="V416" s="103"/>
      <c r="W416" s="103"/>
      <c r="X416" s="103"/>
      <c r="Y416" s="103"/>
      <c r="Z416" s="103"/>
      <c r="AA416" s="101"/>
      <c r="AB416" s="101"/>
      <c r="AC416" s="101"/>
      <c r="AD416" s="101"/>
      <c r="AE416" s="101"/>
      <c r="AF416" s="104"/>
      <c r="AG416" s="104"/>
      <c r="AH416" s="104"/>
      <c r="AI416" s="104"/>
      <c r="AJ416" s="104"/>
      <c r="AK416" s="102"/>
      <c r="AL416" s="102"/>
      <c r="AM416" s="102"/>
      <c r="AN416" s="102"/>
      <c r="AO416" s="102"/>
      <c r="AP416" s="102"/>
      <c r="AQ416" s="104"/>
      <c r="AR416" s="104"/>
      <c r="AS416" s="104"/>
      <c r="AT416" s="104"/>
      <c r="AU416" s="104"/>
      <c r="AV416" s="105"/>
      <c r="AW416" s="105"/>
      <c r="AX416" s="105"/>
      <c r="AY416" s="105"/>
      <c r="AZ416" s="105"/>
      <c r="BA416" s="102"/>
      <c r="BB416" s="102"/>
      <c r="BC416" s="102"/>
      <c r="BD416" s="102"/>
      <c r="BE416" s="102"/>
      <c r="BF416" s="106"/>
      <c r="BG416" s="106"/>
      <c r="BH416" s="106"/>
      <c r="BI416" s="106"/>
      <c r="BJ416" s="106"/>
      <c r="BK416" s="101"/>
      <c r="BL416" s="101"/>
      <c r="BM416" s="101"/>
      <c r="BN416" s="101"/>
      <c r="BO416" s="101"/>
      <c r="BP416" s="107" t="s">
        <v>1321</v>
      </c>
      <c r="BQ416" s="107">
        <v>356000</v>
      </c>
      <c r="BR416" s="107">
        <v>56960</v>
      </c>
      <c r="BS416" s="107">
        <v>825920</v>
      </c>
      <c r="BT416" s="107" t="s">
        <v>1283</v>
      </c>
      <c r="BU416" s="151" t="str">
        <f t="shared" si="150"/>
        <v xml:space="preserve"> QUIMICOS Y REACTIVOS SAS "QUIMIREL SAS"</v>
      </c>
      <c r="BV416" s="151" t="str">
        <f t="shared" si="151"/>
        <v xml:space="preserve">Applied Biosystems™ </v>
      </c>
      <c r="BW416" s="151">
        <f t="shared" si="152"/>
        <v>356000</v>
      </c>
      <c r="BX416" s="151">
        <f t="shared" si="153"/>
        <v>56960</v>
      </c>
      <c r="BY416" s="151">
        <f t="shared" si="154"/>
        <v>825920</v>
      </c>
      <c r="BZ416" s="151" t="str">
        <f t="shared" si="155"/>
        <v>60 DIAS</v>
      </c>
      <c r="CA416" s="105"/>
      <c r="CB416" s="105"/>
      <c r="CC416" s="105"/>
      <c r="CD416" s="105"/>
      <c r="CE416" s="105"/>
      <c r="CF416" s="100"/>
      <c r="CG416" s="100"/>
      <c r="CH416" s="100"/>
      <c r="CI416" s="100"/>
      <c r="CJ416" s="100"/>
      <c r="CK416" s="107"/>
      <c r="CL416" s="107"/>
      <c r="CM416" s="107"/>
      <c r="CN416" s="107"/>
      <c r="CO416" s="107"/>
      <c r="CP416" s="102"/>
      <c r="CQ416" s="102"/>
      <c r="CR416" s="102"/>
      <c r="CS416" s="102"/>
      <c r="CT416" s="102"/>
      <c r="CU416" s="102"/>
      <c r="CV416" s="105" t="str">
        <f t="shared" si="162"/>
        <v xml:space="preserve"> QUIMICOS Y REACTIVOS SAS "QUIMIREL SAS"</v>
      </c>
      <c r="CW416" s="105" t="str">
        <f t="shared" si="163"/>
        <v xml:space="preserve">Applied Biosystems™ </v>
      </c>
      <c r="CX416" s="105">
        <f t="shared" si="164"/>
        <v>356000</v>
      </c>
      <c r="CY416" s="105">
        <f t="shared" si="165"/>
        <v>56960</v>
      </c>
      <c r="CZ416" s="105">
        <f t="shared" si="166"/>
        <v>825920</v>
      </c>
      <c r="DA416" s="105" t="str">
        <f t="shared" si="167"/>
        <v>60 DIAS</v>
      </c>
    </row>
    <row r="417" spans="1:105">
      <c r="A417" s="40">
        <v>409</v>
      </c>
      <c r="B417" s="97" t="s">
        <v>182</v>
      </c>
      <c r="C417" s="35" t="s">
        <v>112</v>
      </c>
      <c r="D417" s="35">
        <v>1</v>
      </c>
      <c r="E417" s="98" t="s">
        <v>169</v>
      </c>
      <c r="F417" s="33">
        <v>1</v>
      </c>
      <c r="G417" s="99"/>
      <c r="H417" s="115"/>
      <c r="I417" s="115"/>
      <c r="J417" s="115"/>
      <c r="K417" s="100"/>
      <c r="L417" s="101"/>
      <c r="M417" s="101"/>
      <c r="N417" s="101"/>
      <c r="O417" s="101"/>
      <c r="P417" s="101"/>
      <c r="Q417" s="102"/>
      <c r="R417" s="102"/>
      <c r="S417" s="102"/>
      <c r="T417" s="102"/>
      <c r="U417" s="102"/>
      <c r="V417" s="103"/>
      <c r="W417" s="103"/>
      <c r="X417" s="103"/>
      <c r="Y417" s="103"/>
      <c r="Z417" s="103"/>
      <c r="AA417" s="101"/>
      <c r="AB417" s="101"/>
      <c r="AC417" s="101"/>
      <c r="AD417" s="101"/>
      <c r="AE417" s="101"/>
      <c r="AF417" s="104"/>
      <c r="AG417" s="104"/>
      <c r="AH417" s="104"/>
      <c r="AI417" s="104"/>
      <c r="AJ417" s="104"/>
      <c r="AK417" s="102"/>
      <c r="AL417" s="102"/>
      <c r="AM417" s="102"/>
      <c r="AN417" s="102"/>
      <c r="AO417" s="102"/>
      <c r="AP417" s="102"/>
      <c r="AQ417" s="104"/>
      <c r="AR417" s="104"/>
      <c r="AS417" s="104"/>
      <c r="AT417" s="104"/>
      <c r="AU417" s="104"/>
      <c r="AV417" s="105"/>
      <c r="AW417" s="105"/>
      <c r="AX417" s="105"/>
      <c r="AY417" s="105"/>
      <c r="AZ417" s="105"/>
      <c r="BA417" s="102"/>
      <c r="BB417" s="102"/>
      <c r="BC417" s="102"/>
      <c r="BD417" s="102"/>
      <c r="BE417" s="102"/>
      <c r="BF417" s="106"/>
      <c r="BG417" s="106"/>
      <c r="BH417" s="106"/>
      <c r="BI417" s="106"/>
      <c r="BJ417" s="106"/>
      <c r="BK417" s="101"/>
      <c r="BL417" s="101"/>
      <c r="BM417" s="101"/>
      <c r="BN417" s="101"/>
      <c r="BO417" s="101"/>
      <c r="BP417" s="107" t="s">
        <v>1321</v>
      </c>
      <c r="BQ417" s="107">
        <v>514000</v>
      </c>
      <c r="BR417" s="107">
        <v>82240</v>
      </c>
      <c r="BS417" s="107">
        <v>596240</v>
      </c>
      <c r="BT417" s="107" t="s">
        <v>1283</v>
      </c>
      <c r="BU417" s="151" t="str">
        <f t="shared" si="150"/>
        <v xml:space="preserve"> QUIMICOS Y REACTIVOS SAS "QUIMIREL SAS"</v>
      </c>
      <c r="BV417" s="151" t="str">
        <f t="shared" si="151"/>
        <v xml:space="preserve">Applied Biosystems™ </v>
      </c>
      <c r="BW417" s="151">
        <f t="shared" si="152"/>
        <v>514000</v>
      </c>
      <c r="BX417" s="151">
        <f t="shared" si="153"/>
        <v>82240</v>
      </c>
      <c r="BY417" s="151">
        <f t="shared" si="154"/>
        <v>596240</v>
      </c>
      <c r="BZ417" s="151" t="str">
        <f t="shared" si="155"/>
        <v>60 DIAS</v>
      </c>
      <c r="CA417" s="105"/>
      <c r="CB417" s="105"/>
      <c r="CC417" s="105"/>
      <c r="CD417" s="105"/>
      <c r="CE417" s="105"/>
      <c r="CF417" s="100"/>
      <c r="CG417" s="100"/>
      <c r="CH417" s="100"/>
      <c r="CI417" s="100"/>
      <c r="CJ417" s="100"/>
      <c r="CK417" s="107"/>
      <c r="CL417" s="107"/>
      <c r="CM417" s="107"/>
      <c r="CN417" s="107"/>
      <c r="CO417" s="107"/>
      <c r="CP417" s="102"/>
      <c r="CQ417" s="102"/>
      <c r="CR417" s="102"/>
      <c r="CS417" s="102"/>
      <c r="CT417" s="102"/>
      <c r="CU417" s="102"/>
      <c r="CV417" s="105" t="str">
        <f t="shared" si="162"/>
        <v xml:space="preserve"> QUIMICOS Y REACTIVOS SAS "QUIMIREL SAS"</v>
      </c>
      <c r="CW417" s="105" t="str">
        <f t="shared" si="163"/>
        <v xml:space="preserve">Applied Biosystems™ </v>
      </c>
      <c r="CX417" s="105">
        <f t="shared" si="164"/>
        <v>514000</v>
      </c>
      <c r="CY417" s="105">
        <f t="shared" si="165"/>
        <v>82240</v>
      </c>
      <c r="CZ417" s="105">
        <f t="shared" si="166"/>
        <v>596240</v>
      </c>
      <c r="DA417" s="105" t="str">
        <f t="shared" si="167"/>
        <v>60 DIAS</v>
      </c>
    </row>
    <row r="418" spans="1:105">
      <c r="A418" s="40">
        <v>410</v>
      </c>
      <c r="B418" s="97" t="s">
        <v>183</v>
      </c>
      <c r="C418" s="35" t="s">
        <v>155</v>
      </c>
      <c r="D418" s="35">
        <v>1</v>
      </c>
      <c r="E418" s="98" t="s">
        <v>50</v>
      </c>
      <c r="F418" s="33">
        <v>1</v>
      </c>
      <c r="G418" s="99"/>
      <c r="H418" s="115"/>
      <c r="I418" s="115"/>
      <c r="J418" s="115"/>
      <c r="K418" s="100"/>
      <c r="L418" s="101"/>
      <c r="M418" s="101"/>
      <c r="N418" s="101"/>
      <c r="O418" s="101"/>
      <c r="P418" s="101"/>
      <c r="Q418" s="102"/>
      <c r="R418" s="102"/>
      <c r="S418" s="102"/>
      <c r="T418" s="102"/>
      <c r="U418" s="102"/>
      <c r="V418" s="103"/>
      <c r="W418" s="103"/>
      <c r="X418" s="103"/>
      <c r="Y418" s="103"/>
      <c r="Z418" s="103"/>
      <c r="AA418" s="101"/>
      <c r="AB418" s="101"/>
      <c r="AC418" s="101"/>
      <c r="AD418" s="101"/>
      <c r="AE418" s="101"/>
      <c r="AF418" s="104"/>
      <c r="AG418" s="104"/>
      <c r="AH418" s="104"/>
      <c r="AI418" s="104"/>
      <c r="AJ418" s="104"/>
      <c r="AK418" s="102"/>
      <c r="AL418" s="102"/>
      <c r="AM418" s="102"/>
      <c r="AN418" s="102"/>
      <c r="AO418" s="102"/>
      <c r="AP418" s="102"/>
      <c r="AQ418" s="104"/>
      <c r="AR418" s="104"/>
      <c r="AS418" s="104"/>
      <c r="AT418" s="104"/>
      <c r="AU418" s="104"/>
      <c r="AV418" s="105"/>
      <c r="AW418" s="105"/>
      <c r="AX418" s="105"/>
      <c r="AY418" s="105"/>
      <c r="AZ418" s="105"/>
      <c r="BA418" s="102"/>
      <c r="BB418" s="102"/>
      <c r="BC418" s="102"/>
      <c r="BD418" s="102"/>
      <c r="BE418" s="102"/>
      <c r="BF418" s="106"/>
      <c r="BG418" s="106"/>
      <c r="BH418" s="106"/>
      <c r="BI418" s="106"/>
      <c r="BJ418" s="106"/>
      <c r="BK418" s="101"/>
      <c r="BL418" s="101"/>
      <c r="BM418" s="101"/>
      <c r="BN418" s="101"/>
      <c r="BO418" s="101"/>
      <c r="BP418" s="107"/>
      <c r="BQ418" s="107"/>
      <c r="BR418" s="107"/>
      <c r="BS418" s="107"/>
      <c r="BT418" s="107"/>
      <c r="BU418" s="151"/>
      <c r="BV418" s="151">
        <f t="shared" si="151"/>
        <v>0</v>
      </c>
      <c r="BW418" s="151"/>
      <c r="BX418" s="151"/>
      <c r="BY418" s="151"/>
      <c r="BZ418" s="151">
        <f t="shared" si="155"/>
        <v>0</v>
      </c>
      <c r="CA418" s="105"/>
      <c r="CB418" s="105"/>
      <c r="CC418" s="105"/>
      <c r="CD418" s="105"/>
      <c r="CE418" s="105"/>
      <c r="CF418" s="100"/>
      <c r="CG418" s="100"/>
      <c r="CH418" s="100"/>
      <c r="CI418" s="100"/>
      <c r="CJ418" s="100"/>
      <c r="CK418" s="107"/>
      <c r="CL418" s="107"/>
      <c r="CM418" s="107"/>
      <c r="CN418" s="107"/>
      <c r="CO418" s="107"/>
      <c r="CP418" s="102"/>
      <c r="CQ418" s="102"/>
      <c r="CR418" s="102"/>
      <c r="CS418" s="102"/>
      <c r="CT418" s="102"/>
      <c r="CU418" s="102"/>
      <c r="CV418" s="105">
        <f t="shared" si="162"/>
        <v>0</v>
      </c>
      <c r="CW418" s="105">
        <f t="shared" si="163"/>
        <v>0</v>
      </c>
      <c r="CX418" s="105">
        <f t="shared" si="164"/>
        <v>0</v>
      </c>
      <c r="CY418" s="105">
        <f t="shared" si="165"/>
        <v>0</v>
      </c>
      <c r="CZ418" s="105">
        <f t="shared" si="166"/>
        <v>0</v>
      </c>
      <c r="DA418" s="105">
        <f t="shared" si="167"/>
        <v>0</v>
      </c>
    </row>
    <row r="419" spans="1:105" ht="45">
      <c r="A419" s="40">
        <v>411</v>
      </c>
      <c r="B419" s="97" t="s">
        <v>184</v>
      </c>
      <c r="C419" s="35" t="s">
        <v>185</v>
      </c>
      <c r="D419" s="35">
        <v>25</v>
      </c>
      <c r="E419" s="98" t="s">
        <v>186</v>
      </c>
      <c r="F419" s="33">
        <v>1</v>
      </c>
      <c r="G419" s="99"/>
      <c r="H419" s="115"/>
      <c r="I419" s="115"/>
      <c r="J419" s="115"/>
      <c r="K419" s="100"/>
      <c r="L419" s="101"/>
      <c r="M419" s="101"/>
      <c r="N419" s="101"/>
      <c r="O419" s="101"/>
      <c r="P419" s="101"/>
      <c r="Q419" s="102"/>
      <c r="R419" s="102"/>
      <c r="S419" s="102"/>
      <c r="T419" s="102"/>
      <c r="U419" s="102"/>
      <c r="V419" s="103"/>
      <c r="W419" s="103"/>
      <c r="X419" s="103"/>
      <c r="Y419" s="103"/>
      <c r="Z419" s="103"/>
      <c r="AA419" s="101"/>
      <c r="AB419" s="101"/>
      <c r="AC419" s="101"/>
      <c r="AD419" s="101"/>
      <c r="AE419" s="101"/>
      <c r="AF419" s="104"/>
      <c r="AG419" s="104"/>
      <c r="AH419" s="104"/>
      <c r="AI419" s="104"/>
      <c r="AJ419" s="104"/>
      <c r="AK419" s="102"/>
      <c r="AL419" s="102"/>
      <c r="AM419" s="102"/>
      <c r="AN419" s="102"/>
      <c r="AO419" s="102"/>
      <c r="AP419" s="102"/>
      <c r="AQ419" s="104"/>
      <c r="AR419" s="104"/>
      <c r="AS419" s="104"/>
      <c r="AT419" s="104"/>
      <c r="AU419" s="104"/>
      <c r="AV419" s="105"/>
      <c r="AW419" s="105"/>
      <c r="AX419" s="105"/>
      <c r="AY419" s="105"/>
      <c r="AZ419" s="105"/>
      <c r="BA419" s="102"/>
      <c r="BB419" s="102"/>
      <c r="BC419" s="102"/>
      <c r="BD419" s="102"/>
      <c r="BE419" s="102"/>
      <c r="BF419" s="106"/>
      <c r="BG419" s="106"/>
      <c r="BH419" s="106"/>
      <c r="BI419" s="106"/>
      <c r="BJ419" s="106"/>
      <c r="BK419" s="101"/>
      <c r="BL419" s="101"/>
      <c r="BM419" s="101"/>
      <c r="BN419" s="101"/>
      <c r="BO419" s="101"/>
      <c r="BP419" s="107"/>
      <c r="BQ419" s="107"/>
      <c r="BR419" s="107"/>
      <c r="BS419" s="107"/>
      <c r="BT419" s="107"/>
      <c r="BU419" s="151"/>
      <c r="BV419" s="151">
        <f t="shared" si="151"/>
        <v>0</v>
      </c>
      <c r="BW419" s="151"/>
      <c r="BX419" s="151"/>
      <c r="BY419" s="151"/>
      <c r="BZ419" s="151">
        <f t="shared" si="155"/>
        <v>0</v>
      </c>
      <c r="CA419" s="105"/>
      <c r="CB419" s="105"/>
      <c r="CC419" s="105"/>
      <c r="CD419" s="105"/>
      <c r="CE419" s="105"/>
      <c r="CF419" s="100"/>
      <c r="CG419" s="100"/>
      <c r="CH419" s="100"/>
      <c r="CI419" s="100"/>
      <c r="CJ419" s="100"/>
      <c r="CK419" s="107"/>
      <c r="CL419" s="107"/>
      <c r="CM419" s="107"/>
      <c r="CN419" s="107"/>
      <c r="CO419" s="107"/>
      <c r="CP419" s="102"/>
      <c r="CQ419" s="102"/>
      <c r="CR419" s="102"/>
      <c r="CS419" s="102"/>
      <c r="CT419" s="102"/>
      <c r="CU419" s="102"/>
      <c r="CV419" s="105">
        <f t="shared" si="162"/>
        <v>0</v>
      </c>
      <c r="CW419" s="105">
        <f t="shared" si="163"/>
        <v>0</v>
      </c>
      <c r="CX419" s="105">
        <f t="shared" si="164"/>
        <v>0</v>
      </c>
      <c r="CY419" s="105">
        <f t="shared" si="165"/>
        <v>0</v>
      </c>
      <c r="CZ419" s="105">
        <f t="shared" si="166"/>
        <v>0</v>
      </c>
      <c r="DA419" s="105">
        <f t="shared" si="167"/>
        <v>0</v>
      </c>
    </row>
    <row r="420" spans="1:105">
      <c r="A420" s="40">
        <v>412</v>
      </c>
      <c r="B420" s="97" t="s">
        <v>461</v>
      </c>
      <c r="C420" s="35" t="s">
        <v>93</v>
      </c>
      <c r="D420" s="35">
        <v>50</v>
      </c>
      <c r="E420" s="98" t="s">
        <v>172</v>
      </c>
      <c r="F420" s="33">
        <v>3</v>
      </c>
      <c r="G420" s="99"/>
      <c r="H420" s="115"/>
      <c r="I420" s="115"/>
      <c r="J420" s="115"/>
      <c r="K420" s="100"/>
      <c r="L420" s="101"/>
      <c r="M420" s="101"/>
      <c r="N420" s="101"/>
      <c r="O420" s="101"/>
      <c r="P420" s="101"/>
      <c r="Q420" s="102"/>
      <c r="R420" s="102"/>
      <c r="S420" s="102"/>
      <c r="T420" s="102"/>
      <c r="U420" s="102"/>
      <c r="V420" s="103"/>
      <c r="W420" s="103"/>
      <c r="X420" s="103"/>
      <c r="Y420" s="103"/>
      <c r="Z420" s="103"/>
      <c r="AA420" s="101" t="s">
        <v>49</v>
      </c>
      <c r="AB420" s="101">
        <v>366000</v>
      </c>
      <c r="AC420" s="101"/>
      <c r="AD420" s="101">
        <v>1098000</v>
      </c>
      <c r="AE420" s="101" t="s">
        <v>1289</v>
      </c>
      <c r="AF420" s="104"/>
      <c r="AG420" s="104"/>
      <c r="AH420" s="104"/>
      <c r="AI420" s="104"/>
      <c r="AJ420" s="104"/>
      <c r="AK420" s="102" t="str">
        <f t="shared" si="144"/>
        <v>GENPRODUCTS COMPANY S.A.S</v>
      </c>
      <c r="AL420" s="102" t="str">
        <f t="shared" si="145"/>
        <v>Abcam</v>
      </c>
      <c r="AM420" s="102">
        <f t="shared" si="146"/>
        <v>366000</v>
      </c>
      <c r="AN420" s="102"/>
      <c r="AO420" s="102">
        <f t="shared" si="148"/>
        <v>1098000</v>
      </c>
      <c r="AP420" s="102" t="str">
        <f t="shared" si="149"/>
        <v>30 Días</v>
      </c>
      <c r="AQ420" s="104"/>
      <c r="AR420" s="104"/>
      <c r="AS420" s="104"/>
      <c r="AT420" s="104"/>
      <c r="AU420" s="104"/>
      <c r="AV420" s="105"/>
      <c r="AW420" s="105"/>
      <c r="AX420" s="105"/>
      <c r="AY420" s="105"/>
      <c r="AZ420" s="105"/>
      <c r="BA420" s="102"/>
      <c r="BB420" s="102"/>
      <c r="BC420" s="102"/>
      <c r="BD420" s="102"/>
      <c r="BE420" s="102"/>
      <c r="BF420" s="106"/>
      <c r="BG420" s="106"/>
      <c r="BH420" s="106"/>
      <c r="BI420" s="106"/>
      <c r="BJ420" s="106"/>
      <c r="BK420" s="101" t="s">
        <v>172</v>
      </c>
      <c r="BL420" s="101">
        <v>348000</v>
      </c>
      <c r="BM420" s="101">
        <v>55680</v>
      </c>
      <c r="BN420" s="101">
        <v>1211040</v>
      </c>
      <c r="BO420" s="101" t="s">
        <v>1283</v>
      </c>
      <c r="BP420" s="107"/>
      <c r="BQ420" s="107"/>
      <c r="BR420" s="107"/>
      <c r="BS420" s="107"/>
      <c r="BT420" s="107"/>
      <c r="BU420" s="151" t="str">
        <f t="shared" si="150"/>
        <v xml:space="preserve"> QUIMICA  M.G.  S.A.S.</v>
      </c>
      <c r="BV420" s="151" t="str">
        <f t="shared" si="151"/>
        <v>ABCAM</v>
      </c>
      <c r="BW420" s="151">
        <f t="shared" si="152"/>
        <v>348000</v>
      </c>
      <c r="BX420" s="151">
        <f t="shared" si="153"/>
        <v>55680</v>
      </c>
      <c r="BY420" s="151">
        <f t="shared" si="154"/>
        <v>1211040</v>
      </c>
      <c r="BZ420" s="151" t="str">
        <f t="shared" si="155"/>
        <v>60 DIAS</v>
      </c>
      <c r="CA420" s="105"/>
      <c r="CB420" s="105"/>
      <c r="CC420" s="105"/>
      <c r="CD420" s="105"/>
      <c r="CE420" s="105"/>
      <c r="CF420" s="100"/>
      <c r="CG420" s="100"/>
      <c r="CH420" s="100"/>
      <c r="CI420" s="100"/>
      <c r="CJ420" s="100"/>
      <c r="CK420" s="107"/>
      <c r="CL420" s="107"/>
      <c r="CM420" s="107"/>
      <c r="CN420" s="107"/>
      <c r="CO420" s="107"/>
      <c r="CP420" s="102"/>
      <c r="CQ420" s="102"/>
      <c r="CR420" s="102"/>
      <c r="CS420" s="102"/>
      <c r="CT420" s="102"/>
      <c r="CU420" s="102"/>
      <c r="CV420" s="105" t="str">
        <f t="shared" si="162"/>
        <v xml:space="preserve"> QUIMICA  M.G.  S.A.S.</v>
      </c>
      <c r="CW420" s="105" t="str">
        <f t="shared" si="163"/>
        <v>ABCAM</v>
      </c>
      <c r="CX420" s="105">
        <f t="shared" si="164"/>
        <v>348000</v>
      </c>
      <c r="CY420" s="105">
        <f t="shared" si="165"/>
        <v>55680</v>
      </c>
      <c r="CZ420" s="105">
        <f t="shared" si="166"/>
        <v>1211040</v>
      </c>
      <c r="DA420" s="105" t="str">
        <f t="shared" si="167"/>
        <v>60 DIAS</v>
      </c>
    </row>
    <row r="421" spans="1:105" ht="30">
      <c r="A421" s="40">
        <v>413</v>
      </c>
      <c r="B421" s="97" t="s">
        <v>187</v>
      </c>
      <c r="C421" s="35" t="s">
        <v>93</v>
      </c>
      <c r="D421" s="35">
        <v>100</v>
      </c>
      <c r="E421" s="98" t="s">
        <v>157</v>
      </c>
      <c r="F421" s="33">
        <v>1</v>
      </c>
      <c r="G421" s="99"/>
      <c r="H421" s="115"/>
      <c r="I421" s="115"/>
      <c r="J421" s="115"/>
      <c r="K421" s="100"/>
      <c r="L421" s="101"/>
      <c r="M421" s="101"/>
      <c r="N421" s="101"/>
      <c r="O421" s="101"/>
      <c r="P421" s="101"/>
      <c r="Q421" s="102"/>
      <c r="R421" s="102"/>
      <c r="S421" s="102"/>
      <c r="T421" s="102"/>
      <c r="U421" s="102"/>
      <c r="V421" s="103"/>
      <c r="W421" s="103"/>
      <c r="X421" s="103"/>
      <c r="Y421" s="103"/>
      <c r="Z421" s="103"/>
      <c r="AA421" s="101"/>
      <c r="AB421" s="101"/>
      <c r="AC421" s="101"/>
      <c r="AD421" s="101"/>
      <c r="AE421" s="101"/>
      <c r="AF421" s="104"/>
      <c r="AG421" s="104"/>
      <c r="AH421" s="104"/>
      <c r="AI421" s="104"/>
      <c r="AJ421" s="104"/>
      <c r="AK421" s="102"/>
      <c r="AL421" s="102"/>
      <c r="AM421" s="102"/>
      <c r="AN421" s="102"/>
      <c r="AO421" s="102"/>
      <c r="AP421" s="102"/>
      <c r="AQ421" s="104"/>
      <c r="AR421" s="104"/>
      <c r="AS421" s="104"/>
      <c r="AT421" s="104"/>
      <c r="AU421" s="104"/>
      <c r="AV421" s="105"/>
      <c r="AW421" s="105"/>
      <c r="AX421" s="105"/>
      <c r="AY421" s="105"/>
      <c r="AZ421" s="105"/>
      <c r="BA421" s="102"/>
      <c r="BB421" s="102"/>
      <c r="BC421" s="102"/>
      <c r="BD421" s="102"/>
      <c r="BE421" s="102"/>
      <c r="BF421" s="106"/>
      <c r="BG421" s="106"/>
      <c r="BH421" s="106"/>
      <c r="BI421" s="106"/>
      <c r="BJ421" s="106"/>
      <c r="BK421" s="101"/>
      <c r="BL421" s="101"/>
      <c r="BM421" s="101"/>
      <c r="BN421" s="101"/>
      <c r="BO421" s="101"/>
      <c r="BP421" s="107"/>
      <c r="BQ421" s="107"/>
      <c r="BR421" s="107"/>
      <c r="BS421" s="107"/>
      <c r="BT421" s="107"/>
      <c r="BU421" s="151"/>
      <c r="BV421" s="151">
        <f t="shared" si="151"/>
        <v>0</v>
      </c>
      <c r="BW421" s="151"/>
      <c r="BX421" s="151"/>
      <c r="BY421" s="151"/>
      <c r="BZ421" s="151">
        <f t="shared" si="155"/>
        <v>0</v>
      </c>
      <c r="CA421" s="105"/>
      <c r="CB421" s="105"/>
      <c r="CC421" s="105"/>
      <c r="CD421" s="105"/>
      <c r="CE421" s="105"/>
      <c r="CF421" s="100"/>
      <c r="CG421" s="100"/>
      <c r="CH421" s="100"/>
      <c r="CI421" s="100"/>
      <c r="CJ421" s="100"/>
      <c r="CK421" s="107"/>
      <c r="CL421" s="107"/>
      <c r="CM421" s="107"/>
      <c r="CN421" s="107"/>
      <c r="CO421" s="107"/>
      <c r="CP421" s="102"/>
      <c r="CQ421" s="102"/>
      <c r="CR421" s="102"/>
      <c r="CS421" s="102"/>
      <c r="CT421" s="102"/>
      <c r="CU421" s="102"/>
      <c r="CV421" s="105">
        <f t="shared" si="162"/>
        <v>0</v>
      </c>
      <c r="CW421" s="105">
        <f t="shared" si="163"/>
        <v>0</v>
      </c>
      <c r="CX421" s="105">
        <f t="shared" si="164"/>
        <v>0</v>
      </c>
      <c r="CY421" s="105">
        <f t="shared" si="165"/>
        <v>0</v>
      </c>
      <c r="CZ421" s="105">
        <f t="shared" si="166"/>
        <v>0</v>
      </c>
      <c r="DA421" s="105">
        <f t="shared" si="167"/>
        <v>0</v>
      </c>
    </row>
    <row r="422" spans="1:105" ht="105">
      <c r="A422" s="40">
        <v>414</v>
      </c>
      <c r="B422" s="144" t="s">
        <v>456</v>
      </c>
      <c r="C422" s="40" t="s">
        <v>155</v>
      </c>
      <c r="D422" s="40">
        <v>1</v>
      </c>
      <c r="E422" s="40" t="s">
        <v>457</v>
      </c>
      <c r="F422" s="40">
        <v>1</v>
      </c>
      <c r="G422" s="111"/>
      <c r="H422" s="145"/>
      <c r="I422" s="145"/>
      <c r="J422" s="145"/>
      <c r="K422" s="100"/>
      <c r="L422" s="101"/>
      <c r="M422" s="101"/>
      <c r="N422" s="101"/>
      <c r="O422" s="101"/>
      <c r="P422" s="101"/>
      <c r="Q422" s="102"/>
      <c r="R422" s="102"/>
      <c r="S422" s="102"/>
      <c r="T422" s="102"/>
      <c r="U422" s="102"/>
      <c r="V422" s="103"/>
      <c r="W422" s="103"/>
      <c r="X422" s="103"/>
      <c r="Y422" s="103"/>
      <c r="Z422" s="103"/>
      <c r="AA422" s="101"/>
      <c r="AB422" s="101"/>
      <c r="AC422" s="101"/>
      <c r="AD422" s="101"/>
      <c r="AE422" s="101"/>
      <c r="AF422" s="104"/>
      <c r="AG422" s="104"/>
      <c r="AH422" s="104"/>
      <c r="AI422" s="104"/>
      <c r="AJ422" s="104"/>
      <c r="AK422" s="102"/>
      <c r="AL422" s="102"/>
      <c r="AM422" s="102"/>
      <c r="AN422" s="102"/>
      <c r="AO422" s="102"/>
      <c r="AP422" s="102"/>
      <c r="AQ422" s="104"/>
      <c r="AR422" s="104"/>
      <c r="AS422" s="104"/>
      <c r="AT422" s="104"/>
      <c r="AU422" s="104"/>
      <c r="AV422" s="105"/>
      <c r="AW422" s="105"/>
      <c r="AX422" s="105"/>
      <c r="AY422" s="105"/>
      <c r="AZ422" s="105"/>
      <c r="BA422" s="102" t="s">
        <v>554</v>
      </c>
      <c r="BB422" s="102">
        <v>1165334</v>
      </c>
      <c r="BC422" s="102"/>
      <c r="BD422" s="102">
        <v>1165334</v>
      </c>
      <c r="BE422" s="102" t="s">
        <v>1283</v>
      </c>
      <c r="BF422" s="106"/>
      <c r="BG422" s="106"/>
      <c r="BH422" s="106"/>
      <c r="BI422" s="106"/>
      <c r="BJ422" s="106"/>
      <c r="BK422" s="101"/>
      <c r="BL422" s="101"/>
      <c r="BM422" s="101"/>
      <c r="BN422" s="101"/>
      <c r="BO422" s="101"/>
      <c r="BP422" s="107"/>
      <c r="BQ422" s="107"/>
      <c r="BR422" s="107"/>
      <c r="BS422" s="107"/>
      <c r="BT422" s="107"/>
      <c r="BU422" s="151" t="str">
        <f t="shared" si="150"/>
        <v>PURIFIACIÓN Y ANÁLISIS DE FLUUIDOS LTDA.</v>
      </c>
      <c r="BV422" s="151" t="str">
        <f t="shared" si="151"/>
        <v>MERCK MILLIPORE</v>
      </c>
      <c r="BW422" s="151">
        <f t="shared" si="152"/>
        <v>1165334</v>
      </c>
      <c r="BX422" s="151"/>
      <c r="BY422" s="151">
        <f t="shared" si="154"/>
        <v>1165334</v>
      </c>
      <c r="BZ422" s="151" t="str">
        <f t="shared" si="155"/>
        <v>60 DIAS</v>
      </c>
      <c r="CA422" s="105"/>
      <c r="CB422" s="105"/>
      <c r="CC422" s="105"/>
      <c r="CD422" s="105"/>
      <c r="CE422" s="105"/>
      <c r="CF422" s="100"/>
      <c r="CG422" s="100"/>
      <c r="CH422" s="100"/>
      <c r="CI422" s="100"/>
      <c r="CJ422" s="100"/>
      <c r="CK422" s="107"/>
      <c r="CL422" s="107"/>
      <c r="CM422" s="107"/>
      <c r="CN422" s="107"/>
      <c r="CO422" s="107"/>
      <c r="CP422" s="102"/>
      <c r="CQ422" s="102"/>
      <c r="CR422" s="102"/>
      <c r="CS422" s="102"/>
      <c r="CT422" s="102"/>
      <c r="CU422" s="102"/>
      <c r="CV422" s="105" t="str">
        <f t="shared" si="162"/>
        <v>PURIFIACIÓN Y ANÁLISIS DE FLUUIDOS LTDA.</v>
      </c>
      <c r="CW422" s="105" t="str">
        <f t="shared" si="163"/>
        <v>MERCK MILLIPORE</v>
      </c>
      <c r="CX422" s="105">
        <f t="shared" si="164"/>
        <v>1165334</v>
      </c>
      <c r="CY422" s="105">
        <f t="shared" si="165"/>
        <v>0</v>
      </c>
      <c r="CZ422" s="105">
        <f t="shared" si="166"/>
        <v>1165334</v>
      </c>
      <c r="DA422" s="105" t="str">
        <f t="shared" si="167"/>
        <v>60 DIAS</v>
      </c>
    </row>
    <row r="423" spans="1:105" ht="45">
      <c r="A423" s="40">
        <v>415</v>
      </c>
      <c r="B423" s="144" t="s">
        <v>514</v>
      </c>
      <c r="C423" s="40" t="s">
        <v>155</v>
      </c>
      <c r="D423" s="40">
        <v>1</v>
      </c>
      <c r="E423" s="40" t="s">
        <v>322</v>
      </c>
      <c r="F423" s="40">
        <v>2</v>
      </c>
      <c r="G423" s="111"/>
      <c r="H423" s="145"/>
      <c r="I423" s="145"/>
      <c r="J423" s="145"/>
      <c r="K423" s="100"/>
      <c r="L423" s="101"/>
      <c r="M423" s="101"/>
      <c r="N423" s="101"/>
      <c r="O423" s="101"/>
      <c r="P423" s="101"/>
      <c r="Q423" s="102"/>
      <c r="R423" s="102"/>
      <c r="S423" s="102"/>
      <c r="T423" s="102"/>
      <c r="U423" s="102"/>
      <c r="V423" s="103"/>
      <c r="W423" s="103"/>
      <c r="X423" s="103"/>
      <c r="Y423" s="103"/>
      <c r="Z423" s="103"/>
      <c r="AA423" s="101"/>
      <c r="AB423" s="101"/>
      <c r="AC423" s="101"/>
      <c r="AD423" s="101"/>
      <c r="AE423" s="101"/>
      <c r="AF423" s="104"/>
      <c r="AG423" s="104"/>
      <c r="AH423" s="104"/>
      <c r="AI423" s="104"/>
      <c r="AJ423" s="104"/>
      <c r="AK423" s="102"/>
      <c r="AL423" s="102"/>
      <c r="AM423" s="102"/>
      <c r="AN423" s="102"/>
      <c r="AO423" s="102"/>
      <c r="AP423" s="102"/>
      <c r="AQ423" s="104"/>
      <c r="AR423" s="104"/>
      <c r="AS423" s="104"/>
      <c r="AT423" s="104"/>
      <c r="AU423" s="104"/>
      <c r="AV423" s="105"/>
      <c r="AW423" s="105"/>
      <c r="AX423" s="105"/>
      <c r="AY423" s="105"/>
      <c r="AZ423" s="105"/>
      <c r="BA423" s="102"/>
      <c r="BB423" s="102"/>
      <c r="BC423" s="102"/>
      <c r="BD423" s="102"/>
      <c r="BE423" s="102"/>
      <c r="BF423" s="106"/>
      <c r="BG423" s="106"/>
      <c r="BH423" s="106"/>
      <c r="BI423" s="106"/>
      <c r="BJ423" s="106"/>
      <c r="BK423" s="101" t="s">
        <v>322</v>
      </c>
      <c r="BL423" s="101">
        <v>643000</v>
      </c>
      <c r="BM423" s="101">
        <v>102880</v>
      </c>
      <c r="BN423" s="101">
        <v>1491760</v>
      </c>
      <c r="BO423" s="101" t="s">
        <v>1283</v>
      </c>
      <c r="BP423" s="107"/>
      <c r="BQ423" s="107"/>
      <c r="BR423" s="107"/>
      <c r="BS423" s="107"/>
      <c r="BT423" s="107"/>
      <c r="BU423" s="151" t="str">
        <f t="shared" si="150"/>
        <v xml:space="preserve"> QUIMICA  M.G.  S.A.S.</v>
      </c>
      <c r="BV423" s="151" t="str">
        <f t="shared" si="151"/>
        <v>BD</v>
      </c>
      <c r="BW423" s="151">
        <f t="shared" si="152"/>
        <v>643000</v>
      </c>
      <c r="BX423" s="151">
        <f t="shared" si="153"/>
        <v>102880</v>
      </c>
      <c r="BY423" s="151">
        <f t="shared" si="154"/>
        <v>1491760</v>
      </c>
      <c r="BZ423" s="151" t="str">
        <f t="shared" si="155"/>
        <v>60 DIAS</v>
      </c>
      <c r="CA423" s="105"/>
      <c r="CB423" s="105"/>
      <c r="CC423" s="105"/>
      <c r="CD423" s="105"/>
      <c r="CE423" s="105"/>
      <c r="CF423" s="100"/>
      <c r="CG423" s="100"/>
      <c r="CH423" s="100"/>
      <c r="CI423" s="100"/>
      <c r="CJ423" s="100"/>
      <c r="CK423" s="107"/>
      <c r="CL423" s="107"/>
      <c r="CM423" s="107"/>
      <c r="CN423" s="107"/>
      <c r="CO423" s="107"/>
      <c r="CP423" s="102"/>
      <c r="CQ423" s="102"/>
      <c r="CR423" s="102"/>
      <c r="CS423" s="102"/>
      <c r="CT423" s="102"/>
      <c r="CU423" s="102"/>
      <c r="CV423" s="105" t="str">
        <f t="shared" si="162"/>
        <v xml:space="preserve"> QUIMICA  M.G.  S.A.S.</v>
      </c>
      <c r="CW423" s="105" t="str">
        <f t="shared" si="163"/>
        <v>BD</v>
      </c>
      <c r="CX423" s="105">
        <f t="shared" si="164"/>
        <v>643000</v>
      </c>
      <c r="CY423" s="105">
        <f t="shared" si="165"/>
        <v>102880</v>
      </c>
      <c r="CZ423" s="105">
        <f t="shared" si="166"/>
        <v>1491760</v>
      </c>
      <c r="DA423" s="105" t="str">
        <f t="shared" si="167"/>
        <v>60 DIAS</v>
      </c>
    </row>
    <row r="424" spans="1:105" ht="45">
      <c r="A424" s="40">
        <v>416</v>
      </c>
      <c r="B424" s="144" t="s">
        <v>458</v>
      </c>
      <c r="C424" s="40" t="s">
        <v>155</v>
      </c>
      <c r="D424" s="40">
        <v>1</v>
      </c>
      <c r="E424" s="40" t="s">
        <v>322</v>
      </c>
      <c r="F424" s="40">
        <v>1</v>
      </c>
      <c r="G424" s="111"/>
      <c r="H424" s="145"/>
      <c r="I424" s="145"/>
      <c r="J424" s="145"/>
      <c r="K424" s="100"/>
      <c r="L424" s="101"/>
      <c r="M424" s="101"/>
      <c r="N424" s="101"/>
      <c r="O424" s="101"/>
      <c r="P424" s="101"/>
      <c r="Q424" s="102"/>
      <c r="R424" s="102"/>
      <c r="S424" s="102"/>
      <c r="T424" s="102"/>
      <c r="U424" s="102"/>
      <c r="V424" s="103"/>
      <c r="W424" s="103"/>
      <c r="X424" s="103"/>
      <c r="Y424" s="103"/>
      <c r="Z424" s="103"/>
      <c r="AA424" s="101"/>
      <c r="AB424" s="101"/>
      <c r="AC424" s="101"/>
      <c r="AD424" s="101"/>
      <c r="AE424" s="101"/>
      <c r="AF424" s="104"/>
      <c r="AG424" s="104"/>
      <c r="AH424" s="104"/>
      <c r="AI424" s="104"/>
      <c r="AJ424" s="104"/>
      <c r="AK424" s="102"/>
      <c r="AL424" s="102"/>
      <c r="AM424" s="102"/>
      <c r="AN424" s="102"/>
      <c r="AO424" s="102"/>
      <c r="AP424" s="102"/>
      <c r="AQ424" s="104"/>
      <c r="AR424" s="104"/>
      <c r="AS424" s="104"/>
      <c r="AT424" s="104"/>
      <c r="AU424" s="104"/>
      <c r="AV424" s="105"/>
      <c r="AW424" s="105"/>
      <c r="AX424" s="105"/>
      <c r="AY424" s="105"/>
      <c r="AZ424" s="105"/>
      <c r="BA424" s="102"/>
      <c r="BB424" s="102"/>
      <c r="BC424" s="102"/>
      <c r="BD424" s="102"/>
      <c r="BE424" s="102"/>
      <c r="BF424" s="106"/>
      <c r="BG424" s="106"/>
      <c r="BH424" s="106"/>
      <c r="BI424" s="106"/>
      <c r="BJ424" s="106"/>
      <c r="BK424" s="101" t="s">
        <v>322</v>
      </c>
      <c r="BL424" s="101">
        <v>1426000</v>
      </c>
      <c r="BM424" s="101">
        <v>228160</v>
      </c>
      <c r="BN424" s="101">
        <v>1654160</v>
      </c>
      <c r="BO424" s="101" t="s">
        <v>1283</v>
      </c>
      <c r="BP424" s="107"/>
      <c r="BQ424" s="107"/>
      <c r="BR424" s="107"/>
      <c r="BS424" s="107"/>
      <c r="BT424" s="107"/>
      <c r="BU424" s="151" t="str">
        <f t="shared" si="150"/>
        <v xml:space="preserve"> QUIMICA  M.G.  S.A.S.</v>
      </c>
      <c r="BV424" s="151" t="str">
        <f t="shared" si="151"/>
        <v>BD</v>
      </c>
      <c r="BW424" s="151">
        <f t="shared" si="152"/>
        <v>1426000</v>
      </c>
      <c r="BX424" s="151">
        <f t="shared" si="153"/>
        <v>228160</v>
      </c>
      <c r="BY424" s="151">
        <f t="shared" si="154"/>
        <v>1654160</v>
      </c>
      <c r="BZ424" s="151" t="str">
        <f t="shared" si="155"/>
        <v>60 DIAS</v>
      </c>
      <c r="CA424" s="105"/>
      <c r="CB424" s="105"/>
      <c r="CC424" s="105"/>
      <c r="CD424" s="105"/>
      <c r="CE424" s="105"/>
      <c r="CF424" s="100"/>
      <c r="CG424" s="100"/>
      <c r="CH424" s="100"/>
      <c r="CI424" s="100"/>
      <c r="CJ424" s="100"/>
      <c r="CK424" s="107"/>
      <c r="CL424" s="107"/>
      <c r="CM424" s="107"/>
      <c r="CN424" s="107"/>
      <c r="CO424" s="107"/>
      <c r="CP424" s="102"/>
      <c r="CQ424" s="102"/>
      <c r="CR424" s="102"/>
      <c r="CS424" s="102"/>
      <c r="CT424" s="102"/>
      <c r="CU424" s="102"/>
      <c r="CV424" s="105" t="str">
        <f t="shared" si="162"/>
        <v xml:space="preserve"> QUIMICA  M.G.  S.A.S.</v>
      </c>
      <c r="CW424" s="105" t="str">
        <f t="shared" si="163"/>
        <v>BD</v>
      </c>
      <c r="CX424" s="105">
        <f t="shared" si="164"/>
        <v>1426000</v>
      </c>
      <c r="CY424" s="105">
        <f t="shared" si="165"/>
        <v>228160</v>
      </c>
      <c r="CZ424" s="105">
        <f t="shared" si="166"/>
        <v>1654160</v>
      </c>
      <c r="DA424" s="105" t="str">
        <f t="shared" si="167"/>
        <v>60 DIAS</v>
      </c>
    </row>
    <row r="425" spans="1:105" ht="45">
      <c r="A425" s="40">
        <v>417</v>
      </c>
      <c r="B425" s="144" t="s">
        <v>466</v>
      </c>
      <c r="C425" s="40" t="s">
        <v>155</v>
      </c>
      <c r="D425" s="40">
        <v>1</v>
      </c>
      <c r="E425" s="40" t="s">
        <v>322</v>
      </c>
      <c r="F425" s="40">
        <v>1</v>
      </c>
      <c r="G425" s="111"/>
      <c r="H425" s="145"/>
      <c r="I425" s="145"/>
      <c r="J425" s="145"/>
      <c r="K425" s="100"/>
      <c r="L425" s="101"/>
      <c r="M425" s="101"/>
      <c r="N425" s="101"/>
      <c r="O425" s="101"/>
      <c r="P425" s="101"/>
      <c r="Q425" s="102"/>
      <c r="R425" s="102"/>
      <c r="S425" s="102"/>
      <c r="T425" s="102"/>
      <c r="U425" s="102"/>
      <c r="V425" s="103"/>
      <c r="W425" s="103"/>
      <c r="X425" s="103"/>
      <c r="Y425" s="103"/>
      <c r="Z425" s="103"/>
      <c r="AA425" s="101"/>
      <c r="AB425" s="101"/>
      <c r="AC425" s="101"/>
      <c r="AD425" s="101"/>
      <c r="AE425" s="101"/>
      <c r="AF425" s="104"/>
      <c r="AG425" s="104"/>
      <c r="AH425" s="104"/>
      <c r="AI425" s="104"/>
      <c r="AJ425" s="104"/>
      <c r="AK425" s="102"/>
      <c r="AL425" s="102"/>
      <c r="AM425" s="102"/>
      <c r="AN425" s="102"/>
      <c r="AO425" s="102"/>
      <c r="AP425" s="102"/>
      <c r="AQ425" s="104"/>
      <c r="AR425" s="104"/>
      <c r="AS425" s="104"/>
      <c r="AT425" s="104"/>
      <c r="AU425" s="104"/>
      <c r="AV425" s="105"/>
      <c r="AW425" s="105"/>
      <c r="AX425" s="105"/>
      <c r="AY425" s="105"/>
      <c r="AZ425" s="105"/>
      <c r="BA425" s="102"/>
      <c r="BB425" s="102"/>
      <c r="BC425" s="102"/>
      <c r="BD425" s="102"/>
      <c r="BE425" s="102"/>
      <c r="BF425" s="106"/>
      <c r="BG425" s="106"/>
      <c r="BH425" s="106"/>
      <c r="BI425" s="106"/>
      <c r="BJ425" s="106"/>
      <c r="BK425" s="101" t="s">
        <v>322</v>
      </c>
      <c r="BL425" s="101">
        <v>1142000</v>
      </c>
      <c r="BM425" s="101">
        <v>182720</v>
      </c>
      <c r="BN425" s="101">
        <v>1324720</v>
      </c>
      <c r="BO425" s="101" t="s">
        <v>1283</v>
      </c>
      <c r="BP425" s="107"/>
      <c r="BQ425" s="107"/>
      <c r="BR425" s="107"/>
      <c r="BS425" s="107"/>
      <c r="BT425" s="107"/>
      <c r="BU425" s="151" t="str">
        <f t="shared" si="150"/>
        <v xml:space="preserve"> QUIMICA  M.G.  S.A.S.</v>
      </c>
      <c r="BV425" s="151" t="str">
        <f t="shared" si="151"/>
        <v>BD</v>
      </c>
      <c r="BW425" s="151">
        <f t="shared" si="152"/>
        <v>1142000</v>
      </c>
      <c r="BX425" s="151">
        <f t="shared" si="153"/>
        <v>182720</v>
      </c>
      <c r="BY425" s="151">
        <f t="shared" si="154"/>
        <v>1324720</v>
      </c>
      <c r="BZ425" s="151" t="str">
        <f t="shared" si="155"/>
        <v>60 DIAS</v>
      </c>
      <c r="CA425" s="105"/>
      <c r="CB425" s="105"/>
      <c r="CC425" s="105"/>
      <c r="CD425" s="105"/>
      <c r="CE425" s="105"/>
      <c r="CF425" s="100"/>
      <c r="CG425" s="100"/>
      <c r="CH425" s="100"/>
      <c r="CI425" s="100"/>
      <c r="CJ425" s="100"/>
      <c r="CK425" s="107"/>
      <c r="CL425" s="107"/>
      <c r="CM425" s="107"/>
      <c r="CN425" s="107"/>
      <c r="CO425" s="107"/>
      <c r="CP425" s="102"/>
      <c r="CQ425" s="102"/>
      <c r="CR425" s="102"/>
      <c r="CS425" s="102"/>
      <c r="CT425" s="102"/>
      <c r="CU425" s="102"/>
      <c r="CV425" s="105" t="str">
        <f t="shared" si="162"/>
        <v xml:space="preserve"> QUIMICA  M.G.  S.A.S.</v>
      </c>
      <c r="CW425" s="105" t="str">
        <f t="shared" si="163"/>
        <v>BD</v>
      </c>
      <c r="CX425" s="105">
        <f t="shared" si="164"/>
        <v>1142000</v>
      </c>
      <c r="CY425" s="105">
        <f t="shared" si="165"/>
        <v>182720</v>
      </c>
      <c r="CZ425" s="105">
        <f t="shared" si="166"/>
        <v>1324720</v>
      </c>
      <c r="DA425" s="105" t="str">
        <f t="shared" si="167"/>
        <v>60 DIAS</v>
      </c>
    </row>
    <row r="426" spans="1:105" ht="45">
      <c r="A426" s="40">
        <v>418</v>
      </c>
      <c r="B426" s="97" t="s">
        <v>531</v>
      </c>
      <c r="C426" s="35" t="s">
        <v>45</v>
      </c>
      <c r="D426" s="35" t="s">
        <v>15</v>
      </c>
      <c r="E426" s="98" t="s">
        <v>150</v>
      </c>
      <c r="F426" s="33">
        <v>3</v>
      </c>
      <c r="G426" s="99"/>
      <c r="H426" s="115"/>
      <c r="I426" s="115"/>
      <c r="J426" s="115"/>
      <c r="K426" s="100"/>
      <c r="L426" s="101"/>
      <c r="M426" s="101"/>
      <c r="N426" s="101"/>
      <c r="O426" s="101"/>
      <c r="P426" s="101"/>
      <c r="Q426" s="102"/>
      <c r="R426" s="102"/>
      <c r="S426" s="102"/>
      <c r="T426" s="102"/>
      <c r="U426" s="102"/>
      <c r="V426" s="103"/>
      <c r="W426" s="103"/>
      <c r="X426" s="103"/>
      <c r="Y426" s="103"/>
      <c r="Z426" s="103"/>
      <c r="AA426" s="101"/>
      <c r="AB426" s="101"/>
      <c r="AC426" s="101"/>
      <c r="AD426" s="101"/>
      <c r="AE426" s="101"/>
      <c r="AF426" s="104"/>
      <c r="AG426" s="104"/>
      <c r="AH426" s="104"/>
      <c r="AI426" s="104"/>
      <c r="AJ426" s="104"/>
      <c r="AK426" s="102"/>
      <c r="AL426" s="102"/>
      <c r="AM426" s="102"/>
      <c r="AN426" s="102"/>
      <c r="AO426" s="102"/>
      <c r="AP426" s="102"/>
      <c r="AQ426" s="104"/>
      <c r="AR426" s="104"/>
      <c r="AS426" s="104"/>
      <c r="AT426" s="104"/>
      <c r="AU426" s="104"/>
      <c r="AV426" s="105"/>
      <c r="AW426" s="105"/>
      <c r="AX426" s="105"/>
      <c r="AY426" s="105"/>
      <c r="AZ426" s="105"/>
      <c r="BA426" s="102"/>
      <c r="BB426" s="102"/>
      <c r="BC426" s="102"/>
      <c r="BD426" s="102"/>
      <c r="BE426" s="102"/>
      <c r="BF426" s="106"/>
      <c r="BG426" s="106"/>
      <c r="BH426" s="106"/>
      <c r="BI426" s="106"/>
      <c r="BJ426" s="106"/>
      <c r="BK426" s="101"/>
      <c r="BL426" s="101"/>
      <c r="BM426" s="101"/>
      <c r="BN426" s="101"/>
      <c r="BO426" s="101"/>
      <c r="BP426" s="107"/>
      <c r="BQ426" s="107"/>
      <c r="BR426" s="107"/>
      <c r="BS426" s="107"/>
      <c r="BT426" s="107"/>
      <c r="BU426" s="151"/>
      <c r="BV426" s="151">
        <f t="shared" si="151"/>
        <v>0</v>
      </c>
      <c r="BW426" s="151"/>
      <c r="BX426" s="151"/>
      <c r="BY426" s="151"/>
      <c r="BZ426" s="151">
        <f t="shared" si="155"/>
        <v>0</v>
      </c>
      <c r="CA426" s="105"/>
      <c r="CB426" s="105"/>
      <c r="CC426" s="105"/>
      <c r="CD426" s="105"/>
      <c r="CE426" s="105"/>
      <c r="CF426" s="100"/>
      <c r="CG426" s="100"/>
      <c r="CH426" s="100"/>
      <c r="CI426" s="100"/>
      <c r="CJ426" s="100"/>
      <c r="CK426" s="107"/>
      <c r="CL426" s="107"/>
      <c r="CM426" s="107"/>
      <c r="CN426" s="107"/>
      <c r="CO426" s="107"/>
      <c r="CP426" s="102"/>
      <c r="CQ426" s="102"/>
      <c r="CR426" s="102"/>
      <c r="CS426" s="102"/>
      <c r="CT426" s="102"/>
      <c r="CU426" s="102"/>
      <c r="CV426" s="105">
        <f t="shared" si="162"/>
        <v>0</v>
      </c>
      <c r="CW426" s="105">
        <f t="shared" si="163"/>
        <v>0</v>
      </c>
      <c r="CX426" s="105">
        <f t="shared" si="164"/>
        <v>0</v>
      </c>
      <c r="CY426" s="105">
        <f t="shared" si="165"/>
        <v>0</v>
      </c>
      <c r="CZ426" s="105">
        <f t="shared" si="166"/>
        <v>0</v>
      </c>
      <c r="DA426" s="105">
        <f t="shared" si="167"/>
        <v>0</v>
      </c>
    </row>
    <row r="427" spans="1:105" ht="30">
      <c r="A427" s="40">
        <v>419</v>
      </c>
      <c r="B427" s="120" t="s">
        <v>559</v>
      </c>
      <c r="C427" s="26" t="s">
        <v>560</v>
      </c>
      <c r="D427" s="26" t="s">
        <v>262</v>
      </c>
      <c r="E427" s="121" t="s">
        <v>71</v>
      </c>
      <c r="F427" s="32">
        <v>1</v>
      </c>
      <c r="G427" s="99"/>
      <c r="H427" s="115"/>
      <c r="I427" s="115"/>
      <c r="J427" s="115"/>
      <c r="K427" s="100"/>
      <c r="L427" s="101"/>
      <c r="M427" s="101"/>
      <c r="N427" s="101"/>
      <c r="O427" s="101"/>
      <c r="P427" s="101"/>
      <c r="Q427" s="102"/>
      <c r="R427" s="102"/>
      <c r="S427" s="102"/>
      <c r="T427" s="102"/>
      <c r="U427" s="102"/>
      <c r="V427" s="103" t="s">
        <v>23</v>
      </c>
      <c r="W427" s="103">
        <v>1488000</v>
      </c>
      <c r="X427" s="103">
        <v>238080</v>
      </c>
      <c r="Y427" s="103">
        <v>1726080</v>
      </c>
      <c r="Z427" s="103" t="s">
        <v>1287</v>
      </c>
      <c r="AA427" s="101"/>
      <c r="AB427" s="101"/>
      <c r="AC427" s="101"/>
      <c r="AD427" s="101"/>
      <c r="AE427" s="101"/>
      <c r="AF427" s="104"/>
      <c r="AG427" s="104"/>
      <c r="AH427" s="104"/>
      <c r="AI427" s="104"/>
      <c r="AJ427" s="104"/>
      <c r="AK427" s="102" t="str">
        <f t="shared" si="144"/>
        <v xml:space="preserve"> CASA CIENTIFICA BLANCO Y COMPANIA S.A.S</v>
      </c>
      <c r="AL427" s="102" t="str">
        <f t="shared" si="145"/>
        <v>SIGMA</v>
      </c>
      <c r="AM427" s="102">
        <f t="shared" si="146"/>
        <v>1488000</v>
      </c>
      <c r="AN427" s="102">
        <f t="shared" si="147"/>
        <v>238080</v>
      </c>
      <c r="AO427" s="102">
        <f t="shared" si="148"/>
        <v>1726080</v>
      </c>
      <c r="AP427" s="102" t="str">
        <f t="shared" si="149"/>
        <v>45 DIAS</v>
      </c>
      <c r="AQ427" s="104"/>
      <c r="AR427" s="104"/>
      <c r="AS427" s="104"/>
      <c r="AT427" s="104"/>
      <c r="AU427" s="104"/>
      <c r="AV427" s="105"/>
      <c r="AW427" s="105"/>
      <c r="AX427" s="105"/>
      <c r="AY427" s="105"/>
      <c r="AZ427" s="105"/>
      <c r="BA427" s="102"/>
      <c r="BB427" s="102"/>
      <c r="BC427" s="102"/>
      <c r="BD427" s="102"/>
      <c r="BE427" s="102"/>
      <c r="BF427" s="106"/>
      <c r="BG427" s="106"/>
      <c r="BH427" s="106"/>
      <c r="BI427" s="106"/>
      <c r="BJ427" s="106"/>
      <c r="BK427" s="101" t="s">
        <v>23</v>
      </c>
      <c r="BL427" s="101">
        <v>953000</v>
      </c>
      <c r="BM427" s="101">
        <v>152480</v>
      </c>
      <c r="BN427" s="101">
        <v>1105480</v>
      </c>
      <c r="BO427" s="101" t="s">
        <v>1283</v>
      </c>
      <c r="BP427" s="107"/>
      <c r="BQ427" s="107"/>
      <c r="BR427" s="107"/>
      <c r="BS427" s="107"/>
      <c r="BT427" s="107"/>
      <c r="BU427" s="151" t="str">
        <f t="shared" si="150"/>
        <v xml:space="preserve"> QUIMICA  M.G.  S.A.S.</v>
      </c>
      <c r="BV427" s="151" t="str">
        <f t="shared" si="151"/>
        <v>SIGMA</v>
      </c>
      <c r="BW427" s="151">
        <f t="shared" si="152"/>
        <v>953000</v>
      </c>
      <c r="BX427" s="151">
        <f t="shared" si="153"/>
        <v>152480</v>
      </c>
      <c r="BY427" s="151">
        <f t="shared" si="154"/>
        <v>1105480</v>
      </c>
      <c r="BZ427" s="151" t="str">
        <f t="shared" si="155"/>
        <v>60 DIAS</v>
      </c>
      <c r="CA427" s="105" t="s">
        <v>23</v>
      </c>
      <c r="CB427" s="105">
        <v>1100000</v>
      </c>
      <c r="CC427" s="105">
        <v>176000</v>
      </c>
      <c r="CD427" s="105">
        <v>1276000</v>
      </c>
      <c r="CE427" s="105" t="s">
        <v>160</v>
      </c>
      <c r="CF427" s="100"/>
      <c r="CG427" s="100"/>
      <c r="CH427" s="100"/>
      <c r="CI427" s="100"/>
      <c r="CJ427" s="100"/>
      <c r="CK427" s="107"/>
      <c r="CL427" s="107"/>
      <c r="CM427" s="107"/>
      <c r="CN427" s="107"/>
      <c r="CO427" s="107"/>
      <c r="CP427" s="102" t="str">
        <f t="shared" si="156"/>
        <v>SCIENTIFIC PRODUCTS LTDA.</v>
      </c>
      <c r="CQ427" s="102" t="str">
        <f t="shared" si="157"/>
        <v>SIGMA</v>
      </c>
      <c r="CR427" s="102">
        <f t="shared" si="158"/>
        <v>1100000</v>
      </c>
      <c r="CS427" s="102">
        <f t="shared" si="159"/>
        <v>176000</v>
      </c>
      <c r="CT427" s="102">
        <f t="shared" si="160"/>
        <v>1276000</v>
      </c>
      <c r="CU427" s="102" t="str">
        <f t="shared" si="161"/>
        <v>90 DÍAS</v>
      </c>
      <c r="CV427" s="105" t="str">
        <f t="shared" si="162"/>
        <v xml:space="preserve"> QUIMICA  M.G.  S.A.S.</v>
      </c>
      <c r="CW427" s="105" t="str">
        <f t="shared" si="163"/>
        <v>SIGMA</v>
      </c>
      <c r="CX427" s="105">
        <f t="shared" si="164"/>
        <v>953000</v>
      </c>
      <c r="CY427" s="105">
        <f t="shared" si="165"/>
        <v>152480</v>
      </c>
      <c r="CZ427" s="105">
        <f t="shared" si="166"/>
        <v>1105480</v>
      </c>
      <c r="DA427" s="105" t="str">
        <f t="shared" si="167"/>
        <v>60 DIAS</v>
      </c>
    </row>
    <row r="428" spans="1:105" ht="45">
      <c r="A428" s="40">
        <v>420</v>
      </c>
      <c r="B428" s="120" t="s">
        <v>575</v>
      </c>
      <c r="C428" s="26"/>
      <c r="D428" s="26"/>
      <c r="E428" s="121" t="s">
        <v>589</v>
      </c>
      <c r="F428" s="32">
        <v>1</v>
      </c>
      <c r="G428" s="99"/>
      <c r="H428" s="115"/>
      <c r="I428" s="115"/>
      <c r="J428" s="115"/>
      <c r="K428" s="100"/>
      <c r="L428" s="101"/>
      <c r="M428" s="101"/>
      <c r="N428" s="101"/>
      <c r="O428" s="101"/>
      <c r="P428" s="101"/>
      <c r="Q428" s="102"/>
      <c r="R428" s="102"/>
      <c r="S428" s="102"/>
      <c r="T428" s="102"/>
      <c r="U428" s="102"/>
      <c r="V428" s="103"/>
      <c r="W428" s="103"/>
      <c r="X428" s="103"/>
      <c r="Y428" s="103"/>
      <c r="Z428" s="103"/>
      <c r="AA428" s="101"/>
      <c r="AB428" s="101"/>
      <c r="AC428" s="101"/>
      <c r="AD428" s="101"/>
      <c r="AE428" s="101"/>
      <c r="AF428" s="104" t="s">
        <v>589</v>
      </c>
      <c r="AG428" s="104">
        <v>1428000</v>
      </c>
      <c r="AH428" s="104">
        <v>228480</v>
      </c>
      <c r="AI428" s="104">
        <v>1656480</v>
      </c>
      <c r="AJ428" s="104" t="s">
        <v>1292</v>
      </c>
      <c r="AK428" s="102" t="str">
        <f t="shared" si="144"/>
        <v>GENTECH S.A.S</v>
      </c>
      <c r="AL428" s="102" t="str">
        <f t="shared" si="145"/>
        <v>PIERCE THERMO</v>
      </c>
      <c r="AM428" s="102">
        <f t="shared" si="146"/>
        <v>1428000</v>
      </c>
      <c r="AN428" s="102">
        <f t="shared" si="147"/>
        <v>228480</v>
      </c>
      <c r="AO428" s="102">
        <f t="shared" si="148"/>
        <v>1656480</v>
      </c>
      <c r="AP428" s="102" t="str">
        <f t="shared" si="149"/>
        <v xml:space="preserve">60 dias </v>
      </c>
      <c r="AQ428" s="104"/>
      <c r="AR428" s="104"/>
      <c r="AS428" s="104"/>
      <c r="AT428" s="104"/>
      <c r="AU428" s="104"/>
      <c r="AV428" s="105"/>
      <c r="AW428" s="105"/>
      <c r="AX428" s="105"/>
      <c r="AY428" s="105"/>
      <c r="AZ428" s="105"/>
      <c r="BA428" s="102"/>
      <c r="BB428" s="102"/>
      <c r="BC428" s="102"/>
      <c r="BD428" s="102"/>
      <c r="BE428" s="102"/>
      <c r="BF428" s="106"/>
      <c r="BG428" s="106"/>
      <c r="BH428" s="106"/>
      <c r="BI428" s="106"/>
      <c r="BJ428" s="106"/>
      <c r="BK428" s="101" t="s">
        <v>589</v>
      </c>
      <c r="BL428" s="101">
        <v>1575000</v>
      </c>
      <c r="BM428" s="101">
        <v>252000</v>
      </c>
      <c r="BN428" s="101">
        <v>1827000</v>
      </c>
      <c r="BO428" s="101" t="s">
        <v>1283</v>
      </c>
      <c r="BP428" s="107"/>
      <c r="BQ428" s="107"/>
      <c r="BR428" s="107"/>
      <c r="BS428" s="107"/>
      <c r="BT428" s="107"/>
      <c r="BU428" s="151" t="str">
        <f t="shared" si="150"/>
        <v xml:space="preserve"> QUIMICA  M.G.  S.A.S.</v>
      </c>
      <c r="BV428" s="151" t="str">
        <f t="shared" si="151"/>
        <v>PIERCE THERMO</v>
      </c>
      <c r="BW428" s="151">
        <f t="shared" si="152"/>
        <v>1575000</v>
      </c>
      <c r="BX428" s="151">
        <f t="shared" si="153"/>
        <v>252000</v>
      </c>
      <c r="BY428" s="151">
        <f t="shared" si="154"/>
        <v>1827000</v>
      </c>
      <c r="BZ428" s="151" t="str">
        <f t="shared" si="155"/>
        <v>60 DIAS</v>
      </c>
      <c r="CA428" s="105"/>
      <c r="CB428" s="105"/>
      <c r="CC428" s="105"/>
      <c r="CD428" s="105"/>
      <c r="CE428" s="105"/>
      <c r="CF428" s="100"/>
      <c r="CG428" s="100"/>
      <c r="CH428" s="100"/>
      <c r="CI428" s="100"/>
      <c r="CJ428" s="100"/>
      <c r="CK428" s="107"/>
      <c r="CL428" s="107"/>
      <c r="CM428" s="107"/>
      <c r="CN428" s="107"/>
      <c r="CO428" s="107"/>
      <c r="CP428" s="102"/>
      <c r="CQ428" s="102"/>
      <c r="CR428" s="102"/>
      <c r="CS428" s="102"/>
      <c r="CT428" s="102"/>
      <c r="CU428" s="102"/>
      <c r="CV428" s="105" t="str">
        <f t="shared" si="162"/>
        <v>GENTECH S.A.S</v>
      </c>
      <c r="CW428" s="105" t="str">
        <f t="shared" si="163"/>
        <v>PIERCE THERMO</v>
      </c>
      <c r="CX428" s="105">
        <f t="shared" si="164"/>
        <v>1428000</v>
      </c>
      <c r="CY428" s="105">
        <f t="shared" si="165"/>
        <v>228480</v>
      </c>
      <c r="CZ428" s="105">
        <f t="shared" si="166"/>
        <v>1656480</v>
      </c>
      <c r="DA428" s="105" t="str">
        <f t="shared" si="167"/>
        <v xml:space="preserve">60 dias </v>
      </c>
    </row>
    <row r="429" spans="1:105">
      <c r="A429" s="40">
        <v>421</v>
      </c>
      <c r="B429" s="120" t="s">
        <v>576</v>
      </c>
      <c r="C429" s="26"/>
      <c r="D429" s="26"/>
      <c r="E429" s="121" t="s">
        <v>589</v>
      </c>
      <c r="F429" s="32">
        <v>1</v>
      </c>
      <c r="G429" s="99"/>
      <c r="H429" s="115"/>
      <c r="I429" s="115"/>
      <c r="J429" s="115"/>
      <c r="K429" s="100"/>
      <c r="L429" s="101"/>
      <c r="M429" s="101"/>
      <c r="N429" s="101"/>
      <c r="O429" s="101"/>
      <c r="P429" s="101"/>
      <c r="Q429" s="102"/>
      <c r="R429" s="102"/>
      <c r="S429" s="102"/>
      <c r="T429" s="102"/>
      <c r="U429" s="102"/>
      <c r="V429" s="103"/>
      <c r="W429" s="103"/>
      <c r="X429" s="103"/>
      <c r="Y429" s="103"/>
      <c r="Z429" s="103"/>
      <c r="AA429" s="101"/>
      <c r="AB429" s="101"/>
      <c r="AC429" s="101"/>
      <c r="AD429" s="101"/>
      <c r="AE429" s="101"/>
      <c r="AF429" s="104"/>
      <c r="AG429" s="104"/>
      <c r="AH429" s="104"/>
      <c r="AI429" s="104"/>
      <c r="AJ429" s="104"/>
      <c r="AK429" s="102"/>
      <c r="AL429" s="102"/>
      <c r="AM429" s="102"/>
      <c r="AN429" s="102"/>
      <c r="AO429" s="102"/>
      <c r="AP429" s="102"/>
      <c r="AQ429" s="104"/>
      <c r="AR429" s="104"/>
      <c r="AS429" s="104"/>
      <c r="AT429" s="104"/>
      <c r="AU429" s="104"/>
      <c r="AV429" s="105"/>
      <c r="AW429" s="105"/>
      <c r="AX429" s="105"/>
      <c r="AY429" s="105"/>
      <c r="AZ429" s="105"/>
      <c r="BA429" s="102"/>
      <c r="BB429" s="102"/>
      <c r="BC429" s="102"/>
      <c r="BD429" s="102"/>
      <c r="BE429" s="102"/>
      <c r="BF429" s="106"/>
      <c r="BG429" s="106"/>
      <c r="BH429" s="106"/>
      <c r="BI429" s="106"/>
      <c r="BJ429" s="106"/>
      <c r="BK429" s="101" t="s">
        <v>589</v>
      </c>
      <c r="BL429" s="101">
        <v>1386000</v>
      </c>
      <c r="BM429" s="101">
        <v>221760</v>
      </c>
      <c r="BN429" s="101">
        <v>1607760</v>
      </c>
      <c r="BO429" s="101" t="s">
        <v>1283</v>
      </c>
      <c r="BP429" s="107"/>
      <c r="BQ429" s="107"/>
      <c r="BR429" s="107"/>
      <c r="BS429" s="107"/>
      <c r="BT429" s="107"/>
      <c r="BU429" s="151" t="str">
        <f t="shared" si="150"/>
        <v xml:space="preserve"> QUIMICA  M.G.  S.A.S.</v>
      </c>
      <c r="BV429" s="151" t="str">
        <f t="shared" si="151"/>
        <v>PIERCE THERMO</v>
      </c>
      <c r="BW429" s="151">
        <f t="shared" si="152"/>
        <v>1386000</v>
      </c>
      <c r="BX429" s="151">
        <f t="shared" si="153"/>
        <v>221760</v>
      </c>
      <c r="BY429" s="151">
        <f t="shared" si="154"/>
        <v>1607760</v>
      </c>
      <c r="BZ429" s="151" t="str">
        <f t="shared" si="155"/>
        <v>60 DIAS</v>
      </c>
      <c r="CA429" s="105"/>
      <c r="CB429" s="105"/>
      <c r="CC429" s="105"/>
      <c r="CD429" s="105"/>
      <c r="CE429" s="105"/>
      <c r="CF429" s="100"/>
      <c r="CG429" s="100"/>
      <c r="CH429" s="100"/>
      <c r="CI429" s="100"/>
      <c r="CJ429" s="100"/>
      <c r="CK429" s="107"/>
      <c r="CL429" s="107"/>
      <c r="CM429" s="107"/>
      <c r="CN429" s="107"/>
      <c r="CO429" s="107"/>
      <c r="CP429" s="102"/>
      <c r="CQ429" s="102"/>
      <c r="CR429" s="102"/>
      <c r="CS429" s="102"/>
      <c r="CT429" s="102"/>
      <c r="CU429" s="102"/>
      <c r="CV429" s="105" t="str">
        <f t="shared" si="162"/>
        <v xml:space="preserve"> QUIMICA  M.G.  S.A.S.</v>
      </c>
      <c r="CW429" s="105" t="str">
        <f t="shared" si="163"/>
        <v>PIERCE THERMO</v>
      </c>
      <c r="CX429" s="105">
        <f t="shared" si="164"/>
        <v>1386000</v>
      </c>
      <c r="CY429" s="105">
        <f t="shared" si="165"/>
        <v>221760</v>
      </c>
      <c r="CZ429" s="105">
        <f t="shared" si="166"/>
        <v>1607760</v>
      </c>
      <c r="DA429" s="105" t="str">
        <f t="shared" si="167"/>
        <v>60 DIAS</v>
      </c>
    </row>
    <row r="430" spans="1:105">
      <c r="A430" s="40">
        <v>422</v>
      </c>
      <c r="B430" s="120" t="s">
        <v>577</v>
      </c>
      <c r="C430" s="26"/>
      <c r="D430" s="26"/>
      <c r="E430" s="121" t="s">
        <v>589</v>
      </c>
      <c r="F430" s="32">
        <v>1</v>
      </c>
      <c r="G430" s="99"/>
      <c r="H430" s="115"/>
      <c r="I430" s="115"/>
      <c r="J430" s="115"/>
      <c r="K430" s="100"/>
      <c r="L430" s="101"/>
      <c r="M430" s="101"/>
      <c r="N430" s="101"/>
      <c r="O430" s="101"/>
      <c r="P430" s="101"/>
      <c r="Q430" s="102"/>
      <c r="R430" s="102"/>
      <c r="S430" s="102"/>
      <c r="T430" s="102"/>
      <c r="U430" s="102"/>
      <c r="V430" s="103"/>
      <c r="W430" s="103"/>
      <c r="X430" s="103"/>
      <c r="Y430" s="103"/>
      <c r="Z430" s="103"/>
      <c r="AA430" s="101"/>
      <c r="AB430" s="101"/>
      <c r="AC430" s="101"/>
      <c r="AD430" s="101"/>
      <c r="AE430" s="101"/>
      <c r="AF430" s="104" t="s">
        <v>589</v>
      </c>
      <c r="AG430" s="104">
        <v>1786000</v>
      </c>
      <c r="AH430" s="104">
        <v>285760</v>
      </c>
      <c r="AI430" s="104">
        <v>2071760</v>
      </c>
      <c r="AJ430" s="104" t="s">
        <v>1292</v>
      </c>
      <c r="AK430" s="102" t="str">
        <f t="shared" si="144"/>
        <v>GENTECH S.A.S</v>
      </c>
      <c r="AL430" s="102" t="str">
        <f t="shared" si="145"/>
        <v>PIERCE THERMO</v>
      </c>
      <c r="AM430" s="102">
        <f t="shared" si="146"/>
        <v>1786000</v>
      </c>
      <c r="AN430" s="102">
        <f t="shared" si="147"/>
        <v>285760</v>
      </c>
      <c r="AO430" s="102">
        <f t="shared" si="148"/>
        <v>2071760</v>
      </c>
      <c r="AP430" s="102" t="str">
        <f t="shared" si="149"/>
        <v xml:space="preserve">60 dias </v>
      </c>
      <c r="AQ430" s="104"/>
      <c r="AR430" s="104"/>
      <c r="AS430" s="104"/>
      <c r="AT430" s="104"/>
      <c r="AU430" s="104"/>
      <c r="AV430" s="105"/>
      <c r="AW430" s="105"/>
      <c r="AX430" s="105"/>
      <c r="AY430" s="105"/>
      <c r="AZ430" s="105"/>
      <c r="BA430" s="102"/>
      <c r="BB430" s="102"/>
      <c r="BC430" s="102"/>
      <c r="BD430" s="102"/>
      <c r="BE430" s="102"/>
      <c r="BF430" s="106"/>
      <c r="BG430" s="106"/>
      <c r="BH430" s="106"/>
      <c r="BI430" s="106"/>
      <c r="BJ430" s="106"/>
      <c r="BK430" s="101" t="s">
        <v>589</v>
      </c>
      <c r="BL430" s="101">
        <v>1804000</v>
      </c>
      <c r="BM430" s="101">
        <v>288640</v>
      </c>
      <c r="BN430" s="101">
        <v>2092640</v>
      </c>
      <c r="BO430" s="101" t="s">
        <v>1283</v>
      </c>
      <c r="BP430" s="107"/>
      <c r="BQ430" s="107"/>
      <c r="BR430" s="107"/>
      <c r="BS430" s="107"/>
      <c r="BT430" s="107"/>
      <c r="BU430" s="151" t="str">
        <f t="shared" si="150"/>
        <v xml:space="preserve"> QUIMICA  M.G.  S.A.S.</v>
      </c>
      <c r="BV430" s="151" t="str">
        <f t="shared" si="151"/>
        <v>PIERCE THERMO</v>
      </c>
      <c r="BW430" s="151">
        <f t="shared" si="152"/>
        <v>1804000</v>
      </c>
      <c r="BX430" s="151">
        <f t="shared" si="153"/>
        <v>288640</v>
      </c>
      <c r="BY430" s="151">
        <f t="shared" si="154"/>
        <v>2092640</v>
      </c>
      <c r="BZ430" s="151" t="str">
        <f t="shared" si="155"/>
        <v>60 DIAS</v>
      </c>
      <c r="CA430" s="105"/>
      <c r="CB430" s="105"/>
      <c r="CC430" s="105"/>
      <c r="CD430" s="105"/>
      <c r="CE430" s="105"/>
      <c r="CF430" s="100"/>
      <c r="CG430" s="100"/>
      <c r="CH430" s="100"/>
      <c r="CI430" s="100"/>
      <c r="CJ430" s="100"/>
      <c r="CK430" s="107"/>
      <c r="CL430" s="107"/>
      <c r="CM430" s="107"/>
      <c r="CN430" s="107"/>
      <c r="CO430" s="107"/>
      <c r="CP430" s="102"/>
      <c r="CQ430" s="102"/>
      <c r="CR430" s="102"/>
      <c r="CS430" s="102"/>
      <c r="CT430" s="102"/>
      <c r="CU430" s="102"/>
      <c r="CV430" s="105" t="str">
        <f t="shared" si="162"/>
        <v>GENTECH S.A.S</v>
      </c>
      <c r="CW430" s="105" t="str">
        <f t="shared" si="163"/>
        <v>PIERCE THERMO</v>
      </c>
      <c r="CX430" s="105">
        <f t="shared" si="164"/>
        <v>1786000</v>
      </c>
      <c r="CY430" s="105">
        <f t="shared" si="165"/>
        <v>285760</v>
      </c>
      <c r="CZ430" s="105">
        <f t="shared" si="166"/>
        <v>2071760</v>
      </c>
      <c r="DA430" s="105" t="str">
        <f t="shared" si="167"/>
        <v xml:space="preserve">60 dias </v>
      </c>
    </row>
    <row r="431" spans="1:105">
      <c r="A431" s="40">
        <v>423</v>
      </c>
      <c r="B431" s="120" t="s">
        <v>578</v>
      </c>
      <c r="C431" s="26"/>
      <c r="D431" s="26"/>
      <c r="E431" s="121" t="s">
        <v>589</v>
      </c>
      <c r="F431" s="32">
        <v>1</v>
      </c>
      <c r="G431" s="99"/>
      <c r="H431" s="115"/>
      <c r="I431" s="115"/>
      <c r="J431" s="115"/>
      <c r="K431" s="100"/>
      <c r="L431" s="101"/>
      <c r="M431" s="101"/>
      <c r="N431" s="101"/>
      <c r="O431" s="101"/>
      <c r="P431" s="101"/>
      <c r="Q431" s="102"/>
      <c r="R431" s="102"/>
      <c r="S431" s="102"/>
      <c r="T431" s="102"/>
      <c r="U431" s="102"/>
      <c r="V431" s="103"/>
      <c r="W431" s="103"/>
      <c r="X431" s="103"/>
      <c r="Y431" s="103"/>
      <c r="Z431" s="103"/>
      <c r="AA431" s="101"/>
      <c r="AB431" s="101"/>
      <c r="AC431" s="101"/>
      <c r="AD431" s="101"/>
      <c r="AE431" s="101"/>
      <c r="AF431" s="104" t="s">
        <v>589</v>
      </c>
      <c r="AG431" s="104">
        <v>1123000</v>
      </c>
      <c r="AH431" s="104">
        <v>179680</v>
      </c>
      <c r="AI431" s="104">
        <v>1302680</v>
      </c>
      <c r="AJ431" s="104" t="s">
        <v>1292</v>
      </c>
      <c r="AK431" s="102" t="str">
        <f t="shared" si="144"/>
        <v>GENTECH S.A.S</v>
      </c>
      <c r="AL431" s="102" t="str">
        <f t="shared" si="145"/>
        <v>PIERCE THERMO</v>
      </c>
      <c r="AM431" s="102">
        <f t="shared" si="146"/>
        <v>1123000</v>
      </c>
      <c r="AN431" s="102">
        <f t="shared" si="147"/>
        <v>179680</v>
      </c>
      <c r="AO431" s="102">
        <f t="shared" si="148"/>
        <v>1302680</v>
      </c>
      <c r="AP431" s="102" t="str">
        <f t="shared" si="149"/>
        <v xml:space="preserve">60 dias </v>
      </c>
      <c r="AQ431" s="104"/>
      <c r="AR431" s="104"/>
      <c r="AS431" s="104"/>
      <c r="AT431" s="104"/>
      <c r="AU431" s="104"/>
      <c r="AV431" s="105"/>
      <c r="AW431" s="105"/>
      <c r="AX431" s="105"/>
      <c r="AY431" s="105"/>
      <c r="AZ431" s="105"/>
      <c r="BA431" s="102"/>
      <c r="BB431" s="102"/>
      <c r="BC431" s="102"/>
      <c r="BD431" s="102"/>
      <c r="BE431" s="102"/>
      <c r="BF431" s="106"/>
      <c r="BG431" s="106"/>
      <c r="BH431" s="106"/>
      <c r="BI431" s="106"/>
      <c r="BJ431" s="106"/>
      <c r="BK431" s="101" t="s">
        <v>589</v>
      </c>
      <c r="BL431" s="101">
        <v>1276000</v>
      </c>
      <c r="BM431" s="101">
        <v>204160</v>
      </c>
      <c r="BN431" s="101">
        <v>1480160</v>
      </c>
      <c r="BO431" s="101" t="s">
        <v>1283</v>
      </c>
      <c r="BP431" s="107"/>
      <c r="BQ431" s="107"/>
      <c r="BR431" s="107"/>
      <c r="BS431" s="107"/>
      <c r="BT431" s="107"/>
      <c r="BU431" s="151" t="str">
        <f t="shared" si="150"/>
        <v xml:space="preserve"> QUIMICA  M.G.  S.A.S.</v>
      </c>
      <c r="BV431" s="151" t="str">
        <f t="shared" si="151"/>
        <v>PIERCE THERMO</v>
      </c>
      <c r="BW431" s="151">
        <f t="shared" si="152"/>
        <v>1276000</v>
      </c>
      <c r="BX431" s="151">
        <f t="shared" si="153"/>
        <v>204160</v>
      </c>
      <c r="BY431" s="151">
        <f t="shared" si="154"/>
        <v>1480160</v>
      </c>
      <c r="BZ431" s="151" t="str">
        <f t="shared" si="155"/>
        <v>60 DIAS</v>
      </c>
      <c r="CA431" s="105"/>
      <c r="CB431" s="105"/>
      <c r="CC431" s="105"/>
      <c r="CD431" s="105"/>
      <c r="CE431" s="105"/>
      <c r="CF431" s="100"/>
      <c r="CG431" s="100"/>
      <c r="CH431" s="100"/>
      <c r="CI431" s="100"/>
      <c r="CJ431" s="100"/>
      <c r="CK431" s="107"/>
      <c r="CL431" s="107"/>
      <c r="CM431" s="107"/>
      <c r="CN431" s="107"/>
      <c r="CO431" s="107"/>
      <c r="CP431" s="102"/>
      <c r="CQ431" s="102"/>
      <c r="CR431" s="102"/>
      <c r="CS431" s="102"/>
      <c r="CT431" s="102"/>
      <c r="CU431" s="102"/>
      <c r="CV431" s="105" t="str">
        <f t="shared" si="162"/>
        <v>GENTECH S.A.S</v>
      </c>
      <c r="CW431" s="105" t="str">
        <f t="shared" si="163"/>
        <v>PIERCE THERMO</v>
      </c>
      <c r="CX431" s="105">
        <f t="shared" si="164"/>
        <v>1123000</v>
      </c>
      <c r="CY431" s="105">
        <f t="shared" si="165"/>
        <v>179680</v>
      </c>
      <c r="CZ431" s="105">
        <f t="shared" si="166"/>
        <v>1302680</v>
      </c>
      <c r="DA431" s="105" t="str">
        <f t="shared" si="167"/>
        <v xml:space="preserve">60 dias </v>
      </c>
    </row>
    <row r="432" spans="1:105" ht="30">
      <c r="A432" s="40">
        <v>424</v>
      </c>
      <c r="B432" s="120" t="s">
        <v>579</v>
      </c>
      <c r="C432" s="26"/>
      <c r="D432" s="26"/>
      <c r="E432" s="121" t="s">
        <v>589</v>
      </c>
      <c r="F432" s="32">
        <v>1</v>
      </c>
      <c r="G432" s="99"/>
      <c r="H432" s="115"/>
      <c r="I432" s="115"/>
      <c r="J432" s="115"/>
      <c r="K432" s="100"/>
      <c r="L432" s="101"/>
      <c r="M432" s="101"/>
      <c r="N432" s="101"/>
      <c r="O432" s="101"/>
      <c r="P432" s="101"/>
      <c r="Q432" s="102"/>
      <c r="R432" s="102"/>
      <c r="S432" s="102"/>
      <c r="T432" s="102"/>
      <c r="U432" s="102"/>
      <c r="V432" s="103"/>
      <c r="W432" s="103"/>
      <c r="X432" s="103"/>
      <c r="Y432" s="103"/>
      <c r="Z432" s="103"/>
      <c r="AA432" s="101"/>
      <c r="AB432" s="101"/>
      <c r="AC432" s="101"/>
      <c r="AD432" s="101"/>
      <c r="AE432" s="101"/>
      <c r="AF432" s="104" t="s">
        <v>589</v>
      </c>
      <c r="AG432" s="104">
        <v>910000</v>
      </c>
      <c r="AH432" s="104">
        <v>145600</v>
      </c>
      <c r="AI432" s="104">
        <v>1055600</v>
      </c>
      <c r="AJ432" s="104" t="s">
        <v>1292</v>
      </c>
      <c r="AK432" s="102" t="str">
        <f t="shared" si="144"/>
        <v>GENTECH S.A.S</v>
      </c>
      <c r="AL432" s="102" t="str">
        <f t="shared" si="145"/>
        <v>PIERCE THERMO</v>
      </c>
      <c r="AM432" s="102">
        <f t="shared" si="146"/>
        <v>910000</v>
      </c>
      <c r="AN432" s="102">
        <f t="shared" si="147"/>
        <v>145600</v>
      </c>
      <c r="AO432" s="102">
        <f t="shared" si="148"/>
        <v>1055600</v>
      </c>
      <c r="AP432" s="102" t="str">
        <f t="shared" si="149"/>
        <v xml:space="preserve">60 dias </v>
      </c>
      <c r="AQ432" s="104"/>
      <c r="AR432" s="104"/>
      <c r="AS432" s="104"/>
      <c r="AT432" s="104"/>
      <c r="AU432" s="104"/>
      <c r="AV432" s="105"/>
      <c r="AW432" s="105"/>
      <c r="AX432" s="105"/>
      <c r="AY432" s="105"/>
      <c r="AZ432" s="105"/>
      <c r="BA432" s="102"/>
      <c r="BB432" s="102"/>
      <c r="BC432" s="102"/>
      <c r="BD432" s="102"/>
      <c r="BE432" s="102"/>
      <c r="BF432" s="106"/>
      <c r="BG432" s="106"/>
      <c r="BH432" s="106"/>
      <c r="BI432" s="106"/>
      <c r="BJ432" s="106"/>
      <c r="BK432" s="101" t="s">
        <v>589</v>
      </c>
      <c r="BL432" s="101">
        <v>912000</v>
      </c>
      <c r="BM432" s="101">
        <v>145920</v>
      </c>
      <c r="BN432" s="101">
        <v>1057920</v>
      </c>
      <c r="BO432" s="101" t="s">
        <v>1283</v>
      </c>
      <c r="BP432" s="107"/>
      <c r="BQ432" s="107"/>
      <c r="BR432" s="107"/>
      <c r="BS432" s="107"/>
      <c r="BT432" s="107"/>
      <c r="BU432" s="151" t="str">
        <f t="shared" si="150"/>
        <v xml:space="preserve"> QUIMICA  M.G.  S.A.S.</v>
      </c>
      <c r="BV432" s="151" t="str">
        <f t="shared" si="151"/>
        <v>PIERCE THERMO</v>
      </c>
      <c r="BW432" s="151">
        <f t="shared" si="152"/>
        <v>912000</v>
      </c>
      <c r="BX432" s="151">
        <f t="shared" si="153"/>
        <v>145920</v>
      </c>
      <c r="BY432" s="151">
        <f t="shared" si="154"/>
        <v>1057920</v>
      </c>
      <c r="BZ432" s="151" t="str">
        <f t="shared" si="155"/>
        <v>60 DIAS</v>
      </c>
      <c r="CA432" s="105"/>
      <c r="CB432" s="105"/>
      <c r="CC432" s="105"/>
      <c r="CD432" s="105"/>
      <c r="CE432" s="105"/>
      <c r="CF432" s="100"/>
      <c r="CG432" s="100"/>
      <c r="CH432" s="100"/>
      <c r="CI432" s="100"/>
      <c r="CJ432" s="100"/>
      <c r="CK432" s="107"/>
      <c r="CL432" s="107"/>
      <c r="CM432" s="107"/>
      <c r="CN432" s="107"/>
      <c r="CO432" s="107"/>
      <c r="CP432" s="102"/>
      <c r="CQ432" s="102"/>
      <c r="CR432" s="102"/>
      <c r="CS432" s="102"/>
      <c r="CT432" s="102"/>
      <c r="CU432" s="102"/>
      <c r="CV432" s="105" t="str">
        <f t="shared" si="162"/>
        <v>GENTECH S.A.S</v>
      </c>
      <c r="CW432" s="105" t="str">
        <f t="shared" si="163"/>
        <v>PIERCE THERMO</v>
      </c>
      <c r="CX432" s="105">
        <f t="shared" si="164"/>
        <v>910000</v>
      </c>
      <c r="CY432" s="105">
        <f t="shared" si="165"/>
        <v>145600</v>
      </c>
      <c r="CZ432" s="105">
        <f t="shared" si="166"/>
        <v>1055600</v>
      </c>
      <c r="DA432" s="105" t="str">
        <f t="shared" si="167"/>
        <v xml:space="preserve">60 dias </v>
      </c>
    </row>
    <row r="433" spans="1:105" ht="30">
      <c r="A433" s="40">
        <v>425</v>
      </c>
      <c r="B433" s="120" t="s">
        <v>580</v>
      </c>
      <c r="C433" s="26" t="s">
        <v>143</v>
      </c>
      <c r="D433" s="26">
        <v>25</v>
      </c>
      <c r="E433" s="121" t="s">
        <v>242</v>
      </c>
      <c r="F433" s="32">
        <v>1</v>
      </c>
      <c r="G433" s="99"/>
      <c r="H433" s="115"/>
      <c r="I433" s="115"/>
      <c r="J433" s="115"/>
      <c r="K433" s="100"/>
      <c r="L433" s="101"/>
      <c r="M433" s="101"/>
      <c r="N433" s="101"/>
      <c r="O433" s="101"/>
      <c r="P433" s="101"/>
      <c r="Q433" s="102"/>
      <c r="R433" s="102"/>
      <c r="S433" s="102"/>
      <c r="T433" s="102"/>
      <c r="U433" s="102"/>
      <c r="V433" s="103"/>
      <c r="W433" s="103"/>
      <c r="X433" s="103"/>
      <c r="Y433" s="103"/>
      <c r="Z433" s="103"/>
      <c r="AA433" s="101"/>
      <c r="AB433" s="101"/>
      <c r="AC433" s="101"/>
      <c r="AD433" s="101"/>
      <c r="AE433" s="101"/>
      <c r="AF433" s="104"/>
      <c r="AG433" s="104"/>
      <c r="AH433" s="104"/>
      <c r="AI433" s="104"/>
      <c r="AJ433" s="104"/>
      <c r="AK433" s="102"/>
      <c r="AL433" s="102"/>
      <c r="AM433" s="102"/>
      <c r="AN433" s="102"/>
      <c r="AO433" s="102"/>
      <c r="AP433" s="102"/>
      <c r="AQ433" s="104"/>
      <c r="AR433" s="104"/>
      <c r="AS433" s="104"/>
      <c r="AT433" s="104"/>
      <c r="AU433" s="104"/>
      <c r="AV433" s="105"/>
      <c r="AW433" s="105"/>
      <c r="AX433" s="105"/>
      <c r="AY433" s="105"/>
      <c r="AZ433" s="105"/>
      <c r="BA433" s="102"/>
      <c r="BB433" s="102"/>
      <c r="BC433" s="102"/>
      <c r="BD433" s="102"/>
      <c r="BE433" s="102"/>
      <c r="BF433" s="106"/>
      <c r="BG433" s="106"/>
      <c r="BH433" s="106"/>
      <c r="BI433" s="106"/>
      <c r="BJ433" s="106"/>
      <c r="BK433" s="101"/>
      <c r="BL433" s="101"/>
      <c r="BM433" s="101"/>
      <c r="BN433" s="101"/>
      <c r="BO433" s="101"/>
      <c r="BP433" s="107"/>
      <c r="BQ433" s="107"/>
      <c r="BR433" s="107"/>
      <c r="BS433" s="107"/>
      <c r="BT433" s="107"/>
      <c r="BU433" s="151"/>
      <c r="BV433" s="151">
        <f t="shared" si="151"/>
        <v>0</v>
      </c>
      <c r="BW433" s="151"/>
      <c r="BX433" s="151"/>
      <c r="BY433" s="151"/>
      <c r="BZ433" s="151">
        <f t="shared" si="155"/>
        <v>0</v>
      </c>
      <c r="CA433" s="105"/>
      <c r="CB433" s="105"/>
      <c r="CC433" s="105"/>
      <c r="CD433" s="105"/>
      <c r="CE433" s="105"/>
      <c r="CF433" s="100"/>
      <c r="CG433" s="100"/>
      <c r="CH433" s="100"/>
      <c r="CI433" s="100"/>
      <c r="CJ433" s="100"/>
      <c r="CK433" s="107"/>
      <c r="CL433" s="107"/>
      <c r="CM433" s="107"/>
      <c r="CN433" s="107"/>
      <c r="CO433" s="107"/>
      <c r="CP433" s="102"/>
      <c r="CQ433" s="102"/>
      <c r="CR433" s="102"/>
      <c r="CS433" s="102"/>
      <c r="CT433" s="102"/>
      <c r="CU433" s="102"/>
      <c r="CV433" s="105">
        <f t="shared" si="162"/>
        <v>0</v>
      </c>
      <c r="CW433" s="105">
        <f t="shared" si="163"/>
        <v>0</v>
      </c>
      <c r="CX433" s="105">
        <f t="shared" si="164"/>
        <v>0</v>
      </c>
      <c r="CY433" s="105">
        <f t="shared" si="165"/>
        <v>0</v>
      </c>
      <c r="CZ433" s="105">
        <f t="shared" si="166"/>
        <v>0</v>
      </c>
      <c r="DA433" s="105">
        <f t="shared" si="167"/>
        <v>0</v>
      </c>
    </row>
    <row r="434" spans="1:105">
      <c r="A434" s="40">
        <v>426</v>
      </c>
      <c r="B434" s="120" t="s">
        <v>581</v>
      </c>
      <c r="C434" s="26" t="s">
        <v>93</v>
      </c>
      <c r="D434" s="26">
        <v>25</v>
      </c>
      <c r="E434" s="121" t="s">
        <v>242</v>
      </c>
      <c r="F434" s="32">
        <v>1</v>
      </c>
      <c r="G434" s="99"/>
      <c r="H434" s="115"/>
      <c r="I434" s="115"/>
      <c r="J434" s="115"/>
      <c r="K434" s="100"/>
      <c r="L434" s="101"/>
      <c r="M434" s="101"/>
      <c r="N434" s="101"/>
      <c r="O434" s="101"/>
      <c r="P434" s="101"/>
      <c r="Q434" s="102"/>
      <c r="R434" s="102"/>
      <c r="S434" s="102"/>
      <c r="T434" s="102"/>
      <c r="U434" s="102"/>
      <c r="V434" s="103"/>
      <c r="W434" s="103"/>
      <c r="X434" s="103"/>
      <c r="Y434" s="103"/>
      <c r="Z434" s="103"/>
      <c r="AA434" s="101"/>
      <c r="AB434" s="101"/>
      <c r="AC434" s="101"/>
      <c r="AD434" s="101"/>
      <c r="AE434" s="101"/>
      <c r="AF434" s="104" t="s">
        <v>242</v>
      </c>
      <c r="AG434" s="104">
        <v>498000</v>
      </c>
      <c r="AH434" s="104">
        <v>79680</v>
      </c>
      <c r="AI434" s="104">
        <v>577680</v>
      </c>
      <c r="AJ434" s="104" t="s">
        <v>1292</v>
      </c>
      <c r="AK434" s="102" t="str">
        <f t="shared" si="144"/>
        <v>GENTECH S.A.S</v>
      </c>
      <c r="AL434" s="102" t="str">
        <f t="shared" si="145"/>
        <v>AMRESCO</v>
      </c>
      <c r="AM434" s="102">
        <f t="shared" si="146"/>
        <v>498000</v>
      </c>
      <c r="AN434" s="102">
        <f t="shared" si="147"/>
        <v>79680</v>
      </c>
      <c r="AO434" s="102">
        <f t="shared" si="148"/>
        <v>577680</v>
      </c>
      <c r="AP434" s="102" t="str">
        <f t="shared" si="149"/>
        <v xml:space="preserve">60 dias </v>
      </c>
      <c r="AQ434" s="104"/>
      <c r="AR434" s="104"/>
      <c r="AS434" s="104"/>
      <c r="AT434" s="104"/>
      <c r="AU434" s="104"/>
      <c r="AV434" s="105"/>
      <c r="AW434" s="105"/>
      <c r="AX434" s="105"/>
      <c r="AY434" s="105"/>
      <c r="AZ434" s="105"/>
      <c r="BA434" s="102"/>
      <c r="BB434" s="102"/>
      <c r="BC434" s="102"/>
      <c r="BD434" s="102"/>
      <c r="BE434" s="102"/>
      <c r="BF434" s="106"/>
      <c r="BG434" s="106"/>
      <c r="BH434" s="106"/>
      <c r="BI434" s="106"/>
      <c r="BJ434" s="106"/>
      <c r="BK434" s="101"/>
      <c r="BL434" s="101"/>
      <c r="BM434" s="101"/>
      <c r="BN434" s="101"/>
      <c r="BO434" s="101"/>
      <c r="BP434" s="107"/>
      <c r="BQ434" s="107"/>
      <c r="BR434" s="107"/>
      <c r="BS434" s="107"/>
      <c r="BT434" s="107"/>
      <c r="BU434" s="151"/>
      <c r="BV434" s="151">
        <f t="shared" si="151"/>
        <v>0</v>
      </c>
      <c r="BW434" s="151"/>
      <c r="BX434" s="151"/>
      <c r="BY434" s="151"/>
      <c r="BZ434" s="151">
        <f t="shared" si="155"/>
        <v>0</v>
      </c>
      <c r="CA434" s="105"/>
      <c r="CB434" s="105"/>
      <c r="CC434" s="105"/>
      <c r="CD434" s="105"/>
      <c r="CE434" s="105"/>
      <c r="CF434" s="100"/>
      <c r="CG434" s="100"/>
      <c r="CH434" s="100"/>
      <c r="CI434" s="100"/>
      <c r="CJ434" s="100"/>
      <c r="CK434" s="107"/>
      <c r="CL434" s="107"/>
      <c r="CM434" s="107"/>
      <c r="CN434" s="107"/>
      <c r="CO434" s="107"/>
      <c r="CP434" s="102"/>
      <c r="CQ434" s="102"/>
      <c r="CR434" s="102"/>
      <c r="CS434" s="102"/>
      <c r="CT434" s="102"/>
      <c r="CU434" s="102"/>
      <c r="CV434" s="105" t="str">
        <f t="shared" si="162"/>
        <v>GENTECH S.A.S</v>
      </c>
      <c r="CW434" s="105" t="str">
        <f t="shared" si="163"/>
        <v>AMRESCO</v>
      </c>
      <c r="CX434" s="105">
        <f t="shared" si="164"/>
        <v>498000</v>
      </c>
      <c r="CY434" s="105">
        <f t="shared" si="165"/>
        <v>79680</v>
      </c>
      <c r="CZ434" s="105">
        <f t="shared" si="166"/>
        <v>577680</v>
      </c>
      <c r="DA434" s="105" t="str">
        <f t="shared" si="167"/>
        <v xml:space="preserve">60 dias </v>
      </c>
    </row>
    <row r="435" spans="1:105">
      <c r="A435" s="40">
        <v>427</v>
      </c>
      <c r="B435" s="120" t="s">
        <v>582</v>
      </c>
      <c r="C435" s="26"/>
      <c r="D435" s="26"/>
      <c r="E435" s="121" t="s">
        <v>38</v>
      </c>
      <c r="F435" s="32">
        <v>1</v>
      </c>
      <c r="G435" s="99"/>
      <c r="H435" s="115"/>
      <c r="I435" s="115"/>
      <c r="J435" s="115"/>
      <c r="K435" s="100"/>
      <c r="L435" s="101"/>
      <c r="M435" s="101"/>
      <c r="N435" s="101"/>
      <c r="O435" s="101"/>
      <c r="P435" s="101"/>
      <c r="Q435" s="102"/>
      <c r="R435" s="102"/>
      <c r="S435" s="102"/>
      <c r="T435" s="102"/>
      <c r="U435" s="102"/>
      <c r="V435" s="103"/>
      <c r="W435" s="103"/>
      <c r="X435" s="103"/>
      <c r="Y435" s="103"/>
      <c r="Z435" s="103"/>
      <c r="AA435" s="101"/>
      <c r="AB435" s="101"/>
      <c r="AC435" s="101"/>
      <c r="AD435" s="101"/>
      <c r="AE435" s="101"/>
      <c r="AF435" s="104"/>
      <c r="AG435" s="104"/>
      <c r="AH435" s="104"/>
      <c r="AI435" s="104"/>
      <c r="AJ435" s="104"/>
      <c r="AK435" s="102"/>
      <c r="AL435" s="102"/>
      <c r="AM435" s="102"/>
      <c r="AN435" s="102"/>
      <c r="AO435" s="102"/>
      <c r="AP435" s="102"/>
      <c r="AQ435" s="104"/>
      <c r="AR435" s="104"/>
      <c r="AS435" s="104"/>
      <c r="AT435" s="104"/>
      <c r="AU435" s="104"/>
      <c r="AV435" s="105"/>
      <c r="AW435" s="105"/>
      <c r="AX435" s="105"/>
      <c r="AY435" s="105"/>
      <c r="AZ435" s="105"/>
      <c r="BA435" s="102"/>
      <c r="BB435" s="102"/>
      <c r="BC435" s="102"/>
      <c r="BD435" s="102"/>
      <c r="BE435" s="102"/>
      <c r="BF435" s="106"/>
      <c r="BG435" s="106"/>
      <c r="BH435" s="106"/>
      <c r="BI435" s="106"/>
      <c r="BJ435" s="106"/>
      <c r="BK435" s="101" t="s">
        <v>38</v>
      </c>
      <c r="BL435" s="101">
        <v>379000</v>
      </c>
      <c r="BM435" s="101">
        <v>60640</v>
      </c>
      <c r="BN435" s="101">
        <v>439640</v>
      </c>
      <c r="BO435" s="101" t="s">
        <v>1283</v>
      </c>
      <c r="BP435" s="107"/>
      <c r="BQ435" s="107"/>
      <c r="BR435" s="107"/>
      <c r="BS435" s="107"/>
      <c r="BT435" s="107"/>
      <c r="BU435" s="151" t="str">
        <f t="shared" si="150"/>
        <v xml:space="preserve"> QUIMICA  M.G.  S.A.S.</v>
      </c>
      <c r="BV435" s="151" t="str">
        <f t="shared" si="151"/>
        <v>THERMO SCIENTIFIC</v>
      </c>
      <c r="BW435" s="151">
        <f t="shared" si="152"/>
        <v>379000</v>
      </c>
      <c r="BX435" s="151">
        <f t="shared" si="153"/>
        <v>60640</v>
      </c>
      <c r="BY435" s="151">
        <f t="shared" si="154"/>
        <v>439640</v>
      </c>
      <c r="BZ435" s="151" t="str">
        <f t="shared" si="155"/>
        <v>60 DIAS</v>
      </c>
      <c r="CA435" s="105"/>
      <c r="CB435" s="105"/>
      <c r="CC435" s="105"/>
      <c r="CD435" s="105"/>
      <c r="CE435" s="105"/>
      <c r="CF435" s="100"/>
      <c r="CG435" s="100"/>
      <c r="CH435" s="100"/>
      <c r="CI435" s="100"/>
      <c r="CJ435" s="100"/>
      <c r="CK435" s="107"/>
      <c r="CL435" s="107"/>
      <c r="CM435" s="107"/>
      <c r="CN435" s="107"/>
      <c r="CO435" s="107"/>
      <c r="CP435" s="102"/>
      <c r="CQ435" s="102"/>
      <c r="CR435" s="102"/>
      <c r="CS435" s="102"/>
      <c r="CT435" s="102"/>
      <c r="CU435" s="102"/>
      <c r="CV435" s="105" t="str">
        <f t="shared" si="162"/>
        <v xml:space="preserve"> QUIMICA  M.G.  S.A.S.</v>
      </c>
      <c r="CW435" s="105" t="str">
        <f t="shared" si="163"/>
        <v>THERMO SCIENTIFIC</v>
      </c>
      <c r="CX435" s="105">
        <f t="shared" si="164"/>
        <v>379000</v>
      </c>
      <c r="CY435" s="105">
        <f t="shared" si="165"/>
        <v>60640</v>
      </c>
      <c r="CZ435" s="105">
        <f t="shared" si="166"/>
        <v>439640</v>
      </c>
      <c r="DA435" s="105" t="str">
        <f t="shared" si="167"/>
        <v>60 DIAS</v>
      </c>
    </row>
    <row r="436" spans="1:105">
      <c r="A436" s="40">
        <v>428</v>
      </c>
      <c r="B436" s="120" t="s">
        <v>594</v>
      </c>
      <c r="C436" s="26" t="s">
        <v>89</v>
      </c>
      <c r="D436" s="26">
        <v>1</v>
      </c>
      <c r="E436" s="121" t="s">
        <v>242</v>
      </c>
      <c r="F436" s="32">
        <v>1</v>
      </c>
      <c r="G436" s="99"/>
      <c r="H436" s="115"/>
      <c r="I436" s="115"/>
      <c r="J436" s="115"/>
      <c r="K436" s="100"/>
      <c r="L436" s="101"/>
      <c r="M436" s="101"/>
      <c r="N436" s="101"/>
      <c r="O436" s="101"/>
      <c r="P436" s="101"/>
      <c r="Q436" s="102"/>
      <c r="R436" s="102"/>
      <c r="S436" s="102"/>
      <c r="T436" s="102"/>
      <c r="U436" s="102"/>
      <c r="V436" s="103"/>
      <c r="W436" s="103"/>
      <c r="X436" s="103"/>
      <c r="Y436" s="103"/>
      <c r="Z436" s="103"/>
      <c r="AA436" s="101"/>
      <c r="AB436" s="101"/>
      <c r="AC436" s="101"/>
      <c r="AD436" s="101"/>
      <c r="AE436" s="101"/>
      <c r="AF436" s="104" t="s">
        <v>242</v>
      </c>
      <c r="AG436" s="104">
        <v>810000</v>
      </c>
      <c r="AH436" s="104">
        <v>129600</v>
      </c>
      <c r="AI436" s="104">
        <v>939600</v>
      </c>
      <c r="AJ436" s="104" t="s">
        <v>1292</v>
      </c>
      <c r="AK436" s="102" t="str">
        <f t="shared" si="144"/>
        <v>GENTECH S.A.S</v>
      </c>
      <c r="AL436" s="102" t="str">
        <f t="shared" si="145"/>
        <v>AMRESCO</v>
      </c>
      <c r="AM436" s="102">
        <f t="shared" si="146"/>
        <v>810000</v>
      </c>
      <c r="AN436" s="102">
        <f t="shared" si="147"/>
        <v>129600</v>
      </c>
      <c r="AO436" s="102">
        <f t="shared" si="148"/>
        <v>939600</v>
      </c>
      <c r="AP436" s="102" t="str">
        <f t="shared" si="149"/>
        <v xml:space="preserve">60 dias </v>
      </c>
      <c r="AQ436" s="104"/>
      <c r="AR436" s="104"/>
      <c r="AS436" s="104"/>
      <c r="AT436" s="104"/>
      <c r="AU436" s="104"/>
      <c r="AV436" s="105"/>
      <c r="AW436" s="105"/>
      <c r="AX436" s="105"/>
      <c r="AY436" s="105"/>
      <c r="AZ436" s="105"/>
      <c r="BA436" s="102"/>
      <c r="BB436" s="102"/>
      <c r="BC436" s="102"/>
      <c r="BD436" s="102"/>
      <c r="BE436" s="102"/>
      <c r="BF436" s="106"/>
      <c r="BG436" s="106"/>
      <c r="BH436" s="106"/>
      <c r="BI436" s="106"/>
      <c r="BJ436" s="106"/>
      <c r="BK436" s="101"/>
      <c r="BL436" s="101"/>
      <c r="BM436" s="101"/>
      <c r="BN436" s="101"/>
      <c r="BO436" s="101"/>
      <c r="BP436" s="107"/>
      <c r="BQ436" s="107"/>
      <c r="BR436" s="107"/>
      <c r="BS436" s="107"/>
      <c r="BT436" s="107"/>
      <c r="BU436" s="151"/>
      <c r="BV436" s="151">
        <f t="shared" si="151"/>
        <v>0</v>
      </c>
      <c r="BW436" s="151"/>
      <c r="BX436" s="151"/>
      <c r="BY436" s="151"/>
      <c r="BZ436" s="151">
        <f t="shared" si="155"/>
        <v>0</v>
      </c>
      <c r="CA436" s="105"/>
      <c r="CB436" s="105"/>
      <c r="CC436" s="105"/>
      <c r="CD436" s="105"/>
      <c r="CE436" s="105"/>
      <c r="CF436" s="100"/>
      <c r="CG436" s="100"/>
      <c r="CH436" s="100"/>
      <c r="CI436" s="100"/>
      <c r="CJ436" s="100"/>
      <c r="CK436" s="107"/>
      <c r="CL436" s="107"/>
      <c r="CM436" s="107"/>
      <c r="CN436" s="107"/>
      <c r="CO436" s="107"/>
      <c r="CP436" s="102"/>
      <c r="CQ436" s="102"/>
      <c r="CR436" s="102"/>
      <c r="CS436" s="102"/>
      <c r="CT436" s="102"/>
      <c r="CU436" s="102"/>
      <c r="CV436" s="105" t="str">
        <f t="shared" si="162"/>
        <v>GENTECH S.A.S</v>
      </c>
      <c r="CW436" s="105" t="str">
        <f t="shared" si="163"/>
        <v>AMRESCO</v>
      </c>
      <c r="CX436" s="105">
        <f t="shared" si="164"/>
        <v>810000</v>
      </c>
      <c r="CY436" s="105">
        <f t="shared" si="165"/>
        <v>129600</v>
      </c>
      <c r="CZ436" s="105">
        <f t="shared" si="166"/>
        <v>939600</v>
      </c>
      <c r="DA436" s="105" t="str">
        <f t="shared" si="167"/>
        <v xml:space="preserve">60 dias </v>
      </c>
    </row>
    <row r="437" spans="1:105" ht="30">
      <c r="A437" s="40">
        <v>429</v>
      </c>
      <c r="B437" s="120" t="s">
        <v>584</v>
      </c>
      <c r="C437" s="26"/>
      <c r="D437" s="26"/>
      <c r="E437" s="121" t="s">
        <v>589</v>
      </c>
      <c r="F437" s="32">
        <v>1</v>
      </c>
      <c r="G437" s="99"/>
      <c r="H437" s="115"/>
      <c r="I437" s="115"/>
      <c r="J437" s="115"/>
      <c r="K437" s="100"/>
      <c r="L437" s="101"/>
      <c r="M437" s="101"/>
      <c r="N437" s="101"/>
      <c r="O437" s="101"/>
      <c r="P437" s="101"/>
      <c r="Q437" s="102"/>
      <c r="R437" s="102"/>
      <c r="S437" s="102"/>
      <c r="T437" s="102"/>
      <c r="U437" s="102"/>
      <c r="V437" s="103"/>
      <c r="W437" s="103"/>
      <c r="X437" s="103"/>
      <c r="Y437" s="103"/>
      <c r="Z437" s="103"/>
      <c r="AA437" s="101"/>
      <c r="AB437" s="101"/>
      <c r="AC437" s="101"/>
      <c r="AD437" s="101"/>
      <c r="AE437" s="101"/>
      <c r="AF437" s="104"/>
      <c r="AG437" s="104"/>
      <c r="AH437" s="104"/>
      <c r="AI437" s="104"/>
      <c r="AJ437" s="104"/>
      <c r="AK437" s="102"/>
      <c r="AL437" s="102"/>
      <c r="AM437" s="102"/>
      <c r="AN437" s="102"/>
      <c r="AO437" s="102"/>
      <c r="AP437" s="102"/>
      <c r="AQ437" s="104"/>
      <c r="AR437" s="104"/>
      <c r="AS437" s="104"/>
      <c r="AT437" s="104"/>
      <c r="AU437" s="104"/>
      <c r="AV437" s="105"/>
      <c r="AW437" s="105"/>
      <c r="AX437" s="105"/>
      <c r="AY437" s="105"/>
      <c r="AZ437" s="105"/>
      <c r="BA437" s="102"/>
      <c r="BB437" s="102"/>
      <c r="BC437" s="102"/>
      <c r="BD437" s="102"/>
      <c r="BE437" s="102"/>
      <c r="BF437" s="106"/>
      <c r="BG437" s="106"/>
      <c r="BH437" s="106"/>
      <c r="BI437" s="106"/>
      <c r="BJ437" s="106"/>
      <c r="BK437" s="101" t="s">
        <v>589</v>
      </c>
      <c r="BL437" s="101">
        <v>760000</v>
      </c>
      <c r="BM437" s="101">
        <v>121600</v>
      </c>
      <c r="BN437" s="101">
        <v>881600</v>
      </c>
      <c r="BO437" s="101" t="s">
        <v>1283</v>
      </c>
      <c r="BP437" s="107"/>
      <c r="BQ437" s="107"/>
      <c r="BR437" s="107"/>
      <c r="BS437" s="107"/>
      <c r="BT437" s="107"/>
      <c r="BU437" s="151" t="str">
        <f t="shared" si="150"/>
        <v xml:space="preserve"> QUIMICA  M.G.  S.A.S.</v>
      </c>
      <c r="BV437" s="151" t="str">
        <f t="shared" si="151"/>
        <v>PIERCE THERMO</v>
      </c>
      <c r="BW437" s="151">
        <f t="shared" si="152"/>
        <v>760000</v>
      </c>
      <c r="BX437" s="151">
        <f t="shared" si="153"/>
        <v>121600</v>
      </c>
      <c r="BY437" s="151">
        <f t="shared" si="154"/>
        <v>881600</v>
      </c>
      <c r="BZ437" s="151" t="str">
        <f t="shared" si="155"/>
        <v>60 DIAS</v>
      </c>
      <c r="CA437" s="105"/>
      <c r="CB437" s="105"/>
      <c r="CC437" s="105"/>
      <c r="CD437" s="105"/>
      <c r="CE437" s="105"/>
      <c r="CF437" s="100"/>
      <c r="CG437" s="100"/>
      <c r="CH437" s="100"/>
      <c r="CI437" s="100"/>
      <c r="CJ437" s="100"/>
      <c r="CK437" s="107"/>
      <c r="CL437" s="107"/>
      <c r="CM437" s="107"/>
      <c r="CN437" s="107"/>
      <c r="CO437" s="107"/>
      <c r="CP437" s="102"/>
      <c r="CQ437" s="102"/>
      <c r="CR437" s="102"/>
      <c r="CS437" s="102"/>
      <c r="CT437" s="102"/>
      <c r="CU437" s="102"/>
      <c r="CV437" s="105" t="str">
        <f t="shared" si="162"/>
        <v xml:space="preserve"> QUIMICA  M.G.  S.A.S.</v>
      </c>
      <c r="CW437" s="105" t="str">
        <f t="shared" si="163"/>
        <v>PIERCE THERMO</v>
      </c>
      <c r="CX437" s="105">
        <f t="shared" si="164"/>
        <v>760000</v>
      </c>
      <c r="CY437" s="105">
        <f t="shared" si="165"/>
        <v>121600</v>
      </c>
      <c r="CZ437" s="105">
        <f t="shared" si="166"/>
        <v>881600</v>
      </c>
      <c r="DA437" s="105" t="str">
        <f t="shared" si="167"/>
        <v>60 DIAS</v>
      </c>
    </row>
    <row r="438" spans="1:105" ht="30">
      <c r="A438" s="40">
        <v>430</v>
      </c>
      <c r="B438" s="120" t="s">
        <v>583</v>
      </c>
      <c r="C438" s="26" t="s">
        <v>76</v>
      </c>
      <c r="D438" s="26">
        <v>1</v>
      </c>
      <c r="E438" s="120" t="s">
        <v>1265</v>
      </c>
      <c r="F438" s="32">
        <v>1</v>
      </c>
      <c r="G438" s="99" t="s">
        <v>134</v>
      </c>
      <c r="H438" s="115">
        <v>526100</v>
      </c>
      <c r="I438" s="115">
        <v>84176</v>
      </c>
      <c r="J438" s="115">
        <v>610276</v>
      </c>
      <c r="K438" s="100" t="s">
        <v>1274</v>
      </c>
      <c r="L438" s="101"/>
      <c r="M438" s="101"/>
      <c r="N438" s="101"/>
      <c r="O438" s="101"/>
      <c r="P438" s="101"/>
      <c r="Q438" s="102"/>
      <c r="R438" s="102"/>
      <c r="S438" s="102"/>
      <c r="T438" s="102"/>
      <c r="U438" s="102"/>
      <c r="V438" s="103"/>
      <c r="W438" s="103"/>
      <c r="X438" s="103"/>
      <c r="Y438" s="103"/>
      <c r="Z438" s="103"/>
      <c r="AA438" s="101"/>
      <c r="AB438" s="101"/>
      <c r="AC438" s="101"/>
      <c r="AD438" s="101"/>
      <c r="AE438" s="101"/>
      <c r="AF438" s="104" t="s">
        <v>242</v>
      </c>
      <c r="AG438" s="104">
        <v>151000</v>
      </c>
      <c r="AH438" s="104">
        <v>24160</v>
      </c>
      <c r="AI438" s="104">
        <v>175160</v>
      </c>
      <c r="AJ438" s="104" t="s">
        <v>1292</v>
      </c>
      <c r="AK438" s="102" t="str">
        <f t="shared" si="144"/>
        <v>GENTECH S.A.S</v>
      </c>
      <c r="AL438" s="102" t="str">
        <f t="shared" si="145"/>
        <v>AMRESCO</v>
      </c>
      <c r="AM438" s="102">
        <f t="shared" si="146"/>
        <v>151000</v>
      </c>
      <c r="AN438" s="102">
        <f t="shared" si="147"/>
        <v>24160</v>
      </c>
      <c r="AO438" s="102">
        <f t="shared" si="148"/>
        <v>175160</v>
      </c>
      <c r="AP438" s="102" t="str">
        <f t="shared" si="149"/>
        <v xml:space="preserve">60 dias </v>
      </c>
      <c r="AQ438" s="104"/>
      <c r="AR438" s="104"/>
      <c r="AS438" s="104"/>
      <c r="AT438" s="104"/>
      <c r="AU438" s="104"/>
      <c r="AV438" s="105"/>
      <c r="AW438" s="105"/>
      <c r="AX438" s="105"/>
      <c r="AY438" s="105"/>
      <c r="AZ438" s="105"/>
      <c r="BA438" s="102"/>
      <c r="BB438" s="102"/>
      <c r="BC438" s="102"/>
      <c r="BD438" s="102"/>
      <c r="BE438" s="102"/>
      <c r="BF438" s="106" t="s">
        <v>134</v>
      </c>
      <c r="BG438" s="106">
        <v>175584</v>
      </c>
      <c r="BH438" s="106">
        <v>28093.440000000002</v>
      </c>
      <c r="BI438" s="106">
        <v>203677.44</v>
      </c>
      <c r="BJ438" s="106" t="s">
        <v>1312</v>
      </c>
      <c r="BK438" s="101"/>
      <c r="BL438" s="101"/>
      <c r="BM438" s="101"/>
      <c r="BN438" s="101"/>
      <c r="BO438" s="101"/>
      <c r="BP438" s="107"/>
      <c r="BQ438" s="107"/>
      <c r="BR438" s="107"/>
      <c r="BS438" s="107"/>
      <c r="BT438" s="107"/>
      <c r="BU438" s="151" t="str">
        <f t="shared" si="150"/>
        <v>PROFINAS S.A.S</v>
      </c>
      <c r="BV438" s="151" t="str">
        <f t="shared" si="151"/>
        <v>MERCK</v>
      </c>
      <c r="BW438" s="151">
        <f t="shared" si="152"/>
        <v>175584</v>
      </c>
      <c r="BX438" s="151">
        <f t="shared" si="153"/>
        <v>28093.440000000002</v>
      </c>
      <c r="BY438" s="151">
        <f t="shared" si="154"/>
        <v>203677.44</v>
      </c>
      <c r="BZ438" s="151" t="str">
        <f t="shared" si="155"/>
        <v>8-75 DIAS</v>
      </c>
      <c r="CA438" s="105"/>
      <c r="CB438" s="105"/>
      <c r="CC438" s="105"/>
      <c r="CD438" s="105"/>
      <c r="CE438" s="105"/>
      <c r="CF438" s="100"/>
      <c r="CG438" s="100"/>
      <c r="CH438" s="100"/>
      <c r="CI438" s="100"/>
      <c r="CJ438" s="100"/>
      <c r="CK438" s="107"/>
      <c r="CL438" s="107"/>
      <c r="CM438" s="107"/>
      <c r="CN438" s="107"/>
      <c r="CO438" s="107"/>
      <c r="CP438" s="102"/>
      <c r="CQ438" s="102"/>
      <c r="CR438" s="102"/>
      <c r="CS438" s="102"/>
      <c r="CT438" s="102"/>
      <c r="CU438" s="102"/>
      <c r="CV438" s="105" t="str">
        <f t="shared" si="162"/>
        <v>GENTECH S.A.S</v>
      </c>
      <c r="CW438" s="105" t="str">
        <f t="shared" si="163"/>
        <v>AMRESCO</v>
      </c>
      <c r="CX438" s="105">
        <f t="shared" si="164"/>
        <v>151000</v>
      </c>
      <c r="CY438" s="105">
        <f t="shared" si="165"/>
        <v>24160</v>
      </c>
      <c r="CZ438" s="105">
        <f t="shared" si="166"/>
        <v>175160</v>
      </c>
      <c r="DA438" s="105" t="str">
        <f t="shared" si="167"/>
        <v xml:space="preserve">60 dias </v>
      </c>
    </row>
    <row r="439" spans="1:105" ht="30">
      <c r="A439" s="40">
        <v>431</v>
      </c>
      <c r="B439" s="120" t="s">
        <v>593</v>
      </c>
      <c r="C439" s="26" t="s">
        <v>93</v>
      </c>
      <c r="D439" s="26">
        <v>1</v>
      </c>
      <c r="E439" s="121" t="s">
        <v>242</v>
      </c>
      <c r="F439" s="32">
        <v>1</v>
      </c>
      <c r="G439" s="99"/>
      <c r="H439" s="115"/>
      <c r="I439" s="115"/>
      <c r="J439" s="115"/>
      <c r="K439" s="100"/>
      <c r="L439" s="101"/>
      <c r="M439" s="101"/>
      <c r="N439" s="101"/>
      <c r="O439" s="101"/>
      <c r="P439" s="101"/>
      <c r="Q439" s="102"/>
      <c r="R439" s="102"/>
      <c r="S439" s="102"/>
      <c r="T439" s="102"/>
      <c r="U439" s="102"/>
      <c r="V439" s="103"/>
      <c r="W439" s="103"/>
      <c r="X439" s="103"/>
      <c r="Y439" s="103"/>
      <c r="Z439" s="103"/>
      <c r="AA439" s="101"/>
      <c r="AB439" s="101"/>
      <c r="AC439" s="101"/>
      <c r="AD439" s="101"/>
      <c r="AE439" s="101"/>
      <c r="AF439" s="104" t="s">
        <v>242</v>
      </c>
      <c r="AG439" s="104">
        <v>197000</v>
      </c>
      <c r="AH439" s="104">
        <v>31520</v>
      </c>
      <c r="AI439" s="104">
        <v>228520</v>
      </c>
      <c r="AJ439" s="104" t="s">
        <v>1292</v>
      </c>
      <c r="AK439" s="102" t="str">
        <f t="shared" si="144"/>
        <v>GENTECH S.A.S</v>
      </c>
      <c r="AL439" s="102" t="str">
        <f t="shared" si="145"/>
        <v>AMRESCO</v>
      </c>
      <c r="AM439" s="102">
        <f t="shared" si="146"/>
        <v>197000</v>
      </c>
      <c r="AN439" s="102">
        <f t="shared" si="147"/>
        <v>31520</v>
      </c>
      <c r="AO439" s="102">
        <f t="shared" si="148"/>
        <v>228520</v>
      </c>
      <c r="AP439" s="102" t="str">
        <f t="shared" si="149"/>
        <v xml:space="preserve">60 dias </v>
      </c>
      <c r="AQ439" s="104"/>
      <c r="AR439" s="104"/>
      <c r="AS439" s="104"/>
      <c r="AT439" s="104"/>
      <c r="AU439" s="104"/>
      <c r="AV439" s="105"/>
      <c r="AW439" s="105"/>
      <c r="AX439" s="105"/>
      <c r="AY439" s="105"/>
      <c r="AZ439" s="105"/>
      <c r="BA439" s="102"/>
      <c r="BB439" s="102"/>
      <c r="BC439" s="102"/>
      <c r="BD439" s="102"/>
      <c r="BE439" s="102"/>
      <c r="BF439" s="106"/>
      <c r="BG439" s="106"/>
      <c r="BH439" s="106"/>
      <c r="BI439" s="106"/>
      <c r="BJ439" s="106"/>
      <c r="BK439" s="101"/>
      <c r="BL439" s="101"/>
      <c r="BM439" s="101"/>
      <c r="BN439" s="101"/>
      <c r="BO439" s="101"/>
      <c r="BP439" s="107"/>
      <c r="BQ439" s="107"/>
      <c r="BR439" s="107"/>
      <c r="BS439" s="107"/>
      <c r="BT439" s="107"/>
      <c r="BU439" s="151"/>
      <c r="BV439" s="151">
        <f t="shared" si="151"/>
        <v>0</v>
      </c>
      <c r="BW439" s="151"/>
      <c r="BX439" s="151"/>
      <c r="BY439" s="151"/>
      <c r="BZ439" s="151">
        <f t="shared" si="155"/>
        <v>0</v>
      </c>
      <c r="CA439" s="105"/>
      <c r="CB439" s="105"/>
      <c r="CC439" s="105"/>
      <c r="CD439" s="105"/>
      <c r="CE439" s="105"/>
      <c r="CF439" s="100"/>
      <c r="CG439" s="100"/>
      <c r="CH439" s="100"/>
      <c r="CI439" s="100"/>
      <c r="CJ439" s="100"/>
      <c r="CK439" s="107"/>
      <c r="CL439" s="107"/>
      <c r="CM439" s="107"/>
      <c r="CN439" s="107"/>
      <c r="CO439" s="107"/>
      <c r="CP439" s="102"/>
      <c r="CQ439" s="102"/>
      <c r="CR439" s="102"/>
      <c r="CS439" s="102"/>
      <c r="CT439" s="102"/>
      <c r="CU439" s="102"/>
      <c r="CV439" s="105" t="str">
        <f t="shared" si="162"/>
        <v>GENTECH S.A.S</v>
      </c>
      <c r="CW439" s="105" t="str">
        <f t="shared" si="163"/>
        <v>AMRESCO</v>
      </c>
      <c r="CX439" s="105">
        <f t="shared" si="164"/>
        <v>197000</v>
      </c>
      <c r="CY439" s="105">
        <f t="shared" si="165"/>
        <v>31520</v>
      </c>
      <c r="CZ439" s="105">
        <f t="shared" si="166"/>
        <v>228520</v>
      </c>
      <c r="DA439" s="105" t="str">
        <f t="shared" si="167"/>
        <v xml:space="preserve">60 dias </v>
      </c>
    </row>
    <row r="440" spans="1:105">
      <c r="A440" s="40">
        <v>432</v>
      </c>
      <c r="B440" s="133" t="s">
        <v>585</v>
      </c>
      <c r="C440" s="26" t="s">
        <v>89</v>
      </c>
      <c r="D440" s="26">
        <v>1</v>
      </c>
      <c r="E440" s="121" t="s">
        <v>242</v>
      </c>
      <c r="F440" s="32">
        <v>1</v>
      </c>
      <c r="G440" s="99"/>
      <c r="H440" s="115"/>
      <c r="I440" s="115"/>
      <c r="J440" s="115"/>
      <c r="K440" s="100"/>
      <c r="L440" s="101"/>
      <c r="M440" s="101"/>
      <c r="N440" s="101"/>
      <c r="O440" s="101"/>
      <c r="P440" s="101"/>
      <c r="Q440" s="102"/>
      <c r="R440" s="102"/>
      <c r="S440" s="102"/>
      <c r="T440" s="102"/>
      <c r="U440" s="102"/>
      <c r="V440" s="103"/>
      <c r="W440" s="103"/>
      <c r="X440" s="103"/>
      <c r="Y440" s="103"/>
      <c r="Z440" s="103"/>
      <c r="AA440" s="101"/>
      <c r="AB440" s="101"/>
      <c r="AC440" s="101"/>
      <c r="AD440" s="101"/>
      <c r="AE440" s="101"/>
      <c r="AF440" s="104" t="s">
        <v>242</v>
      </c>
      <c r="AG440" s="104">
        <v>1124000</v>
      </c>
      <c r="AH440" s="104">
        <v>179840</v>
      </c>
      <c r="AI440" s="104">
        <v>1303840</v>
      </c>
      <c r="AJ440" s="104" t="s">
        <v>1292</v>
      </c>
      <c r="AK440" s="102" t="str">
        <f t="shared" si="144"/>
        <v>GENTECH S.A.S</v>
      </c>
      <c r="AL440" s="102" t="str">
        <f t="shared" si="145"/>
        <v>AMRESCO</v>
      </c>
      <c r="AM440" s="102">
        <f t="shared" si="146"/>
        <v>1124000</v>
      </c>
      <c r="AN440" s="102">
        <f t="shared" si="147"/>
        <v>179840</v>
      </c>
      <c r="AO440" s="102">
        <f t="shared" si="148"/>
        <v>1303840</v>
      </c>
      <c r="AP440" s="102" t="str">
        <f t="shared" si="149"/>
        <v xml:space="preserve">60 dias </v>
      </c>
      <c r="AQ440" s="104"/>
      <c r="AR440" s="104"/>
      <c r="AS440" s="104"/>
      <c r="AT440" s="104"/>
      <c r="AU440" s="104"/>
      <c r="AV440" s="105"/>
      <c r="AW440" s="105"/>
      <c r="AX440" s="105"/>
      <c r="AY440" s="105"/>
      <c r="AZ440" s="105"/>
      <c r="BA440" s="102"/>
      <c r="BB440" s="102"/>
      <c r="BC440" s="102"/>
      <c r="BD440" s="102"/>
      <c r="BE440" s="102"/>
      <c r="BF440" s="106"/>
      <c r="BG440" s="106"/>
      <c r="BH440" s="106"/>
      <c r="BI440" s="106"/>
      <c r="BJ440" s="106"/>
      <c r="BK440" s="101"/>
      <c r="BL440" s="101"/>
      <c r="BM440" s="101"/>
      <c r="BN440" s="101"/>
      <c r="BO440" s="101"/>
      <c r="BP440" s="107"/>
      <c r="BQ440" s="107"/>
      <c r="BR440" s="107"/>
      <c r="BS440" s="107"/>
      <c r="BT440" s="107"/>
      <c r="BU440" s="151"/>
      <c r="BV440" s="151">
        <f t="shared" si="151"/>
        <v>0</v>
      </c>
      <c r="BW440" s="151"/>
      <c r="BX440" s="151"/>
      <c r="BY440" s="151"/>
      <c r="BZ440" s="151">
        <f t="shared" si="155"/>
        <v>0</v>
      </c>
      <c r="CA440" s="105"/>
      <c r="CB440" s="105"/>
      <c r="CC440" s="105"/>
      <c r="CD440" s="105"/>
      <c r="CE440" s="105"/>
      <c r="CF440" s="100"/>
      <c r="CG440" s="100"/>
      <c r="CH440" s="100"/>
      <c r="CI440" s="100"/>
      <c r="CJ440" s="100"/>
      <c r="CK440" s="107"/>
      <c r="CL440" s="107"/>
      <c r="CM440" s="107"/>
      <c r="CN440" s="107"/>
      <c r="CO440" s="107"/>
      <c r="CP440" s="102"/>
      <c r="CQ440" s="102"/>
      <c r="CR440" s="102"/>
      <c r="CS440" s="102"/>
      <c r="CT440" s="102"/>
      <c r="CU440" s="102"/>
      <c r="CV440" s="105" t="str">
        <f t="shared" si="162"/>
        <v>GENTECH S.A.S</v>
      </c>
      <c r="CW440" s="105" t="str">
        <f t="shared" si="163"/>
        <v>AMRESCO</v>
      </c>
      <c r="CX440" s="105">
        <f t="shared" si="164"/>
        <v>1124000</v>
      </c>
      <c r="CY440" s="105">
        <f t="shared" si="165"/>
        <v>179840</v>
      </c>
      <c r="CZ440" s="105">
        <f t="shared" si="166"/>
        <v>1303840</v>
      </c>
      <c r="DA440" s="105" t="str">
        <f t="shared" si="167"/>
        <v xml:space="preserve">60 dias </v>
      </c>
    </row>
    <row r="441" spans="1:105" ht="30">
      <c r="A441" s="40">
        <v>433</v>
      </c>
      <c r="B441" s="120" t="s">
        <v>587</v>
      </c>
      <c r="C441" s="26" t="s">
        <v>89</v>
      </c>
      <c r="D441" s="26">
        <v>1</v>
      </c>
      <c r="E441" s="120" t="s">
        <v>1265</v>
      </c>
      <c r="F441" s="32">
        <v>1</v>
      </c>
      <c r="G441" s="99" t="s">
        <v>134</v>
      </c>
      <c r="H441" s="115">
        <v>397500</v>
      </c>
      <c r="I441" s="115">
        <v>63600</v>
      </c>
      <c r="J441" s="115">
        <v>461099.99999999994</v>
      </c>
      <c r="K441" s="100" t="s">
        <v>1274</v>
      </c>
      <c r="L441" s="101"/>
      <c r="M441" s="101"/>
      <c r="N441" s="101"/>
      <c r="O441" s="101"/>
      <c r="P441" s="101"/>
      <c r="Q441" s="102"/>
      <c r="R441" s="102"/>
      <c r="S441" s="102"/>
      <c r="T441" s="102"/>
      <c r="U441" s="102"/>
      <c r="V441" s="103"/>
      <c r="W441" s="103"/>
      <c r="X441" s="103"/>
      <c r="Y441" s="103"/>
      <c r="Z441" s="103"/>
      <c r="AA441" s="101"/>
      <c r="AB441" s="101"/>
      <c r="AC441" s="101"/>
      <c r="AD441" s="101"/>
      <c r="AE441" s="101"/>
      <c r="AF441" s="104" t="s">
        <v>242</v>
      </c>
      <c r="AG441" s="104">
        <v>136000</v>
      </c>
      <c r="AH441" s="104">
        <v>21760</v>
      </c>
      <c r="AI441" s="104">
        <v>157760</v>
      </c>
      <c r="AJ441" s="104" t="s">
        <v>1292</v>
      </c>
      <c r="AK441" s="102" t="str">
        <f t="shared" si="144"/>
        <v>GENTECH S.A.S</v>
      </c>
      <c r="AL441" s="102" t="str">
        <f t="shared" si="145"/>
        <v>AMRESCO</v>
      </c>
      <c r="AM441" s="102">
        <f t="shared" si="146"/>
        <v>136000</v>
      </c>
      <c r="AN441" s="102">
        <f t="shared" si="147"/>
        <v>21760</v>
      </c>
      <c r="AO441" s="102">
        <f t="shared" si="148"/>
        <v>157760</v>
      </c>
      <c r="AP441" s="102" t="str">
        <f t="shared" si="149"/>
        <v xml:space="preserve">60 dias </v>
      </c>
      <c r="AQ441" s="104"/>
      <c r="AR441" s="104"/>
      <c r="AS441" s="104"/>
      <c r="AT441" s="104"/>
      <c r="AU441" s="104"/>
      <c r="AV441" s="105"/>
      <c r="AW441" s="105"/>
      <c r="AX441" s="105"/>
      <c r="AY441" s="105"/>
      <c r="AZ441" s="105"/>
      <c r="BA441" s="102"/>
      <c r="BB441" s="102"/>
      <c r="BC441" s="102"/>
      <c r="BD441" s="102"/>
      <c r="BE441" s="102"/>
      <c r="BF441" s="106" t="s">
        <v>134</v>
      </c>
      <c r="BG441" s="106">
        <v>397440</v>
      </c>
      <c r="BH441" s="106">
        <v>63590.400000000001</v>
      </c>
      <c r="BI441" s="106">
        <v>461030.40000000002</v>
      </c>
      <c r="BJ441" s="106" t="s">
        <v>1312</v>
      </c>
      <c r="BK441" s="101"/>
      <c r="BL441" s="101"/>
      <c r="BM441" s="101"/>
      <c r="BN441" s="101"/>
      <c r="BO441" s="101"/>
      <c r="BP441" s="107"/>
      <c r="BQ441" s="107"/>
      <c r="BR441" s="107"/>
      <c r="BS441" s="107"/>
      <c r="BT441" s="107"/>
      <c r="BU441" s="151" t="str">
        <f t="shared" si="150"/>
        <v>PROFINAS S.A.S</v>
      </c>
      <c r="BV441" s="151" t="str">
        <f t="shared" si="151"/>
        <v>MERCK</v>
      </c>
      <c r="BW441" s="151">
        <f t="shared" si="152"/>
        <v>397440</v>
      </c>
      <c r="BX441" s="151">
        <f t="shared" si="153"/>
        <v>63590.400000000001</v>
      </c>
      <c r="BY441" s="151">
        <f t="shared" si="154"/>
        <v>461030.40000000002</v>
      </c>
      <c r="BZ441" s="151" t="str">
        <f t="shared" si="155"/>
        <v>8-75 DIAS</v>
      </c>
      <c r="CA441" s="105"/>
      <c r="CB441" s="105"/>
      <c r="CC441" s="105"/>
      <c r="CD441" s="105"/>
      <c r="CE441" s="105"/>
      <c r="CF441" s="100"/>
      <c r="CG441" s="100"/>
      <c r="CH441" s="100"/>
      <c r="CI441" s="100"/>
      <c r="CJ441" s="100"/>
      <c r="CK441" s="107"/>
      <c r="CL441" s="107"/>
      <c r="CM441" s="107"/>
      <c r="CN441" s="107"/>
      <c r="CO441" s="107"/>
      <c r="CP441" s="102"/>
      <c r="CQ441" s="102"/>
      <c r="CR441" s="102"/>
      <c r="CS441" s="102"/>
      <c r="CT441" s="102"/>
      <c r="CU441" s="102"/>
      <c r="CV441" s="105" t="str">
        <f t="shared" si="162"/>
        <v>GENTECH S.A.S</v>
      </c>
      <c r="CW441" s="105" t="str">
        <f t="shared" si="163"/>
        <v>AMRESCO</v>
      </c>
      <c r="CX441" s="105">
        <f t="shared" si="164"/>
        <v>136000</v>
      </c>
      <c r="CY441" s="105">
        <f t="shared" si="165"/>
        <v>21760</v>
      </c>
      <c r="CZ441" s="105">
        <f t="shared" si="166"/>
        <v>157760</v>
      </c>
      <c r="DA441" s="105" t="str">
        <f t="shared" si="167"/>
        <v xml:space="preserve">60 dias </v>
      </c>
    </row>
    <row r="442" spans="1:105" ht="30">
      <c r="A442" s="40">
        <v>434</v>
      </c>
      <c r="B442" s="120" t="s">
        <v>586</v>
      </c>
      <c r="C442" s="26" t="s">
        <v>89</v>
      </c>
      <c r="D442" s="26">
        <v>1</v>
      </c>
      <c r="E442" s="120" t="s">
        <v>1265</v>
      </c>
      <c r="F442" s="32">
        <v>1</v>
      </c>
      <c r="G442" s="99" t="s">
        <v>134</v>
      </c>
      <c r="H442" s="115">
        <v>310000</v>
      </c>
      <c r="I442" s="115">
        <v>49600</v>
      </c>
      <c r="J442" s="115">
        <v>359600</v>
      </c>
      <c r="K442" s="100" t="s">
        <v>1274</v>
      </c>
      <c r="L442" s="101"/>
      <c r="M442" s="101"/>
      <c r="N442" s="101"/>
      <c r="O442" s="101"/>
      <c r="P442" s="101"/>
      <c r="Q442" s="102"/>
      <c r="R442" s="102"/>
      <c r="S442" s="102"/>
      <c r="T442" s="102"/>
      <c r="U442" s="102"/>
      <c r="V442" s="103"/>
      <c r="W442" s="103"/>
      <c r="X442" s="103"/>
      <c r="Y442" s="103"/>
      <c r="Z442" s="103"/>
      <c r="AA442" s="101"/>
      <c r="AB442" s="101"/>
      <c r="AC442" s="101"/>
      <c r="AD442" s="101"/>
      <c r="AE442" s="101"/>
      <c r="AF442" s="104" t="s">
        <v>242</v>
      </c>
      <c r="AG442" s="104">
        <v>135000</v>
      </c>
      <c r="AH442" s="104">
        <v>21600</v>
      </c>
      <c r="AI442" s="104">
        <v>156600</v>
      </c>
      <c r="AJ442" s="104" t="s">
        <v>1292</v>
      </c>
      <c r="AK442" s="102" t="str">
        <f t="shared" si="144"/>
        <v>GENTECH S.A.S</v>
      </c>
      <c r="AL442" s="102" t="str">
        <f t="shared" si="145"/>
        <v>AMRESCO</v>
      </c>
      <c r="AM442" s="102">
        <f t="shared" si="146"/>
        <v>135000</v>
      </c>
      <c r="AN442" s="102">
        <f t="shared" si="147"/>
        <v>21600</v>
      </c>
      <c r="AO442" s="102">
        <f t="shared" si="148"/>
        <v>156600</v>
      </c>
      <c r="AP442" s="102" t="str">
        <f t="shared" si="149"/>
        <v xml:space="preserve">60 dias </v>
      </c>
      <c r="AQ442" s="104"/>
      <c r="AR442" s="104"/>
      <c r="AS442" s="104"/>
      <c r="AT442" s="104"/>
      <c r="AU442" s="104"/>
      <c r="AV442" s="105"/>
      <c r="AW442" s="105"/>
      <c r="AX442" s="105"/>
      <c r="AY442" s="105"/>
      <c r="AZ442" s="105"/>
      <c r="BA442" s="102"/>
      <c r="BB442" s="102"/>
      <c r="BC442" s="102"/>
      <c r="BD442" s="102"/>
      <c r="BE442" s="102"/>
      <c r="BF442" s="106" t="s">
        <v>134</v>
      </c>
      <c r="BG442" s="106">
        <v>133056</v>
      </c>
      <c r="BH442" s="106">
        <v>21288.959999999999</v>
      </c>
      <c r="BI442" s="106">
        <v>154344.95999999999</v>
      </c>
      <c r="BJ442" s="106" t="s">
        <v>1312</v>
      </c>
      <c r="BK442" s="101"/>
      <c r="BL442" s="101"/>
      <c r="BM442" s="101"/>
      <c r="BN442" s="101"/>
      <c r="BO442" s="101"/>
      <c r="BP442" s="107"/>
      <c r="BQ442" s="107"/>
      <c r="BR442" s="107"/>
      <c r="BS442" s="107"/>
      <c r="BT442" s="107"/>
      <c r="BU442" s="151" t="str">
        <f t="shared" si="150"/>
        <v>PROFINAS S.A.S</v>
      </c>
      <c r="BV442" s="151" t="str">
        <f t="shared" si="151"/>
        <v>MERCK</v>
      </c>
      <c r="BW442" s="151">
        <f t="shared" si="152"/>
        <v>133056</v>
      </c>
      <c r="BX442" s="151">
        <f t="shared" si="153"/>
        <v>21288.959999999999</v>
      </c>
      <c r="BY442" s="151">
        <f t="shared" si="154"/>
        <v>154344.95999999999</v>
      </c>
      <c r="BZ442" s="151" t="str">
        <f t="shared" si="155"/>
        <v>8-75 DIAS</v>
      </c>
      <c r="CA442" s="105"/>
      <c r="CB442" s="105"/>
      <c r="CC442" s="105"/>
      <c r="CD442" s="105"/>
      <c r="CE442" s="105"/>
      <c r="CF442" s="100"/>
      <c r="CG442" s="100"/>
      <c r="CH442" s="100"/>
      <c r="CI442" s="100"/>
      <c r="CJ442" s="100"/>
      <c r="CK442" s="107"/>
      <c r="CL442" s="107"/>
      <c r="CM442" s="107"/>
      <c r="CN442" s="107"/>
      <c r="CO442" s="107"/>
      <c r="CP442" s="102"/>
      <c r="CQ442" s="102"/>
      <c r="CR442" s="102"/>
      <c r="CS442" s="102"/>
      <c r="CT442" s="102"/>
      <c r="CU442" s="102"/>
      <c r="CV442" s="105" t="str">
        <f t="shared" si="162"/>
        <v>PROFINAS S.A.S</v>
      </c>
      <c r="CW442" s="105" t="str">
        <f t="shared" si="163"/>
        <v>MERCK</v>
      </c>
      <c r="CX442" s="105">
        <f t="shared" si="164"/>
        <v>133056</v>
      </c>
      <c r="CY442" s="105">
        <f t="shared" si="165"/>
        <v>21288.959999999999</v>
      </c>
      <c r="CZ442" s="105">
        <f t="shared" si="166"/>
        <v>154344.95999999999</v>
      </c>
      <c r="DA442" s="105" t="str">
        <f t="shared" si="167"/>
        <v>8-75 DIAS</v>
      </c>
    </row>
    <row r="443" spans="1:105" ht="30">
      <c r="A443" s="40">
        <v>435</v>
      </c>
      <c r="B443" s="120" t="s">
        <v>588</v>
      </c>
      <c r="C443" s="26" t="s">
        <v>143</v>
      </c>
      <c r="D443" s="26">
        <v>5</v>
      </c>
      <c r="E443" s="121" t="s">
        <v>242</v>
      </c>
      <c r="F443" s="32">
        <v>1</v>
      </c>
      <c r="G443" s="99"/>
      <c r="H443" s="115"/>
      <c r="I443" s="115"/>
      <c r="J443" s="115"/>
      <c r="K443" s="100"/>
      <c r="L443" s="101"/>
      <c r="M443" s="101"/>
      <c r="N443" s="101"/>
      <c r="O443" s="101"/>
      <c r="P443" s="101"/>
      <c r="Q443" s="102"/>
      <c r="R443" s="102"/>
      <c r="S443" s="102"/>
      <c r="T443" s="102"/>
      <c r="U443" s="102"/>
      <c r="V443" s="103"/>
      <c r="W443" s="103"/>
      <c r="X443" s="103"/>
      <c r="Y443" s="103"/>
      <c r="Z443" s="103"/>
      <c r="AA443" s="101"/>
      <c r="AB443" s="101"/>
      <c r="AC443" s="101"/>
      <c r="AD443" s="101"/>
      <c r="AE443" s="101"/>
      <c r="AF443" s="104"/>
      <c r="AG443" s="104"/>
      <c r="AH443" s="104"/>
      <c r="AI443" s="104"/>
      <c r="AJ443" s="104"/>
      <c r="AK443" s="102"/>
      <c r="AL443" s="102"/>
      <c r="AM443" s="102"/>
      <c r="AN443" s="102"/>
      <c r="AO443" s="102"/>
      <c r="AP443" s="102"/>
      <c r="AQ443" s="104"/>
      <c r="AR443" s="104"/>
      <c r="AS443" s="104"/>
      <c r="AT443" s="104"/>
      <c r="AU443" s="104"/>
      <c r="AV443" s="105"/>
      <c r="AW443" s="105"/>
      <c r="AX443" s="105"/>
      <c r="AY443" s="105"/>
      <c r="AZ443" s="105"/>
      <c r="BA443" s="102"/>
      <c r="BB443" s="102"/>
      <c r="BC443" s="102"/>
      <c r="BD443" s="102"/>
      <c r="BE443" s="102"/>
      <c r="BF443" s="106"/>
      <c r="BG443" s="106"/>
      <c r="BH443" s="106"/>
      <c r="BI443" s="106"/>
      <c r="BJ443" s="106"/>
      <c r="BK443" s="101"/>
      <c r="BL443" s="101"/>
      <c r="BM443" s="101"/>
      <c r="BN443" s="101"/>
      <c r="BO443" s="101"/>
      <c r="BP443" s="107"/>
      <c r="BQ443" s="107"/>
      <c r="BR443" s="107"/>
      <c r="BS443" s="107"/>
      <c r="BT443" s="107"/>
      <c r="BU443" s="151"/>
      <c r="BV443" s="151">
        <f t="shared" si="151"/>
        <v>0</v>
      </c>
      <c r="BW443" s="151"/>
      <c r="BX443" s="151"/>
      <c r="BY443" s="151"/>
      <c r="BZ443" s="151">
        <f t="shared" si="155"/>
        <v>0</v>
      </c>
      <c r="CA443" s="105"/>
      <c r="CB443" s="105"/>
      <c r="CC443" s="105"/>
      <c r="CD443" s="105"/>
      <c r="CE443" s="105"/>
      <c r="CF443" s="100"/>
      <c r="CG443" s="100"/>
      <c r="CH443" s="100"/>
      <c r="CI443" s="100"/>
      <c r="CJ443" s="100"/>
      <c r="CK443" s="107"/>
      <c r="CL443" s="107"/>
      <c r="CM443" s="107"/>
      <c r="CN443" s="107"/>
      <c r="CO443" s="107"/>
      <c r="CP443" s="102"/>
      <c r="CQ443" s="102"/>
      <c r="CR443" s="102"/>
      <c r="CS443" s="102"/>
      <c r="CT443" s="102"/>
      <c r="CU443" s="102"/>
      <c r="CV443" s="105">
        <f t="shared" si="162"/>
        <v>0</v>
      </c>
      <c r="CW443" s="105">
        <f t="shared" si="163"/>
        <v>0</v>
      </c>
      <c r="CX443" s="105">
        <f t="shared" si="164"/>
        <v>0</v>
      </c>
      <c r="CY443" s="105">
        <f t="shared" si="165"/>
        <v>0</v>
      </c>
      <c r="CZ443" s="105">
        <f t="shared" si="166"/>
        <v>0</v>
      </c>
      <c r="DA443" s="105">
        <f t="shared" si="167"/>
        <v>0</v>
      </c>
    </row>
    <row r="444" spans="1:105" ht="45">
      <c r="A444" s="40">
        <v>436</v>
      </c>
      <c r="B444" s="120" t="s">
        <v>604</v>
      </c>
      <c r="C444" s="26" t="s">
        <v>314</v>
      </c>
      <c r="D444" s="26">
        <v>5</v>
      </c>
      <c r="E444" s="121" t="s">
        <v>605</v>
      </c>
      <c r="F444" s="32">
        <v>1</v>
      </c>
      <c r="G444" s="99" t="s">
        <v>142</v>
      </c>
      <c r="H444" s="115">
        <v>329000</v>
      </c>
      <c r="I444" s="115">
        <v>52640</v>
      </c>
      <c r="J444" s="115">
        <v>381640</v>
      </c>
      <c r="K444" s="100" t="s">
        <v>1274</v>
      </c>
      <c r="L444" s="101"/>
      <c r="M444" s="101"/>
      <c r="N444" s="101"/>
      <c r="O444" s="101"/>
      <c r="P444" s="101"/>
      <c r="Q444" s="102"/>
      <c r="R444" s="102"/>
      <c r="S444" s="102"/>
      <c r="T444" s="102"/>
      <c r="U444" s="102"/>
      <c r="V444" s="103"/>
      <c r="W444" s="103"/>
      <c r="X444" s="103"/>
      <c r="Y444" s="103"/>
      <c r="Z444" s="103"/>
      <c r="AA444" s="101"/>
      <c r="AB444" s="101"/>
      <c r="AC444" s="101"/>
      <c r="AD444" s="101"/>
      <c r="AE444" s="101"/>
      <c r="AF444" s="104"/>
      <c r="AG444" s="104"/>
      <c r="AH444" s="104"/>
      <c r="AI444" s="104"/>
      <c r="AJ444" s="104"/>
      <c r="AK444" s="102" t="str">
        <f t="shared" si="144"/>
        <v>ADEQUIM S.A.S</v>
      </c>
      <c r="AL444" s="102" t="str">
        <f t="shared" si="145"/>
        <v>CALBIOCHEM</v>
      </c>
      <c r="AM444" s="102">
        <f t="shared" si="146"/>
        <v>329000</v>
      </c>
      <c r="AN444" s="102">
        <f t="shared" si="147"/>
        <v>52640</v>
      </c>
      <c r="AO444" s="102">
        <f t="shared" si="148"/>
        <v>381640</v>
      </c>
      <c r="AP444" s="102" t="str">
        <f t="shared" si="149"/>
        <v>90 DIAS</v>
      </c>
      <c r="AQ444" s="104"/>
      <c r="AR444" s="104"/>
      <c r="AS444" s="104"/>
      <c r="AT444" s="104"/>
      <c r="AU444" s="104"/>
      <c r="AV444" s="105"/>
      <c r="AW444" s="105"/>
      <c r="AX444" s="105"/>
      <c r="AY444" s="105"/>
      <c r="AZ444" s="105"/>
      <c r="BA444" s="102" t="s">
        <v>134</v>
      </c>
      <c r="BB444" s="102">
        <v>440800</v>
      </c>
      <c r="BC444" s="102">
        <v>70528</v>
      </c>
      <c r="BD444" s="102">
        <v>511328</v>
      </c>
      <c r="BE444" s="102" t="s">
        <v>1283</v>
      </c>
      <c r="BF444" s="106" t="s">
        <v>142</v>
      </c>
      <c r="BG444" s="106">
        <v>263227.2</v>
      </c>
      <c r="BH444" s="106">
        <v>42116.352000000006</v>
      </c>
      <c r="BI444" s="106">
        <v>305343.55200000003</v>
      </c>
      <c r="BJ444" s="106" t="s">
        <v>1312</v>
      </c>
      <c r="BK444" s="101"/>
      <c r="BL444" s="101"/>
      <c r="BM444" s="101"/>
      <c r="BN444" s="101"/>
      <c r="BO444" s="101"/>
      <c r="BP444" s="107"/>
      <c r="BQ444" s="107"/>
      <c r="BR444" s="107"/>
      <c r="BS444" s="107"/>
      <c r="BT444" s="107"/>
      <c r="BU444" s="151" t="str">
        <f t="shared" si="150"/>
        <v>PROFINAS S.A.S</v>
      </c>
      <c r="BV444" s="151" t="str">
        <f t="shared" si="151"/>
        <v>CALBIOCHEM</v>
      </c>
      <c r="BW444" s="151">
        <f t="shared" si="152"/>
        <v>263227.2</v>
      </c>
      <c r="BX444" s="151">
        <f t="shared" si="153"/>
        <v>42116.352000000006</v>
      </c>
      <c r="BY444" s="151">
        <f t="shared" si="154"/>
        <v>305343.55200000003</v>
      </c>
      <c r="BZ444" s="151" t="str">
        <f t="shared" si="155"/>
        <v>8-75 DIAS</v>
      </c>
      <c r="CA444" s="105"/>
      <c r="CB444" s="105"/>
      <c r="CC444" s="105"/>
      <c r="CD444" s="105"/>
      <c r="CE444" s="105"/>
      <c r="CF444" s="100"/>
      <c r="CG444" s="100"/>
      <c r="CH444" s="100"/>
      <c r="CI444" s="100"/>
      <c r="CJ444" s="100"/>
      <c r="CK444" s="107"/>
      <c r="CL444" s="107"/>
      <c r="CM444" s="107"/>
      <c r="CN444" s="107"/>
      <c r="CO444" s="107"/>
      <c r="CP444" s="102"/>
      <c r="CQ444" s="102"/>
      <c r="CR444" s="102"/>
      <c r="CS444" s="102"/>
      <c r="CT444" s="102"/>
      <c r="CU444" s="102"/>
      <c r="CV444" s="105" t="str">
        <f t="shared" si="162"/>
        <v>PROFINAS S.A.S</v>
      </c>
      <c r="CW444" s="105" t="str">
        <f t="shared" si="163"/>
        <v>CALBIOCHEM</v>
      </c>
      <c r="CX444" s="105">
        <f t="shared" si="164"/>
        <v>263227.2</v>
      </c>
      <c r="CY444" s="105">
        <f t="shared" si="165"/>
        <v>42116.352000000006</v>
      </c>
      <c r="CZ444" s="105">
        <f t="shared" si="166"/>
        <v>305343.55200000003</v>
      </c>
      <c r="DA444" s="105" t="str">
        <f t="shared" si="167"/>
        <v>8-75 DIAS</v>
      </c>
    </row>
    <row r="445" spans="1:105" ht="60">
      <c r="A445" s="40">
        <v>437</v>
      </c>
      <c r="B445" s="120" t="s">
        <v>606</v>
      </c>
      <c r="C445" s="26" t="s">
        <v>308</v>
      </c>
      <c r="D445" s="26">
        <v>5</v>
      </c>
      <c r="E445" s="121" t="s">
        <v>605</v>
      </c>
      <c r="F445" s="32">
        <v>1</v>
      </c>
      <c r="G445" s="99" t="s">
        <v>142</v>
      </c>
      <c r="H445" s="115">
        <v>994500</v>
      </c>
      <c r="I445" s="115" t="s">
        <v>914</v>
      </c>
      <c r="J445" s="115">
        <v>994500</v>
      </c>
      <c r="K445" s="100" t="s">
        <v>1274</v>
      </c>
      <c r="L445" s="101"/>
      <c r="M445" s="101"/>
      <c r="N445" s="101"/>
      <c r="O445" s="101"/>
      <c r="P445" s="101" t="s">
        <v>915</v>
      </c>
      <c r="Q445" s="102"/>
      <c r="R445" s="102"/>
      <c r="S445" s="102"/>
      <c r="T445" s="102"/>
      <c r="U445" s="102" t="s">
        <v>915</v>
      </c>
      <c r="V445" s="103"/>
      <c r="W445" s="103"/>
      <c r="X445" s="103"/>
      <c r="Y445" s="103"/>
      <c r="Z445" s="103" t="s">
        <v>915</v>
      </c>
      <c r="AA445" s="101"/>
      <c r="AB445" s="101"/>
      <c r="AC445" s="101"/>
      <c r="AD445" s="101"/>
      <c r="AE445" s="101" t="s">
        <v>915</v>
      </c>
      <c r="AF445" s="104"/>
      <c r="AG445" s="104"/>
      <c r="AH445" s="104"/>
      <c r="AI445" s="104"/>
      <c r="AJ445" s="104" t="s">
        <v>915</v>
      </c>
      <c r="AK445" s="102" t="str">
        <f t="shared" si="144"/>
        <v>ADEQUIM S.A.S</v>
      </c>
      <c r="AL445" s="102" t="str">
        <f t="shared" si="145"/>
        <v>CALBIOCHEM</v>
      </c>
      <c r="AM445" s="102">
        <f t="shared" si="146"/>
        <v>994500</v>
      </c>
      <c r="AN445" s="102" t="str">
        <f t="shared" si="147"/>
        <v xml:space="preserve"> </v>
      </c>
      <c r="AO445" s="102">
        <f t="shared" si="148"/>
        <v>994500</v>
      </c>
      <c r="AP445" s="102" t="str">
        <f t="shared" si="149"/>
        <v>90 DIAS</v>
      </c>
      <c r="AQ445" s="104"/>
      <c r="AR445" s="104"/>
      <c r="AS445" s="104"/>
      <c r="AT445" s="104"/>
      <c r="AU445" s="104" t="s">
        <v>915</v>
      </c>
      <c r="AV445" s="105"/>
      <c r="AW445" s="105"/>
      <c r="AX445" s="105"/>
      <c r="AY445" s="105"/>
      <c r="AZ445" s="105" t="s">
        <v>915</v>
      </c>
      <c r="BA445" s="102" t="s">
        <v>134</v>
      </c>
      <c r="BB445" s="102">
        <v>1332523</v>
      </c>
      <c r="BC445" s="102"/>
      <c r="BD445" s="102">
        <v>1332523</v>
      </c>
      <c r="BE445" s="102" t="s">
        <v>1283</v>
      </c>
      <c r="BF445" s="106" t="s">
        <v>142</v>
      </c>
      <c r="BG445" s="106">
        <v>795732.79999999993</v>
      </c>
      <c r="BH445" s="106"/>
      <c r="BI445" s="106">
        <v>795732.79999999993</v>
      </c>
      <c r="BJ445" s="106" t="s">
        <v>1312</v>
      </c>
      <c r="BK445" s="101"/>
      <c r="BL445" s="101"/>
      <c r="BM445" s="101"/>
      <c r="BN445" s="101"/>
      <c r="BO445" s="101" t="s">
        <v>915</v>
      </c>
      <c r="BP445" s="107"/>
      <c r="BQ445" s="107"/>
      <c r="BR445" s="107"/>
      <c r="BS445" s="107"/>
      <c r="BT445" s="107" t="s">
        <v>915</v>
      </c>
      <c r="BU445" s="151" t="str">
        <f t="shared" si="150"/>
        <v>PROFINAS S.A.S</v>
      </c>
      <c r="BV445" s="151" t="str">
        <f t="shared" si="151"/>
        <v>CALBIOCHEM</v>
      </c>
      <c r="BW445" s="151">
        <f t="shared" si="152"/>
        <v>795732.79999999993</v>
      </c>
      <c r="BX445" s="151"/>
      <c r="BY445" s="151">
        <f t="shared" si="154"/>
        <v>795732.79999999993</v>
      </c>
      <c r="BZ445" s="151" t="str">
        <f t="shared" si="155"/>
        <v>8-75 DIAS</v>
      </c>
      <c r="CA445" s="105"/>
      <c r="CB445" s="105"/>
      <c r="CC445" s="105"/>
      <c r="CD445" s="105"/>
      <c r="CE445" s="105" t="s">
        <v>915</v>
      </c>
      <c r="CF445" s="100"/>
      <c r="CG445" s="100"/>
      <c r="CH445" s="100"/>
      <c r="CI445" s="100"/>
      <c r="CJ445" s="100" t="s">
        <v>915</v>
      </c>
      <c r="CK445" s="107"/>
      <c r="CL445" s="107"/>
      <c r="CM445" s="107"/>
      <c r="CN445" s="107"/>
      <c r="CO445" s="107"/>
      <c r="CP445" s="102"/>
      <c r="CQ445" s="102"/>
      <c r="CR445" s="102"/>
      <c r="CS445" s="102"/>
      <c r="CT445" s="102"/>
      <c r="CU445" s="102"/>
      <c r="CV445" s="105" t="str">
        <f t="shared" si="162"/>
        <v>PROFINAS S.A.S</v>
      </c>
      <c r="CW445" s="105" t="str">
        <f t="shared" si="163"/>
        <v>CALBIOCHEM</v>
      </c>
      <c r="CX445" s="105">
        <f t="shared" si="164"/>
        <v>795732.79999999993</v>
      </c>
      <c r="CY445" s="105">
        <f t="shared" si="165"/>
        <v>0</v>
      </c>
      <c r="CZ445" s="105">
        <f t="shared" si="166"/>
        <v>795732.79999999993</v>
      </c>
      <c r="DA445" s="105" t="str">
        <f t="shared" si="167"/>
        <v>8-75 DIAS</v>
      </c>
    </row>
    <row r="446" spans="1:105" ht="21.75" customHeight="1">
      <c r="E446" s="146"/>
      <c r="F446" s="36"/>
      <c r="G446" s="36"/>
      <c r="J446" s="41">
        <f>SUM(J9:J445)</f>
        <v>69399650</v>
      </c>
      <c r="O446" s="41">
        <f>SUM(O9:O445)</f>
        <v>4769059</v>
      </c>
      <c r="T446" s="41">
        <f>SUM(T9:T445)</f>
        <v>47512870.359999999</v>
      </c>
      <c r="Y446" s="41">
        <f>SUM(Y9:Y445)</f>
        <v>69439920</v>
      </c>
      <c r="AD446" s="41">
        <f>SUM(AD9:AD445)</f>
        <v>44736347.799999997</v>
      </c>
      <c r="AI446" s="41">
        <f>SUM(AI9:AI445)</f>
        <v>47790260</v>
      </c>
      <c r="AT446" s="41">
        <f>SUM(AT9:AT445)</f>
        <v>136244053.19999999</v>
      </c>
      <c r="AY446" s="41">
        <f>SUM(AY9:AY445)</f>
        <v>3184664</v>
      </c>
      <c r="BD446" s="41">
        <f>SUM(BD9:BD445)</f>
        <v>42487019.039999984</v>
      </c>
      <c r="BI446" s="41">
        <f>SUM(BI9:BI445)</f>
        <v>77374935.934160009</v>
      </c>
      <c r="BN446" s="41">
        <f>SUM(BN9:BN445)</f>
        <v>196566500</v>
      </c>
      <c r="BS446" s="41">
        <f>SUM(BS9:BS445)</f>
        <v>34192218</v>
      </c>
      <c r="CD446" s="41">
        <f>SUM(CD9:CD445)</f>
        <v>180623864</v>
      </c>
      <c r="CI446" s="41">
        <f>SUM(CI9:CI445)</f>
        <v>10207680</v>
      </c>
      <c r="CN446" s="41">
        <f>SUM(CN9:CN445)</f>
        <v>21065575.253333334</v>
      </c>
    </row>
    <row r="449" spans="15:15">
      <c r="O449" s="36" t="s">
        <v>914</v>
      </c>
    </row>
    <row r="1048552" spans="1:1">
      <c r="A1048552" s="36" t="s">
        <v>451</v>
      </c>
    </row>
  </sheetData>
  <mergeCells count="24">
    <mergeCell ref="CV7:DA7"/>
    <mergeCell ref="CK7:CO7"/>
    <mergeCell ref="AK7:AP7"/>
    <mergeCell ref="BU7:BZ7"/>
    <mergeCell ref="CP7:CU7"/>
    <mergeCell ref="BF7:BJ7"/>
    <mergeCell ref="BK7:BO7"/>
    <mergeCell ref="BP7:BT7"/>
    <mergeCell ref="CA7:CE7"/>
    <mergeCell ref="CF7:CJ7"/>
    <mergeCell ref="AF7:AJ7"/>
    <mergeCell ref="AQ7:AU7"/>
    <mergeCell ref="AV7:AZ7"/>
    <mergeCell ref="BA7:BE7"/>
    <mergeCell ref="G7:K7"/>
    <mergeCell ref="L7:P7"/>
    <mergeCell ref="Q7:U7"/>
    <mergeCell ref="V7:Z7"/>
    <mergeCell ref="AA7:AE7"/>
    <mergeCell ref="A2:K2"/>
    <mergeCell ref="A1:K1"/>
    <mergeCell ref="A3:K3"/>
    <mergeCell ref="A4:K4"/>
    <mergeCell ref="A5:K5"/>
  </mergeCells>
  <hyperlinks>
    <hyperlink ref="C362" r:id="rId1" display="https://www.thermofisher.com/order/catalog/product/15290026"/>
  </hyperlinks>
  <pageMargins left="0.7" right="0.7" top="0.75" bottom="0.75" header="0.3" footer="0.3"/>
  <pageSetup paperSize="9" orientation="portrait" horizontalDpi="1200" verticalDpi="1200"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G140"/>
  <sheetViews>
    <sheetView zoomScale="80" zoomScaleNormal="80" workbookViewId="0">
      <pane xSplit="2" ySplit="6" topLeftCell="C7" activePane="bottomRight" state="frozen"/>
      <selection pane="topRight" activeCell="C1" sqref="C1"/>
      <selection pane="bottomLeft" activeCell="A7" sqref="A7"/>
      <selection pane="bottomRight" activeCell="B149" sqref="B149"/>
    </sheetView>
  </sheetViews>
  <sheetFormatPr baseColWidth="10" defaultRowHeight="15"/>
  <cols>
    <col min="1" max="1" width="11.42578125" style="36"/>
    <col min="2" max="2" width="48.140625" style="233" customWidth="1"/>
    <col min="3" max="3" width="30" style="233" customWidth="1"/>
    <col min="4" max="4" width="21.28515625" style="233" customWidth="1"/>
    <col min="5" max="5" width="18.5703125" style="233" bestFit="1" customWidth="1"/>
    <col min="6" max="6" width="20.5703125" style="234" customWidth="1"/>
    <col min="7" max="7" width="11.28515625" style="36" customWidth="1"/>
    <col min="8" max="8" width="16" style="36" customWidth="1"/>
    <col min="9" max="11" width="14.5703125" style="36" customWidth="1"/>
    <col min="12" max="12" width="15.42578125" style="36" customWidth="1"/>
    <col min="13" max="25" width="11.42578125" style="36" customWidth="1"/>
    <col min="26" max="26" width="13.42578125" style="36" customWidth="1"/>
    <col min="27" max="30" width="11.42578125" style="36" customWidth="1"/>
    <col min="31" max="31" width="14.42578125" style="36" customWidth="1"/>
    <col min="32" max="35" width="11.42578125" style="36" customWidth="1"/>
    <col min="36" max="36" width="13.42578125" style="36" customWidth="1"/>
    <col min="37" max="37" width="11.42578125" style="36" customWidth="1"/>
    <col min="38" max="41" width="11.42578125" style="36"/>
    <col min="42" max="42" width="14.140625" style="36" customWidth="1"/>
    <col min="43" max="43" width="11.42578125" style="36"/>
    <col min="44" max="73" width="11.42578125" style="36" customWidth="1"/>
    <col min="74" max="74" width="18.7109375" style="36" customWidth="1"/>
    <col min="75" max="75" width="11" style="36" bestFit="1" customWidth="1"/>
    <col min="76" max="76" width="11" style="36" customWidth="1"/>
    <col min="77" max="77" width="8" style="36" customWidth="1"/>
    <col min="78" max="79" width="11.42578125" style="36"/>
    <col min="80" max="80" width="15" style="36" customWidth="1"/>
    <col min="81" max="16384" width="11.42578125" style="36"/>
  </cols>
  <sheetData>
    <row r="1" spans="1:85" ht="15" customHeight="1">
      <c r="A1" s="314" t="s">
        <v>0</v>
      </c>
      <c r="B1" s="314"/>
      <c r="C1" s="314"/>
      <c r="D1" s="314"/>
      <c r="E1" s="314"/>
      <c r="F1" s="314"/>
      <c r="G1" s="314"/>
      <c r="H1" s="314"/>
      <c r="I1" s="314"/>
      <c r="J1" s="314"/>
      <c r="K1" s="314"/>
    </row>
    <row r="2" spans="1:85" ht="15" customHeight="1">
      <c r="A2" s="314" t="s">
        <v>1250</v>
      </c>
      <c r="B2" s="314"/>
      <c r="C2" s="314"/>
      <c r="D2" s="314"/>
      <c r="E2" s="314"/>
      <c r="F2" s="314"/>
      <c r="G2" s="314"/>
      <c r="H2" s="314"/>
      <c r="I2" s="314"/>
      <c r="J2" s="314"/>
      <c r="K2" s="314"/>
    </row>
    <row r="3" spans="1:85" ht="15" customHeight="1">
      <c r="A3" s="314" t="s">
        <v>916</v>
      </c>
      <c r="B3" s="314"/>
      <c r="C3" s="314"/>
      <c r="D3" s="314"/>
      <c r="E3" s="314"/>
      <c r="F3" s="314"/>
      <c r="G3" s="314"/>
      <c r="H3" s="314"/>
      <c r="I3" s="314"/>
      <c r="J3" s="314"/>
      <c r="K3" s="314"/>
    </row>
    <row r="4" spans="1:85" ht="15" customHeight="1">
      <c r="A4" s="314"/>
      <c r="B4" s="314"/>
      <c r="C4" s="314"/>
      <c r="D4" s="314"/>
      <c r="E4" s="314"/>
      <c r="F4" s="314"/>
      <c r="G4" s="314"/>
      <c r="H4" s="314"/>
      <c r="I4" s="314"/>
      <c r="J4" s="314"/>
      <c r="K4" s="314"/>
    </row>
    <row r="5" spans="1:85" ht="15" customHeight="1">
      <c r="A5" s="314" t="s">
        <v>1243</v>
      </c>
      <c r="B5" s="314"/>
      <c r="C5" s="50"/>
      <c r="D5" s="50"/>
      <c r="E5" s="50"/>
      <c r="F5" s="50"/>
      <c r="G5" s="50"/>
      <c r="H5" s="50"/>
      <c r="I5" s="50"/>
      <c r="J5" s="50"/>
      <c r="K5" s="50"/>
    </row>
    <row r="6" spans="1:85" s="96" customFormat="1" ht="24.75" customHeight="1">
      <c r="A6" s="81"/>
      <c r="B6" s="168"/>
      <c r="C6" s="168"/>
      <c r="D6" s="168"/>
      <c r="E6" s="168"/>
      <c r="F6" s="81"/>
      <c r="G6" s="81"/>
      <c r="H6" s="331" t="s">
        <v>1349</v>
      </c>
      <c r="I6" s="331"/>
      <c r="J6" s="331"/>
      <c r="K6" s="331"/>
      <c r="L6" s="331"/>
      <c r="M6" s="332" t="s">
        <v>1350</v>
      </c>
      <c r="N6" s="332"/>
      <c r="O6" s="332"/>
      <c r="P6" s="332"/>
      <c r="Q6" s="332"/>
      <c r="R6" s="333" t="s">
        <v>1352</v>
      </c>
      <c r="S6" s="333"/>
      <c r="T6" s="333"/>
      <c r="U6" s="333"/>
      <c r="V6" s="333"/>
      <c r="W6" s="329" t="s">
        <v>1353</v>
      </c>
      <c r="X6" s="329"/>
      <c r="Y6" s="329"/>
      <c r="Z6" s="329"/>
      <c r="AA6" s="329"/>
      <c r="AB6" s="334" t="s">
        <v>1354</v>
      </c>
      <c r="AC6" s="334"/>
      <c r="AD6" s="334"/>
      <c r="AE6" s="334"/>
      <c r="AF6" s="334"/>
      <c r="AG6" s="327" t="s">
        <v>1363</v>
      </c>
      <c r="AH6" s="327"/>
      <c r="AI6" s="327"/>
      <c r="AJ6" s="327"/>
      <c r="AK6" s="327"/>
      <c r="AL6" s="335" t="s">
        <v>1343</v>
      </c>
      <c r="AM6" s="336"/>
      <c r="AN6" s="336"/>
      <c r="AO6" s="336"/>
      <c r="AP6" s="336"/>
      <c r="AQ6" s="337"/>
      <c r="AR6" s="328" t="s">
        <v>1379</v>
      </c>
      <c r="AS6" s="328"/>
      <c r="AT6" s="328"/>
      <c r="AU6" s="328"/>
      <c r="AV6" s="328"/>
      <c r="AW6" s="329" t="s">
        <v>1381</v>
      </c>
      <c r="AX6" s="329"/>
      <c r="AY6" s="329"/>
      <c r="AZ6" s="329"/>
      <c r="BA6" s="329"/>
      <c r="BB6" s="330" t="s">
        <v>1313</v>
      </c>
      <c r="BC6" s="330"/>
      <c r="BD6" s="330"/>
      <c r="BE6" s="330"/>
      <c r="BF6" s="330"/>
      <c r="BG6" s="333" t="s">
        <v>1385</v>
      </c>
      <c r="BH6" s="333"/>
      <c r="BI6" s="333"/>
      <c r="BJ6" s="333"/>
      <c r="BK6" s="333"/>
      <c r="BL6" s="321" t="s">
        <v>1322</v>
      </c>
      <c r="BM6" s="321"/>
      <c r="BN6" s="321"/>
      <c r="BO6" s="321"/>
      <c r="BP6" s="321"/>
      <c r="BQ6" s="334" t="s">
        <v>1328</v>
      </c>
      <c r="BR6" s="334"/>
      <c r="BS6" s="334"/>
      <c r="BT6" s="334"/>
      <c r="BU6" s="334"/>
      <c r="BV6" s="329" t="s">
        <v>1342</v>
      </c>
      <c r="BW6" s="329"/>
      <c r="BX6" s="329"/>
      <c r="BY6" s="329"/>
      <c r="BZ6" s="329"/>
      <c r="CA6" s="329"/>
      <c r="CB6" s="327" t="s">
        <v>1341</v>
      </c>
      <c r="CC6" s="327"/>
      <c r="CD6" s="327"/>
      <c r="CE6" s="327"/>
      <c r="CF6" s="327"/>
      <c r="CG6" s="327"/>
    </row>
    <row r="7" spans="1:85" ht="45">
      <c r="A7" s="4" t="s">
        <v>1</v>
      </c>
      <c r="B7" s="53" t="s">
        <v>2</v>
      </c>
      <c r="C7" s="4" t="s">
        <v>3</v>
      </c>
      <c r="D7" s="4" t="s">
        <v>4</v>
      </c>
      <c r="E7" s="4" t="s">
        <v>5</v>
      </c>
      <c r="F7" s="4" t="s">
        <v>6</v>
      </c>
      <c r="G7" s="4" t="s">
        <v>8</v>
      </c>
      <c r="H7" s="86" t="s">
        <v>1252</v>
      </c>
      <c r="I7" s="86" t="s">
        <v>7</v>
      </c>
      <c r="J7" s="86" t="s">
        <v>1247</v>
      </c>
      <c r="K7" s="86" t="s">
        <v>1241</v>
      </c>
      <c r="L7" s="86" t="s">
        <v>6</v>
      </c>
      <c r="M7" s="148" t="s">
        <v>1252</v>
      </c>
      <c r="N7" s="148" t="s">
        <v>7</v>
      </c>
      <c r="O7" s="148" t="s">
        <v>1247</v>
      </c>
      <c r="P7" s="148" t="s">
        <v>1241</v>
      </c>
      <c r="Q7" s="148" t="s">
        <v>6</v>
      </c>
      <c r="R7" s="90" t="s">
        <v>1252</v>
      </c>
      <c r="S7" s="90" t="s">
        <v>7</v>
      </c>
      <c r="T7" s="90" t="s">
        <v>1247</v>
      </c>
      <c r="U7" s="90" t="s">
        <v>1241</v>
      </c>
      <c r="V7" s="90" t="s">
        <v>6</v>
      </c>
      <c r="W7" s="88" t="s">
        <v>1252</v>
      </c>
      <c r="X7" s="88" t="s">
        <v>7</v>
      </c>
      <c r="Y7" s="88" t="s">
        <v>1247</v>
      </c>
      <c r="Z7" s="88" t="s">
        <v>1241</v>
      </c>
      <c r="AA7" s="88" t="s">
        <v>6</v>
      </c>
      <c r="AB7" s="76" t="s">
        <v>1252</v>
      </c>
      <c r="AC7" s="76" t="s">
        <v>7</v>
      </c>
      <c r="AD7" s="76" t="s">
        <v>1247</v>
      </c>
      <c r="AE7" s="76" t="s">
        <v>1241</v>
      </c>
      <c r="AF7" s="76" t="s">
        <v>6</v>
      </c>
      <c r="AG7" s="92" t="s">
        <v>1252</v>
      </c>
      <c r="AH7" s="92" t="s">
        <v>7</v>
      </c>
      <c r="AI7" s="92" t="s">
        <v>1247</v>
      </c>
      <c r="AJ7" s="92" t="s">
        <v>1241</v>
      </c>
      <c r="AK7" s="92" t="s">
        <v>6</v>
      </c>
      <c r="AL7" s="166" t="s">
        <v>1339</v>
      </c>
      <c r="AM7" s="166" t="s">
        <v>1252</v>
      </c>
      <c r="AN7" s="166" t="s">
        <v>7</v>
      </c>
      <c r="AO7" s="166" t="s">
        <v>1247</v>
      </c>
      <c r="AP7" s="166" t="s">
        <v>1241</v>
      </c>
      <c r="AQ7" s="166" t="s">
        <v>6</v>
      </c>
      <c r="AR7" s="165" t="s">
        <v>1252</v>
      </c>
      <c r="AS7" s="165" t="s">
        <v>7</v>
      </c>
      <c r="AT7" s="165" t="s">
        <v>1247</v>
      </c>
      <c r="AU7" s="165" t="s">
        <v>1241</v>
      </c>
      <c r="AV7" s="165" t="s">
        <v>6</v>
      </c>
      <c r="AW7" s="88" t="s">
        <v>1252</v>
      </c>
      <c r="AX7" s="88" t="s">
        <v>7</v>
      </c>
      <c r="AY7" s="88" t="s">
        <v>1247</v>
      </c>
      <c r="AZ7" s="88" t="s">
        <v>1241</v>
      </c>
      <c r="BA7" s="88" t="s">
        <v>6</v>
      </c>
      <c r="BB7" s="162" t="s">
        <v>1252</v>
      </c>
      <c r="BC7" s="162" t="s">
        <v>7</v>
      </c>
      <c r="BD7" s="162" t="s">
        <v>1247</v>
      </c>
      <c r="BE7" s="162" t="s">
        <v>1241</v>
      </c>
      <c r="BF7" s="162" t="s">
        <v>6</v>
      </c>
      <c r="BG7" s="90" t="s">
        <v>1252</v>
      </c>
      <c r="BH7" s="90" t="s">
        <v>7</v>
      </c>
      <c r="BI7" s="90" t="s">
        <v>1247</v>
      </c>
      <c r="BJ7" s="90" t="s">
        <v>1241</v>
      </c>
      <c r="BK7" s="90" t="s">
        <v>6</v>
      </c>
      <c r="BL7" s="92" t="s">
        <v>1252</v>
      </c>
      <c r="BM7" s="92" t="s">
        <v>7</v>
      </c>
      <c r="BN7" s="92" t="s">
        <v>1247</v>
      </c>
      <c r="BO7" s="92" t="s">
        <v>1241</v>
      </c>
      <c r="BP7" s="92" t="s">
        <v>6</v>
      </c>
      <c r="BQ7" s="76" t="s">
        <v>1252</v>
      </c>
      <c r="BR7" s="76" t="s">
        <v>7</v>
      </c>
      <c r="BS7" s="76" t="s">
        <v>1247</v>
      </c>
      <c r="BT7" s="76" t="s">
        <v>1241</v>
      </c>
      <c r="BU7" s="76" t="s">
        <v>6</v>
      </c>
      <c r="BV7" s="150" t="s">
        <v>1339</v>
      </c>
      <c r="BW7" s="150" t="s">
        <v>1252</v>
      </c>
      <c r="BX7" s="150" t="s">
        <v>7</v>
      </c>
      <c r="BY7" s="150" t="s">
        <v>1240</v>
      </c>
      <c r="BZ7" s="150" t="s">
        <v>1241</v>
      </c>
      <c r="CA7" s="150" t="s">
        <v>6</v>
      </c>
      <c r="CB7" s="92" t="s">
        <v>1339</v>
      </c>
      <c r="CC7" s="92" t="s">
        <v>1252</v>
      </c>
      <c r="CD7" s="92" t="s">
        <v>7</v>
      </c>
      <c r="CE7" s="92" t="s">
        <v>1247</v>
      </c>
      <c r="CF7" s="92" t="s">
        <v>1241</v>
      </c>
      <c r="CG7" s="92" t="s">
        <v>6</v>
      </c>
    </row>
    <row r="8" spans="1:85" ht="19.5" customHeight="1">
      <c r="A8" s="48">
        <v>1</v>
      </c>
      <c r="B8" s="133" t="s">
        <v>625</v>
      </c>
      <c r="C8" s="169">
        <v>1011880500</v>
      </c>
      <c r="D8" s="170" t="s">
        <v>626</v>
      </c>
      <c r="E8" s="171" t="s">
        <v>627</v>
      </c>
      <c r="F8" s="32" t="s">
        <v>628</v>
      </c>
      <c r="G8" s="33">
        <v>3</v>
      </c>
      <c r="H8" s="172" t="s">
        <v>134</v>
      </c>
      <c r="I8" s="173">
        <v>176000</v>
      </c>
      <c r="J8" s="173" t="s">
        <v>914</v>
      </c>
      <c r="K8" s="174">
        <v>528000</v>
      </c>
      <c r="L8" s="104" t="s">
        <v>1276</v>
      </c>
      <c r="M8" s="149"/>
      <c r="N8" s="149"/>
      <c r="O8" s="149"/>
      <c r="P8" s="149"/>
      <c r="Q8" s="149"/>
      <c r="R8" s="106"/>
      <c r="S8" s="106"/>
      <c r="T8" s="106"/>
      <c r="U8" s="106"/>
      <c r="V8" s="106"/>
      <c r="W8" s="105"/>
      <c r="X8" s="105"/>
      <c r="Y8" s="105"/>
      <c r="Z8" s="105"/>
      <c r="AA8" s="105"/>
      <c r="AB8" s="102"/>
      <c r="AC8" s="102"/>
      <c r="AD8" s="102"/>
      <c r="AE8" s="102"/>
      <c r="AF8" s="102"/>
      <c r="AG8" s="107"/>
      <c r="AH8" s="107"/>
      <c r="AI8" s="107"/>
      <c r="AJ8" s="107"/>
      <c r="AK8" s="107"/>
      <c r="AL8" s="167" t="str">
        <f>IF(AN8=AH8,$AG$6,IF(AN8=AC8,$AB$6,IF(AN8=X8,$W$6,IF(AN8=S8,$R$6,IF(AN8=N8,$M$6,IF(AN8=I8,$H$6," "))))))</f>
        <v>ADEQUIM SAS</v>
      </c>
      <c r="AM8" s="167" t="str">
        <f>IF(AN8=AH8,AG8,IF(AN8=AC8,AB8,IF(AN8=X8,W8,IF(AN8=S8,R8,IF(AN8=N8,M8,IF(AN8=I8,H8," "))))))</f>
        <v>MERCK</v>
      </c>
      <c r="AN8" s="167">
        <f>MIN(AH8,AC8,X8,S8,N8,I8)</f>
        <v>176000</v>
      </c>
      <c r="AO8" s="167" t="str">
        <f>IF(AN8=AH8,AI8,IF(AN8=AC8,AD8,IF(AN8=X8,Y8,IF(AN8=S8,T8,IF(AN8=N8,O8,IF(AN8=I8,J8," "))))))</f>
        <v xml:space="preserve"> </v>
      </c>
      <c r="AP8" s="167">
        <f>MIN(AJ8,AE8,Z8,U8,P8,K8)</f>
        <v>528000</v>
      </c>
      <c r="AQ8" s="167" t="str">
        <f>IF(AN8=AH8,AK8,IF(AN8=AC8,AF8,IF(AN8=X8,AA8,IF(AN8=S8,V8,IF(AN8=N8,Q8,IF(AN8=I8,L8," "))))))</f>
        <v>30 DIAS</v>
      </c>
      <c r="AR8" s="175"/>
      <c r="AS8" s="175"/>
      <c r="AT8" s="175"/>
      <c r="AU8" s="175"/>
      <c r="AV8" s="175"/>
      <c r="AW8" s="105"/>
      <c r="AX8" s="105"/>
      <c r="AY8" s="105"/>
      <c r="AZ8" s="105"/>
      <c r="BA8" s="105"/>
      <c r="BB8" s="176" t="s">
        <v>134</v>
      </c>
      <c r="BC8" s="176">
        <v>1751040</v>
      </c>
      <c r="BD8" s="176">
        <v>0</v>
      </c>
      <c r="BE8" s="176">
        <v>5253120</v>
      </c>
      <c r="BF8" s="176" t="s">
        <v>1312</v>
      </c>
      <c r="BG8" s="106"/>
      <c r="BH8" s="106"/>
      <c r="BI8" s="106"/>
      <c r="BJ8" s="106"/>
      <c r="BK8" s="106"/>
      <c r="BL8" s="107"/>
      <c r="BM8" s="107"/>
      <c r="BN8" s="107"/>
      <c r="BO8" s="107"/>
      <c r="BP8" s="107"/>
      <c r="BQ8" s="102"/>
      <c r="BR8" s="102"/>
      <c r="BS8" s="102"/>
      <c r="BT8" s="102"/>
      <c r="BU8" s="102"/>
      <c r="BV8" s="151" t="str">
        <f>IF(BX8=BR8,$BQ$6,IF(BX8=BM8,$BL$6,IF(BX8=BH8,$BG$6,IF(BX8=BC8,$BB$6,IF(BX8=AX8,$AW$6,IF(BX8=AS8,$AR$6," "))))))</f>
        <v>PROFINAS S.A.S</v>
      </c>
      <c r="BW8" s="151" t="str">
        <f>IF(BX8=BR8,BQ8,IF(BX8=BM8,BL8,IF(BX8=BH8,BG8,IF(BX8=BC8,BB8,IF(BX8=AX8,AW8,IF(BX8=AS8,AR8," "))))))</f>
        <v>MERCK</v>
      </c>
      <c r="BX8" s="151">
        <f>MIN(BR8,BM8,BH8,BC8,AX8,AS8)</f>
        <v>1751040</v>
      </c>
      <c r="BY8" s="151">
        <f>IF(BX8=BR8,BS8,IF(BX8=BM8,BN8,IF(BX8=BH8,BI8,IF(BX8=BC8,BD8,IF(BX8=AX8,AY8,IF(BX8=AS8,AT8," "))))))</f>
        <v>0</v>
      </c>
      <c r="BZ8" s="151">
        <f>MIN(BT8,BO8,BJ8,BE8,AZ8,AU8)</f>
        <v>5253120</v>
      </c>
      <c r="CA8" s="151" t="str">
        <f>IF(BX8=BR8,BU8,IF(BX8=BM8,BP8,IF(BX8=BH8,BK8,IF(BX8=BC8,BF8,IF(BX8=AX8,BA8,IF(BX8=AS8,AV8," "))))))</f>
        <v>8-75 DIAS</v>
      </c>
      <c r="CB8" s="107" t="str">
        <f>IF(CD8=BX8,BV8,IF(CD8=AN8,AL8,""))</f>
        <v>ADEQUIM SAS</v>
      </c>
      <c r="CC8" s="107" t="str">
        <f>IF(CD8=BX8,BW8,IF(CD8=AN8,AM8,""))</f>
        <v>MERCK</v>
      </c>
      <c r="CD8" s="107">
        <f>MIN(BX8,AN8)</f>
        <v>176000</v>
      </c>
      <c r="CE8" s="107" t="str">
        <f>IF(CD8=BX8,BY8,IF(CD8=AN8,AO8,""))</f>
        <v xml:space="preserve"> </v>
      </c>
      <c r="CF8" s="107">
        <f>IF(CD8=BX8,BZ8,IF(CD8=AN8,AP8,""))</f>
        <v>528000</v>
      </c>
      <c r="CG8" s="107" t="str">
        <f>IF(CD8=BX8,CA8,IF(CD8=AN8,AQ8,""))</f>
        <v>30 DIAS</v>
      </c>
    </row>
    <row r="9" spans="1:85">
      <c r="A9" s="48">
        <v>2</v>
      </c>
      <c r="B9" s="133" t="s">
        <v>629</v>
      </c>
      <c r="C9" s="169">
        <v>1050630500</v>
      </c>
      <c r="D9" s="170" t="s">
        <v>626</v>
      </c>
      <c r="E9" s="171" t="s">
        <v>627</v>
      </c>
      <c r="F9" s="32" t="s">
        <v>628</v>
      </c>
      <c r="G9" s="33">
        <v>3</v>
      </c>
      <c r="H9" s="172" t="s">
        <v>134</v>
      </c>
      <c r="I9" s="177">
        <v>143000</v>
      </c>
      <c r="J9" s="177">
        <v>22880</v>
      </c>
      <c r="K9" s="174">
        <v>497639.99999999994</v>
      </c>
      <c r="L9" s="104" t="s">
        <v>1276</v>
      </c>
      <c r="M9" s="149"/>
      <c r="N9" s="149"/>
      <c r="O9" s="149"/>
      <c r="P9" s="149"/>
      <c r="Q9" s="149"/>
      <c r="R9" s="106"/>
      <c r="S9" s="106"/>
      <c r="T9" s="106"/>
      <c r="U9" s="106"/>
      <c r="V9" s="106"/>
      <c r="W9" s="105"/>
      <c r="X9" s="105"/>
      <c r="Y9" s="105"/>
      <c r="Z9" s="105"/>
      <c r="AA9" s="105"/>
      <c r="AB9" s="102"/>
      <c r="AC9" s="102"/>
      <c r="AD9" s="102"/>
      <c r="AE9" s="102"/>
      <c r="AF9" s="102"/>
      <c r="AG9" s="107"/>
      <c r="AH9" s="107"/>
      <c r="AI9" s="107"/>
      <c r="AJ9" s="107"/>
      <c r="AK9" s="107"/>
      <c r="AL9" s="167" t="str">
        <f t="shared" ref="AL9:AL65" si="0">IF(AN9=AH9,$AG$6,IF(AN9=AC9,$AB$6,IF(AN9=X9,$W$6,IF(AN9=S9,$R$6,IF(AN9=N9,$M$6,IF(AN9=I9,$H$6," "))))))</f>
        <v>ADEQUIM SAS</v>
      </c>
      <c r="AM9" s="167" t="str">
        <f t="shared" ref="AM9:AM65" si="1">IF(AN9=AH9,AG9,IF(AN9=AC9,AB9,IF(AN9=X9,W9,IF(AN9=S9,R9,IF(AN9=N9,M9,IF(AN9=I9,H9," "))))))</f>
        <v>MERCK</v>
      </c>
      <c r="AN9" s="167">
        <f t="shared" ref="AN9:AN65" si="2">MIN(AH9,AC9,X9,S9,N9,I9)</f>
        <v>143000</v>
      </c>
      <c r="AO9" s="167">
        <f t="shared" ref="AO9:AO65" si="3">IF(AN9=AH9,AI9,IF(AN9=AC9,AD9,IF(AN9=X9,Y9,IF(AN9=S9,T9,IF(AN9=N9,O9,IF(AN9=I9,J9," "))))))</f>
        <v>22880</v>
      </c>
      <c r="AP9" s="167">
        <f t="shared" ref="AP9:AP65" si="4">MIN(AJ9,AE9,Z9,U9,P9,K9)</f>
        <v>497639.99999999994</v>
      </c>
      <c r="AQ9" s="167" t="str">
        <f t="shared" ref="AQ9:AQ65" si="5">IF(AN9=AH9,AK9,IF(AN9=AC9,AF9,IF(AN9=X9,AA9,IF(AN9=S9,V9,IF(AN9=N9,Q9,IF(AN9=I9,L9," "))))))</f>
        <v>30 DIAS</v>
      </c>
      <c r="AR9" s="175"/>
      <c r="AS9" s="175"/>
      <c r="AT9" s="175"/>
      <c r="AU9" s="175"/>
      <c r="AV9" s="175"/>
      <c r="AW9" s="105"/>
      <c r="AX9" s="105"/>
      <c r="AY9" s="105"/>
      <c r="AZ9" s="105"/>
      <c r="BA9" s="105"/>
      <c r="BB9" s="176" t="s">
        <v>134</v>
      </c>
      <c r="BC9" s="176">
        <v>142272</v>
      </c>
      <c r="BD9" s="176">
        <v>22763.52</v>
      </c>
      <c r="BE9" s="176">
        <v>495106.55999999994</v>
      </c>
      <c r="BF9" s="176" t="s">
        <v>1312</v>
      </c>
      <c r="BG9" s="106"/>
      <c r="BH9" s="106"/>
      <c r="BI9" s="106"/>
      <c r="BJ9" s="106"/>
      <c r="BK9" s="106"/>
      <c r="BL9" s="107"/>
      <c r="BM9" s="107"/>
      <c r="BN9" s="107"/>
      <c r="BO9" s="107"/>
      <c r="BP9" s="107"/>
      <c r="BQ9" s="102"/>
      <c r="BR9" s="102"/>
      <c r="BS9" s="102"/>
      <c r="BT9" s="102"/>
      <c r="BU9" s="102"/>
      <c r="BV9" s="151" t="str">
        <f t="shared" ref="BV9:BV69" si="6">IF(BX9=BR9,$BQ$6,IF(BX9=BM9,$BL$6,IF(BX9=BH9,$BG$6,IF(BX9=BC9,$BB$6,IF(BX9=AX9,$AW$6,IF(BX9=AS9,$AR$6," "))))))</f>
        <v>PROFINAS S.A.S</v>
      </c>
      <c r="BW9" s="151" t="str">
        <f t="shared" ref="BW9:BW69" si="7">IF(BX9=BR9,BQ9,IF(BX9=BM9,BL9,IF(BX9=BH9,BG9,IF(BX9=BC9,BB9,IF(BX9=AX9,AW9,IF(BX9=AS9,AR9," "))))))</f>
        <v>MERCK</v>
      </c>
      <c r="BX9" s="151">
        <f t="shared" ref="BX9:BX69" si="8">MIN(BR9,BM9,BH9,BC9,AX9,AS9)</f>
        <v>142272</v>
      </c>
      <c r="BY9" s="151">
        <f t="shared" ref="BY9:BY69" si="9">IF(BX9=BR9,BS9,IF(BX9=BM9,BN9,IF(BX9=BH9,BI9,IF(BX9=BC9,BD9,IF(BX9=AX9,AY9,IF(BX9=AS9,AT9," "))))))</f>
        <v>22763.52</v>
      </c>
      <c r="BZ9" s="151">
        <f t="shared" ref="BZ9:BZ69" si="10">MIN(BT9,BO9,BJ9,BE9,AZ9,AU9)</f>
        <v>495106.55999999994</v>
      </c>
      <c r="CA9" s="151" t="str">
        <f t="shared" ref="CA9:CA69" si="11">IF(BX9=BR9,BU9,IF(BX9=BM9,BP9,IF(BX9=BH9,BK9,IF(BX9=BC9,BF9,IF(BX9=AX9,BA9,IF(BX9=AS9,AV9," "))))))</f>
        <v>8-75 DIAS</v>
      </c>
      <c r="CB9" s="107" t="str">
        <f t="shared" ref="CB9:CB72" si="12">IF(CD9=BX9,BV9,IF(CD9=AN9,AL9,""))</f>
        <v>PROFINAS S.A.S</v>
      </c>
      <c r="CC9" s="107" t="str">
        <f t="shared" ref="CC9:CC72" si="13">IF(CD9=BX9,BW9,IF(CD9=AN9,AM9,""))</f>
        <v>MERCK</v>
      </c>
      <c r="CD9" s="107">
        <f t="shared" ref="CD9:CD72" si="14">MIN(BX9,AN9)</f>
        <v>142272</v>
      </c>
      <c r="CE9" s="107">
        <f t="shared" ref="CE9:CE72" si="15">IF(CD9=BX9,BY9,IF(CD9=AN9,AO9,""))</f>
        <v>22763.52</v>
      </c>
      <c r="CF9" s="107">
        <f t="shared" ref="CF9:CF72" si="16">IF(CD9=BX9,BZ9,IF(CD9=AN9,AP9,""))</f>
        <v>495106.55999999994</v>
      </c>
      <c r="CG9" s="107" t="str">
        <f t="shared" ref="CG9:CG72" si="17">IF(CD9=BX9,CA9,IF(CD9=AN9,AQ9,""))</f>
        <v>8-75 DIAS</v>
      </c>
    </row>
    <row r="10" spans="1:85" ht="30">
      <c r="A10" s="48">
        <v>3</v>
      </c>
      <c r="B10" s="133" t="s">
        <v>630</v>
      </c>
      <c r="C10" s="169">
        <v>1023821000</v>
      </c>
      <c r="D10" s="170" t="s">
        <v>618</v>
      </c>
      <c r="E10" s="171" t="s">
        <v>627</v>
      </c>
      <c r="F10" s="178" t="s">
        <v>631</v>
      </c>
      <c r="G10" s="33">
        <v>6</v>
      </c>
      <c r="H10" s="172" t="s">
        <v>134</v>
      </c>
      <c r="I10" s="177">
        <v>161000</v>
      </c>
      <c r="J10" s="177">
        <v>25760</v>
      </c>
      <c r="K10" s="174">
        <v>1120560</v>
      </c>
      <c r="L10" s="104" t="s">
        <v>1276</v>
      </c>
      <c r="M10" s="149"/>
      <c r="N10" s="149"/>
      <c r="O10" s="149"/>
      <c r="P10" s="149"/>
      <c r="Q10" s="149"/>
      <c r="R10" s="106"/>
      <c r="S10" s="106"/>
      <c r="T10" s="106"/>
      <c r="U10" s="106"/>
      <c r="V10" s="106"/>
      <c r="W10" s="105"/>
      <c r="X10" s="105"/>
      <c r="Y10" s="105"/>
      <c r="Z10" s="105"/>
      <c r="AA10" s="105"/>
      <c r="AB10" s="102"/>
      <c r="AC10" s="102"/>
      <c r="AD10" s="102"/>
      <c r="AE10" s="102"/>
      <c r="AF10" s="102"/>
      <c r="AG10" s="107"/>
      <c r="AH10" s="107"/>
      <c r="AI10" s="107"/>
      <c r="AJ10" s="107"/>
      <c r="AK10" s="107"/>
      <c r="AL10" s="167" t="str">
        <f t="shared" si="0"/>
        <v>ADEQUIM SAS</v>
      </c>
      <c r="AM10" s="167" t="str">
        <f t="shared" si="1"/>
        <v>MERCK</v>
      </c>
      <c r="AN10" s="167">
        <f t="shared" si="2"/>
        <v>161000</v>
      </c>
      <c r="AO10" s="167">
        <f t="shared" si="3"/>
        <v>25760</v>
      </c>
      <c r="AP10" s="167">
        <f t="shared" si="4"/>
        <v>1120560</v>
      </c>
      <c r="AQ10" s="167" t="str">
        <f t="shared" si="5"/>
        <v>30 DIAS</v>
      </c>
      <c r="AR10" s="175"/>
      <c r="AS10" s="175"/>
      <c r="AT10" s="175"/>
      <c r="AU10" s="175"/>
      <c r="AV10" s="175"/>
      <c r="AW10" s="105"/>
      <c r="AX10" s="105"/>
      <c r="AY10" s="105"/>
      <c r="AZ10" s="105"/>
      <c r="BA10" s="105"/>
      <c r="BB10" s="176" t="s">
        <v>134</v>
      </c>
      <c r="BC10" s="176">
        <v>160128</v>
      </c>
      <c r="BD10" s="176">
        <v>25620.48</v>
      </c>
      <c r="BE10" s="176">
        <v>1114490.8800000001</v>
      </c>
      <c r="BF10" s="176" t="s">
        <v>1312</v>
      </c>
      <c r="BG10" s="106"/>
      <c r="BH10" s="106"/>
      <c r="BI10" s="106"/>
      <c r="BJ10" s="106"/>
      <c r="BK10" s="106"/>
      <c r="BL10" s="107"/>
      <c r="BM10" s="107"/>
      <c r="BN10" s="107"/>
      <c r="BO10" s="107"/>
      <c r="BP10" s="107"/>
      <c r="BQ10" s="102"/>
      <c r="BR10" s="102"/>
      <c r="BS10" s="102"/>
      <c r="BT10" s="102"/>
      <c r="BU10" s="102"/>
      <c r="BV10" s="151" t="str">
        <f t="shared" si="6"/>
        <v>PROFINAS S.A.S</v>
      </c>
      <c r="BW10" s="151" t="str">
        <f t="shared" si="7"/>
        <v>MERCK</v>
      </c>
      <c r="BX10" s="151">
        <f t="shared" si="8"/>
        <v>160128</v>
      </c>
      <c r="BY10" s="151">
        <f t="shared" si="9"/>
        <v>25620.48</v>
      </c>
      <c r="BZ10" s="151">
        <f t="shared" si="10"/>
        <v>1114490.8800000001</v>
      </c>
      <c r="CA10" s="151" t="str">
        <f t="shared" si="11"/>
        <v>8-75 DIAS</v>
      </c>
      <c r="CB10" s="107" t="str">
        <f t="shared" si="12"/>
        <v>PROFINAS S.A.S</v>
      </c>
      <c r="CC10" s="107" t="str">
        <f t="shared" si="13"/>
        <v>MERCK</v>
      </c>
      <c r="CD10" s="107">
        <f t="shared" si="14"/>
        <v>160128</v>
      </c>
      <c r="CE10" s="107">
        <f t="shared" si="15"/>
        <v>25620.48</v>
      </c>
      <c r="CF10" s="107">
        <f t="shared" si="16"/>
        <v>1114490.8800000001</v>
      </c>
      <c r="CG10" s="107" t="str">
        <f t="shared" si="17"/>
        <v>8-75 DIAS</v>
      </c>
    </row>
    <row r="11" spans="1:85" ht="15.75">
      <c r="A11" s="48">
        <v>4</v>
      </c>
      <c r="B11" s="171" t="s">
        <v>632</v>
      </c>
      <c r="C11" s="179">
        <v>1085430250</v>
      </c>
      <c r="D11" s="169" t="s">
        <v>633</v>
      </c>
      <c r="E11" s="171" t="s">
        <v>627</v>
      </c>
      <c r="F11" s="32" t="s">
        <v>525</v>
      </c>
      <c r="G11" s="32">
        <v>17</v>
      </c>
      <c r="H11" s="172" t="s">
        <v>134</v>
      </c>
      <c r="I11" s="177">
        <v>210500</v>
      </c>
      <c r="J11" s="177">
        <v>33680</v>
      </c>
      <c r="K11" s="174">
        <v>4151059.9999999995</v>
      </c>
      <c r="L11" s="104" t="s">
        <v>1274</v>
      </c>
      <c r="M11" s="149"/>
      <c r="N11" s="149"/>
      <c r="O11" s="149"/>
      <c r="P11" s="149"/>
      <c r="Q11" s="149"/>
      <c r="R11" s="106"/>
      <c r="S11" s="106"/>
      <c r="T11" s="106"/>
      <c r="U11" s="106"/>
      <c r="V11" s="106"/>
      <c r="W11" s="105"/>
      <c r="X11" s="105"/>
      <c r="Y11" s="105"/>
      <c r="Z11" s="105"/>
      <c r="AA11" s="105"/>
      <c r="AB11" s="102"/>
      <c r="AC11" s="102"/>
      <c r="AD11" s="102"/>
      <c r="AE11" s="102"/>
      <c r="AF11" s="102"/>
      <c r="AG11" s="107"/>
      <c r="AH11" s="107"/>
      <c r="AI11" s="107"/>
      <c r="AJ11" s="107"/>
      <c r="AK11" s="107"/>
      <c r="AL11" s="167" t="str">
        <f t="shared" si="0"/>
        <v>ADEQUIM SAS</v>
      </c>
      <c r="AM11" s="167" t="str">
        <f t="shared" si="1"/>
        <v>MERCK</v>
      </c>
      <c r="AN11" s="167">
        <f t="shared" si="2"/>
        <v>210500</v>
      </c>
      <c r="AO11" s="167">
        <f t="shared" si="3"/>
        <v>33680</v>
      </c>
      <c r="AP11" s="167">
        <f t="shared" si="4"/>
        <v>4151059.9999999995</v>
      </c>
      <c r="AQ11" s="167" t="str">
        <f t="shared" si="5"/>
        <v>90 DIAS</v>
      </c>
      <c r="AR11" s="175"/>
      <c r="AS11" s="175"/>
      <c r="AT11" s="175"/>
      <c r="AU11" s="175"/>
      <c r="AV11" s="175"/>
      <c r="AW11" s="105"/>
      <c r="AX11" s="105"/>
      <c r="AY11" s="105"/>
      <c r="AZ11" s="105"/>
      <c r="BA11" s="105"/>
      <c r="BB11" s="176" t="s">
        <v>134</v>
      </c>
      <c r="BC11" s="176">
        <v>168122.87999999998</v>
      </c>
      <c r="BD11" s="176">
        <v>26899.660799999998</v>
      </c>
      <c r="BE11" s="176">
        <v>3315383.1935999994</v>
      </c>
      <c r="BF11" s="176" t="s">
        <v>1312</v>
      </c>
      <c r="BG11" s="106"/>
      <c r="BH11" s="106"/>
      <c r="BI11" s="106"/>
      <c r="BJ11" s="106"/>
      <c r="BK11" s="106"/>
      <c r="BL11" s="107"/>
      <c r="BM11" s="107"/>
      <c r="BN11" s="107"/>
      <c r="BO11" s="107"/>
      <c r="BP11" s="107"/>
      <c r="BQ11" s="102"/>
      <c r="BR11" s="102"/>
      <c r="BS11" s="102"/>
      <c r="BT11" s="102"/>
      <c r="BU11" s="102"/>
      <c r="BV11" s="151" t="str">
        <f t="shared" si="6"/>
        <v>PROFINAS S.A.S</v>
      </c>
      <c r="BW11" s="151" t="str">
        <f t="shared" si="7"/>
        <v>MERCK</v>
      </c>
      <c r="BX11" s="151">
        <f t="shared" si="8"/>
        <v>168122.87999999998</v>
      </c>
      <c r="BY11" s="151">
        <f t="shared" si="9"/>
        <v>26899.660799999998</v>
      </c>
      <c r="BZ11" s="151">
        <f t="shared" si="10"/>
        <v>3315383.1935999994</v>
      </c>
      <c r="CA11" s="151" t="str">
        <f t="shared" si="11"/>
        <v>8-75 DIAS</v>
      </c>
      <c r="CB11" s="107" t="str">
        <f t="shared" si="12"/>
        <v>PROFINAS S.A.S</v>
      </c>
      <c r="CC11" s="107" t="str">
        <f t="shared" si="13"/>
        <v>MERCK</v>
      </c>
      <c r="CD11" s="107">
        <f t="shared" si="14"/>
        <v>168122.87999999998</v>
      </c>
      <c r="CE11" s="107">
        <f t="shared" si="15"/>
        <v>26899.660799999998</v>
      </c>
      <c r="CF11" s="107">
        <f t="shared" si="16"/>
        <v>3315383.1935999994</v>
      </c>
      <c r="CG11" s="107" t="str">
        <f t="shared" si="17"/>
        <v>8-75 DIAS</v>
      </c>
    </row>
    <row r="12" spans="1:85" ht="30">
      <c r="A12" s="48">
        <v>5</v>
      </c>
      <c r="B12" s="171" t="s">
        <v>634</v>
      </c>
      <c r="C12" s="169">
        <v>1064981000</v>
      </c>
      <c r="D12" s="169" t="s">
        <v>247</v>
      </c>
      <c r="E12" s="171" t="s">
        <v>627</v>
      </c>
      <c r="F12" s="178" t="s">
        <v>631</v>
      </c>
      <c r="G12" s="32">
        <v>7</v>
      </c>
      <c r="H12" s="172" t="s">
        <v>134</v>
      </c>
      <c r="I12" s="177">
        <v>46800</v>
      </c>
      <c r="J12" s="177">
        <v>7488</v>
      </c>
      <c r="K12" s="174">
        <v>380016</v>
      </c>
      <c r="L12" s="104" t="s">
        <v>1276</v>
      </c>
      <c r="M12" s="149"/>
      <c r="N12" s="149"/>
      <c r="O12" s="149"/>
      <c r="P12" s="149"/>
      <c r="Q12" s="149"/>
      <c r="R12" s="106"/>
      <c r="S12" s="106"/>
      <c r="T12" s="106"/>
      <c r="U12" s="106"/>
      <c r="V12" s="106"/>
      <c r="W12" s="105"/>
      <c r="X12" s="105"/>
      <c r="Y12" s="105"/>
      <c r="Z12" s="105"/>
      <c r="AA12" s="105"/>
      <c r="AB12" s="102"/>
      <c r="AC12" s="102"/>
      <c r="AD12" s="102"/>
      <c r="AE12" s="102"/>
      <c r="AF12" s="102"/>
      <c r="AG12" s="107"/>
      <c r="AH12" s="107"/>
      <c r="AI12" s="107"/>
      <c r="AJ12" s="107"/>
      <c r="AK12" s="107"/>
      <c r="AL12" s="167" t="str">
        <f t="shared" si="0"/>
        <v>ADEQUIM SAS</v>
      </c>
      <c r="AM12" s="167" t="str">
        <f t="shared" si="1"/>
        <v>MERCK</v>
      </c>
      <c r="AN12" s="167">
        <f t="shared" si="2"/>
        <v>46800</v>
      </c>
      <c r="AO12" s="167">
        <f t="shared" si="3"/>
        <v>7488</v>
      </c>
      <c r="AP12" s="167">
        <f t="shared" si="4"/>
        <v>380016</v>
      </c>
      <c r="AQ12" s="167" t="str">
        <f t="shared" si="5"/>
        <v>30 DIAS</v>
      </c>
      <c r="AR12" s="175"/>
      <c r="AS12" s="175"/>
      <c r="AT12" s="175"/>
      <c r="AU12" s="175"/>
      <c r="AV12" s="175"/>
      <c r="AW12" s="105"/>
      <c r="AX12" s="105"/>
      <c r="AY12" s="105"/>
      <c r="AZ12" s="105"/>
      <c r="BA12" s="105"/>
      <c r="BB12" s="176" t="s">
        <v>134</v>
      </c>
      <c r="BC12" s="176">
        <v>42210</v>
      </c>
      <c r="BD12" s="176">
        <v>6753.6</v>
      </c>
      <c r="BE12" s="176">
        <v>342745.2</v>
      </c>
      <c r="BF12" s="176" t="s">
        <v>1312</v>
      </c>
      <c r="BG12" s="106"/>
      <c r="BH12" s="106"/>
      <c r="BI12" s="106"/>
      <c r="BJ12" s="106"/>
      <c r="BK12" s="106"/>
      <c r="BL12" s="107"/>
      <c r="BM12" s="107"/>
      <c r="BN12" s="107"/>
      <c r="BO12" s="107"/>
      <c r="BP12" s="107"/>
      <c r="BQ12" s="102"/>
      <c r="BR12" s="102"/>
      <c r="BS12" s="102"/>
      <c r="BT12" s="102"/>
      <c r="BU12" s="102"/>
      <c r="BV12" s="151" t="str">
        <f t="shared" si="6"/>
        <v>PROFINAS S.A.S</v>
      </c>
      <c r="BW12" s="151" t="str">
        <f t="shared" si="7"/>
        <v>MERCK</v>
      </c>
      <c r="BX12" s="151">
        <f t="shared" si="8"/>
        <v>42210</v>
      </c>
      <c r="BY12" s="151">
        <f t="shared" si="9"/>
        <v>6753.6</v>
      </c>
      <c r="BZ12" s="151">
        <f t="shared" si="10"/>
        <v>342745.2</v>
      </c>
      <c r="CA12" s="151" t="str">
        <f t="shared" si="11"/>
        <v>8-75 DIAS</v>
      </c>
      <c r="CB12" s="107" t="str">
        <f t="shared" si="12"/>
        <v>PROFINAS S.A.S</v>
      </c>
      <c r="CC12" s="107" t="str">
        <f t="shared" si="13"/>
        <v>MERCK</v>
      </c>
      <c r="CD12" s="107">
        <f t="shared" si="14"/>
        <v>42210</v>
      </c>
      <c r="CE12" s="107">
        <f t="shared" si="15"/>
        <v>6753.6</v>
      </c>
      <c r="CF12" s="107">
        <f t="shared" si="16"/>
        <v>342745.2</v>
      </c>
      <c r="CG12" s="107" t="str">
        <f t="shared" si="17"/>
        <v>8-75 DIAS</v>
      </c>
    </row>
    <row r="13" spans="1:85" ht="30">
      <c r="A13" s="48">
        <v>6</v>
      </c>
      <c r="B13" s="42" t="s">
        <v>635</v>
      </c>
      <c r="C13" s="42">
        <v>1012520250</v>
      </c>
      <c r="D13" s="42" t="s">
        <v>636</v>
      </c>
      <c r="E13" s="180" t="s">
        <v>605</v>
      </c>
      <c r="F13" s="181" t="s">
        <v>631</v>
      </c>
      <c r="G13" s="40">
        <v>1</v>
      </c>
      <c r="H13" s="182" t="s">
        <v>142</v>
      </c>
      <c r="I13" s="183">
        <v>213000</v>
      </c>
      <c r="J13" s="183">
        <v>34080</v>
      </c>
      <c r="K13" s="184">
        <v>247079.99999999997</v>
      </c>
      <c r="L13" s="104" t="s">
        <v>1274</v>
      </c>
      <c r="M13" s="149"/>
      <c r="N13" s="149"/>
      <c r="O13" s="149"/>
      <c r="P13" s="149"/>
      <c r="Q13" s="149"/>
      <c r="R13" s="106"/>
      <c r="S13" s="106"/>
      <c r="T13" s="106"/>
      <c r="U13" s="106"/>
      <c r="V13" s="106"/>
      <c r="W13" s="105"/>
      <c r="X13" s="105"/>
      <c r="Y13" s="105"/>
      <c r="Z13" s="105"/>
      <c r="AA13" s="105"/>
      <c r="AB13" s="102"/>
      <c r="AC13" s="102"/>
      <c r="AD13" s="102"/>
      <c r="AE13" s="102"/>
      <c r="AF13" s="102"/>
      <c r="AG13" s="107"/>
      <c r="AH13" s="107"/>
      <c r="AI13" s="107"/>
      <c r="AJ13" s="107"/>
      <c r="AK13" s="107"/>
      <c r="AL13" s="167" t="str">
        <f t="shared" si="0"/>
        <v>ADEQUIM SAS</v>
      </c>
      <c r="AM13" s="167" t="str">
        <f t="shared" si="1"/>
        <v>CALBIOCHEM</v>
      </c>
      <c r="AN13" s="167">
        <f t="shared" si="2"/>
        <v>213000</v>
      </c>
      <c r="AO13" s="167">
        <f t="shared" si="3"/>
        <v>34080</v>
      </c>
      <c r="AP13" s="167">
        <f t="shared" si="4"/>
        <v>247079.99999999997</v>
      </c>
      <c r="AQ13" s="167" t="str">
        <f t="shared" si="5"/>
        <v>90 DIAS</v>
      </c>
      <c r="AR13" s="175"/>
      <c r="AS13" s="175"/>
      <c r="AT13" s="175"/>
      <c r="AU13" s="175"/>
      <c r="AV13" s="175"/>
      <c r="AW13" s="105"/>
      <c r="AX13" s="105"/>
      <c r="AY13" s="105"/>
      <c r="AZ13" s="105"/>
      <c r="BA13" s="105"/>
      <c r="BB13" s="176" t="s">
        <v>142</v>
      </c>
      <c r="BC13" s="176">
        <v>190694.30399999997</v>
      </c>
      <c r="BD13" s="176">
        <v>30511.088639999998</v>
      </c>
      <c r="BE13" s="176">
        <v>221205.39263999998</v>
      </c>
      <c r="BF13" s="176" t="s">
        <v>1312</v>
      </c>
      <c r="BG13" s="106"/>
      <c r="BH13" s="106"/>
      <c r="BI13" s="106"/>
      <c r="BJ13" s="106"/>
      <c r="BK13" s="106"/>
      <c r="BL13" s="107"/>
      <c r="BM13" s="107"/>
      <c r="BN13" s="107"/>
      <c r="BO13" s="107"/>
      <c r="BP13" s="107"/>
      <c r="BQ13" s="102"/>
      <c r="BR13" s="102"/>
      <c r="BS13" s="102"/>
      <c r="BT13" s="102"/>
      <c r="BU13" s="102"/>
      <c r="BV13" s="151" t="str">
        <f t="shared" si="6"/>
        <v>PROFINAS S.A.S</v>
      </c>
      <c r="BW13" s="151" t="str">
        <f t="shared" si="7"/>
        <v>CALBIOCHEM</v>
      </c>
      <c r="BX13" s="151">
        <f t="shared" si="8"/>
        <v>190694.30399999997</v>
      </c>
      <c r="BY13" s="151">
        <f t="shared" si="9"/>
        <v>30511.088639999998</v>
      </c>
      <c r="BZ13" s="151">
        <f t="shared" si="10"/>
        <v>221205.39263999998</v>
      </c>
      <c r="CA13" s="151" t="str">
        <f t="shared" si="11"/>
        <v>8-75 DIAS</v>
      </c>
      <c r="CB13" s="107" t="str">
        <f t="shared" si="12"/>
        <v>PROFINAS S.A.S</v>
      </c>
      <c r="CC13" s="107" t="str">
        <f t="shared" si="13"/>
        <v>CALBIOCHEM</v>
      </c>
      <c r="CD13" s="107">
        <f t="shared" si="14"/>
        <v>190694.30399999997</v>
      </c>
      <c r="CE13" s="107">
        <f t="shared" si="15"/>
        <v>30511.088639999998</v>
      </c>
      <c r="CF13" s="107">
        <f t="shared" si="16"/>
        <v>221205.39263999998</v>
      </c>
      <c r="CG13" s="107" t="str">
        <f t="shared" si="17"/>
        <v>8-75 DIAS</v>
      </c>
    </row>
    <row r="14" spans="1:85">
      <c r="A14" s="48">
        <v>7</v>
      </c>
      <c r="B14" s="133" t="s">
        <v>637</v>
      </c>
      <c r="C14" s="169">
        <v>1048731000</v>
      </c>
      <c r="D14" s="170" t="s">
        <v>618</v>
      </c>
      <c r="E14" s="171" t="s">
        <v>627</v>
      </c>
      <c r="F14" s="32" t="s">
        <v>525</v>
      </c>
      <c r="G14" s="33">
        <v>1</v>
      </c>
      <c r="H14" s="172" t="s">
        <v>134</v>
      </c>
      <c r="I14" s="177">
        <v>113000</v>
      </c>
      <c r="J14" s="177">
        <v>18080</v>
      </c>
      <c r="K14" s="174">
        <v>131080</v>
      </c>
      <c r="L14" s="104" t="s">
        <v>1274</v>
      </c>
      <c r="M14" s="149"/>
      <c r="N14" s="149"/>
      <c r="O14" s="149"/>
      <c r="P14" s="149"/>
      <c r="Q14" s="149"/>
      <c r="R14" s="106"/>
      <c r="S14" s="106"/>
      <c r="T14" s="106"/>
      <c r="U14" s="106"/>
      <c r="V14" s="106"/>
      <c r="W14" s="105"/>
      <c r="X14" s="105"/>
      <c r="Y14" s="105"/>
      <c r="Z14" s="105"/>
      <c r="AA14" s="105"/>
      <c r="AB14" s="102"/>
      <c r="AC14" s="102"/>
      <c r="AD14" s="102"/>
      <c r="AE14" s="102"/>
      <c r="AF14" s="102"/>
      <c r="AG14" s="107"/>
      <c r="AH14" s="107"/>
      <c r="AI14" s="107"/>
      <c r="AJ14" s="107"/>
      <c r="AK14" s="107"/>
      <c r="AL14" s="167" t="str">
        <f t="shared" si="0"/>
        <v>ADEQUIM SAS</v>
      </c>
      <c r="AM14" s="167" t="str">
        <f t="shared" si="1"/>
        <v>MERCK</v>
      </c>
      <c r="AN14" s="167">
        <f t="shared" si="2"/>
        <v>113000</v>
      </c>
      <c r="AO14" s="167">
        <f t="shared" si="3"/>
        <v>18080</v>
      </c>
      <c r="AP14" s="167">
        <f t="shared" si="4"/>
        <v>131080</v>
      </c>
      <c r="AQ14" s="167" t="str">
        <f t="shared" si="5"/>
        <v>90 DIAS</v>
      </c>
      <c r="AR14" s="175"/>
      <c r="AS14" s="175"/>
      <c r="AT14" s="175"/>
      <c r="AU14" s="175"/>
      <c r="AV14" s="175"/>
      <c r="AW14" s="105"/>
      <c r="AX14" s="105"/>
      <c r="AY14" s="105"/>
      <c r="AZ14" s="105"/>
      <c r="BA14" s="105"/>
      <c r="BB14" s="176" t="s">
        <v>134</v>
      </c>
      <c r="BC14" s="176">
        <v>112320</v>
      </c>
      <c r="BD14" s="176">
        <v>17971.2</v>
      </c>
      <c r="BE14" s="176">
        <v>130291.2</v>
      </c>
      <c r="BF14" s="176" t="s">
        <v>1312</v>
      </c>
      <c r="BG14" s="106"/>
      <c r="BH14" s="106"/>
      <c r="BI14" s="106"/>
      <c r="BJ14" s="106"/>
      <c r="BK14" s="106"/>
      <c r="BL14" s="107"/>
      <c r="BM14" s="107"/>
      <c r="BN14" s="107"/>
      <c r="BO14" s="107"/>
      <c r="BP14" s="107"/>
      <c r="BQ14" s="102"/>
      <c r="BR14" s="102"/>
      <c r="BS14" s="102"/>
      <c r="BT14" s="102"/>
      <c r="BU14" s="102"/>
      <c r="BV14" s="151" t="str">
        <f t="shared" si="6"/>
        <v>PROFINAS S.A.S</v>
      </c>
      <c r="BW14" s="151" t="str">
        <f t="shared" si="7"/>
        <v>MERCK</v>
      </c>
      <c r="BX14" s="151">
        <f t="shared" si="8"/>
        <v>112320</v>
      </c>
      <c r="BY14" s="151">
        <f t="shared" si="9"/>
        <v>17971.2</v>
      </c>
      <c r="BZ14" s="151">
        <f t="shared" si="10"/>
        <v>130291.2</v>
      </c>
      <c r="CA14" s="151" t="str">
        <f t="shared" si="11"/>
        <v>8-75 DIAS</v>
      </c>
      <c r="CB14" s="107" t="str">
        <f t="shared" si="12"/>
        <v>PROFINAS S.A.S</v>
      </c>
      <c r="CC14" s="107" t="str">
        <f t="shared" si="13"/>
        <v>MERCK</v>
      </c>
      <c r="CD14" s="107">
        <f t="shared" si="14"/>
        <v>112320</v>
      </c>
      <c r="CE14" s="107">
        <f t="shared" si="15"/>
        <v>17971.2</v>
      </c>
      <c r="CF14" s="107">
        <f t="shared" si="16"/>
        <v>130291.2</v>
      </c>
      <c r="CG14" s="107" t="str">
        <f t="shared" si="17"/>
        <v>8-75 DIAS</v>
      </c>
    </row>
    <row r="15" spans="1:85" ht="30">
      <c r="A15" s="48">
        <v>8</v>
      </c>
      <c r="B15" s="17" t="s">
        <v>638</v>
      </c>
      <c r="C15" s="22" t="s">
        <v>639</v>
      </c>
      <c r="D15" s="42" t="s">
        <v>626</v>
      </c>
      <c r="E15" s="22" t="s">
        <v>23</v>
      </c>
      <c r="F15" s="27" t="s">
        <v>590</v>
      </c>
      <c r="G15" s="18">
        <v>1</v>
      </c>
      <c r="H15" s="154"/>
      <c r="I15" s="185"/>
      <c r="J15" s="185"/>
      <c r="K15" s="186"/>
      <c r="L15" s="104"/>
      <c r="M15" s="149"/>
      <c r="N15" s="149"/>
      <c r="O15" s="149"/>
      <c r="P15" s="149"/>
      <c r="Q15" s="149"/>
      <c r="R15" s="106"/>
      <c r="S15" s="106"/>
      <c r="T15" s="106"/>
      <c r="U15" s="106"/>
      <c r="V15" s="106"/>
      <c r="W15" s="105" t="s">
        <v>23</v>
      </c>
      <c r="X15" s="105">
        <v>676000</v>
      </c>
      <c r="Y15" s="105">
        <v>108160</v>
      </c>
      <c r="Z15" s="105">
        <v>784160</v>
      </c>
      <c r="AA15" s="105" t="s">
        <v>1287</v>
      </c>
      <c r="AB15" s="102"/>
      <c r="AC15" s="102"/>
      <c r="AD15" s="102"/>
      <c r="AE15" s="102"/>
      <c r="AF15" s="102"/>
      <c r="AG15" s="107"/>
      <c r="AH15" s="107"/>
      <c r="AI15" s="107"/>
      <c r="AJ15" s="107"/>
      <c r="AK15" s="107"/>
      <c r="AL15" s="167" t="str">
        <f t="shared" si="0"/>
        <v xml:space="preserve">CASA CIENTIFICA BLANCO Y COMPANIA S.A.S </v>
      </c>
      <c r="AM15" s="167" t="str">
        <f t="shared" si="1"/>
        <v>SIGMA</v>
      </c>
      <c r="AN15" s="167">
        <f t="shared" si="2"/>
        <v>676000</v>
      </c>
      <c r="AO15" s="167">
        <f t="shared" si="3"/>
        <v>108160</v>
      </c>
      <c r="AP15" s="167">
        <f t="shared" si="4"/>
        <v>784160</v>
      </c>
      <c r="AQ15" s="167" t="str">
        <f t="shared" si="5"/>
        <v>45 DIAS</v>
      </c>
      <c r="AR15" s="175"/>
      <c r="AS15" s="175"/>
      <c r="AT15" s="175"/>
      <c r="AU15" s="175"/>
      <c r="AV15" s="175"/>
      <c r="AW15" s="105"/>
      <c r="AX15" s="105"/>
      <c r="AY15" s="105"/>
      <c r="AZ15" s="105"/>
      <c r="BA15" s="105"/>
      <c r="BB15" s="176"/>
      <c r="BC15" s="176"/>
      <c r="BD15" s="176"/>
      <c r="BE15" s="176"/>
      <c r="BF15" s="176"/>
      <c r="BG15" s="106" t="s">
        <v>23</v>
      </c>
      <c r="BH15" s="106">
        <v>538000</v>
      </c>
      <c r="BI15" s="106">
        <v>86080</v>
      </c>
      <c r="BJ15" s="106">
        <v>624080</v>
      </c>
      <c r="BK15" s="106" t="s">
        <v>1283</v>
      </c>
      <c r="BL15" s="107"/>
      <c r="BM15" s="107"/>
      <c r="BN15" s="107"/>
      <c r="BO15" s="107"/>
      <c r="BP15" s="107"/>
      <c r="BQ15" s="102" t="s">
        <v>23</v>
      </c>
      <c r="BR15" s="102">
        <v>1136700</v>
      </c>
      <c r="BS15" s="102">
        <v>181872</v>
      </c>
      <c r="BT15" s="102">
        <v>1318572</v>
      </c>
      <c r="BU15" s="102" t="s">
        <v>1324</v>
      </c>
      <c r="BV15" s="151" t="str">
        <f t="shared" si="6"/>
        <v>QUÍMICA MG S.A.S</v>
      </c>
      <c r="BW15" s="151" t="str">
        <f t="shared" si="7"/>
        <v>SIGMA</v>
      </c>
      <c r="BX15" s="151">
        <f t="shared" si="8"/>
        <v>538000</v>
      </c>
      <c r="BY15" s="151">
        <f t="shared" si="9"/>
        <v>86080</v>
      </c>
      <c r="BZ15" s="151">
        <f t="shared" si="10"/>
        <v>624080</v>
      </c>
      <c r="CA15" s="151" t="str">
        <f t="shared" si="11"/>
        <v>60 DIAS</v>
      </c>
      <c r="CB15" s="107" t="str">
        <f t="shared" si="12"/>
        <v>QUÍMICA MG S.A.S</v>
      </c>
      <c r="CC15" s="107" t="str">
        <f t="shared" si="13"/>
        <v>SIGMA</v>
      </c>
      <c r="CD15" s="107">
        <f t="shared" si="14"/>
        <v>538000</v>
      </c>
      <c r="CE15" s="107">
        <f t="shared" si="15"/>
        <v>86080</v>
      </c>
      <c r="CF15" s="107">
        <f t="shared" si="16"/>
        <v>624080</v>
      </c>
      <c r="CG15" s="107" t="str">
        <f t="shared" si="17"/>
        <v>60 DIAS</v>
      </c>
    </row>
    <row r="16" spans="1:85" ht="30">
      <c r="A16" s="48">
        <v>9</v>
      </c>
      <c r="B16" s="187" t="s">
        <v>640</v>
      </c>
      <c r="C16" s="188" t="s">
        <v>641</v>
      </c>
      <c r="D16" s="42" t="s">
        <v>626</v>
      </c>
      <c r="E16" s="189" t="s">
        <v>23</v>
      </c>
      <c r="F16" s="27" t="s">
        <v>590</v>
      </c>
      <c r="G16" s="27">
        <v>1</v>
      </c>
      <c r="H16" s="182"/>
      <c r="I16" s="183"/>
      <c r="J16" s="183"/>
      <c r="K16" s="186"/>
      <c r="L16" s="104"/>
      <c r="M16" s="149"/>
      <c r="N16" s="149"/>
      <c r="O16" s="149"/>
      <c r="P16" s="149"/>
      <c r="Q16" s="149"/>
      <c r="R16" s="106"/>
      <c r="S16" s="106"/>
      <c r="T16" s="106"/>
      <c r="U16" s="106"/>
      <c r="V16" s="106"/>
      <c r="W16" s="105" t="s">
        <v>23</v>
      </c>
      <c r="X16" s="105">
        <v>515000</v>
      </c>
      <c r="Y16" s="105">
        <v>82400</v>
      </c>
      <c r="Z16" s="105">
        <v>597400</v>
      </c>
      <c r="AA16" s="105" t="s">
        <v>1287</v>
      </c>
      <c r="AB16" s="102"/>
      <c r="AC16" s="102"/>
      <c r="AD16" s="102"/>
      <c r="AE16" s="102"/>
      <c r="AF16" s="102"/>
      <c r="AG16" s="107"/>
      <c r="AH16" s="107"/>
      <c r="AI16" s="107"/>
      <c r="AJ16" s="107"/>
      <c r="AK16" s="107"/>
      <c r="AL16" s="167" t="str">
        <f t="shared" si="0"/>
        <v xml:space="preserve">CASA CIENTIFICA BLANCO Y COMPANIA S.A.S </v>
      </c>
      <c r="AM16" s="167" t="str">
        <f t="shared" si="1"/>
        <v>SIGMA</v>
      </c>
      <c r="AN16" s="167">
        <f t="shared" si="2"/>
        <v>515000</v>
      </c>
      <c r="AO16" s="167">
        <f t="shared" si="3"/>
        <v>82400</v>
      </c>
      <c r="AP16" s="167">
        <f t="shared" si="4"/>
        <v>597400</v>
      </c>
      <c r="AQ16" s="167" t="str">
        <f t="shared" si="5"/>
        <v>45 DIAS</v>
      </c>
      <c r="AR16" s="175"/>
      <c r="AS16" s="175"/>
      <c r="AT16" s="175"/>
      <c r="AU16" s="175"/>
      <c r="AV16" s="175"/>
      <c r="AW16" s="105"/>
      <c r="AX16" s="105"/>
      <c r="AY16" s="105"/>
      <c r="AZ16" s="105"/>
      <c r="BA16" s="105"/>
      <c r="BB16" s="176"/>
      <c r="BC16" s="176"/>
      <c r="BD16" s="176"/>
      <c r="BE16" s="176"/>
      <c r="BF16" s="176"/>
      <c r="BG16" s="106" t="s">
        <v>23</v>
      </c>
      <c r="BH16" s="106">
        <v>415000</v>
      </c>
      <c r="BI16" s="106">
        <v>66400</v>
      </c>
      <c r="BJ16" s="106">
        <v>481400</v>
      </c>
      <c r="BK16" s="106" t="s">
        <v>1283</v>
      </c>
      <c r="BL16" s="107"/>
      <c r="BM16" s="107"/>
      <c r="BN16" s="107"/>
      <c r="BO16" s="107"/>
      <c r="BP16" s="107"/>
      <c r="BQ16" s="102" t="s">
        <v>23</v>
      </c>
      <c r="BR16" s="102">
        <v>994400</v>
      </c>
      <c r="BS16" s="102">
        <v>159104</v>
      </c>
      <c r="BT16" s="102">
        <v>1153504</v>
      </c>
      <c r="BU16" s="102" t="s">
        <v>1324</v>
      </c>
      <c r="BV16" s="151" t="str">
        <f t="shared" si="6"/>
        <v>QUÍMICA MG S.A.S</v>
      </c>
      <c r="BW16" s="151" t="str">
        <f t="shared" si="7"/>
        <v>SIGMA</v>
      </c>
      <c r="BX16" s="151">
        <f t="shared" si="8"/>
        <v>415000</v>
      </c>
      <c r="BY16" s="151">
        <f t="shared" si="9"/>
        <v>66400</v>
      </c>
      <c r="BZ16" s="151">
        <f t="shared" si="10"/>
        <v>481400</v>
      </c>
      <c r="CA16" s="151" t="str">
        <f t="shared" si="11"/>
        <v>60 DIAS</v>
      </c>
      <c r="CB16" s="107" t="str">
        <f t="shared" si="12"/>
        <v>QUÍMICA MG S.A.S</v>
      </c>
      <c r="CC16" s="107" t="str">
        <f t="shared" si="13"/>
        <v>SIGMA</v>
      </c>
      <c r="CD16" s="107">
        <f t="shared" si="14"/>
        <v>415000</v>
      </c>
      <c r="CE16" s="107">
        <f t="shared" si="15"/>
        <v>66400</v>
      </c>
      <c r="CF16" s="107">
        <f t="shared" si="16"/>
        <v>481400</v>
      </c>
      <c r="CG16" s="107" t="str">
        <f t="shared" si="17"/>
        <v>60 DIAS</v>
      </c>
    </row>
    <row r="17" spans="1:85" ht="30">
      <c r="A17" s="48">
        <v>10</v>
      </c>
      <c r="B17" s="180" t="s">
        <v>642</v>
      </c>
      <c r="C17" s="188" t="s">
        <v>643</v>
      </c>
      <c r="D17" s="42" t="s">
        <v>644</v>
      </c>
      <c r="E17" s="189" t="s">
        <v>23</v>
      </c>
      <c r="F17" s="27" t="s">
        <v>590</v>
      </c>
      <c r="G17" s="27">
        <v>1</v>
      </c>
      <c r="H17" s="182"/>
      <c r="I17" s="190"/>
      <c r="J17" s="190"/>
      <c r="K17" s="186"/>
      <c r="L17" s="104"/>
      <c r="M17" s="149"/>
      <c r="N17" s="149"/>
      <c r="O17" s="149"/>
      <c r="P17" s="149"/>
      <c r="Q17" s="149"/>
      <c r="R17" s="106"/>
      <c r="S17" s="106"/>
      <c r="T17" s="106"/>
      <c r="U17" s="106"/>
      <c r="V17" s="106"/>
      <c r="W17" s="105" t="s">
        <v>23</v>
      </c>
      <c r="X17" s="105">
        <v>318000</v>
      </c>
      <c r="Y17" s="105">
        <v>50880</v>
      </c>
      <c r="Z17" s="105">
        <v>368880</v>
      </c>
      <c r="AA17" s="105" t="s">
        <v>1287</v>
      </c>
      <c r="AB17" s="102"/>
      <c r="AC17" s="102"/>
      <c r="AD17" s="102"/>
      <c r="AE17" s="102"/>
      <c r="AF17" s="102"/>
      <c r="AG17" s="107"/>
      <c r="AH17" s="107"/>
      <c r="AI17" s="107"/>
      <c r="AJ17" s="107"/>
      <c r="AK17" s="107"/>
      <c r="AL17" s="167" t="str">
        <f t="shared" si="0"/>
        <v xml:space="preserve">CASA CIENTIFICA BLANCO Y COMPANIA S.A.S </v>
      </c>
      <c r="AM17" s="167" t="str">
        <f t="shared" si="1"/>
        <v>SIGMA</v>
      </c>
      <c r="AN17" s="167">
        <f t="shared" si="2"/>
        <v>318000</v>
      </c>
      <c r="AO17" s="167">
        <f t="shared" si="3"/>
        <v>50880</v>
      </c>
      <c r="AP17" s="167">
        <f t="shared" si="4"/>
        <v>368880</v>
      </c>
      <c r="AQ17" s="167" t="str">
        <f t="shared" si="5"/>
        <v>45 DIAS</v>
      </c>
      <c r="AR17" s="175"/>
      <c r="AS17" s="175"/>
      <c r="AT17" s="175"/>
      <c r="AU17" s="175"/>
      <c r="AV17" s="175"/>
      <c r="AW17" s="105"/>
      <c r="AX17" s="105"/>
      <c r="AY17" s="105"/>
      <c r="AZ17" s="105"/>
      <c r="BA17" s="105"/>
      <c r="BB17" s="176"/>
      <c r="BC17" s="176"/>
      <c r="BD17" s="176"/>
      <c r="BE17" s="176"/>
      <c r="BF17" s="176"/>
      <c r="BG17" s="106" t="s">
        <v>23</v>
      </c>
      <c r="BH17" s="106">
        <v>263000</v>
      </c>
      <c r="BI17" s="106">
        <v>42080</v>
      </c>
      <c r="BJ17" s="106">
        <v>305080</v>
      </c>
      <c r="BK17" s="106" t="s">
        <v>1283</v>
      </c>
      <c r="BL17" s="107"/>
      <c r="BM17" s="107"/>
      <c r="BN17" s="107"/>
      <c r="BO17" s="107"/>
      <c r="BP17" s="107"/>
      <c r="BQ17" s="102" t="s">
        <v>23</v>
      </c>
      <c r="BR17" s="102">
        <v>280400</v>
      </c>
      <c r="BS17" s="102">
        <v>44864</v>
      </c>
      <c r="BT17" s="102">
        <v>325264</v>
      </c>
      <c r="BU17" s="102" t="s">
        <v>160</v>
      </c>
      <c r="BV17" s="151" t="str">
        <f t="shared" si="6"/>
        <v>QUÍMICA MG S.A.S</v>
      </c>
      <c r="BW17" s="151" t="str">
        <f t="shared" si="7"/>
        <v>SIGMA</v>
      </c>
      <c r="BX17" s="151">
        <f t="shared" si="8"/>
        <v>263000</v>
      </c>
      <c r="BY17" s="151">
        <f t="shared" si="9"/>
        <v>42080</v>
      </c>
      <c r="BZ17" s="151">
        <f t="shared" si="10"/>
        <v>305080</v>
      </c>
      <c r="CA17" s="151" t="str">
        <f t="shared" si="11"/>
        <v>60 DIAS</v>
      </c>
      <c r="CB17" s="107" t="str">
        <f t="shared" si="12"/>
        <v>QUÍMICA MG S.A.S</v>
      </c>
      <c r="CC17" s="107" t="str">
        <f t="shared" si="13"/>
        <v>SIGMA</v>
      </c>
      <c r="CD17" s="107">
        <f t="shared" si="14"/>
        <v>263000</v>
      </c>
      <c r="CE17" s="107">
        <f t="shared" si="15"/>
        <v>42080</v>
      </c>
      <c r="CF17" s="107">
        <f t="shared" si="16"/>
        <v>305080</v>
      </c>
      <c r="CG17" s="107" t="str">
        <f t="shared" si="17"/>
        <v>60 DIAS</v>
      </c>
    </row>
    <row r="18" spans="1:85" ht="30">
      <c r="A18" s="48">
        <v>11</v>
      </c>
      <c r="B18" s="180" t="s">
        <v>645</v>
      </c>
      <c r="C18" s="191" t="s">
        <v>646</v>
      </c>
      <c r="D18" s="22" t="s">
        <v>647</v>
      </c>
      <c r="E18" s="189" t="s">
        <v>23</v>
      </c>
      <c r="F18" s="27" t="s">
        <v>590</v>
      </c>
      <c r="G18" s="27">
        <v>10</v>
      </c>
      <c r="H18" s="182"/>
      <c r="I18" s="183"/>
      <c r="J18" s="183"/>
      <c r="K18" s="186"/>
      <c r="L18" s="104"/>
      <c r="M18" s="149"/>
      <c r="N18" s="149"/>
      <c r="O18" s="149"/>
      <c r="P18" s="149"/>
      <c r="Q18" s="149"/>
      <c r="R18" s="106"/>
      <c r="S18" s="106"/>
      <c r="T18" s="106"/>
      <c r="U18" s="106"/>
      <c r="V18" s="106"/>
      <c r="W18" s="105" t="s">
        <v>23</v>
      </c>
      <c r="X18" s="105">
        <v>720000</v>
      </c>
      <c r="Y18" s="105">
        <v>115200</v>
      </c>
      <c r="Z18" s="105">
        <v>8352000</v>
      </c>
      <c r="AA18" s="105" t="s">
        <v>1287</v>
      </c>
      <c r="AB18" s="102"/>
      <c r="AC18" s="102"/>
      <c r="AD18" s="102"/>
      <c r="AE18" s="102"/>
      <c r="AF18" s="102"/>
      <c r="AG18" s="107"/>
      <c r="AH18" s="107"/>
      <c r="AI18" s="107"/>
      <c r="AJ18" s="107"/>
      <c r="AK18" s="107"/>
      <c r="AL18" s="167" t="str">
        <f t="shared" si="0"/>
        <v xml:space="preserve">CASA CIENTIFICA BLANCO Y COMPANIA S.A.S </v>
      </c>
      <c r="AM18" s="167" t="str">
        <f t="shared" si="1"/>
        <v>SIGMA</v>
      </c>
      <c r="AN18" s="167">
        <f t="shared" si="2"/>
        <v>720000</v>
      </c>
      <c r="AO18" s="167">
        <f t="shared" si="3"/>
        <v>115200</v>
      </c>
      <c r="AP18" s="167">
        <f t="shared" si="4"/>
        <v>8352000</v>
      </c>
      <c r="AQ18" s="167" t="str">
        <f t="shared" si="5"/>
        <v>45 DIAS</v>
      </c>
      <c r="AR18" s="175"/>
      <c r="AS18" s="175"/>
      <c r="AT18" s="175"/>
      <c r="AU18" s="175"/>
      <c r="AV18" s="175"/>
      <c r="AW18" s="105"/>
      <c r="AX18" s="105"/>
      <c r="AY18" s="105"/>
      <c r="AZ18" s="105"/>
      <c r="BA18" s="105"/>
      <c r="BB18" s="176"/>
      <c r="BC18" s="176"/>
      <c r="BD18" s="176"/>
      <c r="BE18" s="176"/>
      <c r="BF18" s="176"/>
      <c r="BG18" s="106" t="s">
        <v>23</v>
      </c>
      <c r="BH18" s="106">
        <v>592000</v>
      </c>
      <c r="BI18" s="106">
        <v>94720</v>
      </c>
      <c r="BJ18" s="106">
        <v>6867200</v>
      </c>
      <c r="BK18" s="106" t="s">
        <v>1283</v>
      </c>
      <c r="BL18" s="107"/>
      <c r="BM18" s="107"/>
      <c r="BN18" s="107"/>
      <c r="BO18" s="107"/>
      <c r="BP18" s="107"/>
      <c r="BQ18" s="102" t="s">
        <v>23</v>
      </c>
      <c r="BR18" s="102">
        <v>658100</v>
      </c>
      <c r="BS18" s="102">
        <v>105296</v>
      </c>
      <c r="BT18" s="102">
        <v>7633960</v>
      </c>
      <c r="BU18" s="102" t="s">
        <v>160</v>
      </c>
      <c r="BV18" s="151" t="str">
        <f t="shared" si="6"/>
        <v>QUÍMICA MG S.A.S</v>
      </c>
      <c r="BW18" s="151" t="str">
        <f t="shared" si="7"/>
        <v>SIGMA</v>
      </c>
      <c r="BX18" s="151">
        <f t="shared" si="8"/>
        <v>592000</v>
      </c>
      <c r="BY18" s="151">
        <f t="shared" si="9"/>
        <v>94720</v>
      </c>
      <c r="BZ18" s="151">
        <f t="shared" si="10"/>
        <v>6867200</v>
      </c>
      <c r="CA18" s="151" t="str">
        <f t="shared" si="11"/>
        <v>60 DIAS</v>
      </c>
      <c r="CB18" s="107" t="str">
        <f t="shared" si="12"/>
        <v>QUÍMICA MG S.A.S</v>
      </c>
      <c r="CC18" s="107" t="str">
        <f t="shared" si="13"/>
        <v>SIGMA</v>
      </c>
      <c r="CD18" s="107">
        <f t="shared" si="14"/>
        <v>592000</v>
      </c>
      <c r="CE18" s="107">
        <f t="shared" si="15"/>
        <v>94720</v>
      </c>
      <c r="CF18" s="107">
        <f t="shared" si="16"/>
        <v>6867200</v>
      </c>
      <c r="CG18" s="107" t="str">
        <f t="shared" si="17"/>
        <v>60 DIAS</v>
      </c>
    </row>
    <row r="19" spans="1:85">
      <c r="A19" s="48">
        <v>12</v>
      </c>
      <c r="B19" s="180" t="s">
        <v>648</v>
      </c>
      <c r="C19" s="191" t="s">
        <v>649</v>
      </c>
      <c r="D19" s="42" t="s">
        <v>644</v>
      </c>
      <c r="E19" s="189" t="s">
        <v>23</v>
      </c>
      <c r="F19" s="27" t="s">
        <v>590</v>
      </c>
      <c r="G19" s="27">
        <v>1</v>
      </c>
      <c r="H19" s="182"/>
      <c r="I19" s="190"/>
      <c r="J19" s="190"/>
      <c r="K19" s="186"/>
      <c r="L19" s="104"/>
      <c r="M19" s="149"/>
      <c r="N19" s="149"/>
      <c r="O19" s="149"/>
      <c r="P19" s="149"/>
      <c r="Q19" s="149"/>
      <c r="R19" s="106"/>
      <c r="S19" s="106"/>
      <c r="T19" s="106"/>
      <c r="U19" s="106"/>
      <c r="V19" s="106"/>
      <c r="W19" s="105" t="s">
        <v>23</v>
      </c>
      <c r="X19" s="105">
        <v>418000</v>
      </c>
      <c r="Y19" s="105">
        <v>66880</v>
      </c>
      <c r="Z19" s="105">
        <v>484880</v>
      </c>
      <c r="AA19" s="105" t="s">
        <v>1287</v>
      </c>
      <c r="AB19" s="102"/>
      <c r="AC19" s="102"/>
      <c r="AD19" s="102"/>
      <c r="AE19" s="102"/>
      <c r="AF19" s="102"/>
      <c r="AG19" s="107"/>
      <c r="AH19" s="107"/>
      <c r="AI19" s="107"/>
      <c r="AJ19" s="107"/>
      <c r="AK19" s="107"/>
      <c r="AL19" s="167" t="str">
        <f t="shared" si="0"/>
        <v xml:space="preserve">CASA CIENTIFICA BLANCO Y COMPANIA S.A.S </v>
      </c>
      <c r="AM19" s="167" t="str">
        <f t="shared" si="1"/>
        <v>SIGMA</v>
      </c>
      <c r="AN19" s="167">
        <f t="shared" si="2"/>
        <v>418000</v>
      </c>
      <c r="AO19" s="167">
        <f t="shared" si="3"/>
        <v>66880</v>
      </c>
      <c r="AP19" s="167">
        <f t="shared" si="4"/>
        <v>484880</v>
      </c>
      <c r="AQ19" s="167" t="str">
        <f t="shared" si="5"/>
        <v>45 DIAS</v>
      </c>
      <c r="AR19" s="175"/>
      <c r="AS19" s="175"/>
      <c r="AT19" s="175"/>
      <c r="AU19" s="175"/>
      <c r="AV19" s="175"/>
      <c r="AW19" s="105"/>
      <c r="AX19" s="105"/>
      <c r="AY19" s="105"/>
      <c r="AZ19" s="105"/>
      <c r="BA19" s="105"/>
      <c r="BB19" s="176"/>
      <c r="BC19" s="176"/>
      <c r="BD19" s="176"/>
      <c r="BE19" s="176"/>
      <c r="BF19" s="176"/>
      <c r="BG19" s="106" t="s">
        <v>23</v>
      </c>
      <c r="BH19" s="106">
        <v>348000</v>
      </c>
      <c r="BI19" s="106">
        <v>55680</v>
      </c>
      <c r="BJ19" s="106">
        <v>403680</v>
      </c>
      <c r="BK19" s="106" t="s">
        <v>1283</v>
      </c>
      <c r="BL19" s="107"/>
      <c r="BM19" s="107"/>
      <c r="BN19" s="107"/>
      <c r="BO19" s="107"/>
      <c r="BP19" s="107"/>
      <c r="BQ19" s="102" t="s">
        <v>23</v>
      </c>
      <c r="BR19" s="102">
        <v>377700</v>
      </c>
      <c r="BS19" s="102">
        <v>60432</v>
      </c>
      <c r="BT19" s="102">
        <v>438132</v>
      </c>
      <c r="BU19" s="102" t="s">
        <v>160</v>
      </c>
      <c r="BV19" s="151" t="str">
        <f t="shared" si="6"/>
        <v>QUÍMICA MG S.A.S</v>
      </c>
      <c r="BW19" s="151" t="str">
        <f t="shared" si="7"/>
        <v>SIGMA</v>
      </c>
      <c r="BX19" s="151">
        <f t="shared" si="8"/>
        <v>348000</v>
      </c>
      <c r="BY19" s="151">
        <f t="shared" si="9"/>
        <v>55680</v>
      </c>
      <c r="BZ19" s="151">
        <f t="shared" si="10"/>
        <v>403680</v>
      </c>
      <c r="CA19" s="151" t="str">
        <f t="shared" si="11"/>
        <v>60 DIAS</v>
      </c>
      <c r="CB19" s="107" t="str">
        <f t="shared" si="12"/>
        <v>QUÍMICA MG S.A.S</v>
      </c>
      <c r="CC19" s="107" t="str">
        <f t="shared" si="13"/>
        <v>SIGMA</v>
      </c>
      <c r="CD19" s="107">
        <f t="shared" si="14"/>
        <v>348000</v>
      </c>
      <c r="CE19" s="107">
        <f t="shared" si="15"/>
        <v>55680</v>
      </c>
      <c r="CF19" s="107">
        <f t="shared" si="16"/>
        <v>403680</v>
      </c>
      <c r="CG19" s="107" t="str">
        <f t="shared" si="17"/>
        <v>60 DIAS</v>
      </c>
    </row>
    <row r="20" spans="1:85">
      <c r="A20" s="48">
        <v>13</v>
      </c>
      <c r="B20" s="180" t="s">
        <v>650</v>
      </c>
      <c r="C20" s="169" t="s">
        <v>651</v>
      </c>
      <c r="D20" s="42" t="s">
        <v>626</v>
      </c>
      <c r="E20" s="189" t="s">
        <v>23</v>
      </c>
      <c r="F20" s="27" t="s">
        <v>590</v>
      </c>
      <c r="G20" s="27">
        <v>1</v>
      </c>
      <c r="H20" s="182"/>
      <c r="I20" s="183"/>
      <c r="J20" s="183"/>
      <c r="K20" s="186"/>
      <c r="L20" s="104"/>
      <c r="M20" s="149"/>
      <c r="N20" s="149"/>
      <c r="O20" s="149"/>
      <c r="P20" s="149"/>
      <c r="Q20" s="149"/>
      <c r="R20" s="106"/>
      <c r="S20" s="106"/>
      <c r="T20" s="106"/>
      <c r="U20" s="106"/>
      <c r="V20" s="106"/>
      <c r="W20" s="105" t="s">
        <v>23</v>
      </c>
      <c r="X20" s="105">
        <v>996000</v>
      </c>
      <c r="Y20" s="105">
        <v>159360</v>
      </c>
      <c r="Z20" s="105">
        <v>1155360</v>
      </c>
      <c r="AA20" s="105" t="s">
        <v>1287</v>
      </c>
      <c r="AB20" s="102"/>
      <c r="AC20" s="102"/>
      <c r="AD20" s="102"/>
      <c r="AE20" s="102"/>
      <c r="AF20" s="102"/>
      <c r="AG20" s="107"/>
      <c r="AH20" s="107"/>
      <c r="AI20" s="107"/>
      <c r="AJ20" s="107"/>
      <c r="AK20" s="107"/>
      <c r="AL20" s="167" t="str">
        <f t="shared" si="0"/>
        <v xml:space="preserve">CASA CIENTIFICA BLANCO Y COMPANIA S.A.S </v>
      </c>
      <c r="AM20" s="167" t="str">
        <f t="shared" si="1"/>
        <v>SIGMA</v>
      </c>
      <c r="AN20" s="167">
        <f t="shared" si="2"/>
        <v>996000</v>
      </c>
      <c r="AO20" s="167">
        <f t="shared" si="3"/>
        <v>159360</v>
      </c>
      <c r="AP20" s="167">
        <f t="shared" si="4"/>
        <v>1155360</v>
      </c>
      <c r="AQ20" s="167" t="str">
        <f t="shared" si="5"/>
        <v>45 DIAS</v>
      </c>
      <c r="AR20" s="175"/>
      <c r="AS20" s="175"/>
      <c r="AT20" s="175"/>
      <c r="AU20" s="175"/>
      <c r="AV20" s="175"/>
      <c r="AW20" s="105"/>
      <c r="AX20" s="105"/>
      <c r="AY20" s="105"/>
      <c r="AZ20" s="105"/>
      <c r="BA20" s="105"/>
      <c r="BB20" s="176"/>
      <c r="BC20" s="176"/>
      <c r="BD20" s="176"/>
      <c r="BE20" s="176"/>
      <c r="BF20" s="176"/>
      <c r="BG20" s="106" t="s">
        <v>23</v>
      </c>
      <c r="BH20" s="106">
        <v>640000</v>
      </c>
      <c r="BI20" s="106">
        <v>102400</v>
      </c>
      <c r="BJ20" s="106">
        <v>742400</v>
      </c>
      <c r="BK20" s="106" t="s">
        <v>1283</v>
      </c>
      <c r="BL20" s="107"/>
      <c r="BM20" s="107"/>
      <c r="BN20" s="107"/>
      <c r="BO20" s="107"/>
      <c r="BP20" s="107"/>
      <c r="BQ20" s="102" t="s">
        <v>23</v>
      </c>
      <c r="BR20" s="102">
        <v>713000</v>
      </c>
      <c r="BS20" s="102">
        <v>114080</v>
      </c>
      <c r="BT20" s="102">
        <v>827080</v>
      </c>
      <c r="BU20" s="102" t="s">
        <v>160</v>
      </c>
      <c r="BV20" s="151" t="str">
        <f t="shared" si="6"/>
        <v>QUÍMICA MG S.A.S</v>
      </c>
      <c r="BW20" s="151" t="str">
        <f t="shared" si="7"/>
        <v>SIGMA</v>
      </c>
      <c r="BX20" s="151">
        <f t="shared" si="8"/>
        <v>640000</v>
      </c>
      <c r="BY20" s="151">
        <f t="shared" si="9"/>
        <v>102400</v>
      </c>
      <c r="BZ20" s="151">
        <f t="shared" si="10"/>
        <v>742400</v>
      </c>
      <c r="CA20" s="151" t="str">
        <f t="shared" si="11"/>
        <v>60 DIAS</v>
      </c>
      <c r="CB20" s="107" t="str">
        <f t="shared" si="12"/>
        <v>QUÍMICA MG S.A.S</v>
      </c>
      <c r="CC20" s="107" t="str">
        <f t="shared" si="13"/>
        <v>SIGMA</v>
      </c>
      <c r="CD20" s="107">
        <f t="shared" si="14"/>
        <v>640000</v>
      </c>
      <c r="CE20" s="107">
        <f t="shared" si="15"/>
        <v>102400</v>
      </c>
      <c r="CF20" s="107">
        <f t="shared" si="16"/>
        <v>742400</v>
      </c>
      <c r="CG20" s="107" t="str">
        <f t="shared" si="17"/>
        <v>60 DIAS</v>
      </c>
    </row>
    <row r="21" spans="1:85">
      <c r="A21" s="48">
        <v>14</v>
      </c>
      <c r="B21" s="189" t="s">
        <v>652</v>
      </c>
      <c r="C21" s="22" t="s">
        <v>653</v>
      </c>
      <c r="D21" s="42" t="s">
        <v>10</v>
      </c>
      <c r="E21" s="189" t="s">
        <v>654</v>
      </c>
      <c r="F21" s="27" t="s">
        <v>655</v>
      </c>
      <c r="G21" s="27">
        <v>2</v>
      </c>
      <c r="H21" s="182" t="s">
        <v>1344</v>
      </c>
      <c r="I21" s="183">
        <v>49000</v>
      </c>
      <c r="J21" s="183">
        <v>7840</v>
      </c>
      <c r="K21" s="183">
        <v>113679.99999999999</v>
      </c>
      <c r="L21" s="104" t="s">
        <v>1276</v>
      </c>
      <c r="M21" s="149"/>
      <c r="N21" s="149"/>
      <c r="O21" s="149"/>
      <c r="P21" s="149"/>
      <c r="Q21" s="149"/>
      <c r="R21" s="106"/>
      <c r="S21" s="106"/>
      <c r="T21" s="106"/>
      <c r="U21" s="106"/>
      <c r="V21" s="106"/>
      <c r="W21" s="105"/>
      <c r="X21" s="105"/>
      <c r="Y21" s="105"/>
      <c r="Z21" s="105"/>
      <c r="AA21" s="105"/>
      <c r="AB21" s="102"/>
      <c r="AC21" s="102"/>
      <c r="AD21" s="102"/>
      <c r="AE21" s="102"/>
      <c r="AF21" s="102"/>
      <c r="AG21" s="107"/>
      <c r="AH21" s="107"/>
      <c r="AI21" s="107"/>
      <c r="AJ21" s="107"/>
      <c r="AK21" s="107"/>
      <c r="AL21" s="167" t="str">
        <f t="shared" si="0"/>
        <v>ADEQUIM SAS</v>
      </c>
      <c r="AM21" s="167" t="str">
        <f t="shared" si="1"/>
        <v>SHARLAU</v>
      </c>
      <c r="AN21" s="167">
        <f t="shared" si="2"/>
        <v>49000</v>
      </c>
      <c r="AO21" s="167">
        <f t="shared" si="3"/>
        <v>7840</v>
      </c>
      <c r="AP21" s="167">
        <f t="shared" si="4"/>
        <v>113679.99999999999</v>
      </c>
      <c r="AQ21" s="167" t="str">
        <f t="shared" si="5"/>
        <v>30 DIAS</v>
      </c>
      <c r="AR21" s="175"/>
      <c r="AS21" s="175"/>
      <c r="AT21" s="175"/>
      <c r="AU21" s="175"/>
      <c r="AV21" s="175"/>
      <c r="AW21" s="105"/>
      <c r="AX21" s="105"/>
      <c r="AY21" s="105"/>
      <c r="AZ21" s="105"/>
      <c r="BA21" s="105"/>
      <c r="BB21" s="176"/>
      <c r="BC21" s="176"/>
      <c r="BD21" s="176"/>
      <c r="BE21" s="176"/>
      <c r="BF21" s="176"/>
      <c r="BG21" s="106"/>
      <c r="BH21" s="106"/>
      <c r="BI21" s="106"/>
      <c r="BJ21" s="106"/>
      <c r="BK21" s="106"/>
      <c r="BL21" s="107"/>
      <c r="BM21" s="107"/>
      <c r="BN21" s="107"/>
      <c r="BO21" s="107"/>
      <c r="BP21" s="107"/>
      <c r="BQ21" s="102"/>
      <c r="BR21" s="102"/>
      <c r="BS21" s="102"/>
      <c r="BT21" s="102"/>
      <c r="BU21" s="102"/>
      <c r="BV21" s="151"/>
      <c r="BW21" s="151"/>
      <c r="BX21" s="151"/>
      <c r="BY21" s="151"/>
      <c r="BZ21" s="151"/>
      <c r="CA21" s="151"/>
      <c r="CB21" s="107" t="str">
        <f t="shared" si="12"/>
        <v>ADEQUIM SAS</v>
      </c>
      <c r="CC21" s="107" t="str">
        <f t="shared" si="13"/>
        <v>SHARLAU</v>
      </c>
      <c r="CD21" s="107">
        <f t="shared" si="14"/>
        <v>49000</v>
      </c>
      <c r="CE21" s="107">
        <f t="shared" si="15"/>
        <v>7840</v>
      </c>
      <c r="CF21" s="107">
        <f t="shared" si="16"/>
        <v>113679.99999999999</v>
      </c>
      <c r="CG21" s="107" t="str">
        <f t="shared" si="17"/>
        <v>30 DIAS</v>
      </c>
    </row>
    <row r="22" spans="1:85">
      <c r="A22" s="48">
        <v>15</v>
      </c>
      <c r="B22" s="189" t="s">
        <v>657</v>
      </c>
      <c r="C22" s="189" t="s">
        <v>658</v>
      </c>
      <c r="D22" s="42" t="s">
        <v>659</v>
      </c>
      <c r="E22" s="42" t="s">
        <v>660</v>
      </c>
      <c r="F22" s="27" t="s">
        <v>655</v>
      </c>
      <c r="G22" s="27">
        <v>5</v>
      </c>
      <c r="H22" s="182" t="s">
        <v>660</v>
      </c>
      <c r="I22" s="183">
        <v>13500</v>
      </c>
      <c r="J22" s="183">
        <v>2160</v>
      </c>
      <c r="K22" s="183">
        <v>78300</v>
      </c>
      <c r="L22" s="104" t="s">
        <v>1276</v>
      </c>
      <c r="M22" s="149"/>
      <c r="N22" s="149"/>
      <c r="O22" s="149"/>
      <c r="P22" s="149"/>
      <c r="Q22" s="149"/>
      <c r="R22" s="106"/>
      <c r="S22" s="106"/>
      <c r="T22" s="106"/>
      <c r="U22" s="106"/>
      <c r="V22" s="106"/>
      <c r="W22" s="105"/>
      <c r="X22" s="105"/>
      <c r="Y22" s="105"/>
      <c r="Z22" s="105"/>
      <c r="AA22" s="105"/>
      <c r="AB22" s="102"/>
      <c r="AC22" s="102"/>
      <c r="AD22" s="102"/>
      <c r="AE22" s="102"/>
      <c r="AF22" s="102"/>
      <c r="AG22" s="107"/>
      <c r="AH22" s="107"/>
      <c r="AI22" s="107"/>
      <c r="AJ22" s="107"/>
      <c r="AK22" s="107"/>
      <c r="AL22" s="167" t="str">
        <f t="shared" si="0"/>
        <v>ADEQUIM SAS</v>
      </c>
      <c r="AM22" s="167" t="str">
        <f t="shared" si="1"/>
        <v>MEDISPO</v>
      </c>
      <c r="AN22" s="167">
        <f t="shared" si="2"/>
        <v>13500</v>
      </c>
      <c r="AO22" s="167">
        <f t="shared" si="3"/>
        <v>2160</v>
      </c>
      <c r="AP22" s="167">
        <f t="shared" si="4"/>
        <v>78300</v>
      </c>
      <c r="AQ22" s="167" t="str">
        <f t="shared" si="5"/>
        <v>30 DIAS</v>
      </c>
      <c r="AR22" s="175"/>
      <c r="AS22" s="175"/>
      <c r="AT22" s="175"/>
      <c r="AU22" s="175"/>
      <c r="AV22" s="175"/>
      <c r="AW22" s="105"/>
      <c r="AX22" s="105"/>
      <c r="AY22" s="105"/>
      <c r="AZ22" s="105"/>
      <c r="BA22" s="105"/>
      <c r="BB22" s="176" t="s">
        <v>660</v>
      </c>
      <c r="BC22" s="176">
        <v>15250</v>
      </c>
      <c r="BD22" s="176">
        <v>2440</v>
      </c>
      <c r="BE22" s="176">
        <v>88450</v>
      </c>
      <c r="BF22" s="176" t="s">
        <v>1312</v>
      </c>
      <c r="BG22" s="106"/>
      <c r="BH22" s="106"/>
      <c r="BI22" s="106"/>
      <c r="BJ22" s="106"/>
      <c r="BK22" s="106"/>
      <c r="BL22" s="107"/>
      <c r="BM22" s="107"/>
      <c r="BN22" s="107"/>
      <c r="BO22" s="107"/>
      <c r="BP22" s="107"/>
      <c r="BQ22" s="102"/>
      <c r="BR22" s="102"/>
      <c r="BS22" s="102"/>
      <c r="BT22" s="102"/>
      <c r="BU22" s="102"/>
      <c r="BV22" s="151" t="str">
        <f t="shared" si="6"/>
        <v>PROFINAS S.A.S</v>
      </c>
      <c r="BW22" s="151" t="str">
        <f t="shared" si="7"/>
        <v>MEDISPO</v>
      </c>
      <c r="BX22" s="151">
        <f t="shared" si="8"/>
        <v>15250</v>
      </c>
      <c r="BY22" s="151">
        <f t="shared" si="9"/>
        <v>2440</v>
      </c>
      <c r="BZ22" s="151">
        <f t="shared" si="10"/>
        <v>88450</v>
      </c>
      <c r="CA22" s="151" t="str">
        <f t="shared" si="11"/>
        <v>8-75 DIAS</v>
      </c>
      <c r="CB22" s="107" t="str">
        <f t="shared" si="12"/>
        <v>ADEQUIM SAS</v>
      </c>
      <c r="CC22" s="107" t="str">
        <f t="shared" si="13"/>
        <v>MEDISPO</v>
      </c>
      <c r="CD22" s="107">
        <f t="shared" si="14"/>
        <v>13500</v>
      </c>
      <c r="CE22" s="107">
        <f t="shared" si="15"/>
        <v>2160</v>
      </c>
      <c r="CF22" s="107">
        <f t="shared" si="16"/>
        <v>78300</v>
      </c>
      <c r="CG22" s="107" t="str">
        <f t="shared" si="17"/>
        <v>30 DIAS</v>
      </c>
    </row>
    <row r="23" spans="1:85">
      <c r="A23" s="48">
        <v>16</v>
      </c>
      <c r="B23" s="189" t="s">
        <v>661</v>
      </c>
      <c r="C23" s="42" t="s">
        <v>662</v>
      </c>
      <c r="D23" s="42" t="s">
        <v>659</v>
      </c>
      <c r="E23" s="42" t="s">
        <v>660</v>
      </c>
      <c r="F23" s="27" t="s">
        <v>655</v>
      </c>
      <c r="G23" s="27">
        <v>5</v>
      </c>
      <c r="H23" s="182" t="s">
        <v>660</v>
      </c>
      <c r="I23" s="183">
        <v>19750</v>
      </c>
      <c r="J23" s="183">
        <v>3160</v>
      </c>
      <c r="K23" s="183">
        <v>114549.99999999999</v>
      </c>
      <c r="L23" s="104" t="s">
        <v>1276</v>
      </c>
      <c r="M23" s="149"/>
      <c r="N23" s="149"/>
      <c r="O23" s="149"/>
      <c r="P23" s="149"/>
      <c r="Q23" s="149"/>
      <c r="R23" s="106"/>
      <c r="S23" s="106"/>
      <c r="T23" s="106"/>
      <c r="U23" s="106"/>
      <c r="V23" s="106"/>
      <c r="W23" s="105"/>
      <c r="X23" s="105"/>
      <c r="Y23" s="105"/>
      <c r="Z23" s="105"/>
      <c r="AA23" s="105"/>
      <c r="AB23" s="102"/>
      <c r="AC23" s="102"/>
      <c r="AD23" s="102"/>
      <c r="AE23" s="102"/>
      <c r="AF23" s="102"/>
      <c r="AG23" s="107"/>
      <c r="AH23" s="107"/>
      <c r="AI23" s="107"/>
      <c r="AJ23" s="107"/>
      <c r="AK23" s="107"/>
      <c r="AL23" s="167" t="str">
        <f t="shared" si="0"/>
        <v>ADEQUIM SAS</v>
      </c>
      <c r="AM23" s="167" t="str">
        <f t="shared" si="1"/>
        <v>MEDISPO</v>
      </c>
      <c r="AN23" s="167">
        <f t="shared" si="2"/>
        <v>19750</v>
      </c>
      <c r="AO23" s="167">
        <f t="shared" si="3"/>
        <v>3160</v>
      </c>
      <c r="AP23" s="167">
        <f t="shared" si="4"/>
        <v>114549.99999999999</v>
      </c>
      <c r="AQ23" s="167" t="str">
        <f t="shared" si="5"/>
        <v>30 DIAS</v>
      </c>
      <c r="AR23" s="175"/>
      <c r="AS23" s="175"/>
      <c r="AT23" s="175"/>
      <c r="AU23" s="175"/>
      <c r="AV23" s="175"/>
      <c r="AW23" s="105"/>
      <c r="AX23" s="105"/>
      <c r="AY23" s="105"/>
      <c r="AZ23" s="105"/>
      <c r="BA23" s="105"/>
      <c r="BB23" s="176" t="s">
        <v>660</v>
      </c>
      <c r="BC23" s="176">
        <v>14884</v>
      </c>
      <c r="BD23" s="176">
        <v>2381.44</v>
      </c>
      <c r="BE23" s="176">
        <v>86327.2</v>
      </c>
      <c r="BF23" s="176" t="s">
        <v>1312</v>
      </c>
      <c r="BG23" s="106"/>
      <c r="BH23" s="106"/>
      <c r="BI23" s="106"/>
      <c r="BJ23" s="106"/>
      <c r="BK23" s="106"/>
      <c r="BL23" s="107"/>
      <c r="BM23" s="107"/>
      <c r="BN23" s="107"/>
      <c r="BO23" s="107"/>
      <c r="BP23" s="107"/>
      <c r="BQ23" s="102"/>
      <c r="BR23" s="102"/>
      <c r="BS23" s="102"/>
      <c r="BT23" s="102"/>
      <c r="BU23" s="102"/>
      <c r="BV23" s="151" t="str">
        <f t="shared" si="6"/>
        <v>PROFINAS S.A.S</v>
      </c>
      <c r="BW23" s="151" t="str">
        <f t="shared" si="7"/>
        <v>MEDISPO</v>
      </c>
      <c r="BX23" s="151">
        <f t="shared" si="8"/>
        <v>14884</v>
      </c>
      <c r="BY23" s="151">
        <f t="shared" si="9"/>
        <v>2381.44</v>
      </c>
      <c r="BZ23" s="151">
        <f t="shared" si="10"/>
        <v>86327.2</v>
      </c>
      <c r="CA23" s="151" t="str">
        <f t="shared" si="11"/>
        <v>8-75 DIAS</v>
      </c>
      <c r="CB23" s="107" t="str">
        <f t="shared" si="12"/>
        <v>PROFINAS S.A.S</v>
      </c>
      <c r="CC23" s="107" t="str">
        <f t="shared" si="13"/>
        <v>MEDISPO</v>
      </c>
      <c r="CD23" s="107">
        <f t="shared" si="14"/>
        <v>14884</v>
      </c>
      <c r="CE23" s="107">
        <f t="shared" si="15"/>
        <v>2381.44</v>
      </c>
      <c r="CF23" s="107">
        <f t="shared" si="16"/>
        <v>86327.2</v>
      </c>
      <c r="CG23" s="107" t="str">
        <f t="shared" si="17"/>
        <v>8-75 DIAS</v>
      </c>
    </row>
    <row r="24" spans="1:85">
      <c r="A24" s="48">
        <v>17</v>
      </c>
      <c r="B24" s="189" t="s">
        <v>663</v>
      </c>
      <c r="C24" s="22" t="s">
        <v>664</v>
      </c>
      <c r="D24" s="42" t="s">
        <v>665</v>
      </c>
      <c r="E24" s="189"/>
      <c r="F24" s="27" t="s">
        <v>655</v>
      </c>
      <c r="G24" s="27">
        <v>20</v>
      </c>
      <c r="H24" s="182" t="s">
        <v>656</v>
      </c>
      <c r="I24" s="183">
        <v>9000</v>
      </c>
      <c r="J24" s="183">
        <v>1440</v>
      </c>
      <c r="K24" s="183">
        <v>208800</v>
      </c>
      <c r="L24" s="104" t="s">
        <v>1276</v>
      </c>
      <c r="M24" s="149"/>
      <c r="N24" s="149"/>
      <c r="O24" s="149"/>
      <c r="P24" s="149"/>
      <c r="Q24" s="149"/>
      <c r="R24" s="106"/>
      <c r="S24" s="106"/>
      <c r="T24" s="106"/>
      <c r="U24" s="106"/>
      <c r="V24" s="106"/>
      <c r="W24" s="105"/>
      <c r="X24" s="105"/>
      <c r="Y24" s="105"/>
      <c r="Z24" s="105"/>
      <c r="AA24" s="105"/>
      <c r="AB24" s="102"/>
      <c r="AC24" s="102"/>
      <c r="AD24" s="102"/>
      <c r="AE24" s="102"/>
      <c r="AF24" s="102"/>
      <c r="AG24" s="107" t="s">
        <v>1355</v>
      </c>
      <c r="AH24" s="107">
        <v>9800</v>
      </c>
      <c r="AI24" s="107">
        <v>1568</v>
      </c>
      <c r="AJ24" s="107">
        <v>227360</v>
      </c>
      <c r="AK24" s="107" t="s">
        <v>1356</v>
      </c>
      <c r="AL24" s="167" t="str">
        <f t="shared" si="0"/>
        <v>ADEQUIM SAS</v>
      </c>
      <c r="AM24" s="167" t="str">
        <f t="shared" si="1"/>
        <v>COMERCIAL</v>
      </c>
      <c r="AN24" s="167">
        <f t="shared" si="2"/>
        <v>9000</v>
      </c>
      <c r="AO24" s="167">
        <f t="shared" si="3"/>
        <v>1440</v>
      </c>
      <c r="AP24" s="167">
        <f t="shared" si="4"/>
        <v>208800</v>
      </c>
      <c r="AQ24" s="167" t="str">
        <f t="shared" si="5"/>
        <v>30 DIAS</v>
      </c>
      <c r="AR24" s="175" t="s">
        <v>1364</v>
      </c>
      <c r="AS24" s="175">
        <v>20000</v>
      </c>
      <c r="AT24" s="175">
        <v>3200</v>
      </c>
      <c r="AU24" s="175">
        <v>464000</v>
      </c>
      <c r="AV24" s="175" t="s">
        <v>1365</v>
      </c>
      <c r="AW24" s="105"/>
      <c r="AX24" s="105"/>
      <c r="AY24" s="105"/>
      <c r="AZ24" s="105"/>
      <c r="BA24" s="105"/>
      <c r="BB24" s="176"/>
      <c r="BC24" s="176">
        <v>9760</v>
      </c>
      <c r="BD24" s="176">
        <v>1561.6000000000001</v>
      </c>
      <c r="BE24" s="176">
        <v>226432</v>
      </c>
      <c r="BF24" s="176" t="s">
        <v>1312</v>
      </c>
      <c r="BG24" s="106"/>
      <c r="BH24" s="106"/>
      <c r="BI24" s="106"/>
      <c r="BJ24" s="106"/>
      <c r="BK24" s="106"/>
      <c r="BL24" s="107"/>
      <c r="BM24" s="107"/>
      <c r="BN24" s="107"/>
      <c r="BO24" s="107"/>
      <c r="BP24" s="107"/>
      <c r="BQ24" s="102"/>
      <c r="BR24" s="102"/>
      <c r="BS24" s="102"/>
      <c r="BT24" s="102"/>
      <c r="BU24" s="102"/>
      <c r="BV24" s="151" t="str">
        <f t="shared" si="6"/>
        <v>PROFINAS S.A.S</v>
      </c>
      <c r="BW24" s="151">
        <f t="shared" si="7"/>
        <v>0</v>
      </c>
      <c r="BX24" s="151">
        <f t="shared" si="8"/>
        <v>9760</v>
      </c>
      <c r="BY24" s="151">
        <f t="shared" si="9"/>
        <v>1561.6000000000001</v>
      </c>
      <c r="BZ24" s="151">
        <f t="shared" si="10"/>
        <v>226432</v>
      </c>
      <c r="CA24" s="151" t="str">
        <f t="shared" si="11"/>
        <v>8-75 DIAS</v>
      </c>
      <c r="CB24" s="107" t="str">
        <f t="shared" si="12"/>
        <v>ADEQUIM SAS</v>
      </c>
      <c r="CC24" s="107" t="str">
        <f t="shared" si="13"/>
        <v>COMERCIAL</v>
      </c>
      <c r="CD24" s="107">
        <f t="shared" si="14"/>
        <v>9000</v>
      </c>
      <c r="CE24" s="107">
        <f t="shared" si="15"/>
        <v>1440</v>
      </c>
      <c r="CF24" s="107">
        <f t="shared" si="16"/>
        <v>208800</v>
      </c>
      <c r="CG24" s="107" t="str">
        <f t="shared" si="17"/>
        <v>30 DIAS</v>
      </c>
    </row>
    <row r="25" spans="1:85" ht="30">
      <c r="A25" s="48">
        <v>18</v>
      </c>
      <c r="B25" s="188" t="s">
        <v>666</v>
      </c>
      <c r="C25" s="22" t="s">
        <v>667</v>
      </c>
      <c r="D25" s="42" t="s">
        <v>665</v>
      </c>
      <c r="E25" s="189"/>
      <c r="F25" s="27" t="s">
        <v>655</v>
      </c>
      <c r="G25" s="27">
        <v>10</v>
      </c>
      <c r="H25" s="182" t="s">
        <v>656</v>
      </c>
      <c r="I25" s="183">
        <v>25000</v>
      </c>
      <c r="J25" s="183">
        <v>4000</v>
      </c>
      <c r="K25" s="183">
        <v>290000</v>
      </c>
      <c r="L25" s="104" t="s">
        <v>1276</v>
      </c>
      <c r="M25" s="149"/>
      <c r="N25" s="149"/>
      <c r="O25" s="149"/>
      <c r="P25" s="149"/>
      <c r="Q25" s="149"/>
      <c r="R25" s="106"/>
      <c r="S25" s="106"/>
      <c r="T25" s="106"/>
      <c r="U25" s="106"/>
      <c r="V25" s="106"/>
      <c r="W25" s="105"/>
      <c r="X25" s="105"/>
      <c r="Y25" s="105"/>
      <c r="Z25" s="105"/>
      <c r="AA25" s="105"/>
      <c r="AB25" s="102"/>
      <c r="AC25" s="102"/>
      <c r="AD25" s="102"/>
      <c r="AE25" s="102"/>
      <c r="AF25" s="102"/>
      <c r="AG25" s="107" t="s">
        <v>1355</v>
      </c>
      <c r="AH25" s="107">
        <v>98500</v>
      </c>
      <c r="AI25" s="107">
        <v>15760</v>
      </c>
      <c r="AJ25" s="107">
        <v>1142600</v>
      </c>
      <c r="AK25" s="107" t="s">
        <v>1356</v>
      </c>
      <c r="AL25" s="167" t="str">
        <f t="shared" si="0"/>
        <v>ADEQUIM SAS</v>
      </c>
      <c r="AM25" s="167" t="str">
        <f t="shared" si="1"/>
        <v>COMERCIAL</v>
      </c>
      <c r="AN25" s="167">
        <f t="shared" si="2"/>
        <v>25000</v>
      </c>
      <c r="AO25" s="167">
        <f t="shared" si="3"/>
        <v>4000</v>
      </c>
      <c r="AP25" s="167">
        <f t="shared" si="4"/>
        <v>290000</v>
      </c>
      <c r="AQ25" s="167" t="str">
        <f t="shared" si="5"/>
        <v>30 DIAS</v>
      </c>
      <c r="AR25" s="175" t="s">
        <v>1366</v>
      </c>
      <c r="AS25" s="175">
        <v>25000</v>
      </c>
      <c r="AT25" s="175">
        <v>4000</v>
      </c>
      <c r="AU25" s="175">
        <v>290000</v>
      </c>
      <c r="AV25" s="175" t="s">
        <v>1367</v>
      </c>
      <c r="AW25" s="105"/>
      <c r="AX25" s="105"/>
      <c r="AY25" s="105"/>
      <c r="AZ25" s="105"/>
      <c r="BA25" s="105"/>
      <c r="BB25" s="176"/>
      <c r="BC25" s="176">
        <v>46360</v>
      </c>
      <c r="BD25" s="176">
        <v>7417.6</v>
      </c>
      <c r="BE25" s="176">
        <v>537776</v>
      </c>
      <c r="BF25" s="176" t="s">
        <v>1312</v>
      </c>
      <c r="BG25" s="106"/>
      <c r="BH25" s="106"/>
      <c r="BI25" s="106"/>
      <c r="BJ25" s="106"/>
      <c r="BK25" s="106"/>
      <c r="BL25" s="107"/>
      <c r="BM25" s="107"/>
      <c r="BN25" s="107"/>
      <c r="BO25" s="107"/>
      <c r="BP25" s="107"/>
      <c r="BQ25" s="102"/>
      <c r="BR25" s="102"/>
      <c r="BS25" s="102"/>
      <c r="BT25" s="102"/>
      <c r="BU25" s="102"/>
      <c r="BV25" s="151" t="str">
        <f t="shared" si="6"/>
        <v xml:space="preserve"> MEDIMALCO S.A.S.</v>
      </c>
      <c r="BW25" s="151" t="str">
        <f t="shared" si="7"/>
        <v>Grafiexpress</v>
      </c>
      <c r="BX25" s="151">
        <f t="shared" si="8"/>
        <v>25000</v>
      </c>
      <c r="BY25" s="151">
        <f t="shared" si="9"/>
        <v>4000</v>
      </c>
      <c r="BZ25" s="151">
        <f t="shared" si="10"/>
        <v>290000</v>
      </c>
      <c r="CA25" s="151" t="str">
        <f t="shared" si="11"/>
        <v>8 Dias</v>
      </c>
      <c r="CB25" s="107" t="str">
        <f t="shared" si="12"/>
        <v xml:space="preserve"> MEDIMALCO S.A.S.</v>
      </c>
      <c r="CC25" s="107" t="str">
        <f t="shared" si="13"/>
        <v>Grafiexpress</v>
      </c>
      <c r="CD25" s="107">
        <f t="shared" si="14"/>
        <v>25000</v>
      </c>
      <c r="CE25" s="107">
        <f t="shared" si="15"/>
        <v>4000</v>
      </c>
      <c r="CF25" s="107">
        <f t="shared" si="16"/>
        <v>290000</v>
      </c>
      <c r="CG25" s="107" t="str">
        <f t="shared" si="17"/>
        <v>8 Dias</v>
      </c>
    </row>
    <row r="26" spans="1:85">
      <c r="A26" s="48">
        <v>19</v>
      </c>
      <c r="B26" s="192" t="s">
        <v>668</v>
      </c>
      <c r="C26" s="113" t="s">
        <v>669</v>
      </c>
      <c r="D26" s="113" t="s">
        <v>670</v>
      </c>
      <c r="E26" s="42" t="s">
        <v>671</v>
      </c>
      <c r="F26" s="27" t="s">
        <v>655</v>
      </c>
      <c r="G26" s="40">
        <v>3</v>
      </c>
      <c r="H26" s="182"/>
      <c r="I26" s="193"/>
      <c r="J26" s="193"/>
      <c r="K26" s="183"/>
      <c r="L26" s="104"/>
      <c r="M26" s="149"/>
      <c r="N26" s="149"/>
      <c r="O26" s="149"/>
      <c r="P26" s="149"/>
      <c r="Q26" s="149"/>
      <c r="R26" s="106"/>
      <c r="S26" s="106"/>
      <c r="T26" s="106"/>
      <c r="U26" s="106"/>
      <c r="V26" s="106"/>
      <c r="W26" s="105"/>
      <c r="X26" s="105"/>
      <c r="Y26" s="105"/>
      <c r="Z26" s="105"/>
      <c r="AA26" s="105"/>
      <c r="AB26" s="102"/>
      <c r="AC26" s="102"/>
      <c r="AD26" s="102"/>
      <c r="AE26" s="102"/>
      <c r="AF26" s="102"/>
      <c r="AG26" s="107"/>
      <c r="AH26" s="107"/>
      <c r="AI26" s="107"/>
      <c r="AJ26" s="107"/>
      <c r="AK26" s="107"/>
      <c r="AL26" s="167"/>
      <c r="AM26" s="167"/>
      <c r="AN26" s="167"/>
      <c r="AO26" s="167"/>
      <c r="AP26" s="167"/>
      <c r="AQ26" s="167"/>
      <c r="AR26" s="175"/>
      <c r="AS26" s="175">
        <v>21500</v>
      </c>
      <c r="AT26" s="175">
        <v>3440</v>
      </c>
      <c r="AU26" s="175">
        <v>74820</v>
      </c>
      <c r="AV26" s="175" t="s">
        <v>1368</v>
      </c>
      <c r="AW26" s="105"/>
      <c r="AX26" s="105"/>
      <c r="AY26" s="105"/>
      <c r="AZ26" s="105"/>
      <c r="BA26" s="105"/>
      <c r="BB26" s="176"/>
      <c r="BC26" s="176"/>
      <c r="BD26" s="176"/>
      <c r="BE26" s="176"/>
      <c r="BF26" s="176"/>
      <c r="BG26" s="106"/>
      <c r="BH26" s="106"/>
      <c r="BI26" s="106"/>
      <c r="BJ26" s="106"/>
      <c r="BK26" s="106"/>
      <c r="BL26" s="107"/>
      <c r="BM26" s="107"/>
      <c r="BN26" s="107"/>
      <c r="BO26" s="107"/>
      <c r="BP26" s="107"/>
      <c r="BQ26" s="102"/>
      <c r="BR26" s="102"/>
      <c r="BS26" s="102"/>
      <c r="BT26" s="102"/>
      <c r="BU26" s="102"/>
      <c r="BV26" s="151" t="str">
        <f t="shared" si="6"/>
        <v xml:space="preserve"> MEDIMALCO S.A.S.</v>
      </c>
      <c r="BW26" s="151">
        <f t="shared" si="7"/>
        <v>0</v>
      </c>
      <c r="BX26" s="151">
        <f t="shared" si="8"/>
        <v>21500</v>
      </c>
      <c r="BY26" s="151">
        <f t="shared" si="9"/>
        <v>3440</v>
      </c>
      <c r="BZ26" s="151">
        <f t="shared" si="10"/>
        <v>74820</v>
      </c>
      <c r="CA26" s="151" t="str">
        <f t="shared" si="11"/>
        <v>3 Dias</v>
      </c>
      <c r="CB26" s="107" t="str">
        <f t="shared" si="12"/>
        <v xml:space="preserve"> MEDIMALCO S.A.S.</v>
      </c>
      <c r="CC26" s="107">
        <f t="shared" si="13"/>
        <v>0</v>
      </c>
      <c r="CD26" s="107">
        <f t="shared" si="14"/>
        <v>21500</v>
      </c>
      <c r="CE26" s="107">
        <f t="shared" si="15"/>
        <v>3440</v>
      </c>
      <c r="CF26" s="107">
        <f t="shared" si="16"/>
        <v>74820</v>
      </c>
      <c r="CG26" s="107" t="str">
        <f t="shared" si="17"/>
        <v>3 Dias</v>
      </c>
    </row>
    <row r="27" spans="1:85">
      <c r="A27" s="48">
        <v>20</v>
      </c>
      <c r="B27" s="192" t="s">
        <v>672</v>
      </c>
      <c r="C27" s="113" t="s">
        <v>673</v>
      </c>
      <c r="D27" s="113" t="s">
        <v>674</v>
      </c>
      <c r="E27" s="42" t="s">
        <v>675</v>
      </c>
      <c r="F27" s="27" t="s">
        <v>655</v>
      </c>
      <c r="G27" s="40">
        <v>3</v>
      </c>
      <c r="H27" s="182" t="s">
        <v>675</v>
      </c>
      <c r="I27" s="193">
        <v>21000</v>
      </c>
      <c r="J27" s="193">
        <v>3360</v>
      </c>
      <c r="K27" s="183">
        <v>73080</v>
      </c>
      <c r="L27" s="104" t="s">
        <v>1276</v>
      </c>
      <c r="M27" s="149"/>
      <c r="N27" s="149"/>
      <c r="O27" s="149"/>
      <c r="P27" s="149"/>
      <c r="Q27" s="149"/>
      <c r="R27" s="106"/>
      <c r="S27" s="106"/>
      <c r="T27" s="106"/>
      <c r="U27" s="106"/>
      <c r="V27" s="106"/>
      <c r="W27" s="105"/>
      <c r="X27" s="105"/>
      <c r="Y27" s="105"/>
      <c r="Z27" s="105"/>
      <c r="AA27" s="105"/>
      <c r="AB27" s="102"/>
      <c r="AC27" s="102"/>
      <c r="AD27" s="102"/>
      <c r="AE27" s="102"/>
      <c r="AF27" s="102"/>
      <c r="AG27" s="107"/>
      <c r="AH27" s="107"/>
      <c r="AI27" s="107"/>
      <c r="AJ27" s="107"/>
      <c r="AK27" s="107"/>
      <c r="AL27" s="167" t="str">
        <f t="shared" si="0"/>
        <v>ADEQUIM SAS</v>
      </c>
      <c r="AM27" s="167" t="str">
        <f t="shared" si="1"/>
        <v>PRECISION</v>
      </c>
      <c r="AN27" s="167">
        <f t="shared" si="2"/>
        <v>21000</v>
      </c>
      <c r="AO27" s="167">
        <f t="shared" si="3"/>
        <v>3360</v>
      </c>
      <c r="AP27" s="167">
        <f t="shared" si="4"/>
        <v>73080</v>
      </c>
      <c r="AQ27" s="167" t="str">
        <f t="shared" si="5"/>
        <v>30 DIAS</v>
      </c>
      <c r="AR27" s="175"/>
      <c r="AS27" s="175"/>
      <c r="AT27" s="175"/>
      <c r="AU27" s="175"/>
      <c r="AV27" s="175"/>
      <c r="AW27" s="105"/>
      <c r="AX27" s="105"/>
      <c r="AY27" s="105"/>
      <c r="AZ27" s="105"/>
      <c r="BA27" s="105"/>
      <c r="BB27" s="176"/>
      <c r="BC27" s="176"/>
      <c r="BD27" s="176"/>
      <c r="BE27" s="176"/>
      <c r="BF27" s="176"/>
      <c r="BG27" s="106"/>
      <c r="BH27" s="106"/>
      <c r="BI27" s="106"/>
      <c r="BJ27" s="106"/>
      <c r="BK27" s="106"/>
      <c r="BL27" s="107"/>
      <c r="BM27" s="107"/>
      <c r="BN27" s="107"/>
      <c r="BO27" s="107"/>
      <c r="BP27" s="107"/>
      <c r="BQ27" s="102"/>
      <c r="BR27" s="102"/>
      <c r="BS27" s="102"/>
      <c r="BT27" s="102"/>
      <c r="BU27" s="102"/>
      <c r="BV27" s="151"/>
      <c r="BW27" s="151"/>
      <c r="BX27" s="151"/>
      <c r="BY27" s="151"/>
      <c r="BZ27" s="151"/>
      <c r="CA27" s="151"/>
      <c r="CB27" s="107" t="str">
        <f t="shared" si="12"/>
        <v>ADEQUIM SAS</v>
      </c>
      <c r="CC27" s="107" t="str">
        <f t="shared" si="13"/>
        <v>PRECISION</v>
      </c>
      <c r="CD27" s="107">
        <f t="shared" si="14"/>
        <v>21000</v>
      </c>
      <c r="CE27" s="107">
        <f t="shared" si="15"/>
        <v>3360</v>
      </c>
      <c r="CF27" s="107">
        <f t="shared" si="16"/>
        <v>73080</v>
      </c>
      <c r="CG27" s="107" t="str">
        <f t="shared" si="17"/>
        <v>30 DIAS</v>
      </c>
    </row>
    <row r="28" spans="1:85">
      <c r="A28" s="48">
        <v>21</v>
      </c>
      <c r="B28" s="192" t="s">
        <v>672</v>
      </c>
      <c r="C28" s="42" t="s">
        <v>676</v>
      </c>
      <c r="D28" s="189" t="s">
        <v>677</v>
      </c>
      <c r="E28" s="42" t="s">
        <v>678</v>
      </c>
      <c r="F28" s="27" t="s">
        <v>655</v>
      </c>
      <c r="G28" s="40">
        <v>5</v>
      </c>
      <c r="H28" s="182"/>
      <c r="I28" s="183"/>
      <c r="J28" s="183"/>
      <c r="K28" s="183"/>
      <c r="L28" s="104"/>
      <c r="M28" s="149"/>
      <c r="N28" s="149"/>
      <c r="O28" s="149"/>
      <c r="P28" s="149"/>
      <c r="Q28" s="149"/>
      <c r="R28" s="106"/>
      <c r="S28" s="106"/>
      <c r="T28" s="106"/>
      <c r="U28" s="106"/>
      <c r="V28" s="106"/>
      <c r="W28" s="105"/>
      <c r="X28" s="105"/>
      <c r="Y28" s="105"/>
      <c r="Z28" s="105"/>
      <c r="AA28" s="105"/>
      <c r="AB28" s="102"/>
      <c r="AC28" s="102"/>
      <c r="AD28" s="102"/>
      <c r="AE28" s="102"/>
      <c r="AF28" s="102"/>
      <c r="AG28" s="107"/>
      <c r="AH28" s="107"/>
      <c r="AI28" s="107"/>
      <c r="AJ28" s="107"/>
      <c r="AK28" s="107"/>
      <c r="AL28" s="167"/>
      <c r="AM28" s="167"/>
      <c r="AN28" s="167"/>
      <c r="AO28" s="167"/>
      <c r="AP28" s="167"/>
      <c r="AQ28" s="167"/>
      <c r="AR28" s="175"/>
      <c r="AS28" s="175"/>
      <c r="AT28" s="175"/>
      <c r="AU28" s="175"/>
      <c r="AV28" s="175"/>
      <c r="AW28" s="105"/>
      <c r="AX28" s="105"/>
      <c r="AY28" s="105"/>
      <c r="AZ28" s="105"/>
      <c r="BA28" s="105"/>
      <c r="BB28" s="176"/>
      <c r="BC28" s="176"/>
      <c r="BD28" s="176"/>
      <c r="BE28" s="176"/>
      <c r="BF28" s="176"/>
      <c r="BG28" s="106"/>
      <c r="BH28" s="106"/>
      <c r="BI28" s="106"/>
      <c r="BJ28" s="106"/>
      <c r="BK28" s="106"/>
      <c r="BL28" s="107"/>
      <c r="BM28" s="107"/>
      <c r="BN28" s="107"/>
      <c r="BO28" s="107"/>
      <c r="BP28" s="107"/>
      <c r="BQ28" s="102"/>
      <c r="BR28" s="102"/>
      <c r="BS28" s="102"/>
      <c r="BT28" s="102"/>
      <c r="BU28" s="102"/>
      <c r="BV28" s="151"/>
      <c r="BW28" s="151"/>
      <c r="BX28" s="151"/>
      <c r="BY28" s="151"/>
      <c r="BZ28" s="151"/>
      <c r="CA28" s="151"/>
      <c r="CB28" s="107">
        <f t="shared" si="12"/>
        <v>0</v>
      </c>
      <c r="CC28" s="107">
        <f t="shared" si="13"/>
        <v>0</v>
      </c>
      <c r="CD28" s="107">
        <f t="shared" si="14"/>
        <v>0</v>
      </c>
      <c r="CE28" s="107">
        <f t="shared" si="15"/>
        <v>0</v>
      </c>
      <c r="CF28" s="107">
        <f t="shared" si="16"/>
        <v>0</v>
      </c>
      <c r="CG28" s="107">
        <f t="shared" si="17"/>
        <v>0</v>
      </c>
    </row>
    <row r="29" spans="1:85">
      <c r="A29" s="48">
        <v>22</v>
      </c>
      <c r="B29" s="189" t="s">
        <v>679</v>
      </c>
      <c r="C29" s="42" t="s">
        <v>680</v>
      </c>
      <c r="D29" s="42" t="s">
        <v>681</v>
      </c>
      <c r="E29" s="42"/>
      <c r="F29" s="27" t="s">
        <v>655</v>
      </c>
      <c r="G29" s="40">
        <v>10</v>
      </c>
      <c r="H29" s="182"/>
      <c r="I29" s="183"/>
      <c r="J29" s="183"/>
      <c r="K29" s="183"/>
      <c r="L29" s="104"/>
      <c r="M29" s="149"/>
      <c r="N29" s="149"/>
      <c r="O29" s="149"/>
      <c r="P29" s="149"/>
      <c r="Q29" s="149"/>
      <c r="R29" s="106"/>
      <c r="S29" s="106"/>
      <c r="T29" s="106"/>
      <c r="U29" s="106"/>
      <c r="V29" s="106"/>
      <c r="W29" s="105"/>
      <c r="X29" s="105"/>
      <c r="Y29" s="105"/>
      <c r="Z29" s="105"/>
      <c r="AA29" s="105"/>
      <c r="AB29" s="102"/>
      <c r="AC29" s="102"/>
      <c r="AD29" s="102"/>
      <c r="AE29" s="102"/>
      <c r="AF29" s="102"/>
      <c r="AG29" s="107"/>
      <c r="AH29" s="107"/>
      <c r="AI29" s="107"/>
      <c r="AJ29" s="107"/>
      <c r="AK29" s="107"/>
      <c r="AL29" s="167"/>
      <c r="AM29" s="167"/>
      <c r="AN29" s="167"/>
      <c r="AO29" s="167"/>
      <c r="AP29" s="167"/>
      <c r="AQ29" s="167"/>
      <c r="AR29" s="175" t="s">
        <v>1369</v>
      </c>
      <c r="AS29" s="175">
        <v>22500</v>
      </c>
      <c r="AT29" s="175">
        <v>3600</v>
      </c>
      <c r="AU29" s="175">
        <v>261000</v>
      </c>
      <c r="AV29" s="175" t="s">
        <v>1368</v>
      </c>
      <c r="AW29" s="105"/>
      <c r="AX29" s="105"/>
      <c r="AY29" s="105"/>
      <c r="AZ29" s="105"/>
      <c r="BA29" s="105"/>
      <c r="BB29" s="176"/>
      <c r="BC29" s="176"/>
      <c r="BD29" s="176"/>
      <c r="BE29" s="176"/>
      <c r="BF29" s="176"/>
      <c r="BG29" s="106"/>
      <c r="BH29" s="106"/>
      <c r="BI29" s="106"/>
      <c r="BJ29" s="106"/>
      <c r="BK29" s="106"/>
      <c r="BL29" s="107"/>
      <c r="BM29" s="107"/>
      <c r="BN29" s="107"/>
      <c r="BO29" s="107"/>
      <c r="BP29" s="107"/>
      <c r="BQ29" s="102"/>
      <c r="BR29" s="102"/>
      <c r="BS29" s="102"/>
      <c r="BT29" s="102"/>
      <c r="BU29" s="102"/>
      <c r="BV29" s="151" t="str">
        <f t="shared" si="6"/>
        <v xml:space="preserve"> MEDIMALCO S.A.S.</v>
      </c>
      <c r="BW29" s="151" t="str">
        <f t="shared" si="7"/>
        <v>PARAMOUNT</v>
      </c>
      <c r="BX29" s="151">
        <f t="shared" si="8"/>
        <v>22500</v>
      </c>
      <c r="BY29" s="151">
        <f t="shared" si="9"/>
        <v>3600</v>
      </c>
      <c r="BZ29" s="151">
        <f t="shared" si="10"/>
        <v>261000</v>
      </c>
      <c r="CA29" s="151" t="str">
        <f t="shared" si="11"/>
        <v>3 Dias</v>
      </c>
      <c r="CB29" s="107" t="str">
        <f t="shared" si="12"/>
        <v xml:space="preserve"> MEDIMALCO S.A.S.</v>
      </c>
      <c r="CC29" s="107" t="str">
        <f t="shared" si="13"/>
        <v>PARAMOUNT</v>
      </c>
      <c r="CD29" s="107">
        <f t="shared" si="14"/>
        <v>22500</v>
      </c>
      <c r="CE29" s="107">
        <f t="shared" si="15"/>
        <v>3600</v>
      </c>
      <c r="CF29" s="107">
        <f t="shared" si="16"/>
        <v>261000</v>
      </c>
      <c r="CG29" s="107" t="str">
        <f t="shared" si="17"/>
        <v>3 Dias</v>
      </c>
    </row>
    <row r="30" spans="1:85">
      <c r="A30" s="48">
        <v>23</v>
      </c>
      <c r="B30" s="189" t="s">
        <v>682</v>
      </c>
      <c r="C30" s="42" t="s">
        <v>683</v>
      </c>
      <c r="D30" s="42" t="s">
        <v>684</v>
      </c>
      <c r="E30" s="42"/>
      <c r="F30" s="27" t="s">
        <v>655</v>
      </c>
      <c r="G30" s="40">
        <v>7</v>
      </c>
      <c r="H30" s="182"/>
      <c r="I30" s="183"/>
      <c r="J30" s="183"/>
      <c r="K30" s="183"/>
      <c r="L30" s="104"/>
      <c r="M30" s="149"/>
      <c r="N30" s="149"/>
      <c r="O30" s="149"/>
      <c r="P30" s="149"/>
      <c r="Q30" s="149"/>
      <c r="R30" s="106"/>
      <c r="S30" s="106"/>
      <c r="T30" s="106"/>
      <c r="U30" s="106"/>
      <c r="V30" s="106"/>
      <c r="W30" s="105"/>
      <c r="X30" s="105"/>
      <c r="Y30" s="105"/>
      <c r="Z30" s="105"/>
      <c r="AA30" s="105"/>
      <c r="AB30" s="102"/>
      <c r="AC30" s="102"/>
      <c r="AD30" s="102"/>
      <c r="AE30" s="102"/>
      <c r="AF30" s="102"/>
      <c r="AG30" s="107"/>
      <c r="AH30" s="107"/>
      <c r="AI30" s="107"/>
      <c r="AJ30" s="107"/>
      <c r="AK30" s="107"/>
      <c r="AL30" s="167"/>
      <c r="AM30" s="167"/>
      <c r="AN30" s="167"/>
      <c r="AO30" s="167"/>
      <c r="AP30" s="167"/>
      <c r="AQ30" s="167"/>
      <c r="AR30" s="175"/>
      <c r="AS30" s="175"/>
      <c r="AT30" s="175"/>
      <c r="AU30" s="175"/>
      <c r="AV30" s="175"/>
      <c r="AW30" s="105"/>
      <c r="AX30" s="105"/>
      <c r="AY30" s="105"/>
      <c r="AZ30" s="105"/>
      <c r="BA30" s="105"/>
      <c r="BB30" s="176"/>
      <c r="BC30" s="176"/>
      <c r="BD30" s="176"/>
      <c r="BE30" s="176"/>
      <c r="BF30" s="176"/>
      <c r="BG30" s="106"/>
      <c r="BH30" s="106"/>
      <c r="BI30" s="106"/>
      <c r="BJ30" s="106"/>
      <c r="BK30" s="106"/>
      <c r="BL30" s="107"/>
      <c r="BM30" s="107"/>
      <c r="BN30" s="107"/>
      <c r="BO30" s="107"/>
      <c r="BP30" s="107"/>
      <c r="BQ30" s="102"/>
      <c r="BR30" s="102"/>
      <c r="BS30" s="102"/>
      <c r="BT30" s="102"/>
      <c r="BU30" s="102"/>
      <c r="BV30" s="151"/>
      <c r="BW30" s="151"/>
      <c r="BX30" s="151"/>
      <c r="BY30" s="151"/>
      <c r="BZ30" s="151"/>
      <c r="CA30" s="151"/>
      <c r="CB30" s="107">
        <f t="shared" si="12"/>
        <v>0</v>
      </c>
      <c r="CC30" s="107">
        <f t="shared" si="13"/>
        <v>0</v>
      </c>
      <c r="CD30" s="107">
        <f t="shared" si="14"/>
        <v>0</v>
      </c>
      <c r="CE30" s="107">
        <f t="shared" si="15"/>
        <v>0</v>
      </c>
      <c r="CF30" s="107">
        <f t="shared" si="16"/>
        <v>0</v>
      </c>
      <c r="CG30" s="107">
        <f t="shared" si="17"/>
        <v>0</v>
      </c>
    </row>
    <row r="31" spans="1:85">
      <c r="A31" s="48">
        <v>24</v>
      </c>
      <c r="B31" s="189" t="s">
        <v>685</v>
      </c>
      <c r="C31" s="42"/>
      <c r="D31" s="42" t="s">
        <v>686</v>
      </c>
      <c r="E31" s="42" t="s">
        <v>656</v>
      </c>
      <c r="F31" s="27" t="s">
        <v>655</v>
      </c>
      <c r="G31" s="40">
        <v>10</v>
      </c>
      <c r="H31" s="182"/>
      <c r="I31" s="183"/>
      <c r="J31" s="183"/>
      <c r="K31" s="183"/>
      <c r="L31" s="104"/>
      <c r="M31" s="149"/>
      <c r="N31" s="149"/>
      <c r="O31" s="149"/>
      <c r="P31" s="149"/>
      <c r="Q31" s="149"/>
      <c r="R31" s="106"/>
      <c r="S31" s="106"/>
      <c r="T31" s="106"/>
      <c r="U31" s="106"/>
      <c r="V31" s="106"/>
      <c r="W31" s="105"/>
      <c r="X31" s="105"/>
      <c r="Y31" s="105"/>
      <c r="Z31" s="105"/>
      <c r="AA31" s="105"/>
      <c r="AB31" s="102"/>
      <c r="AC31" s="102"/>
      <c r="AD31" s="102"/>
      <c r="AE31" s="102"/>
      <c r="AF31" s="102"/>
      <c r="AG31" s="107" t="s">
        <v>1355</v>
      </c>
      <c r="AH31" s="107">
        <v>14500</v>
      </c>
      <c r="AI31" s="107">
        <v>2320</v>
      </c>
      <c r="AJ31" s="107">
        <v>168200</v>
      </c>
      <c r="AK31" s="107" t="s">
        <v>1356</v>
      </c>
      <c r="AL31" s="167" t="str">
        <f t="shared" si="0"/>
        <v xml:space="preserve"> INVERSIONES  JIMSA  LTDA  </v>
      </c>
      <c r="AM31" s="167" t="str">
        <f t="shared" si="1"/>
        <v xml:space="preserve">NACIONAL  </v>
      </c>
      <c r="AN31" s="167">
        <f t="shared" si="2"/>
        <v>14500</v>
      </c>
      <c r="AO31" s="167">
        <f t="shared" si="3"/>
        <v>2320</v>
      </c>
      <c r="AP31" s="167">
        <f t="shared" si="4"/>
        <v>168200</v>
      </c>
      <c r="AQ31" s="167" t="str">
        <f t="shared" si="5"/>
        <v xml:space="preserve">10 DIAS  </v>
      </c>
      <c r="AR31" s="175" t="s">
        <v>1370</v>
      </c>
      <c r="AS31" s="175">
        <v>25000</v>
      </c>
      <c r="AT31" s="175">
        <v>4000</v>
      </c>
      <c r="AU31" s="175">
        <v>290000</v>
      </c>
      <c r="AV31" s="175" t="s">
        <v>1368</v>
      </c>
      <c r="AW31" s="105"/>
      <c r="AX31" s="105"/>
      <c r="AY31" s="105"/>
      <c r="AZ31" s="105"/>
      <c r="BA31" s="105"/>
      <c r="BB31" s="176"/>
      <c r="BC31" s="176"/>
      <c r="BD31" s="176"/>
      <c r="BE31" s="176"/>
      <c r="BF31" s="176"/>
      <c r="BG31" s="106"/>
      <c r="BH31" s="106"/>
      <c r="BI31" s="106"/>
      <c r="BJ31" s="106"/>
      <c r="BK31" s="106"/>
      <c r="BL31" s="107"/>
      <c r="BM31" s="107"/>
      <c r="BN31" s="107"/>
      <c r="BO31" s="107"/>
      <c r="BP31" s="107"/>
      <c r="BQ31" s="102"/>
      <c r="BR31" s="102"/>
      <c r="BS31" s="102"/>
      <c r="BT31" s="102"/>
      <c r="BU31" s="102"/>
      <c r="BV31" s="151" t="str">
        <f t="shared" si="6"/>
        <v xml:space="preserve"> MEDIMALCO S.A.S.</v>
      </c>
      <c r="BW31" s="151" t="str">
        <f t="shared" si="7"/>
        <v>Reynolds</v>
      </c>
      <c r="BX31" s="151">
        <f t="shared" si="8"/>
        <v>25000</v>
      </c>
      <c r="BY31" s="151">
        <f t="shared" si="9"/>
        <v>4000</v>
      </c>
      <c r="BZ31" s="151">
        <f t="shared" si="10"/>
        <v>290000</v>
      </c>
      <c r="CA31" s="151" t="str">
        <f t="shared" si="11"/>
        <v>3 Dias</v>
      </c>
      <c r="CB31" s="107" t="str">
        <f t="shared" si="12"/>
        <v xml:space="preserve"> INVERSIONES  JIMSA  LTDA  </v>
      </c>
      <c r="CC31" s="107" t="str">
        <f t="shared" si="13"/>
        <v xml:space="preserve">NACIONAL  </v>
      </c>
      <c r="CD31" s="107">
        <f t="shared" si="14"/>
        <v>14500</v>
      </c>
      <c r="CE31" s="107">
        <f t="shared" si="15"/>
        <v>2320</v>
      </c>
      <c r="CF31" s="107">
        <f t="shared" si="16"/>
        <v>168200</v>
      </c>
      <c r="CG31" s="107" t="str">
        <f t="shared" si="17"/>
        <v xml:space="preserve">10 DIAS  </v>
      </c>
    </row>
    <row r="32" spans="1:85">
      <c r="A32" s="48">
        <v>25</v>
      </c>
      <c r="B32" s="189" t="s">
        <v>687</v>
      </c>
      <c r="C32" s="42"/>
      <c r="D32" s="42" t="s">
        <v>686</v>
      </c>
      <c r="E32" s="42" t="s">
        <v>688</v>
      </c>
      <c r="F32" s="27" t="s">
        <v>655</v>
      </c>
      <c r="G32" s="40">
        <v>100</v>
      </c>
      <c r="H32" s="182"/>
      <c r="I32" s="183"/>
      <c r="J32" s="183"/>
      <c r="K32" s="183"/>
      <c r="L32" s="104"/>
      <c r="M32" s="149"/>
      <c r="N32" s="149"/>
      <c r="O32" s="149"/>
      <c r="P32" s="149"/>
      <c r="Q32" s="149"/>
      <c r="R32" s="106"/>
      <c r="S32" s="106"/>
      <c r="T32" s="106"/>
      <c r="U32" s="106"/>
      <c r="V32" s="106"/>
      <c r="W32" s="105"/>
      <c r="X32" s="105"/>
      <c r="Y32" s="105"/>
      <c r="Z32" s="105"/>
      <c r="AA32" s="105"/>
      <c r="AB32" s="102"/>
      <c r="AC32" s="102"/>
      <c r="AD32" s="102"/>
      <c r="AE32" s="102"/>
      <c r="AF32" s="102"/>
      <c r="AG32" s="107" t="s">
        <v>1357</v>
      </c>
      <c r="AH32" s="107">
        <v>16500</v>
      </c>
      <c r="AI32" s="107">
        <v>2640</v>
      </c>
      <c r="AJ32" s="107">
        <v>1914000</v>
      </c>
      <c r="AK32" s="107" t="s">
        <v>1356</v>
      </c>
      <c r="AL32" s="167" t="str">
        <f t="shared" si="0"/>
        <v xml:space="preserve"> INVERSIONES  JIMSA  LTDA  </v>
      </c>
      <c r="AM32" s="167" t="str">
        <f t="shared" si="1"/>
        <v xml:space="preserve">INDUSTRIAL  </v>
      </c>
      <c r="AN32" s="167">
        <f t="shared" si="2"/>
        <v>16500</v>
      </c>
      <c r="AO32" s="167">
        <f t="shared" si="3"/>
        <v>2640</v>
      </c>
      <c r="AP32" s="167">
        <f t="shared" si="4"/>
        <v>1914000</v>
      </c>
      <c r="AQ32" s="167" t="str">
        <f t="shared" si="5"/>
        <v xml:space="preserve">10 DIAS  </v>
      </c>
      <c r="AR32" s="175"/>
      <c r="AS32" s="175"/>
      <c r="AT32" s="175"/>
      <c r="AU32" s="175"/>
      <c r="AV32" s="175"/>
      <c r="AW32" s="105"/>
      <c r="AX32" s="105"/>
      <c r="AY32" s="105"/>
      <c r="AZ32" s="105"/>
      <c r="BA32" s="105"/>
      <c r="BB32" s="176"/>
      <c r="BC32" s="176"/>
      <c r="BD32" s="176"/>
      <c r="BE32" s="176"/>
      <c r="BF32" s="176"/>
      <c r="BG32" s="106"/>
      <c r="BH32" s="106"/>
      <c r="BI32" s="106"/>
      <c r="BJ32" s="106"/>
      <c r="BK32" s="106"/>
      <c r="BL32" s="107"/>
      <c r="BM32" s="107"/>
      <c r="BN32" s="107"/>
      <c r="BO32" s="107"/>
      <c r="BP32" s="107"/>
      <c r="BQ32" s="102"/>
      <c r="BR32" s="102"/>
      <c r="BS32" s="102"/>
      <c r="BT32" s="102"/>
      <c r="BU32" s="102"/>
      <c r="BV32" s="151"/>
      <c r="BW32" s="151"/>
      <c r="BX32" s="151"/>
      <c r="BY32" s="151"/>
      <c r="BZ32" s="151"/>
      <c r="CA32" s="151"/>
      <c r="CB32" s="107" t="str">
        <f t="shared" si="12"/>
        <v xml:space="preserve"> INVERSIONES  JIMSA  LTDA  </v>
      </c>
      <c r="CC32" s="107" t="str">
        <f t="shared" si="13"/>
        <v xml:space="preserve">INDUSTRIAL  </v>
      </c>
      <c r="CD32" s="107">
        <f t="shared" si="14"/>
        <v>16500</v>
      </c>
      <c r="CE32" s="107">
        <f t="shared" si="15"/>
        <v>2640</v>
      </c>
      <c r="CF32" s="107">
        <f t="shared" si="16"/>
        <v>1914000</v>
      </c>
      <c r="CG32" s="107" t="str">
        <f t="shared" si="17"/>
        <v xml:space="preserve">10 DIAS  </v>
      </c>
    </row>
    <row r="33" spans="1:85">
      <c r="A33" s="48">
        <v>26</v>
      </c>
      <c r="B33" s="189" t="s">
        <v>689</v>
      </c>
      <c r="C33" s="42"/>
      <c r="D33" s="42" t="s">
        <v>690</v>
      </c>
      <c r="E33" s="42" t="s">
        <v>691</v>
      </c>
      <c r="F33" s="27" t="s">
        <v>655</v>
      </c>
      <c r="G33" s="40">
        <v>10</v>
      </c>
      <c r="H33" s="182"/>
      <c r="I33" s="183"/>
      <c r="J33" s="183"/>
      <c r="K33" s="183"/>
      <c r="L33" s="104"/>
      <c r="M33" s="149"/>
      <c r="N33" s="149"/>
      <c r="O33" s="149"/>
      <c r="P33" s="149"/>
      <c r="Q33" s="149"/>
      <c r="R33" s="106"/>
      <c r="S33" s="106"/>
      <c r="T33" s="106"/>
      <c r="U33" s="106"/>
      <c r="V33" s="106"/>
      <c r="W33" s="105"/>
      <c r="X33" s="105"/>
      <c r="Y33" s="105"/>
      <c r="Z33" s="105"/>
      <c r="AA33" s="105"/>
      <c r="AB33" s="102"/>
      <c r="AC33" s="102"/>
      <c r="AD33" s="102"/>
      <c r="AE33" s="102"/>
      <c r="AF33" s="102"/>
      <c r="AG33" s="107"/>
      <c r="AH33" s="107"/>
      <c r="AI33" s="107"/>
      <c r="AJ33" s="107"/>
      <c r="AK33" s="107"/>
      <c r="AL33" s="167"/>
      <c r="AM33" s="167"/>
      <c r="AN33" s="167"/>
      <c r="AO33" s="167"/>
      <c r="AP33" s="167"/>
      <c r="AQ33" s="167"/>
      <c r="AR33" s="175" t="s">
        <v>1371</v>
      </c>
      <c r="AS33" s="175">
        <v>45000</v>
      </c>
      <c r="AT33" s="175">
        <v>7200</v>
      </c>
      <c r="AU33" s="175">
        <v>522000</v>
      </c>
      <c r="AV33" s="175" t="s">
        <v>1367</v>
      </c>
      <c r="AW33" s="105"/>
      <c r="AX33" s="105"/>
      <c r="AY33" s="105"/>
      <c r="AZ33" s="105"/>
      <c r="BA33" s="105"/>
      <c r="BB33" s="176"/>
      <c r="BC33" s="176"/>
      <c r="BD33" s="176"/>
      <c r="BE33" s="176"/>
      <c r="BF33" s="176"/>
      <c r="BG33" s="106"/>
      <c r="BH33" s="106"/>
      <c r="BI33" s="106"/>
      <c r="BJ33" s="106"/>
      <c r="BK33" s="106"/>
      <c r="BL33" s="107"/>
      <c r="BM33" s="107"/>
      <c r="BN33" s="107"/>
      <c r="BO33" s="107"/>
      <c r="BP33" s="107"/>
      <c r="BQ33" s="102"/>
      <c r="BR33" s="102"/>
      <c r="BS33" s="102"/>
      <c r="BT33" s="102"/>
      <c r="BU33" s="102"/>
      <c r="BV33" s="151" t="str">
        <f t="shared" si="6"/>
        <v xml:space="preserve"> MEDIMALCO S.A.S.</v>
      </c>
      <c r="BW33" s="151" t="str">
        <f t="shared" si="7"/>
        <v>Albor</v>
      </c>
      <c r="BX33" s="151">
        <f t="shared" si="8"/>
        <v>45000</v>
      </c>
      <c r="BY33" s="151">
        <f t="shared" si="9"/>
        <v>7200</v>
      </c>
      <c r="BZ33" s="151">
        <f t="shared" si="10"/>
        <v>522000</v>
      </c>
      <c r="CA33" s="151" t="str">
        <f t="shared" si="11"/>
        <v>8 Dias</v>
      </c>
      <c r="CB33" s="107" t="str">
        <f t="shared" si="12"/>
        <v xml:space="preserve"> MEDIMALCO S.A.S.</v>
      </c>
      <c r="CC33" s="107" t="str">
        <f t="shared" si="13"/>
        <v>Albor</v>
      </c>
      <c r="CD33" s="107">
        <f t="shared" si="14"/>
        <v>45000</v>
      </c>
      <c r="CE33" s="107">
        <f t="shared" si="15"/>
        <v>7200</v>
      </c>
      <c r="CF33" s="107">
        <f t="shared" si="16"/>
        <v>522000</v>
      </c>
      <c r="CG33" s="107" t="str">
        <f t="shared" si="17"/>
        <v>8 Dias</v>
      </c>
    </row>
    <row r="34" spans="1:85">
      <c r="A34" s="48">
        <v>27</v>
      </c>
      <c r="B34" s="189" t="s">
        <v>692</v>
      </c>
      <c r="C34" s="194" t="s">
        <v>693</v>
      </c>
      <c r="D34" s="42" t="s">
        <v>690</v>
      </c>
      <c r="E34" s="42" t="s">
        <v>608</v>
      </c>
      <c r="F34" s="27" t="s">
        <v>655</v>
      </c>
      <c r="G34" s="20">
        <v>20</v>
      </c>
      <c r="H34" s="156"/>
      <c r="I34" s="183"/>
      <c r="J34" s="183"/>
      <c r="K34" s="183"/>
      <c r="L34" s="104"/>
      <c r="M34" s="149"/>
      <c r="N34" s="149"/>
      <c r="O34" s="149"/>
      <c r="P34" s="149"/>
      <c r="Q34" s="149"/>
      <c r="R34" s="106"/>
      <c r="S34" s="106"/>
      <c r="T34" s="106"/>
      <c r="U34" s="106"/>
      <c r="V34" s="106"/>
      <c r="W34" s="105"/>
      <c r="X34" s="105"/>
      <c r="Y34" s="105"/>
      <c r="Z34" s="105"/>
      <c r="AA34" s="105"/>
      <c r="AB34" s="102"/>
      <c r="AC34" s="102"/>
      <c r="AD34" s="102"/>
      <c r="AE34" s="102"/>
      <c r="AF34" s="102"/>
      <c r="AG34" s="107"/>
      <c r="AH34" s="107"/>
      <c r="AI34" s="107"/>
      <c r="AJ34" s="107"/>
      <c r="AK34" s="107"/>
      <c r="AL34" s="167"/>
      <c r="AM34" s="167"/>
      <c r="AN34" s="167"/>
      <c r="AO34" s="167"/>
      <c r="AP34" s="167"/>
      <c r="AQ34" s="167"/>
      <c r="AR34" s="175"/>
      <c r="AS34" s="175"/>
      <c r="AT34" s="175"/>
      <c r="AU34" s="175"/>
      <c r="AV34" s="175"/>
      <c r="AW34" s="105"/>
      <c r="AX34" s="105"/>
      <c r="AY34" s="105"/>
      <c r="AZ34" s="105"/>
      <c r="BA34" s="105"/>
      <c r="BB34" s="176"/>
      <c r="BC34" s="176"/>
      <c r="BD34" s="176"/>
      <c r="BE34" s="176"/>
      <c r="BF34" s="176"/>
      <c r="BG34" s="106"/>
      <c r="BH34" s="106"/>
      <c r="BI34" s="106"/>
      <c r="BJ34" s="106"/>
      <c r="BK34" s="106"/>
      <c r="BL34" s="107"/>
      <c r="BM34" s="107"/>
      <c r="BN34" s="107"/>
      <c r="BO34" s="107"/>
      <c r="BP34" s="107"/>
      <c r="BQ34" s="102"/>
      <c r="BR34" s="102"/>
      <c r="BS34" s="102"/>
      <c r="BT34" s="102"/>
      <c r="BU34" s="102"/>
      <c r="BV34" s="151"/>
      <c r="BW34" s="151"/>
      <c r="BX34" s="151"/>
      <c r="BY34" s="151"/>
      <c r="BZ34" s="151"/>
      <c r="CA34" s="151"/>
      <c r="CB34" s="107">
        <f t="shared" si="12"/>
        <v>0</v>
      </c>
      <c r="CC34" s="107">
        <f t="shared" si="13"/>
        <v>0</v>
      </c>
      <c r="CD34" s="107">
        <f t="shared" si="14"/>
        <v>0</v>
      </c>
      <c r="CE34" s="107">
        <f t="shared" si="15"/>
        <v>0</v>
      </c>
      <c r="CF34" s="107">
        <f t="shared" si="16"/>
        <v>0</v>
      </c>
      <c r="CG34" s="107">
        <f t="shared" si="17"/>
        <v>0</v>
      </c>
    </row>
    <row r="35" spans="1:85">
      <c r="A35" s="48">
        <v>28</v>
      </c>
      <c r="B35" s="189" t="s">
        <v>694</v>
      </c>
      <c r="C35" s="42" t="s">
        <v>695</v>
      </c>
      <c r="D35" s="42" t="s">
        <v>690</v>
      </c>
      <c r="E35" s="42" t="s">
        <v>696</v>
      </c>
      <c r="F35" s="27" t="s">
        <v>655</v>
      </c>
      <c r="G35" s="20">
        <v>20</v>
      </c>
      <c r="H35" s="156" t="s">
        <v>696</v>
      </c>
      <c r="I35" s="183">
        <v>10000</v>
      </c>
      <c r="J35" s="183">
        <v>1600</v>
      </c>
      <c r="K35" s="183">
        <v>231999.99999999997</v>
      </c>
      <c r="L35" s="104" t="s">
        <v>1276</v>
      </c>
      <c r="M35" s="149"/>
      <c r="N35" s="149"/>
      <c r="O35" s="149"/>
      <c r="P35" s="149"/>
      <c r="Q35" s="149"/>
      <c r="R35" s="106" t="s">
        <v>696</v>
      </c>
      <c r="S35" s="106">
        <v>8100</v>
      </c>
      <c r="T35" s="106">
        <v>1296</v>
      </c>
      <c r="U35" s="106">
        <v>187920</v>
      </c>
      <c r="V35" s="106" t="s">
        <v>1284</v>
      </c>
      <c r="W35" s="105"/>
      <c r="X35" s="105"/>
      <c r="Y35" s="105"/>
      <c r="Z35" s="105"/>
      <c r="AA35" s="105"/>
      <c r="AB35" s="102"/>
      <c r="AC35" s="102"/>
      <c r="AD35" s="102"/>
      <c r="AE35" s="102"/>
      <c r="AF35" s="102"/>
      <c r="AG35" s="107" t="s">
        <v>1358</v>
      </c>
      <c r="AH35" s="107">
        <v>9050</v>
      </c>
      <c r="AI35" s="107">
        <v>1448</v>
      </c>
      <c r="AJ35" s="107">
        <v>209960</v>
      </c>
      <c r="AK35" s="107" t="s">
        <v>1356</v>
      </c>
      <c r="AL35" s="167" t="str">
        <f t="shared" si="0"/>
        <v>BLAMIS DOTACIONES LABORATORIO S.A.S</v>
      </c>
      <c r="AM35" s="167" t="str">
        <f t="shared" si="1"/>
        <v>DURAN</v>
      </c>
      <c r="AN35" s="167">
        <f t="shared" si="2"/>
        <v>8100</v>
      </c>
      <c r="AO35" s="167">
        <f t="shared" si="3"/>
        <v>1296</v>
      </c>
      <c r="AP35" s="167">
        <f t="shared" si="4"/>
        <v>187920</v>
      </c>
      <c r="AQ35" s="167" t="str">
        <f t="shared" si="5"/>
        <v>5 DIAS</v>
      </c>
      <c r="AR35" s="175"/>
      <c r="AS35" s="175"/>
      <c r="AT35" s="175"/>
      <c r="AU35" s="175"/>
      <c r="AV35" s="175"/>
      <c r="AW35" s="105"/>
      <c r="AX35" s="105"/>
      <c r="AY35" s="105"/>
      <c r="AZ35" s="105"/>
      <c r="BA35" s="105"/>
      <c r="BB35" s="176" t="s">
        <v>696</v>
      </c>
      <c r="BC35" s="176">
        <v>6802.72</v>
      </c>
      <c r="BD35" s="176">
        <v>1088.4352000000001</v>
      </c>
      <c r="BE35" s="176">
        <v>157823.10399999999</v>
      </c>
      <c r="BF35" s="176" t="s">
        <v>1312</v>
      </c>
      <c r="BG35" s="106"/>
      <c r="BH35" s="106"/>
      <c r="BI35" s="106"/>
      <c r="BJ35" s="106"/>
      <c r="BK35" s="106"/>
      <c r="BL35" s="107"/>
      <c r="BM35" s="107"/>
      <c r="BN35" s="107"/>
      <c r="BO35" s="107"/>
      <c r="BP35" s="107"/>
      <c r="BQ35" s="102"/>
      <c r="BR35" s="102"/>
      <c r="BS35" s="102"/>
      <c r="BT35" s="102"/>
      <c r="BU35" s="102"/>
      <c r="BV35" s="151" t="str">
        <f t="shared" si="6"/>
        <v>PROFINAS S.A.S</v>
      </c>
      <c r="BW35" s="151" t="str">
        <f t="shared" si="7"/>
        <v>DURAN</v>
      </c>
      <c r="BX35" s="151">
        <f t="shared" si="8"/>
        <v>6802.72</v>
      </c>
      <c r="BY35" s="151">
        <f t="shared" si="9"/>
        <v>1088.4352000000001</v>
      </c>
      <c r="BZ35" s="151">
        <f t="shared" si="10"/>
        <v>157823.10399999999</v>
      </c>
      <c r="CA35" s="151" t="str">
        <f t="shared" si="11"/>
        <v>8-75 DIAS</v>
      </c>
      <c r="CB35" s="107" t="str">
        <f t="shared" si="12"/>
        <v>PROFINAS S.A.S</v>
      </c>
      <c r="CC35" s="107" t="str">
        <f t="shared" si="13"/>
        <v>DURAN</v>
      </c>
      <c r="CD35" s="107">
        <f t="shared" si="14"/>
        <v>6802.72</v>
      </c>
      <c r="CE35" s="107">
        <f t="shared" si="15"/>
        <v>1088.4352000000001</v>
      </c>
      <c r="CF35" s="107">
        <f t="shared" si="16"/>
        <v>157823.10399999999</v>
      </c>
      <c r="CG35" s="107" t="str">
        <f t="shared" si="17"/>
        <v>8-75 DIAS</v>
      </c>
    </row>
    <row r="36" spans="1:85">
      <c r="A36" s="48">
        <v>29</v>
      </c>
      <c r="B36" s="189" t="s">
        <v>697</v>
      </c>
      <c r="C36" s="42" t="s">
        <v>698</v>
      </c>
      <c r="D36" s="42" t="s">
        <v>690</v>
      </c>
      <c r="E36" s="42" t="s">
        <v>696</v>
      </c>
      <c r="F36" s="27" t="s">
        <v>655</v>
      </c>
      <c r="G36" s="20">
        <v>47</v>
      </c>
      <c r="H36" s="156" t="s">
        <v>696</v>
      </c>
      <c r="I36" s="183">
        <v>9300</v>
      </c>
      <c r="J36" s="183">
        <v>1488</v>
      </c>
      <c r="K36" s="183">
        <v>507035.99999999994</v>
      </c>
      <c r="L36" s="104" t="s">
        <v>1276</v>
      </c>
      <c r="M36" s="149"/>
      <c r="N36" s="149"/>
      <c r="O36" s="149"/>
      <c r="P36" s="149"/>
      <c r="Q36" s="149"/>
      <c r="R36" s="106"/>
      <c r="S36" s="106"/>
      <c r="T36" s="106"/>
      <c r="U36" s="106"/>
      <c r="V36" s="106"/>
      <c r="W36" s="105"/>
      <c r="X36" s="105"/>
      <c r="Y36" s="105"/>
      <c r="Z36" s="105"/>
      <c r="AA36" s="105"/>
      <c r="AB36" s="102"/>
      <c r="AC36" s="102"/>
      <c r="AD36" s="102"/>
      <c r="AE36" s="102"/>
      <c r="AF36" s="102"/>
      <c r="AG36" s="107" t="s">
        <v>1358</v>
      </c>
      <c r="AH36" s="107">
        <v>8600</v>
      </c>
      <c r="AI36" s="107">
        <v>1376</v>
      </c>
      <c r="AJ36" s="107">
        <v>468872</v>
      </c>
      <c r="AK36" s="107" t="s">
        <v>1356</v>
      </c>
      <c r="AL36" s="167" t="str">
        <f t="shared" si="0"/>
        <v xml:space="preserve"> INVERSIONES  JIMSA  LTDA  </v>
      </c>
      <c r="AM36" s="167" t="str">
        <f t="shared" si="1"/>
        <v xml:space="preserve">DURAN </v>
      </c>
      <c r="AN36" s="167">
        <f t="shared" si="2"/>
        <v>8600</v>
      </c>
      <c r="AO36" s="167">
        <f t="shared" si="3"/>
        <v>1376</v>
      </c>
      <c r="AP36" s="167">
        <f t="shared" si="4"/>
        <v>468872</v>
      </c>
      <c r="AQ36" s="167" t="str">
        <f t="shared" si="5"/>
        <v xml:space="preserve">10 DIAS  </v>
      </c>
      <c r="AR36" s="175"/>
      <c r="AS36" s="175"/>
      <c r="AT36" s="175"/>
      <c r="AU36" s="175"/>
      <c r="AV36" s="175"/>
      <c r="AW36" s="105"/>
      <c r="AX36" s="105"/>
      <c r="AY36" s="105"/>
      <c r="AZ36" s="105"/>
      <c r="BA36" s="105"/>
      <c r="BB36" s="176" t="s">
        <v>696</v>
      </c>
      <c r="BC36" s="176">
        <v>6431.84</v>
      </c>
      <c r="BD36" s="176">
        <v>1029.0944</v>
      </c>
      <c r="BE36" s="176">
        <v>350663.91680000001</v>
      </c>
      <c r="BF36" s="176" t="s">
        <v>1312</v>
      </c>
      <c r="BG36" s="106"/>
      <c r="BH36" s="106"/>
      <c r="BI36" s="106"/>
      <c r="BJ36" s="106"/>
      <c r="BK36" s="106"/>
      <c r="BL36" s="107"/>
      <c r="BM36" s="107"/>
      <c r="BN36" s="107"/>
      <c r="BO36" s="107"/>
      <c r="BP36" s="107"/>
      <c r="BQ36" s="102"/>
      <c r="BR36" s="102"/>
      <c r="BS36" s="102"/>
      <c r="BT36" s="102"/>
      <c r="BU36" s="102"/>
      <c r="BV36" s="151" t="str">
        <f t="shared" si="6"/>
        <v>PROFINAS S.A.S</v>
      </c>
      <c r="BW36" s="151" t="str">
        <f t="shared" si="7"/>
        <v>DURAN</v>
      </c>
      <c r="BX36" s="151">
        <f t="shared" si="8"/>
        <v>6431.84</v>
      </c>
      <c r="BY36" s="151">
        <f t="shared" si="9"/>
        <v>1029.0944</v>
      </c>
      <c r="BZ36" s="151">
        <f t="shared" si="10"/>
        <v>350663.91680000001</v>
      </c>
      <c r="CA36" s="151" t="str">
        <f t="shared" si="11"/>
        <v>8-75 DIAS</v>
      </c>
      <c r="CB36" s="107" t="str">
        <f t="shared" si="12"/>
        <v>PROFINAS S.A.S</v>
      </c>
      <c r="CC36" s="107" t="str">
        <f t="shared" si="13"/>
        <v>DURAN</v>
      </c>
      <c r="CD36" s="107">
        <f t="shared" si="14"/>
        <v>6431.84</v>
      </c>
      <c r="CE36" s="107">
        <f t="shared" si="15"/>
        <v>1029.0944</v>
      </c>
      <c r="CF36" s="107">
        <f t="shared" si="16"/>
        <v>350663.91680000001</v>
      </c>
      <c r="CG36" s="107" t="str">
        <f t="shared" si="17"/>
        <v>8-75 DIAS</v>
      </c>
    </row>
    <row r="37" spans="1:85">
      <c r="A37" s="48">
        <v>30</v>
      </c>
      <c r="B37" s="189" t="s">
        <v>699</v>
      </c>
      <c r="C37" s="42" t="s">
        <v>700</v>
      </c>
      <c r="D37" s="42" t="s">
        <v>690</v>
      </c>
      <c r="E37" s="42" t="s">
        <v>696</v>
      </c>
      <c r="F37" s="27" t="s">
        <v>655</v>
      </c>
      <c r="G37" s="20">
        <v>10</v>
      </c>
      <c r="H37" s="156" t="s">
        <v>696</v>
      </c>
      <c r="I37" s="183">
        <v>10400</v>
      </c>
      <c r="J37" s="183">
        <v>1664</v>
      </c>
      <c r="K37" s="183">
        <v>120639.99999999999</v>
      </c>
      <c r="L37" s="104" t="s">
        <v>1276</v>
      </c>
      <c r="M37" s="149"/>
      <c r="N37" s="149"/>
      <c r="O37" s="149"/>
      <c r="P37" s="149"/>
      <c r="Q37" s="149"/>
      <c r="R37" s="106"/>
      <c r="S37" s="106"/>
      <c r="T37" s="106"/>
      <c r="U37" s="106"/>
      <c r="V37" s="106"/>
      <c r="W37" s="105"/>
      <c r="X37" s="105"/>
      <c r="Y37" s="105"/>
      <c r="Z37" s="105"/>
      <c r="AA37" s="105"/>
      <c r="AB37" s="102"/>
      <c r="AC37" s="102"/>
      <c r="AD37" s="102"/>
      <c r="AE37" s="102"/>
      <c r="AF37" s="102"/>
      <c r="AG37" s="107" t="s">
        <v>1358</v>
      </c>
      <c r="AH37" s="107">
        <v>9620</v>
      </c>
      <c r="AI37" s="107">
        <v>1539.2</v>
      </c>
      <c r="AJ37" s="107">
        <v>111592</v>
      </c>
      <c r="AK37" s="107" t="s">
        <v>1356</v>
      </c>
      <c r="AL37" s="167" t="str">
        <f t="shared" si="0"/>
        <v xml:space="preserve"> INVERSIONES  JIMSA  LTDA  </v>
      </c>
      <c r="AM37" s="167" t="str">
        <f t="shared" si="1"/>
        <v xml:space="preserve">DURAN </v>
      </c>
      <c r="AN37" s="167">
        <f t="shared" si="2"/>
        <v>9620</v>
      </c>
      <c r="AO37" s="167">
        <f t="shared" si="3"/>
        <v>1539.2</v>
      </c>
      <c r="AP37" s="167">
        <f t="shared" si="4"/>
        <v>111592</v>
      </c>
      <c r="AQ37" s="167" t="str">
        <f t="shared" si="5"/>
        <v xml:space="preserve">10 DIAS  </v>
      </c>
      <c r="AR37" s="175"/>
      <c r="AS37" s="175"/>
      <c r="AT37" s="175"/>
      <c r="AU37" s="175"/>
      <c r="AV37" s="175"/>
      <c r="AW37" s="105"/>
      <c r="AX37" s="105"/>
      <c r="AY37" s="105"/>
      <c r="AZ37" s="105"/>
      <c r="BA37" s="105"/>
      <c r="BB37" s="176" t="s">
        <v>696</v>
      </c>
      <c r="BC37" s="176">
        <v>7302.92</v>
      </c>
      <c r="BD37" s="176">
        <v>1168.4672</v>
      </c>
      <c r="BE37" s="176">
        <v>84713.872000000003</v>
      </c>
      <c r="BF37" s="176" t="s">
        <v>1312</v>
      </c>
      <c r="BG37" s="106"/>
      <c r="BH37" s="106"/>
      <c r="BI37" s="106"/>
      <c r="BJ37" s="106"/>
      <c r="BK37" s="106"/>
      <c r="BL37" s="107"/>
      <c r="BM37" s="107"/>
      <c r="BN37" s="107"/>
      <c r="BO37" s="107"/>
      <c r="BP37" s="107"/>
      <c r="BQ37" s="102"/>
      <c r="BR37" s="102"/>
      <c r="BS37" s="102"/>
      <c r="BT37" s="102"/>
      <c r="BU37" s="102"/>
      <c r="BV37" s="151" t="str">
        <f t="shared" si="6"/>
        <v>PROFINAS S.A.S</v>
      </c>
      <c r="BW37" s="151" t="str">
        <f t="shared" si="7"/>
        <v>DURAN</v>
      </c>
      <c r="BX37" s="151">
        <f t="shared" si="8"/>
        <v>7302.92</v>
      </c>
      <c r="BY37" s="151">
        <f t="shared" si="9"/>
        <v>1168.4672</v>
      </c>
      <c r="BZ37" s="151">
        <f t="shared" si="10"/>
        <v>84713.872000000003</v>
      </c>
      <c r="CA37" s="151" t="str">
        <f t="shared" si="11"/>
        <v>8-75 DIAS</v>
      </c>
      <c r="CB37" s="107" t="str">
        <f t="shared" si="12"/>
        <v>PROFINAS S.A.S</v>
      </c>
      <c r="CC37" s="107" t="str">
        <f t="shared" si="13"/>
        <v>DURAN</v>
      </c>
      <c r="CD37" s="107">
        <f t="shared" si="14"/>
        <v>7302.92</v>
      </c>
      <c r="CE37" s="107">
        <f t="shared" si="15"/>
        <v>1168.4672</v>
      </c>
      <c r="CF37" s="107">
        <f t="shared" si="16"/>
        <v>84713.872000000003</v>
      </c>
      <c r="CG37" s="107" t="str">
        <f t="shared" si="17"/>
        <v>8-75 DIAS</v>
      </c>
    </row>
    <row r="38" spans="1:85">
      <c r="A38" s="48">
        <v>31</v>
      </c>
      <c r="B38" s="189" t="s">
        <v>701</v>
      </c>
      <c r="C38" s="42" t="s">
        <v>702</v>
      </c>
      <c r="D38" s="42" t="s">
        <v>690</v>
      </c>
      <c r="E38" s="42" t="s">
        <v>696</v>
      </c>
      <c r="F38" s="27" t="s">
        <v>655</v>
      </c>
      <c r="G38" s="20">
        <v>10</v>
      </c>
      <c r="H38" s="156" t="s">
        <v>696</v>
      </c>
      <c r="I38" s="183">
        <v>13700</v>
      </c>
      <c r="J38" s="183">
        <v>2192</v>
      </c>
      <c r="K38" s="183">
        <v>158920</v>
      </c>
      <c r="L38" s="104" t="s">
        <v>1276</v>
      </c>
      <c r="M38" s="149"/>
      <c r="N38" s="149"/>
      <c r="O38" s="149"/>
      <c r="P38" s="149"/>
      <c r="Q38" s="149"/>
      <c r="R38" s="106" t="s">
        <v>696</v>
      </c>
      <c r="S38" s="106">
        <v>11000</v>
      </c>
      <c r="T38" s="106">
        <v>1760</v>
      </c>
      <c r="U38" s="106">
        <v>127600</v>
      </c>
      <c r="V38" s="106" t="s">
        <v>1284</v>
      </c>
      <c r="W38" s="105"/>
      <c r="X38" s="105"/>
      <c r="Y38" s="105"/>
      <c r="Z38" s="105"/>
      <c r="AA38" s="105"/>
      <c r="AB38" s="102"/>
      <c r="AC38" s="102"/>
      <c r="AD38" s="102"/>
      <c r="AE38" s="102"/>
      <c r="AF38" s="102"/>
      <c r="AG38" s="107" t="s">
        <v>1358</v>
      </c>
      <c r="AH38" s="107">
        <v>13000</v>
      </c>
      <c r="AI38" s="107">
        <v>2080</v>
      </c>
      <c r="AJ38" s="107">
        <v>150800</v>
      </c>
      <c r="AK38" s="107" t="s">
        <v>1356</v>
      </c>
      <c r="AL38" s="167" t="str">
        <f t="shared" si="0"/>
        <v>BLAMIS DOTACIONES LABORATORIO S.A.S</v>
      </c>
      <c r="AM38" s="167" t="str">
        <f t="shared" si="1"/>
        <v>DURAN</v>
      </c>
      <c r="AN38" s="167">
        <f t="shared" si="2"/>
        <v>11000</v>
      </c>
      <c r="AO38" s="167">
        <f t="shared" si="3"/>
        <v>1760</v>
      </c>
      <c r="AP38" s="167">
        <f t="shared" si="4"/>
        <v>127600</v>
      </c>
      <c r="AQ38" s="167" t="str">
        <f t="shared" si="5"/>
        <v>5 DIAS</v>
      </c>
      <c r="AR38" s="175"/>
      <c r="AS38" s="175"/>
      <c r="AT38" s="175"/>
      <c r="AU38" s="175"/>
      <c r="AV38" s="175"/>
      <c r="AW38" s="105"/>
      <c r="AX38" s="105"/>
      <c r="AY38" s="105"/>
      <c r="AZ38" s="105"/>
      <c r="BA38" s="105"/>
      <c r="BB38" s="176" t="s">
        <v>696</v>
      </c>
      <c r="BC38" s="176">
        <v>9350.08</v>
      </c>
      <c r="BD38" s="176">
        <v>1496.0128</v>
      </c>
      <c r="BE38" s="176">
        <v>108460.928</v>
      </c>
      <c r="BF38" s="176" t="s">
        <v>1312</v>
      </c>
      <c r="BG38" s="106"/>
      <c r="BH38" s="106"/>
      <c r="BI38" s="106"/>
      <c r="BJ38" s="106"/>
      <c r="BK38" s="106"/>
      <c r="BL38" s="107"/>
      <c r="BM38" s="107"/>
      <c r="BN38" s="107"/>
      <c r="BO38" s="107"/>
      <c r="BP38" s="107"/>
      <c r="BQ38" s="102"/>
      <c r="BR38" s="102"/>
      <c r="BS38" s="102"/>
      <c r="BT38" s="102"/>
      <c r="BU38" s="102"/>
      <c r="BV38" s="151" t="str">
        <f t="shared" si="6"/>
        <v>PROFINAS S.A.S</v>
      </c>
      <c r="BW38" s="151" t="str">
        <f t="shared" si="7"/>
        <v>DURAN</v>
      </c>
      <c r="BX38" s="151">
        <f t="shared" si="8"/>
        <v>9350.08</v>
      </c>
      <c r="BY38" s="151">
        <f t="shared" si="9"/>
        <v>1496.0128</v>
      </c>
      <c r="BZ38" s="151">
        <f t="shared" si="10"/>
        <v>108460.928</v>
      </c>
      <c r="CA38" s="151" t="str">
        <f t="shared" si="11"/>
        <v>8-75 DIAS</v>
      </c>
      <c r="CB38" s="107" t="str">
        <f t="shared" si="12"/>
        <v>PROFINAS S.A.S</v>
      </c>
      <c r="CC38" s="107" t="str">
        <f t="shared" si="13"/>
        <v>DURAN</v>
      </c>
      <c r="CD38" s="107">
        <f t="shared" si="14"/>
        <v>9350.08</v>
      </c>
      <c r="CE38" s="107">
        <f t="shared" si="15"/>
        <v>1496.0128</v>
      </c>
      <c r="CF38" s="107">
        <f t="shared" si="16"/>
        <v>108460.928</v>
      </c>
      <c r="CG38" s="107" t="str">
        <f t="shared" si="17"/>
        <v>8-75 DIAS</v>
      </c>
    </row>
    <row r="39" spans="1:85">
      <c r="A39" s="48">
        <v>32</v>
      </c>
      <c r="B39" s="189" t="s">
        <v>703</v>
      </c>
      <c r="C39" s="42" t="s">
        <v>704</v>
      </c>
      <c r="D39" s="42" t="s">
        <v>690</v>
      </c>
      <c r="E39" s="42" t="s">
        <v>696</v>
      </c>
      <c r="F39" s="27" t="s">
        <v>655</v>
      </c>
      <c r="G39" s="195">
        <v>10</v>
      </c>
      <c r="H39" s="196" t="s">
        <v>696</v>
      </c>
      <c r="I39" s="183">
        <v>21700</v>
      </c>
      <c r="J39" s="197">
        <v>3472</v>
      </c>
      <c r="K39" s="197">
        <v>251719.99999999997</v>
      </c>
      <c r="L39" s="104" t="s">
        <v>1276</v>
      </c>
      <c r="M39" s="149"/>
      <c r="N39" s="149"/>
      <c r="O39" s="149"/>
      <c r="P39" s="149"/>
      <c r="Q39" s="149"/>
      <c r="R39" s="106" t="s">
        <v>696</v>
      </c>
      <c r="S39" s="106">
        <v>17500</v>
      </c>
      <c r="T39" s="106">
        <v>2800</v>
      </c>
      <c r="U39" s="106">
        <v>203000</v>
      </c>
      <c r="V39" s="106" t="s">
        <v>1284</v>
      </c>
      <c r="W39" s="105"/>
      <c r="X39" s="105"/>
      <c r="Y39" s="105"/>
      <c r="Z39" s="105"/>
      <c r="AA39" s="105"/>
      <c r="AB39" s="102"/>
      <c r="AC39" s="102"/>
      <c r="AD39" s="102"/>
      <c r="AE39" s="102"/>
      <c r="AF39" s="102"/>
      <c r="AG39" s="107" t="s">
        <v>1358</v>
      </c>
      <c r="AH39" s="107">
        <v>19700</v>
      </c>
      <c r="AI39" s="107">
        <v>3152</v>
      </c>
      <c r="AJ39" s="107">
        <v>228520</v>
      </c>
      <c r="AK39" s="107" t="s">
        <v>1356</v>
      </c>
      <c r="AL39" s="167" t="str">
        <f t="shared" si="0"/>
        <v>BLAMIS DOTACIONES LABORATORIO S.A.S</v>
      </c>
      <c r="AM39" s="167" t="str">
        <f t="shared" si="1"/>
        <v>DURAN</v>
      </c>
      <c r="AN39" s="167">
        <f t="shared" si="2"/>
        <v>17500</v>
      </c>
      <c r="AO39" s="167">
        <f t="shared" si="3"/>
        <v>2800</v>
      </c>
      <c r="AP39" s="167">
        <f t="shared" si="4"/>
        <v>203000</v>
      </c>
      <c r="AQ39" s="167" t="str">
        <f t="shared" si="5"/>
        <v>5 DIAS</v>
      </c>
      <c r="AR39" s="175"/>
      <c r="AS39" s="175"/>
      <c r="AT39" s="175"/>
      <c r="AU39" s="175"/>
      <c r="AV39" s="175"/>
      <c r="AW39" s="105"/>
      <c r="AX39" s="105"/>
      <c r="AY39" s="105"/>
      <c r="AZ39" s="105"/>
      <c r="BA39" s="105"/>
      <c r="BB39" s="176" t="s">
        <v>696</v>
      </c>
      <c r="BC39" s="176">
        <v>14796.16</v>
      </c>
      <c r="BD39" s="176">
        <v>2367.3856000000001</v>
      </c>
      <c r="BE39" s="176">
        <v>171635.45600000001</v>
      </c>
      <c r="BF39" s="176" t="s">
        <v>1312</v>
      </c>
      <c r="BG39" s="106"/>
      <c r="BH39" s="106"/>
      <c r="BI39" s="106"/>
      <c r="BJ39" s="106"/>
      <c r="BK39" s="106"/>
      <c r="BL39" s="107"/>
      <c r="BM39" s="107"/>
      <c r="BN39" s="107"/>
      <c r="BO39" s="107"/>
      <c r="BP39" s="107"/>
      <c r="BQ39" s="102"/>
      <c r="BR39" s="102"/>
      <c r="BS39" s="102"/>
      <c r="BT39" s="102"/>
      <c r="BU39" s="102"/>
      <c r="BV39" s="151" t="str">
        <f t="shared" si="6"/>
        <v>PROFINAS S.A.S</v>
      </c>
      <c r="BW39" s="151" t="str">
        <f t="shared" si="7"/>
        <v>DURAN</v>
      </c>
      <c r="BX39" s="151">
        <f t="shared" si="8"/>
        <v>14796.16</v>
      </c>
      <c r="BY39" s="151">
        <f t="shared" si="9"/>
        <v>2367.3856000000001</v>
      </c>
      <c r="BZ39" s="151">
        <f t="shared" si="10"/>
        <v>171635.45600000001</v>
      </c>
      <c r="CA39" s="151" t="str">
        <f t="shared" si="11"/>
        <v>8-75 DIAS</v>
      </c>
      <c r="CB39" s="107" t="str">
        <f t="shared" si="12"/>
        <v>PROFINAS S.A.S</v>
      </c>
      <c r="CC39" s="107" t="str">
        <f t="shared" si="13"/>
        <v>DURAN</v>
      </c>
      <c r="CD39" s="107">
        <f t="shared" si="14"/>
        <v>14796.16</v>
      </c>
      <c r="CE39" s="107">
        <f t="shared" si="15"/>
        <v>2367.3856000000001</v>
      </c>
      <c r="CF39" s="107">
        <f t="shared" si="16"/>
        <v>171635.45600000001</v>
      </c>
      <c r="CG39" s="107" t="str">
        <f t="shared" si="17"/>
        <v>8-75 DIAS</v>
      </c>
    </row>
    <row r="40" spans="1:85" ht="30">
      <c r="A40" s="48">
        <v>33</v>
      </c>
      <c r="B40" s="180" t="s">
        <v>705</v>
      </c>
      <c r="C40" s="180" t="s">
        <v>706</v>
      </c>
      <c r="D40" s="180" t="s">
        <v>707</v>
      </c>
      <c r="E40" s="180" t="s">
        <v>88</v>
      </c>
      <c r="F40" s="20" t="s">
        <v>151</v>
      </c>
      <c r="G40" s="137">
        <v>3</v>
      </c>
      <c r="H40" s="182"/>
      <c r="I40" s="156"/>
      <c r="J40" s="156"/>
      <c r="K40" s="198"/>
      <c r="L40" s="104"/>
      <c r="M40" s="149"/>
      <c r="N40" s="149"/>
      <c r="O40" s="149"/>
      <c r="P40" s="149"/>
      <c r="Q40" s="149"/>
      <c r="R40" s="106"/>
      <c r="S40" s="106"/>
      <c r="T40" s="106"/>
      <c r="U40" s="106"/>
      <c r="V40" s="106"/>
      <c r="W40" s="105"/>
      <c r="X40" s="105"/>
      <c r="Y40" s="105"/>
      <c r="Z40" s="105"/>
      <c r="AA40" s="105"/>
      <c r="AB40" s="102"/>
      <c r="AC40" s="102"/>
      <c r="AD40" s="102"/>
      <c r="AE40" s="102"/>
      <c r="AF40" s="102"/>
      <c r="AG40" s="107"/>
      <c r="AH40" s="107"/>
      <c r="AI40" s="107"/>
      <c r="AJ40" s="107"/>
      <c r="AK40" s="107"/>
      <c r="AL40" s="167"/>
      <c r="AM40" s="167"/>
      <c r="AN40" s="167"/>
      <c r="AO40" s="167"/>
      <c r="AP40" s="167"/>
      <c r="AQ40" s="167"/>
      <c r="AR40" s="175"/>
      <c r="AS40" s="175"/>
      <c r="AT40" s="175"/>
      <c r="AU40" s="175"/>
      <c r="AV40" s="175"/>
      <c r="AW40" s="105"/>
      <c r="AX40" s="105"/>
      <c r="AY40" s="105"/>
      <c r="AZ40" s="105"/>
      <c r="BA40" s="105"/>
      <c r="BB40" s="176"/>
      <c r="BC40" s="176"/>
      <c r="BD40" s="176"/>
      <c r="BE40" s="176"/>
      <c r="BF40" s="176"/>
      <c r="BG40" s="106"/>
      <c r="BH40" s="106"/>
      <c r="BI40" s="106"/>
      <c r="BJ40" s="106"/>
      <c r="BK40" s="106"/>
      <c r="BL40" s="107"/>
      <c r="BM40" s="107"/>
      <c r="BN40" s="107"/>
      <c r="BO40" s="107"/>
      <c r="BP40" s="107"/>
      <c r="BQ40" s="102" t="s">
        <v>88</v>
      </c>
      <c r="BR40" s="102">
        <v>176000</v>
      </c>
      <c r="BS40" s="102">
        <v>28160</v>
      </c>
      <c r="BT40" s="102">
        <v>612480</v>
      </c>
      <c r="BU40" s="102" t="s">
        <v>160</v>
      </c>
      <c r="BV40" s="151" t="str">
        <f t="shared" si="6"/>
        <v>SCIENTIFIC PRODUCTS LTDA.</v>
      </c>
      <c r="BW40" s="151" t="str">
        <f t="shared" si="7"/>
        <v>FISHER</v>
      </c>
      <c r="BX40" s="151">
        <f t="shared" si="8"/>
        <v>176000</v>
      </c>
      <c r="BY40" s="151">
        <f t="shared" si="9"/>
        <v>28160</v>
      </c>
      <c r="BZ40" s="151">
        <f t="shared" si="10"/>
        <v>612480</v>
      </c>
      <c r="CA40" s="151" t="str">
        <f t="shared" si="11"/>
        <v>90 DÍAS</v>
      </c>
      <c r="CB40" s="107" t="str">
        <f t="shared" si="12"/>
        <v>SCIENTIFIC PRODUCTS LTDA.</v>
      </c>
      <c r="CC40" s="107" t="str">
        <f t="shared" si="13"/>
        <v>FISHER</v>
      </c>
      <c r="CD40" s="107">
        <f t="shared" si="14"/>
        <v>176000</v>
      </c>
      <c r="CE40" s="107">
        <f t="shared" si="15"/>
        <v>28160</v>
      </c>
      <c r="CF40" s="107">
        <f t="shared" si="16"/>
        <v>612480</v>
      </c>
      <c r="CG40" s="107" t="str">
        <f t="shared" si="17"/>
        <v>90 DÍAS</v>
      </c>
    </row>
    <row r="41" spans="1:85" ht="30">
      <c r="A41" s="48">
        <v>34</v>
      </c>
      <c r="B41" s="180" t="s">
        <v>708</v>
      </c>
      <c r="C41" s="180" t="s">
        <v>709</v>
      </c>
      <c r="D41" s="180" t="s">
        <v>647</v>
      </c>
      <c r="E41" s="180" t="s">
        <v>710</v>
      </c>
      <c r="F41" s="20" t="s">
        <v>137</v>
      </c>
      <c r="G41" s="137">
        <v>1</v>
      </c>
      <c r="H41" s="182"/>
      <c r="I41" s="156"/>
      <c r="J41" s="156"/>
      <c r="K41" s="198"/>
      <c r="L41" s="104"/>
      <c r="M41" s="149"/>
      <c r="N41" s="149"/>
      <c r="O41" s="149"/>
      <c r="P41" s="149"/>
      <c r="Q41" s="149"/>
      <c r="R41" s="106"/>
      <c r="S41" s="106"/>
      <c r="T41" s="106"/>
      <c r="U41" s="106"/>
      <c r="V41" s="106"/>
      <c r="W41" s="105"/>
      <c r="X41" s="105"/>
      <c r="Y41" s="105"/>
      <c r="Z41" s="105"/>
      <c r="AA41" s="105"/>
      <c r="AB41" s="102"/>
      <c r="AC41" s="102"/>
      <c r="AD41" s="102"/>
      <c r="AE41" s="102"/>
      <c r="AF41" s="102"/>
      <c r="AG41" s="107"/>
      <c r="AH41" s="107"/>
      <c r="AI41" s="107"/>
      <c r="AJ41" s="107"/>
      <c r="AK41" s="107"/>
      <c r="AL41" s="167"/>
      <c r="AM41" s="167"/>
      <c r="AN41" s="167"/>
      <c r="AO41" s="167"/>
      <c r="AP41" s="167"/>
      <c r="AQ41" s="167"/>
      <c r="AR41" s="175"/>
      <c r="AS41" s="175"/>
      <c r="AT41" s="175"/>
      <c r="AU41" s="175"/>
      <c r="AV41" s="175"/>
      <c r="AW41" s="105"/>
      <c r="AX41" s="105"/>
      <c r="AY41" s="105"/>
      <c r="AZ41" s="105"/>
      <c r="BA41" s="105"/>
      <c r="BB41" s="176"/>
      <c r="BC41" s="176"/>
      <c r="BD41" s="176"/>
      <c r="BE41" s="176"/>
      <c r="BF41" s="176"/>
      <c r="BG41" s="106" t="s">
        <v>1382</v>
      </c>
      <c r="BH41" s="106">
        <v>922000</v>
      </c>
      <c r="BI41" s="106">
        <v>147520</v>
      </c>
      <c r="BJ41" s="106">
        <v>1069520</v>
      </c>
      <c r="BK41" s="106" t="s">
        <v>1283</v>
      </c>
      <c r="BL41" s="107"/>
      <c r="BM41" s="107"/>
      <c r="BN41" s="107"/>
      <c r="BO41" s="107"/>
      <c r="BP41" s="107"/>
      <c r="BQ41" s="102" t="s">
        <v>710</v>
      </c>
      <c r="BR41" s="102">
        <v>1037600</v>
      </c>
      <c r="BS41" s="102">
        <v>166016</v>
      </c>
      <c r="BT41" s="102">
        <v>1203616</v>
      </c>
      <c r="BU41" s="102" t="s">
        <v>160</v>
      </c>
      <c r="BV41" s="151" t="str">
        <f t="shared" si="6"/>
        <v>QUÍMICA MG S.A.S</v>
      </c>
      <c r="BW41" s="151" t="str">
        <f t="shared" si="7"/>
        <v>SIGMA -ALDRICH</v>
      </c>
      <c r="BX41" s="151">
        <f t="shared" si="8"/>
        <v>922000</v>
      </c>
      <c r="BY41" s="151">
        <f t="shared" si="9"/>
        <v>147520</v>
      </c>
      <c r="BZ41" s="151">
        <f t="shared" si="10"/>
        <v>1069520</v>
      </c>
      <c r="CA41" s="151" t="str">
        <f t="shared" si="11"/>
        <v>60 DIAS</v>
      </c>
      <c r="CB41" s="107" t="str">
        <f t="shared" si="12"/>
        <v>QUÍMICA MG S.A.S</v>
      </c>
      <c r="CC41" s="107" t="str">
        <f t="shared" si="13"/>
        <v>SIGMA -ALDRICH</v>
      </c>
      <c r="CD41" s="107">
        <f t="shared" si="14"/>
        <v>922000</v>
      </c>
      <c r="CE41" s="107">
        <f t="shared" si="15"/>
        <v>147520</v>
      </c>
      <c r="CF41" s="107">
        <f t="shared" si="16"/>
        <v>1069520</v>
      </c>
      <c r="CG41" s="107" t="str">
        <f t="shared" si="17"/>
        <v>60 DIAS</v>
      </c>
    </row>
    <row r="42" spans="1:85" ht="60">
      <c r="A42" s="48">
        <v>35</v>
      </c>
      <c r="B42" s="187" t="s">
        <v>711</v>
      </c>
      <c r="C42" s="180" t="s">
        <v>712</v>
      </c>
      <c r="D42" s="180" t="s">
        <v>14</v>
      </c>
      <c r="E42" s="180" t="s">
        <v>23</v>
      </c>
      <c r="F42" s="20" t="s">
        <v>151</v>
      </c>
      <c r="G42" s="137">
        <v>1</v>
      </c>
      <c r="H42" s="182"/>
      <c r="I42" s="156"/>
      <c r="J42" s="156"/>
      <c r="K42" s="198"/>
      <c r="L42" s="104"/>
      <c r="M42" s="149"/>
      <c r="N42" s="149"/>
      <c r="O42" s="149"/>
      <c r="P42" s="149"/>
      <c r="Q42" s="149"/>
      <c r="R42" s="106"/>
      <c r="S42" s="106"/>
      <c r="T42" s="106"/>
      <c r="U42" s="106"/>
      <c r="V42" s="106"/>
      <c r="W42" s="105"/>
      <c r="X42" s="105"/>
      <c r="Y42" s="105"/>
      <c r="Z42" s="105"/>
      <c r="AA42" s="105"/>
      <c r="AB42" s="102"/>
      <c r="AC42" s="102"/>
      <c r="AD42" s="102"/>
      <c r="AE42" s="102"/>
      <c r="AF42" s="102"/>
      <c r="AG42" s="107"/>
      <c r="AH42" s="107"/>
      <c r="AI42" s="107"/>
      <c r="AJ42" s="107"/>
      <c r="AK42" s="107"/>
      <c r="AL42" s="167"/>
      <c r="AM42" s="167"/>
      <c r="AN42" s="167"/>
      <c r="AO42" s="167"/>
      <c r="AP42" s="167"/>
      <c r="AQ42" s="167"/>
      <c r="AR42" s="175"/>
      <c r="AS42" s="175"/>
      <c r="AT42" s="175"/>
      <c r="AU42" s="175"/>
      <c r="AV42" s="175"/>
      <c r="AW42" s="105"/>
      <c r="AX42" s="105"/>
      <c r="AY42" s="105"/>
      <c r="AZ42" s="105"/>
      <c r="BA42" s="105"/>
      <c r="BB42" s="176"/>
      <c r="BC42" s="176"/>
      <c r="BD42" s="176"/>
      <c r="BE42" s="176"/>
      <c r="BF42" s="176"/>
      <c r="BG42" s="106"/>
      <c r="BH42" s="106"/>
      <c r="BI42" s="106"/>
      <c r="BJ42" s="106"/>
      <c r="BK42" s="106"/>
      <c r="BL42" s="107"/>
      <c r="BM42" s="107"/>
      <c r="BN42" s="107"/>
      <c r="BO42" s="107"/>
      <c r="BP42" s="107"/>
      <c r="BQ42" s="102" t="s">
        <v>23</v>
      </c>
      <c r="BR42" s="102">
        <v>79200</v>
      </c>
      <c r="BS42" s="102">
        <v>12672</v>
      </c>
      <c r="BT42" s="102">
        <v>91872</v>
      </c>
      <c r="BU42" s="102" t="s">
        <v>160</v>
      </c>
      <c r="BV42" s="151" t="str">
        <f t="shared" si="6"/>
        <v>SCIENTIFIC PRODUCTS LTDA.</v>
      </c>
      <c r="BW42" s="151" t="str">
        <f t="shared" si="7"/>
        <v>SIGMA</v>
      </c>
      <c r="BX42" s="151">
        <f t="shared" si="8"/>
        <v>79200</v>
      </c>
      <c r="BY42" s="151">
        <f t="shared" si="9"/>
        <v>12672</v>
      </c>
      <c r="BZ42" s="151">
        <f t="shared" si="10"/>
        <v>91872</v>
      </c>
      <c r="CA42" s="151" t="str">
        <f t="shared" si="11"/>
        <v>90 DÍAS</v>
      </c>
      <c r="CB42" s="107" t="str">
        <f t="shared" si="12"/>
        <v>SCIENTIFIC PRODUCTS LTDA.</v>
      </c>
      <c r="CC42" s="107" t="str">
        <f t="shared" si="13"/>
        <v>SIGMA</v>
      </c>
      <c r="CD42" s="107">
        <f t="shared" si="14"/>
        <v>79200</v>
      </c>
      <c r="CE42" s="107">
        <f t="shared" si="15"/>
        <v>12672</v>
      </c>
      <c r="CF42" s="107">
        <f t="shared" si="16"/>
        <v>91872</v>
      </c>
      <c r="CG42" s="107" t="str">
        <f t="shared" si="17"/>
        <v>90 DÍAS</v>
      </c>
    </row>
    <row r="43" spans="1:85" ht="30">
      <c r="A43" s="48">
        <v>36</v>
      </c>
      <c r="B43" s="199" t="s">
        <v>713</v>
      </c>
      <c r="C43" s="200" t="s">
        <v>714</v>
      </c>
      <c r="D43" s="201" t="s">
        <v>644</v>
      </c>
      <c r="E43" s="192" t="s">
        <v>715</v>
      </c>
      <c r="F43" s="202" t="s">
        <v>137</v>
      </c>
      <c r="G43" s="203">
        <v>2</v>
      </c>
      <c r="H43" s="204"/>
      <c r="I43" s="205"/>
      <c r="J43" s="205"/>
      <c r="K43" s="205"/>
      <c r="L43" s="104"/>
      <c r="M43" s="149"/>
      <c r="N43" s="149"/>
      <c r="O43" s="149"/>
      <c r="P43" s="149"/>
      <c r="Q43" s="149"/>
      <c r="R43" s="106"/>
      <c r="S43" s="106"/>
      <c r="T43" s="106"/>
      <c r="U43" s="106"/>
      <c r="V43" s="106"/>
      <c r="W43" s="105"/>
      <c r="X43" s="105"/>
      <c r="Y43" s="105"/>
      <c r="Z43" s="105"/>
      <c r="AA43" s="105"/>
      <c r="AB43" s="102"/>
      <c r="AC43" s="102"/>
      <c r="AD43" s="102"/>
      <c r="AE43" s="102"/>
      <c r="AF43" s="102"/>
      <c r="AG43" s="107"/>
      <c r="AH43" s="107"/>
      <c r="AI43" s="107"/>
      <c r="AJ43" s="107"/>
      <c r="AK43" s="107"/>
      <c r="AL43" s="167"/>
      <c r="AM43" s="167"/>
      <c r="AN43" s="167"/>
      <c r="AO43" s="167"/>
      <c r="AP43" s="167"/>
      <c r="AQ43" s="167"/>
      <c r="AR43" s="175"/>
      <c r="AS43" s="175"/>
      <c r="AT43" s="175"/>
      <c r="AU43" s="175"/>
      <c r="AV43" s="175"/>
      <c r="AW43" s="105"/>
      <c r="AX43" s="105"/>
      <c r="AY43" s="105"/>
      <c r="AZ43" s="105"/>
      <c r="BA43" s="105"/>
      <c r="BB43" s="176"/>
      <c r="BC43" s="176"/>
      <c r="BD43" s="176"/>
      <c r="BE43" s="176"/>
      <c r="BF43" s="176"/>
      <c r="BG43" s="106" t="s">
        <v>1383</v>
      </c>
      <c r="BH43" s="106">
        <v>452000</v>
      </c>
      <c r="BI43" s="106">
        <v>72320</v>
      </c>
      <c r="BJ43" s="106">
        <v>1048640</v>
      </c>
      <c r="BK43" s="106" t="s">
        <v>1283</v>
      </c>
      <c r="BL43" s="107"/>
      <c r="BM43" s="107"/>
      <c r="BN43" s="107"/>
      <c r="BO43" s="107"/>
      <c r="BP43" s="107"/>
      <c r="BQ43" s="102" t="s">
        <v>71</v>
      </c>
      <c r="BR43" s="102">
        <v>497900</v>
      </c>
      <c r="BS43" s="102">
        <v>79664</v>
      </c>
      <c r="BT43" s="102">
        <v>1155128</v>
      </c>
      <c r="BU43" s="102" t="s">
        <v>160</v>
      </c>
      <c r="BV43" s="151" t="str">
        <f t="shared" si="6"/>
        <v>QUÍMICA MG S.A.S</v>
      </c>
      <c r="BW43" s="151" t="str">
        <f t="shared" si="7"/>
        <v>SIGMA - ALDRICH</v>
      </c>
      <c r="BX43" s="151">
        <f t="shared" si="8"/>
        <v>452000</v>
      </c>
      <c r="BY43" s="151">
        <f t="shared" si="9"/>
        <v>72320</v>
      </c>
      <c r="BZ43" s="151">
        <f t="shared" si="10"/>
        <v>1048640</v>
      </c>
      <c r="CA43" s="151" t="str">
        <f t="shared" si="11"/>
        <v>60 DIAS</v>
      </c>
      <c r="CB43" s="107" t="str">
        <f t="shared" si="12"/>
        <v>QUÍMICA MG S.A.S</v>
      </c>
      <c r="CC43" s="107" t="str">
        <f t="shared" si="13"/>
        <v>SIGMA - ALDRICH</v>
      </c>
      <c r="CD43" s="107">
        <f t="shared" si="14"/>
        <v>452000</v>
      </c>
      <c r="CE43" s="107">
        <f t="shared" si="15"/>
        <v>72320</v>
      </c>
      <c r="CF43" s="107">
        <f t="shared" si="16"/>
        <v>1048640</v>
      </c>
      <c r="CG43" s="107" t="str">
        <f t="shared" si="17"/>
        <v>60 DIAS</v>
      </c>
    </row>
    <row r="44" spans="1:85" ht="30">
      <c r="A44" s="48">
        <v>37</v>
      </c>
      <c r="B44" s="199" t="s">
        <v>716</v>
      </c>
      <c r="C44" s="200" t="s">
        <v>717</v>
      </c>
      <c r="D44" s="201" t="s">
        <v>626</v>
      </c>
      <c r="E44" s="192" t="s">
        <v>715</v>
      </c>
      <c r="F44" s="202" t="s">
        <v>137</v>
      </c>
      <c r="G44" s="203">
        <v>2</v>
      </c>
      <c r="H44" s="204"/>
      <c r="I44" s="205"/>
      <c r="J44" s="205"/>
      <c r="K44" s="205"/>
      <c r="L44" s="104"/>
      <c r="M44" s="149"/>
      <c r="N44" s="149"/>
      <c r="O44" s="149"/>
      <c r="P44" s="149"/>
      <c r="Q44" s="149"/>
      <c r="R44" s="106"/>
      <c r="S44" s="106"/>
      <c r="T44" s="106"/>
      <c r="U44" s="106"/>
      <c r="V44" s="106"/>
      <c r="W44" s="105" t="s">
        <v>23</v>
      </c>
      <c r="X44" s="105">
        <v>894000</v>
      </c>
      <c r="Y44" s="105">
        <v>143040</v>
      </c>
      <c r="Z44" s="105">
        <v>2074080</v>
      </c>
      <c r="AA44" s="105" t="s">
        <v>1287</v>
      </c>
      <c r="AB44" s="102"/>
      <c r="AC44" s="102"/>
      <c r="AD44" s="102"/>
      <c r="AE44" s="102"/>
      <c r="AF44" s="102"/>
      <c r="AG44" s="107"/>
      <c r="AH44" s="107"/>
      <c r="AI44" s="107"/>
      <c r="AJ44" s="107"/>
      <c r="AK44" s="107"/>
      <c r="AL44" s="167" t="str">
        <f t="shared" si="0"/>
        <v xml:space="preserve">CASA CIENTIFICA BLANCO Y COMPANIA S.A.S </v>
      </c>
      <c r="AM44" s="167" t="str">
        <f t="shared" si="1"/>
        <v>SIGMA</v>
      </c>
      <c r="AN44" s="167">
        <f t="shared" si="2"/>
        <v>894000</v>
      </c>
      <c r="AO44" s="167">
        <f t="shared" si="3"/>
        <v>143040</v>
      </c>
      <c r="AP44" s="167">
        <f t="shared" si="4"/>
        <v>2074080</v>
      </c>
      <c r="AQ44" s="167" t="str">
        <f t="shared" si="5"/>
        <v>45 DIAS</v>
      </c>
      <c r="AR44" s="175"/>
      <c r="AS44" s="175"/>
      <c r="AT44" s="175"/>
      <c r="AU44" s="175"/>
      <c r="AV44" s="175"/>
      <c r="AW44" s="105"/>
      <c r="AX44" s="105"/>
      <c r="AY44" s="105"/>
      <c r="AZ44" s="105"/>
      <c r="BA44" s="105"/>
      <c r="BB44" s="176"/>
      <c r="BC44" s="176"/>
      <c r="BD44" s="176"/>
      <c r="BE44" s="176"/>
      <c r="BF44" s="176"/>
      <c r="BG44" s="106"/>
      <c r="BH44" s="106"/>
      <c r="BI44" s="106"/>
      <c r="BJ44" s="106"/>
      <c r="BK44" s="106"/>
      <c r="BL44" s="107"/>
      <c r="BM44" s="107"/>
      <c r="BN44" s="107"/>
      <c r="BO44" s="107"/>
      <c r="BP44" s="107"/>
      <c r="BQ44" s="102" t="s">
        <v>23</v>
      </c>
      <c r="BR44" s="102">
        <v>789500</v>
      </c>
      <c r="BS44" s="102">
        <v>126320</v>
      </c>
      <c r="BT44" s="102">
        <v>1831640</v>
      </c>
      <c r="BU44" s="102" t="s">
        <v>160</v>
      </c>
      <c r="BV44" s="151" t="str">
        <f t="shared" si="6"/>
        <v>SCIENTIFIC PRODUCTS LTDA.</v>
      </c>
      <c r="BW44" s="151" t="str">
        <f t="shared" si="7"/>
        <v>SIGMA</v>
      </c>
      <c r="BX44" s="151">
        <f t="shared" si="8"/>
        <v>789500</v>
      </c>
      <c r="BY44" s="151">
        <f t="shared" si="9"/>
        <v>126320</v>
      </c>
      <c r="BZ44" s="151">
        <f t="shared" si="10"/>
        <v>1831640</v>
      </c>
      <c r="CA44" s="151" t="str">
        <f t="shared" si="11"/>
        <v>90 DÍAS</v>
      </c>
      <c r="CB44" s="107" t="str">
        <f t="shared" si="12"/>
        <v>SCIENTIFIC PRODUCTS LTDA.</v>
      </c>
      <c r="CC44" s="107" t="str">
        <f t="shared" si="13"/>
        <v>SIGMA</v>
      </c>
      <c r="CD44" s="107">
        <f t="shared" si="14"/>
        <v>789500</v>
      </c>
      <c r="CE44" s="107">
        <f t="shared" si="15"/>
        <v>126320</v>
      </c>
      <c r="CF44" s="107">
        <f t="shared" si="16"/>
        <v>1831640</v>
      </c>
      <c r="CG44" s="107" t="str">
        <f t="shared" si="17"/>
        <v>90 DÍAS</v>
      </c>
    </row>
    <row r="45" spans="1:85" ht="45">
      <c r="A45" s="48">
        <v>38</v>
      </c>
      <c r="B45" s="199" t="s">
        <v>718</v>
      </c>
      <c r="C45" s="200" t="s">
        <v>719</v>
      </c>
      <c r="D45" s="201" t="s">
        <v>644</v>
      </c>
      <c r="E45" s="192" t="s">
        <v>88</v>
      </c>
      <c r="F45" s="202" t="s">
        <v>137</v>
      </c>
      <c r="G45" s="203">
        <v>1</v>
      </c>
      <c r="H45" s="204"/>
      <c r="I45" s="205"/>
      <c r="J45" s="205"/>
      <c r="K45" s="205"/>
      <c r="L45" s="104"/>
      <c r="M45" s="149"/>
      <c r="N45" s="149"/>
      <c r="O45" s="149"/>
      <c r="P45" s="149"/>
      <c r="Q45" s="149"/>
      <c r="R45" s="106"/>
      <c r="S45" s="106"/>
      <c r="T45" s="106"/>
      <c r="U45" s="106"/>
      <c r="V45" s="106"/>
      <c r="W45" s="105"/>
      <c r="X45" s="105"/>
      <c r="Y45" s="105"/>
      <c r="Z45" s="105"/>
      <c r="AA45" s="105"/>
      <c r="AB45" s="102"/>
      <c r="AC45" s="102"/>
      <c r="AD45" s="102"/>
      <c r="AE45" s="102"/>
      <c r="AF45" s="102"/>
      <c r="AG45" s="107"/>
      <c r="AH45" s="107"/>
      <c r="AI45" s="107"/>
      <c r="AJ45" s="107"/>
      <c r="AK45" s="107"/>
      <c r="AL45" s="167"/>
      <c r="AM45" s="167"/>
      <c r="AN45" s="167"/>
      <c r="AO45" s="167"/>
      <c r="AP45" s="167"/>
      <c r="AQ45" s="167"/>
      <c r="AR45" s="175"/>
      <c r="AS45" s="175"/>
      <c r="AT45" s="175"/>
      <c r="AU45" s="175"/>
      <c r="AV45" s="175"/>
      <c r="AW45" s="105"/>
      <c r="AX45" s="105"/>
      <c r="AY45" s="105"/>
      <c r="AZ45" s="105"/>
      <c r="BA45" s="105"/>
      <c r="BB45" s="176"/>
      <c r="BC45" s="176"/>
      <c r="BD45" s="176"/>
      <c r="BE45" s="176"/>
      <c r="BF45" s="176"/>
      <c r="BG45" s="106"/>
      <c r="BH45" s="106"/>
      <c r="BI45" s="106"/>
      <c r="BJ45" s="106"/>
      <c r="BK45" s="106"/>
      <c r="BL45" s="107"/>
      <c r="BM45" s="107"/>
      <c r="BN45" s="107"/>
      <c r="BO45" s="107"/>
      <c r="BP45" s="107"/>
      <c r="BQ45" s="102" t="s">
        <v>88</v>
      </c>
      <c r="BR45" s="102">
        <v>124000</v>
      </c>
      <c r="BS45" s="102">
        <v>19840</v>
      </c>
      <c r="BT45" s="102">
        <v>143840</v>
      </c>
      <c r="BU45" s="102" t="s">
        <v>137</v>
      </c>
      <c r="BV45" s="151" t="str">
        <f t="shared" si="6"/>
        <v>SCIENTIFIC PRODUCTS LTDA.</v>
      </c>
      <c r="BW45" s="151" t="str">
        <f t="shared" si="7"/>
        <v>FISHER</v>
      </c>
      <c r="BX45" s="151">
        <f t="shared" si="8"/>
        <v>124000</v>
      </c>
      <c r="BY45" s="151">
        <f t="shared" si="9"/>
        <v>19840</v>
      </c>
      <c r="BZ45" s="151">
        <f t="shared" si="10"/>
        <v>143840</v>
      </c>
      <c r="CA45" s="151" t="str">
        <f t="shared" si="11"/>
        <v>60 DÍAS</v>
      </c>
      <c r="CB45" s="107" t="str">
        <f t="shared" si="12"/>
        <v>SCIENTIFIC PRODUCTS LTDA.</v>
      </c>
      <c r="CC45" s="107" t="str">
        <f t="shared" si="13"/>
        <v>FISHER</v>
      </c>
      <c r="CD45" s="107">
        <f t="shared" si="14"/>
        <v>124000</v>
      </c>
      <c r="CE45" s="107">
        <f t="shared" si="15"/>
        <v>19840</v>
      </c>
      <c r="CF45" s="107">
        <f t="shared" si="16"/>
        <v>143840</v>
      </c>
      <c r="CG45" s="107" t="str">
        <f t="shared" si="17"/>
        <v>60 DÍAS</v>
      </c>
    </row>
    <row r="46" spans="1:85" ht="45">
      <c r="A46" s="48">
        <v>39</v>
      </c>
      <c r="B46" s="206" t="s">
        <v>720</v>
      </c>
      <c r="C46" s="207" t="s">
        <v>721</v>
      </c>
      <c r="D46" s="192" t="s">
        <v>722</v>
      </c>
      <c r="E46" s="207" t="s">
        <v>723</v>
      </c>
      <c r="F46" s="202" t="s">
        <v>137</v>
      </c>
      <c r="G46" s="203">
        <v>2</v>
      </c>
      <c r="H46" s="204"/>
      <c r="I46" s="208"/>
      <c r="J46" s="208"/>
      <c r="K46" s="208"/>
      <c r="L46" s="104"/>
      <c r="M46" s="149"/>
      <c r="N46" s="149"/>
      <c r="O46" s="149"/>
      <c r="P46" s="149"/>
      <c r="Q46" s="149"/>
      <c r="R46" s="106" t="s">
        <v>723</v>
      </c>
      <c r="S46" s="106">
        <v>1428000</v>
      </c>
      <c r="T46" s="106">
        <v>228480</v>
      </c>
      <c r="U46" s="106">
        <v>3312960</v>
      </c>
      <c r="V46" s="106" t="s">
        <v>1283</v>
      </c>
      <c r="W46" s="105"/>
      <c r="X46" s="105"/>
      <c r="Y46" s="105"/>
      <c r="Z46" s="105"/>
      <c r="AA46" s="105"/>
      <c r="AB46" s="102"/>
      <c r="AC46" s="102"/>
      <c r="AD46" s="102"/>
      <c r="AE46" s="102"/>
      <c r="AF46" s="102"/>
      <c r="AG46" s="107"/>
      <c r="AH46" s="107"/>
      <c r="AI46" s="107"/>
      <c r="AJ46" s="107"/>
      <c r="AK46" s="107"/>
      <c r="AL46" s="167" t="str">
        <f t="shared" si="0"/>
        <v>BLAMIS DOTACIONES LABORATORIO S.A.S</v>
      </c>
      <c r="AM46" s="167" t="str">
        <f t="shared" si="1"/>
        <v xml:space="preserve">EPPENDORF </v>
      </c>
      <c r="AN46" s="167">
        <f t="shared" si="2"/>
        <v>1428000</v>
      </c>
      <c r="AO46" s="167">
        <f t="shared" si="3"/>
        <v>228480</v>
      </c>
      <c r="AP46" s="167">
        <f t="shared" si="4"/>
        <v>3312960</v>
      </c>
      <c r="AQ46" s="167" t="str">
        <f t="shared" si="5"/>
        <v>60 DIAS</v>
      </c>
      <c r="AR46" s="175"/>
      <c r="AS46" s="175"/>
      <c r="AT46" s="175"/>
      <c r="AU46" s="175"/>
      <c r="AV46" s="175"/>
      <c r="AW46" s="105"/>
      <c r="AX46" s="105"/>
      <c r="AY46" s="105"/>
      <c r="AZ46" s="105"/>
      <c r="BA46" s="105"/>
      <c r="BB46" s="176"/>
      <c r="BC46" s="176"/>
      <c r="BD46" s="176"/>
      <c r="BE46" s="176"/>
      <c r="BF46" s="176"/>
      <c r="BG46" s="106"/>
      <c r="BH46" s="106"/>
      <c r="BI46" s="106"/>
      <c r="BJ46" s="106"/>
      <c r="BK46" s="106"/>
      <c r="BL46" s="107"/>
      <c r="BM46" s="107"/>
      <c r="BN46" s="107"/>
      <c r="BO46" s="107"/>
      <c r="BP46" s="107"/>
      <c r="BQ46" s="102" t="s">
        <v>572</v>
      </c>
      <c r="BR46" s="102">
        <v>1239000</v>
      </c>
      <c r="BS46" s="102">
        <v>198240</v>
      </c>
      <c r="BT46" s="102">
        <v>2874480</v>
      </c>
      <c r="BU46" s="102" t="s">
        <v>160</v>
      </c>
      <c r="BV46" s="151" t="str">
        <f t="shared" si="6"/>
        <v>SCIENTIFIC PRODUCTS LTDA.</v>
      </c>
      <c r="BW46" s="151" t="str">
        <f t="shared" si="7"/>
        <v>EPPENDORF</v>
      </c>
      <c r="BX46" s="151">
        <f t="shared" si="8"/>
        <v>1239000</v>
      </c>
      <c r="BY46" s="151">
        <f t="shared" si="9"/>
        <v>198240</v>
      </c>
      <c r="BZ46" s="151">
        <f t="shared" si="10"/>
        <v>2874480</v>
      </c>
      <c r="CA46" s="151" t="str">
        <f t="shared" si="11"/>
        <v>90 DÍAS</v>
      </c>
      <c r="CB46" s="107" t="str">
        <f t="shared" si="12"/>
        <v>SCIENTIFIC PRODUCTS LTDA.</v>
      </c>
      <c r="CC46" s="107" t="str">
        <f t="shared" si="13"/>
        <v>EPPENDORF</v>
      </c>
      <c r="CD46" s="107">
        <f t="shared" si="14"/>
        <v>1239000</v>
      </c>
      <c r="CE46" s="107">
        <f t="shared" si="15"/>
        <v>198240</v>
      </c>
      <c r="CF46" s="107">
        <f t="shared" si="16"/>
        <v>2874480</v>
      </c>
      <c r="CG46" s="107" t="str">
        <f t="shared" si="17"/>
        <v>90 DÍAS</v>
      </c>
    </row>
    <row r="47" spans="1:85" ht="30">
      <c r="A47" s="48">
        <v>40</v>
      </c>
      <c r="B47" s="188" t="s">
        <v>724</v>
      </c>
      <c r="C47" s="22" t="s">
        <v>725</v>
      </c>
      <c r="D47" s="42"/>
      <c r="E47" s="189" t="s">
        <v>726</v>
      </c>
      <c r="F47" s="27" t="s">
        <v>40</v>
      </c>
      <c r="G47" s="27">
        <v>1</v>
      </c>
      <c r="H47" s="182"/>
      <c r="I47" s="190"/>
      <c r="J47" s="190"/>
      <c r="K47" s="190"/>
      <c r="L47" s="104"/>
      <c r="M47" s="149"/>
      <c r="N47" s="149"/>
      <c r="O47" s="149"/>
      <c r="P47" s="149"/>
      <c r="Q47" s="149"/>
      <c r="R47" s="106"/>
      <c r="S47" s="106"/>
      <c r="T47" s="106"/>
      <c r="U47" s="106"/>
      <c r="V47" s="106"/>
      <c r="W47" s="105"/>
      <c r="X47" s="105"/>
      <c r="Y47" s="105"/>
      <c r="Z47" s="105"/>
      <c r="AA47" s="105"/>
      <c r="AB47" s="102"/>
      <c r="AC47" s="102"/>
      <c r="AD47" s="102"/>
      <c r="AE47" s="102"/>
      <c r="AF47" s="102"/>
      <c r="AG47" s="107"/>
      <c r="AH47" s="107"/>
      <c r="AI47" s="107"/>
      <c r="AJ47" s="107"/>
      <c r="AK47" s="107"/>
      <c r="AL47" s="167"/>
      <c r="AM47" s="167"/>
      <c r="AN47" s="167"/>
      <c r="AO47" s="167"/>
      <c r="AP47" s="167"/>
      <c r="AQ47" s="167"/>
      <c r="AR47" s="175"/>
      <c r="AS47" s="175"/>
      <c r="AT47" s="175"/>
      <c r="AU47" s="175"/>
      <c r="AV47" s="175"/>
      <c r="AW47" s="105"/>
      <c r="AX47" s="105"/>
      <c r="AY47" s="105"/>
      <c r="AZ47" s="105"/>
      <c r="BA47" s="105"/>
      <c r="BB47" s="176"/>
      <c r="BC47" s="176"/>
      <c r="BD47" s="176"/>
      <c r="BE47" s="176"/>
      <c r="BF47" s="176"/>
      <c r="BG47" s="106"/>
      <c r="BH47" s="106"/>
      <c r="BI47" s="106"/>
      <c r="BJ47" s="106"/>
      <c r="BK47" s="106"/>
      <c r="BL47" s="107"/>
      <c r="BM47" s="107"/>
      <c r="BN47" s="107"/>
      <c r="BO47" s="107"/>
      <c r="BP47" s="107"/>
      <c r="BQ47" s="102"/>
      <c r="BR47" s="102"/>
      <c r="BS47" s="102"/>
      <c r="BT47" s="102"/>
      <c r="BU47" s="102"/>
      <c r="BV47" s="151"/>
      <c r="BW47" s="151"/>
      <c r="BX47" s="151"/>
      <c r="BY47" s="151"/>
      <c r="BZ47" s="151"/>
      <c r="CA47" s="151"/>
      <c r="CB47" s="107">
        <f t="shared" si="12"/>
        <v>0</v>
      </c>
      <c r="CC47" s="107">
        <f t="shared" si="13"/>
        <v>0</v>
      </c>
      <c r="CD47" s="107">
        <f t="shared" si="14"/>
        <v>0</v>
      </c>
      <c r="CE47" s="107">
        <f t="shared" si="15"/>
        <v>0</v>
      </c>
      <c r="CF47" s="107">
        <f t="shared" si="16"/>
        <v>0</v>
      </c>
      <c r="CG47" s="107">
        <f t="shared" si="17"/>
        <v>0</v>
      </c>
    </row>
    <row r="48" spans="1:85">
      <c r="A48" s="48">
        <v>41</v>
      </c>
      <c r="B48" s="133" t="s">
        <v>727</v>
      </c>
      <c r="C48" s="169" t="s">
        <v>728</v>
      </c>
      <c r="D48" s="169"/>
      <c r="E48" s="169" t="s">
        <v>729</v>
      </c>
      <c r="F48" s="27" t="s">
        <v>40</v>
      </c>
      <c r="G48" s="27">
        <v>1</v>
      </c>
      <c r="H48" s="182"/>
      <c r="I48" s="190"/>
      <c r="J48" s="190"/>
      <c r="K48" s="190"/>
      <c r="L48" s="104"/>
      <c r="M48" s="149"/>
      <c r="N48" s="149"/>
      <c r="O48" s="149"/>
      <c r="P48" s="149"/>
      <c r="Q48" s="149"/>
      <c r="R48" s="106"/>
      <c r="S48" s="106"/>
      <c r="T48" s="106"/>
      <c r="U48" s="106"/>
      <c r="V48" s="106"/>
      <c r="W48" s="105"/>
      <c r="X48" s="105"/>
      <c r="Y48" s="105"/>
      <c r="Z48" s="105"/>
      <c r="AA48" s="105"/>
      <c r="AB48" s="102"/>
      <c r="AC48" s="102"/>
      <c r="AD48" s="102"/>
      <c r="AE48" s="102"/>
      <c r="AF48" s="102"/>
      <c r="AG48" s="107"/>
      <c r="AH48" s="107"/>
      <c r="AI48" s="107"/>
      <c r="AJ48" s="107"/>
      <c r="AK48" s="107"/>
      <c r="AL48" s="167"/>
      <c r="AM48" s="167"/>
      <c r="AN48" s="167"/>
      <c r="AO48" s="167"/>
      <c r="AP48" s="167"/>
      <c r="AQ48" s="167"/>
      <c r="AR48" s="175"/>
      <c r="AS48" s="175"/>
      <c r="AT48" s="175"/>
      <c r="AU48" s="175"/>
      <c r="AV48" s="175"/>
      <c r="AW48" s="105"/>
      <c r="AX48" s="105"/>
      <c r="AY48" s="105"/>
      <c r="AZ48" s="105"/>
      <c r="BA48" s="105"/>
      <c r="BB48" s="176"/>
      <c r="BC48" s="176"/>
      <c r="BD48" s="176"/>
      <c r="BE48" s="176"/>
      <c r="BF48" s="176"/>
      <c r="BG48" s="106"/>
      <c r="BH48" s="106"/>
      <c r="BI48" s="106"/>
      <c r="BJ48" s="106"/>
      <c r="BK48" s="106"/>
      <c r="BL48" s="107"/>
      <c r="BM48" s="107"/>
      <c r="BN48" s="107"/>
      <c r="BO48" s="107"/>
      <c r="BP48" s="107"/>
      <c r="BQ48" s="102"/>
      <c r="BR48" s="102"/>
      <c r="BS48" s="102"/>
      <c r="BT48" s="102"/>
      <c r="BU48" s="102"/>
      <c r="BV48" s="151"/>
      <c r="BW48" s="151"/>
      <c r="BX48" s="151"/>
      <c r="BY48" s="151"/>
      <c r="BZ48" s="151"/>
      <c r="CA48" s="151"/>
      <c r="CB48" s="107">
        <f t="shared" si="12"/>
        <v>0</v>
      </c>
      <c r="CC48" s="107">
        <f t="shared" si="13"/>
        <v>0</v>
      </c>
      <c r="CD48" s="107">
        <f t="shared" si="14"/>
        <v>0</v>
      </c>
      <c r="CE48" s="107">
        <f t="shared" si="15"/>
        <v>0</v>
      </c>
      <c r="CF48" s="107">
        <f t="shared" si="16"/>
        <v>0</v>
      </c>
      <c r="CG48" s="107">
        <f t="shared" si="17"/>
        <v>0</v>
      </c>
    </row>
    <row r="49" spans="1:85">
      <c r="A49" s="48">
        <v>42</v>
      </c>
      <c r="B49" s="133" t="s">
        <v>730</v>
      </c>
      <c r="C49" s="169" t="s">
        <v>731</v>
      </c>
      <c r="D49" s="169"/>
      <c r="E49" s="169" t="s">
        <v>729</v>
      </c>
      <c r="F49" s="27" t="s">
        <v>40</v>
      </c>
      <c r="G49" s="27">
        <v>1</v>
      </c>
      <c r="H49" s="182"/>
      <c r="I49" s="209"/>
      <c r="J49" s="209"/>
      <c r="K49" s="190"/>
      <c r="L49" s="104"/>
      <c r="M49" s="149"/>
      <c r="N49" s="149"/>
      <c r="O49" s="149"/>
      <c r="P49" s="149"/>
      <c r="Q49" s="149"/>
      <c r="R49" s="106"/>
      <c r="S49" s="106"/>
      <c r="T49" s="106"/>
      <c r="U49" s="106"/>
      <c r="V49" s="106"/>
      <c r="W49" s="105"/>
      <c r="X49" s="105"/>
      <c r="Y49" s="105"/>
      <c r="Z49" s="105"/>
      <c r="AA49" s="105"/>
      <c r="AB49" s="102"/>
      <c r="AC49" s="102"/>
      <c r="AD49" s="102"/>
      <c r="AE49" s="102"/>
      <c r="AF49" s="102"/>
      <c r="AG49" s="107"/>
      <c r="AH49" s="107"/>
      <c r="AI49" s="107"/>
      <c r="AJ49" s="107"/>
      <c r="AK49" s="107"/>
      <c r="AL49" s="167"/>
      <c r="AM49" s="167"/>
      <c r="AN49" s="167"/>
      <c r="AO49" s="167"/>
      <c r="AP49" s="167"/>
      <c r="AQ49" s="167"/>
      <c r="AR49" s="175"/>
      <c r="AS49" s="175"/>
      <c r="AT49" s="175"/>
      <c r="AU49" s="175"/>
      <c r="AV49" s="175"/>
      <c r="AW49" s="105"/>
      <c r="AX49" s="105"/>
      <c r="AY49" s="105"/>
      <c r="AZ49" s="105"/>
      <c r="BA49" s="105"/>
      <c r="BB49" s="176"/>
      <c r="BC49" s="176"/>
      <c r="BD49" s="176"/>
      <c r="BE49" s="176"/>
      <c r="BF49" s="176"/>
      <c r="BG49" s="106"/>
      <c r="BH49" s="106"/>
      <c r="BI49" s="106"/>
      <c r="BJ49" s="106"/>
      <c r="BK49" s="106"/>
      <c r="BL49" s="107"/>
      <c r="BM49" s="107"/>
      <c r="BN49" s="107"/>
      <c r="BO49" s="107"/>
      <c r="BP49" s="107"/>
      <c r="BQ49" s="102"/>
      <c r="BR49" s="102"/>
      <c r="BS49" s="102"/>
      <c r="BT49" s="102"/>
      <c r="BU49" s="102"/>
      <c r="BV49" s="151"/>
      <c r="BW49" s="151"/>
      <c r="BX49" s="151"/>
      <c r="BY49" s="151"/>
      <c r="BZ49" s="151"/>
      <c r="CA49" s="151"/>
      <c r="CB49" s="107">
        <f t="shared" si="12"/>
        <v>0</v>
      </c>
      <c r="CC49" s="107">
        <f t="shared" si="13"/>
        <v>0</v>
      </c>
      <c r="CD49" s="107">
        <f t="shared" si="14"/>
        <v>0</v>
      </c>
      <c r="CE49" s="107">
        <f t="shared" si="15"/>
        <v>0</v>
      </c>
      <c r="CF49" s="107">
        <f t="shared" si="16"/>
        <v>0</v>
      </c>
      <c r="CG49" s="107">
        <f t="shared" si="17"/>
        <v>0</v>
      </c>
    </row>
    <row r="50" spans="1:85">
      <c r="A50" s="48">
        <v>43</v>
      </c>
      <c r="B50" s="42" t="s">
        <v>732</v>
      </c>
      <c r="C50" s="169" t="s">
        <v>733</v>
      </c>
      <c r="D50" s="169"/>
      <c r="E50" s="169" t="s">
        <v>729</v>
      </c>
      <c r="F50" s="27" t="s">
        <v>40</v>
      </c>
      <c r="G50" s="27">
        <v>1</v>
      </c>
      <c r="H50" s="182"/>
      <c r="I50" s="209"/>
      <c r="J50" s="209"/>
      <c r="K50" s="190"/>
      <c r="L50" s="104"/>
      <c r="M50" s="149"/>
      <c r="N50" s="149"/>
      <c r="O50" s="149"/>
      <c r="P50" s="149"/>
      <c r="Q50" s="149"/>
      <c r="R50" s="106"/>
      <c r="S50" s="106"/>
      <c r="T50" s="106"/>
      <c r="U50" s="106"/>
      <c r="V50" s="106"/>
      <c r="W50" s="105"/>
      <c r="X50" s="105"/>
      <c r="Y50" s="105"/>
      <c r="Z50" s="105"/>
      <c r="AA50" s="105"/>
      <c r="AB50" s="102"/>
      <c r="AC50" s="102"/>
      <c r="AD50" s="102"/>
      <c r="AE50" s="102"/>
      <c r="AF50" s="102"/>
      <c r="AG50" s="107"/>
      <c r="AH50" s="107"/>
      <c r="AI50" s="107"/>
      <c r="AJ50" s="107"/>
      <c r="AK50" s="107"/>
      <c r="AL50" s="167"/>
      <c r="AM50" s="167"/>
      <c r="AN50" s="167"/>
      <c r="AO50" s="167"/>
      <c r="AP50" s="167"/>
      <c r="AQ50" s="167"/>
      <c r="AR50" s="175"/>
      <c r="AS50" s="175"/>
      <c r="AT50" s="175"/>
      <c r="AU50" s="175"/>
      <c r="AV50" s="175"/>
      <c r="AW50" s="105"/>
      <c r="AX50" s="105"/>
      <c r="AY50" s="105"/>
      <c r="AZ50" s="105"/>
      <c r="BA50" s="105"/>
      <c r="BB50" s="176"/>
      <c r="BC50" s="176"/>
      <c r="BD50" s="176"/>
      <c r="BE50" s="176"/>
      <c r="BF50" s="176"/>
      <c r="BG50" s="106"/>
      <c r="BH50" s="106"/>
      <c r="BI50" s="106"/>
      <c r="BJ50" s="106"/>
      <c r="BK50" s="106"/>
      <c r="BL50" s="107"/>
      <c r="BM50" s="107"/>
      <c r="BN50" s="107"/>
      <c r="BO50" s="107"/>
      <c r="BP50" s="107"/>
      <c r="BQ50" s="102"/>
      <c r="BR50" s="102"/>
      <c r="BS50" s="102"/>
      <c r="BT50" s="102"/>
      <c r="BU50" s="102"/>
      <c r="BV50" s="151"/>
      <c r="BW50" s="151"/>
      <c r="BX50" s="151"/>
      <c r="BY50" s="151"/>
      <c r="BZ50" s="151"/>
      <c r="CA50" s="151"/>
      <c r="CB50" s="107">
        <f t="shared" si="12"/>
        <v>0</v>
      </c>
      <c r="CC50" s="107">
        <f t="shared" si="13"/>
        <v>0</v>
      </c>
      <c r="CD50" s="107">
        <f t="shared" si="14"/>
        <v>0</v>
      </c>
      <c r="CE50" s="107">
        <f t="shared" si="15"/>
        <v>0</v>
      </c>
      <c r="CF50" s="107">
        <f t="shared" si="16"/>
        <v>0</v>
      </c>
      <c r="CG50" s="107">
        <f t="shared" si="17"/>
        <v>0</v>
      </c>
    </row>
    <row r="51" spans="1:85">
      <c r="A51" s="48">
        <v>44</v>
      </c>
      <c r="B51" s="188" t="s">
        <v>734</v>
      </c>
      <c r="C51" s="22" t="s">
        <v>735</v>
      </c>
      <c r="D51" s="42" t="s">
        <v>690</v>
      </c>
      <c r="E51" s="189" t="s">
        <v>327</v>
      </c>
      <c r="F51" s="210" t="s">
        <v>736</v>
      </c>
      <c r="G51" s="27">
        <v>20</v>
      </c>
      <c r="H51" s="182" t="s">
        <v>327</v>
      </c>
      <c r="I51" s="190">
        <v>6800</v>
      </c>
      <c r="J51" s="190">
        <v>1088</v>
      </c>
      <c r="K51" s="190">
        <v>157760</v>
      </c>
      <c r="L51" s="104" t="s">
        <v>1276</v>
      </c>
      <c r="M51" s="149"/>
      <c r="N51" s="149"/>
      <c r="O51" s="149"/>
      <c r="P51" s="149"/>
      <c r="Q51" s="149"/>
      <c r="R51" s="106"/>
      <c r="S51" s="106"/>
      <c r="T51" s="106"/>
      <c r="U51" s="106"/>
      <c r="V51" s="106"/>
      <c r="W51" s="105"/>
      <c r="X51" s="105"/>
      <c r="Y51" s="105"/>
      <c r="Z51" s="105"/>
      <c r="AA51" s="105"/>
      <c r="AB51" s="102"/>
      <c r="AC51" s="102"/>
      <c r="AD51" s="102"/>
      <c r="AE51" s="102"/>
      <c r="AF51" s="102"/>
      <c r="AG51" s="107"/>
      <c r="AH51" s="107"/>
      <c r="AI51" s="107"/>
      <c r="AJ51" s="107"/>
      <c r="AK51" s="107"/>
      <c r="AL51" s="167" t="str">
        <f t="shared" si="0"/>
        <v>ADEQUIM SAS</v>
      </c>
      <c r="AM51" s="167" t="str">
        <f t="shared" si="1"/>
        <v>BOECO</v>
      </c>
      <c r="AN51" s="167">
        <f t="shared" si="2"/>
        <v>6800</v>
      </c>
      <c r="AO51" s="167">
        <f t="shared" si="3"/>
        <v>1088</v>
      </c>
      <c r="AP51" s="167">
        <f t="shared" si="4"/>
        <v>157760</v>
      </c>
      <c r="AQ51" s="167" t="str">
        <f t="shared" si="5"/>
        <v>30 DIAS</v>
      </c>
      <c r="AR51" s="175" t="s">
        <v>1372</v>
      </c>
      <c r="AS51" s="175">
        <v>11000</v>
      </c>
      <c r="AT51" s="175">
        <v>1760</v>
      </c>
      <c r="AU51" s="175">
        <v>255200</v>
      </c>
      <c r="AV51" s="175" t="s">
        <v>1368</v>
      </c>
      <c r="AW51" s="105"/>
      <c r="AX51" s="105"/>
      <c r="AY51" s="105"/>
      <c r="AZ51" s="105"/>
      <c r="BA51" s="105"/>
      <c r="BB51" s="176" t="s">
        <v>327</v>
      </c>
      <c r="BC51" s="176">
        <v>9662.4</v>
      </c>
      <c r="BD51" s="176">
        <v>1545.9839999999999</v>
      </c>
      <c r="BE51" s="176">
        <v>224167.67999999999</v>
      </c>
      <c r="BF51" s="176" t="s">
        <v>1312</v>
      </c>
      <c r="BG51" s="106"/>
      <c r="BH51" s="106"/>
      <c r="BI51" s="106"/>
      <c r="BJ51" s="106"/>
      <c r="BK51" s="106"/>
      <c r="BL51" s="107"/>
      <c r="BM51" s="107"/>
      <c r="BN51" s="107"/>
      <c r="BO51" s="107"/>
      <c r="BP51" s="107"/>
      <c r="BQ51" s="102"/>
      <c r="BR51" s="102"/>
      <c r="BS51" s="102"/>
      <c r="BT51" s="102"/>
      <c r="BU51" s="102"/>
      <c r="BV51" s="151" t="str">
        <f t="shared" si="6"/>
        <v>PROFINAS S.A.S</v>
      </c>
      <c r="BW51" s="151" t="str">
        <f t="shared" si="7"/>
        <v>BOECO</v>
      </c>
      <c r="BX51" s="151">
        <f t="shared" si="8"/>
        <v>9662.4</v>
      </c>
      <c r="BY51" s="151">
        <f t="shared" si="9"/>
        <v>1545.9839999999999</v>
      </c>
      <c r="BZ51" s="151">
        <f t="shared" si="10"/>
        <v>224167.67999999999</v>
      </c>
      <c r="CA51" s="151" t="str">
        <f t="shared" si="11"/>
        <v>8-75 DIAS</v>
      </c>
      <c r="CB51" s="107" t="str">
        <f t="shared" si="12"/>
        <v>ADEQUIM SAS</v>
      </c>
      <c r="CC51" s="107" t="str">
        <f t="shared" si="13"/>
        <v>BOECO</v>
      </c>
      <c r="CD51" s="107">
        <f t="shared" si="14"/>
        <v>6800</v>
      </c>
      <c r="CE51" s="107">
        <f t="shared" si="15"/>
        <v>1088</v>
      </c>
      <c r="CF51" s="107">
        <f t="shared" si="16"/>
        <v>157760</v>
      </c>
      <c r="CG51" s="107" t="str">
        <f t="shared" si="17"/>
        <v>30 DIAS</v>
      </c>
    </row>
    <row r="52" spans="1:85">
      <c r="A52" s="48">
        <v>45</v>
      </c>
      <c r="B52" s="188" t="s">
        <v>737</v>
      </c>
      <c r="C52" s="22" t="s">
        <v>738</v>
      </c>
      <c r="D52" s="42" t="s">
        <v>690</v>
      </c>
      <c r="E52" s="189" t="s">
        <v>327</v>
      </c>
      <c r="F52" s="210" t="s">
        <v>736</v>
      </c>
      <c r="G52" s="27">
        <v>20</v>
      </c>
      <c r="H52" s="182" t="s">
        <v>327</v>
      </c>
      <c r="I52" s="190">
        <v>7600</v>
      </c>
      <c r="J52" s="190">
        <v>1216</v>
      </c>
      <c r="K52" s="190">
        <v>176320</v>
      </c>
      <c r="L52" s="104" t="s">
        <v>1276</v>
      </c>
      <c r="M52" s="149"/>
      <c r="N52" s="149"/>
      <c r="O52" s="149"/>
      <c r="P52" s="149"/>
      <c r="Q52" s="149"/>
      <c r="R52" s="106"/>
      <c r="S52" s="106"/>
      <c r="T52" s="106"/>
      <c r="U52" s="106"/>
      <c r="V52" s="106"/>
      <c r="W52" s="105"/>
      <c r="X52" s="105"/>
      <c r="Y52" s="105"/>
      <c r="Z52" s="105"/>
      <c r="AA52" s="105"/>
      <c r="AB52" s="102"/>
      <c r="AC52" s="102"/>
      <c r="AD52" s="102"/>
      <c r="AE52" s="102"/>
      <c r="AF52" s="102"/>
      <c r="AG52" s="107"/>
      <c r="AH52" s="107"/>
      <c r="AI52" s="107"/>
      <c r="AJ52" s="107"/>
      <c r="AK52" s="107"/>
      <c r="AL52" s="167" t="str">
        <f t="shared" si="0"/>
        <v>ADEQUIM SAS</v>
      </c>
      <c r="AM52" s="167" t="str">
        <f t="shared" si="1"/>
        <v>BOECO</v>
      </c>
      <c r="AN52" s="167">
        <f t="shared" si="2"/>
        <v>7600</v>
      </c>
      <c r="AO52" s="167">
        <f t="shared" si="3"/>
        <v>1216</v>
      </c>
      <c r="AP52" s="167">
        <f t="shared" si="4"/>
        <v>176320</v>
      </c>
      <c r="AQ52" s="167" t="str">
        <f t="shared" si="5"/>
        <v>30 DIAS</v>
      </c>
      <c r="AR52" s="175" t="s">
        <v>1372</v>
      </c>
      <c r="AS52" s="175">
        <v>13000</v>
      </c>
      <c r="AT52" s="175">
        <v>2080</v>
      </c>
      <c r="AU52" s="175">
        <v>301600</v>
      </c>
      <c r="AV52" s="175" t="s">
        <v>1368</v>
      </c>
      <c r="AW52" s="105"/>
      <c r="AX52" s="105"/>
      <c r="AY52" s="105"/>
      <c r="AZ52" s="105"/>
      <c r="BA52" s="105"/>
      <c r="BB52" s="176" t="s">
        <v>327</v>
      </c>
      <c r="BC52" s="176">
        <v>11224</v>
      </c>
      <c r="BD52" s="176">
        <v>1795.8400000000001</v>
      </c>
      <c r="BE52" s="176">
        <v>260396.79999999999</v>
      </c>
      <c r="BF52" s="176" t="s">
        <v>1312</v>
      </c>
      <c r="BG52" s="106"/>
      <c r="BH52" s="106"/>
      <c r="BI52" s="106"/>
      <c r="BJ52" s="106"/>
      <c r="BK52" s="106"/>
      <c r="BL52" s="107"/>
      <c r="BM52" s="107"/>
      <c r="BN52" s="107"/>
      <c r="BO52" s="107"/>
      <c r="BP52" s="107"/>
      <c r="BQ52" s="102"/>
      <c r="BR52" s="102"/>
      <c r="BS52" s="102"/>
      <c r="BT52" s="102"/>
      <c r="BU52" s="102"/>
      <c r="BV52" s="151" t="str">
        <f t="shared" si="6"/>
        <v>PROFINAS S.A.S</v>
      </c>
      <c r="BW52" s="151" t="str">
        <f t="shared" si="7"/>
        <v>BOECO</v>
      </c>
      <c r="BX52" s="151">
        <f t="shared" si="8"/>
        <v>11224</v>
      </c>
      <c r="BY52" s="151">
        <f t="shared" si="9"/>
        <v>1795.8400000000001</v>
      </c>
      <c r="BZ52" s="151">
        <f t="shared" si="10"/>
        <v>260396.79999999999</v>
      </c>
      <c r="CA52" s="151" t="str">
        <f t="shared" si="11"/>
        <v>8-75 DIAS</v>
      </c>
      <c r="CB52" s="107" t="str">
        <f t="shared" si="12"/>
        <v>ADEQUIM SAS</v>
      </c>
      <c r="CC52" s="107" t="str">
        <f t="shared" si="13"/>
        <v>BOECO</v>
      </c>
      <c r="CD52" s="107">
        <f t="shared" si="14"/>
        <v>7600</v>
      </c>
      <c r="CE52" s="107">
        <f t="shared" si="15"/>
        <v>1216</v>
      </c>
      <c r="CF52" s="107">
        <f t="shared" si="16"/>
        <v>176320</v>
      </c>
      <c r="CG52" s="107" t="str">
        <f t="shared" si="17"/>
        <v>30 DIAS</v>
      </c>
    </row>
    <row r="53" spans="1:85">
      <c r="A53" s="48">
        <v>46</v>
      </c>
      <c r="B53" s="188" t="s">
        <v>739</v>
      </c>
      <c r="C53" s="22" t="s">
        <v>740</v>
      </c>
      <c r="D53" s="42" t="s">
        <v>690</v>
      </c>
      <c r="E53" s="189" t="s">
        <v>327</v>
      </c>
      <c r="F53" s="210" t="s">
        <v>736</v>
      </c>
      <c r="G53" s="27">
        <v>20</v>
      </c>
      <c r="H53" s="182" t="s">
        <v>327</v>
      </c>
      <c r="I53" s="190">
        <v>21500</v>
      </c>
      <c r="J53" s="190">
        <v>3440</v>
      </c>
      <c r="K53" s="190">
        <v>498799.99999999994</v>
      </c>
      <c r="L53" s="104" t="s">
        <v>1276</v>
      </c>
      <c r="M53" s="149"/>
      <c r="N53" s="149"/>
      <c r="O53" s="149"/>
      <c r="P53" s="149"/>
      <c r="Q53" s="149"/>
      <c r="R53" s="106"/>
      <c r="S53" s="106"/>
      <c r="T53" s="106"/>
      <c r="U53" s="106"/>
      <c r="V53" s="106"/>
      <c r="W53" s="105"/>
      <c r="X53" s="105"/>
      <c r="Y53" s="105"/>
      <c r="Z53" s="105"/>
      <c r="AA53" s="105"/>
      <c r="AB53" s="102"/>
      <c r="AC53" s="102"/>
      <c r="AD53" s="102"/>
      <c r="AE53" s="102"/>
      <c r="AF53" s="102"/>
      <c r="AG53" s="107"/>
      <c r="AH53" s="107"/>
      <c r="AI53" s="107"/>
      <c r="AJ53" s="107"/>
      <c r="AK53" s="107"/>
      <c r="AL53" s="167" t="str">
        <f t="shared" si="0"/>
        <v>ADEQUIM SAS</v>
      </c>
      <c r="AM53" s="167" t="str">
        <f t="shared" si="1"/>
        <v>BOECO</v>
      </c>
      <c r="AN53" s="167">
        <f t="shared" si="2"/>
        <v>21500</v>
      </c>
      <c r="AO53" s="167">
        <f t="shared" si="3"/>
        <v>3440</v>
      </c>
      <c r="AP53" s="167">
        <f t="shared" si="4"/>
        <v>498799.99999999994</v>
      </c>
      <c r="AQ53" s="167" t="str">
        <f t="shared" si="5"/>
        <v>30 DIAS</v>
      </c>
      <c r="AR53" s="175" t="s">
        <v>1372</v>
      </c>
      <c r="AS53" s="175">
        <v>20000</v>
      </c>
      <c r="AT53" s="175">
        <v>3200</v>
      </c>
      <c r="AU53" s="175">
        <v>464000</v>
      </c>
      <c r="AV53" s="175" t="s">
        <v>1368</v>
      </c>
      <c r="AW53" s="105"/>
      <c r="AX53" s="105"/>
      <c r="AY53" s="105"/>
      <c r="AZ53" s="105"/>
      <c r="BA53" s="105"/>
      <c r="BB53" s="176" t="s">
        <v>327</v>
      </c>
      <c r="BC53" s="176">
        <v>17372.8</v>
      </c>
      <c r="BD53" s="176">
        <v>2779.6480000000001</v>
      </c>
      <c r="BE53" s="176">
        <v>403048.96000000002</v>
      </c>
      <c r="BF53" s="176" t="s">
        <v>1312</v>
      </c>
      <c r="BG53" s="106"/>
      <c r="BH53" s="106"/>
      <c r="BI53" s="106"/>
      <c r="BJ53" s="106"/>
      <c r="BK53" s="106"/>
      <c r="BL53" s="107"/>
      <c r="BM53" s="107"/>
      <c r="BN53" s="107"/>
      <c r="BO53" s="107"/>
      <c r="BP53" s="107"/>
      <c r="BQ53" s="102"/>
      <c r="BR53" s="102"/>
      <c r="BS53" s="102"/>
      <c r="BT53" s="102"/>
      <c r="BU53" s="102"/>
      <c r="BV53" s="151" t="str">
        <f t="shared" si="6"/>
        <v>PROFINAS S.A.S</v>
      </c>
      <c r="BW53" s="151" t="str">
        <f t="shared" si="7"/>
        <v>BOECO</v>
      </c>
      <c r="BX53" s="151">
        <f t="shared" si="8"/>
        <v>17372.8</v>
      </c>
      <c r="BY53" s="151">
        <f t="shared" si="9"/>
        <v>2779.6480000000001</v>
      </c>
      <c r="BZ53" s="151">
        <f t="shared" si="10"/>
        <v>403048.96000000002</v>
      </c>
      <c r="CA53" s="151" t="str">
        <f t="shared" si="11"/>
        <v>8-75 DIAS</v>
      </c>
      <c r="CB53" s="107" t="str">
        <f t="shared" si="12"/>
        <v>PROFINAS S.A.S</v>
      </c>
      <c r="CC53" s="107" t="str">
        <f t="shared" si="13"/>
        <v>BOECO</v>
      </c>
      <c r="CD53" s="107">
        <f t="shared" si="14"/>
        <v>17372.8</v>
      </c>
      <c r="CE53" s="107">
        <f t="shared" si="15"/>
        <v>2779.6480000000001</v>
      </c>
      <c r="CF53" s="107">
        <f t="shared" si="16"/>
        <v>403048.96000000002</v>
      </c>
      <c r="CG53" s="107" t="str">
        <f t="shared" si="17"/>
        <v>8-75 DIAS</v>
      </c>
    </row>
    <row r="54" spans="1:85">
      <c r="A54" s="48">
        <v>47</v>
      </c>
      <c r="B54" s="133" t="s">
        <v>741</v>
      </c>
      <c r="C54" s="211" t="s">
        <v>742</v>
      </c>
      <c r="D54" s="212" t="s">
        <v>743</v>
      </c>
      <c r="E54" s="113" t="s">
        <v>124</v>
      </c>
      <c r="F54" s="210" t="s">
        <v>736</v>
      </c>
      <c r="G54" s="32">
        <v>30</v>
      </c>
      <c r="H54" s="172" t="s">
        <v>124</v>
      </c>
      <c r="I54" s="190">
        <v>28000</v>
      </c>
      <c r="J54" s="190">
        <v>4480</v>
      </c>
      <c r="K54" s="190">
        <v>974399.99999999988</v>
      </c>
      <c r="L54" s="104" t="s">
        <v>1276</v>
      </c>
      <c r="M54" s="149"/>
      <c r="N54" s="149"/>
      <c r="O54" s="149"/>
      <c r="P54" s="149"/>
      <c r="Q54" s="149"/>
      <c r="R54" s="106" t="s">
        <v>124</v>
      </c>
      <c r="S54" s="106">
        <v>19000</v>
      </c>
      <c r="T54" s="106">
        <v>3040</v>
      </c>
      <c r="U54" s="106">
        <v>661200</v>
      </c>
      <c r="V54" s="106" t="s">
        <v>1284</v>
      </c>
      <c r="W54" s="105"/>
      <c r="X54" s="105"/>
      <c r="Y54" s="105"/>
      <c r="Z54" s="105"/>
      <c r="AA54" s="105"/>
      <c r="AB54" s="102"/>
      <c r="AC54" s="102"/>
      <c r="AD54" s="102"/>
      <c r="AE54" s="102"/>
      <c r="AF54" s="102"/>
      <c r="AG54" s="107" t="s">
        <v>1359</v>
      </c>
      <c r="AH54" s="107">
        <v>28500</v>
      </c>
      <c r="AI54" s="107">
        <v>4560</v>
      </c>
      <c r="AJ54" s="107">
        <v>991800</v>
      </c>
      <c r="AK54" s="107" t="s">
        <v>1284</v>
      </c>
      <c r="AL54" s="167" t="str">
        <f t="shared" si="0"/>
        <v>BLAMIS DOTACIONES LABORATORIO S.A.S</v>
      </c>
      <c r="AM54" s="167" t="str">
        <f t="shared" si="1"/>
        <v>DERMAGRIP</v>
      </c>
      <c r="AN54" s="167">
        <f t="shared" si="2"/>
        <v>19000</v>
      </c>
      <c r="AO54" s="167">
        <f t="shared" si="3"/>
        <v>3040</v>
      </c>
      <c r="AP54" s="167">
        <f t="shared" si="4"/>
        <v>661200</v>
      </c>
      <c r="AQ54" s="167" t="str">
        <f t="shared" si="5"/>
        <v>5 DIAS</v>
      </c>
      <c r="AR54" s="175" t="s">
        <v>1373</v>
      </c>
      <c r="AS54" s="175">
        <v>23000</v>
      </c>
      <c r="AT54" s="175">
        <v>3680</v>
      </c>
      <c r="AU54" s="175">
        <v>800400</v>
      </c>
      <c r="AV54" s="175" t="s">
        <v>1368</v>
      </c>
      <c r="AW54" s="105"/>
      <c r="AX54" s="105"/>
      <c r="AY54" s="105"/>
      <c r="AZ54" s="105"/>
      <c r="BA54" s="105"/>
      <c r="BB54" s="176" t="s">
        <v>124</v>
      </c>
      <c r="BC54" s="176">
        <v>19276</v>
      </c>
      <c r="BD54" s="176">
        <v>3084.16</v>
      </c>
      <c r="BE54" s="176">
        <v>670804.80000000005</v>
      </c>
      <c r="BF54" s="176" t="s">
        <v>1312</v>
      </c>
      <c r="BG54" s="106"/>
      <c r="BH54" s="106"/>
      <c r="BI54" s="106"/>
      <c r="BJ54" s="106"/>
      <c r="BK54" s="106"/>
      <c r="BL54" s="107"/>
      <c r="BM54" s="107"/>
      <c r="BN54" s="107"/>
      <c r="BO54" s="107"/>
      <c r="BP54" s="107"/>
      <c r="BQ54" s="102" t="s">
        <v>124</v>
      </c>
      <c r="BR54" s="102">
        <v>21000</v>
      </c>
      <c r="BS54" s="102">
        <v>3360</v>
      </c>
      <c r="BT54" s="102">
        <v>730800</v>
      </c>
      <c r="BU54" s="102" t="s">
        <v>137</v>
      </c>
      <c r="BV54" s="151" t="str">
        <f t="shared" si="6"/>
        <v>PROFINAS S.A.S</v>
      </c>
      <c r="BW54" s="151" t="str">
        <f t="shared" si="7"/>
        <v>DERMAGRIP</v>
      </c>
      <c r="BX54" s="151">
        <f t="shared" si="8"/>
        <v>19276</v>
      </c>
      <c r="BY54" s="151">
        <f t="shared" si="9"/>
        <v>3084.16</v>
      </c>
      <c r="BZ54" s="151">
        <f t="shared" si="10"/>
        <v>670804.80000000005</v>
      </c>
      <c r="CA54" s="151" t="str">
        <f t="shared" si="11"/>
        <v>8-75 DIAS</v>
      </c>
      <c r="CB54" s="107" t="str">
        <f t="shared" si="12"/>
        <v>BLAMIS DOTACIONES LABORATORIO S.A.S</v>
      </c>
      <c r="CC54" s="107" t="str">
        <f t="shared" si="13"/>
        <v>DERMAGRIP</v>
      </c>
      <c r="CD54" s="107">
        <f t="shared" si="14"/>
        <v>19000</v>
      </c>
      <c r="CE54" s="107">
        <f t="shared" si="15"/>
        <v>3040</v>
      </c>
      <c r="CF54" s="107">
        <f t="shared" si="16"/>
        <v>661200</v>
      </c>
      <c r="CG54" s="107" t="str">
        <f t="shared" si="17"/>
        <v>5 DIAS</v>
      </c>
    </row>
    <row r="55" spans="1:85">
      <c r="A55" s="48">
        <v>48</v>
      </c>
      <c r="B55" s="133" t="s">
        <v>741</v>
      </c>
      <c r="C55" s="211" t="s">
        <v>744</v>
      </c>
      <c r="D55" s="212" t="s">
        <v>743</v>
      </c>
      <c r="E55" s="113" t="s">
        <v>124</v>
      </c>
      <c r="F55" s="210" t="s">
        <v>736</v>
      </c>
      <c r="G55" s="40">
        <v>10</v>
      </c>
      <c r="H55" s="182" t="s">
        <v>124</v>
      </c>
      <c r="I55" s="190">
        <v>28000</v>
      </c>
      <c r="J55" s="190">
        <v>4480</v>
      </c>
      <c r="K55" s="190">
        <v>324800</v>
      </c>
      <c r="L55" s="104" t="s">
        <v>1276</v>
      </c>
      <c r="M55" s="149"/>
      <c r="N55" s="149"/>
      <c r="O55" s="149"/>
      <c r="P55" s="149"/>
      <c r="Q55" s="149"/>
      <c r="R55" s="106" t="s">
        <v>124</v>
      </c>
      <c r="S55" s="106">
        <v>19000</v>
      </c>
      <c r="T55" s="106">
        <v>3040</v>
      </c>
      <c r="U55" s="106">
        <v>220400</v>
      </c>
      <c r="V55" s="106" t="s">
        <v>1284</v>
      </c>
      <c r="W55" s="105"/>
      <c r="X55" s="105"/>
      <c r="Y55" s="105"/>
      <c r="Z55" s="105"/>
      <c r="AA55" s="105"/>
      <c r="AB55" s="102"/>
      <c r="AC55" s="102"/>
      <c r="AD55" s="102"/>
      <c r="AE55" s="102"/>
      <c r="AF55" s="102"/>
      <c r="AG55" s="107" t="s">
        <v>1359</v>
      </c>
      <c r="AH55" s="107">
        <v>28500</v>
      </c>
      <c r="AI55" s="107">
        <v>4560</v>
      </c>
      <c r="AJ55" s="107">
        <v>330600</v>
      </c>
      <c r="AK55" s="107" t="s">
        <v>1284</v>
      </c>
      <c r="AL55" s="167" t="str">
        <f t="shared" si="0"/>
        <v>BLAMIS DOTACIONES LABORATORIO S.A.S</v>
      </c>
      <c r="AM55" s="167" t="str">
        <f t="shared" si="1"/>
        <v>DERMAGRIP</v>
      </c>
      <c r="AN55" s="167">
        <f t="shared" si="2"/>
        <v>19000</v>
      </c>
      <c r="AO55" s="167">
        <f t="shared" si="3"/>
        <v>3040</v>
      </c>
      <c r="AP55" s="167">
        <f t="shared" si="4"/>
        <v>220400</v>
      </c>
      <c r="AQ55" s="167" t="str">
        <f t="shared" si="5"/>
        <v>5 DIAS</v>
      </c>
      <c r="AR55" s="175" t="s">
        <v>1373</v>
      </c>
      <c r="AS55" s="175">
        <v>23000</v>
      </c>
      <c r="AT55" s="175">
        <v>3680</v>
      </c>
      <c r="AU55" s="175">
        <v>266800</v>
      </c>
      <c r="AV55" s="175" t="s">
        <v>1368</v>
      </c>
      <c r="AW55" s="105"/>
      <c r="AX55" s="105"/>
      <c r="AY55" s="105"/>
      <c r="AZ55" s="105"/>
      <c r="BA55" s="105"/>
      <c r="BB55" s="176" t="s">
        <v>124</v>
      </c>
      <c r="BC55" s="176">
        <v>19276</v>
      </c>
      <c r="BD55" s="176">
        <v>3084.16</v>
      </c>
      <c r="BE55" s="176">
        <v>223601.6</v>
      </c>
      <c r="BF55" s="176" t="s">
        <v>1312</v>
      </c>
      <c r="BG55" s="106"/>
      <c r="BH55" s="106"/>
      <c r="BI55" s="106"/>
      <c r="BJ55" s="106"/>
      <c r="BK55" s="106"/>
      <c r="BL55" s="107"/>
      <c r="BM55" s="107"/>
      <c r="BN55" s="107"/>
      <c r="BO55" s="107"/>
      <c r="BP55" s="107"/>
      <c r="BQ55" s="102" t="s">
        <v>124</v>
      </c>
      <c r="BR55" s="102">
        <v>21000</v>
      </c>
      <c r="BS55" s="102">
        <v>3360</v>
      </c>
      <c r="BT55" s="102">
        <v>243600</v>
      </c>
      <c r="BU55" s="102" t="s">
        <v>137</v>
      </c>
      <c r="BV55" s="151" t="str">
        <f t="shared" si="6"/>
        <v>PROFINAS S.A.S</v>
      </c>
      <c r="BW55" s="151" t="str">
        <f t="shared" si="7"/>
        <v>DERMAGRIP</v>
      </c>
      <c r="BX55" s="151">
        <f t="shared" si="8"/>
        <v>19276</v>
      </c>
      <c r="BY55" s="151">
        <f t="shared" si="9"/>
        <v>3084.16</v>
      </c>
      <c r="BZ55" s="151">
        <f t="shared" si="10"/>
        <v>223601.6</v>
      </c>
      <c r="CA55" s="151" t="str">
        <f t="shared" si="11"/>
        <v>8-75 DIAS</v>
      </c>
      <c r="CB55" s="107" t="str">
        <f t="shared" si="12"/>
        <v>BLAMIS DOTACIONES LABORATORIO S.A.S</v>
      </c>
      <c r="CC55" s="107" t="str">
        <f t="shared" si="13"/>
        <v>DERMAGRIP</v>
      </c>
      <c r="CD55" s="107">
        <f t="shared" si="14"/>
        <v>19000</v>
      </c>
      <c r="CE55" s="107">
        <f t="shared" si="15"/>
        <v>3040</v>
      </c>
      <c r="CF55" s="107">
        <f t="shared" si="16"/>
        <v>220400</v>
      </c>
      <c r="CG55" s="107" t="str">
        <f t="shared" si="17"/>
        <v>5 DIAS</v>
      </c>
    </row>
    <row r="56" spans="1:85">
      <c r="A56" s="48">
        <v>49</v>
      </c>
      <c r="B56" s="180" t="s">
        <v>745</v>
      </c>
      <c r="C56" s="189" t="s">
        <v>746</v>
      </c>
      <c r="D56" s="189" t="s">
        <v>747</v>
      </c>
      <c r="E56" s="180" t="s">
        <v>327</v>
      </c>
      <c r="F56" s="210" t="s">
        <v>736</v>
      </c>
      <c r="G56" s="27">
        <v>9</v>
      </c>
      <c r="H56" s="182" t="s">
        <v>327</v>
      </c>
      <c r="I56" s="183">
        <v>2600</v>
      </c>
      <c r="J56" s="183">
        <v>416</v>
      </c>
      <c r="K56" s="183">
        <v>27143.999999999996</v>
      </c>
      <c r="L56" s="104" t="s">
        <v>1276</v>
      </c>
      <c r="M56" s="149"/>
      <c r="N56" s="149"/>
      <c r="O56" s="149"/>
      <c r="P56" s="149"/>
      <c r="Q56" s="149"/>
      <c r="R56" s="106"/>
      <c r="S56" s="106"/>
      <c r="T56" s="106"/>
      <c r="U56" s="106"/>
      <c r="V56" s="106"/>
      <c r="W56" s="105"/>
      <c r="X56" s="105"/>
      <c r="Y56" s="105"/>
      <c r="Z56" s="105"/>
      <c r="AA56" s="105"/>
      <c r="AB56" s="102"/>
      <c r="AC56" s="102"/>
      <c r="AD56" s="102"/>
      <c r="AE56" s="102"/>
      <c r="AF56" s="102"/>
      <c r="AG56" s="107"/>
      <c r="AH56" s="107"/>
      <c r="AI56" s="107"/>
      <c r="AJ56" s="107"/>
      <c r="AK56" s="107"/>
      <c r="AL56" s="167" t="str">
        <f t="shared" si="0"/>
        <v>ADEQUIM SAS</v>
      </c>
      <c r="AM56" s="167" t="str">
        <f t="shared" si="1"/>
        <v>BOECO</v>
      </c>
      <c r="AN56" s="167">
        <f t="shared" si="2"/>
        <v>2600</v>
      </c>
      <c r="AO56" s="167">
        <f t="shared" si="3"/>
        <v>416</v>
      </c>
      <c r="AP56" s="167">
        <f t="shared" si="4"/>
        <v>27143.999999999996</v>
      </c>
      <c r="AQ56" s="167" t="str">
        <f t="shared" si="5"/>
        <v>30 DIAS</v>
      </c>
      <c r="AR56" s="175"/>
      <c r="AS56" s="175"/>
      <c r="AT56" s="175"/>
      <c r="AU56" s="175"/>
      <c r="AV56" s="175"/>
      <c r="AW56" s="105"/>
      <c r="AX56" s="105"/>
      <c r="AY56" s="105"/>
      <c r="AZ56" s="105"/>
      <c r="BA56" s="105"/>
      <c r="BB56" s="176" t="s">
        <v>327</v>
      </c>
      <c r="BC56" s="176">
        <v>5124</v>
      </c>
      <c r="BD56" s="176">
        <v>819.84</v>
      </c>
      <c r="BE56" s="176">
        <v>53494.559999999998</v>
      </c>
      <c r="BF56" s="176" t="s">
        <v>1312</v>
      </c>
      <c r="BG56" s="106"/>
      <c r="BH56" s="106"/>
      <c r="BI56" s="106"/>
      <c r="BJ56" s="106"/>
      <c r="BK56" s="106"/>
      <c r="BL56" s="107"/>
      <c r="BM56" s="107"/>
      <c r="BN56" s="107"/>
      <c r="BO56" s="107"/>
      <c r="BP56" s="107"/>
      <c r="BQ56" s="102"/>
      <c r="BR56" s="102"/>
      <c r="BS56" s="102"/>
      <c r="BT56" s="102"/>
      <c r="BU56" s="102"/>
      <c r="BV56" s="151" t="str">
        <f t="shared" si="6"/>
        <v>PROFINAS S.A.S</v>
      </c>
      <c r="BW56" s="151" t="str">
        <f t="shared" si="7"/>
        <v>BOECO</v>
      </c>
      <c r="BX56" s="151">
        <f t="shared" si="8"/>
        <v>5124</v>
      </c>
      <c r="BY56" s="151">
        <f t="shared" si="9"/>
        <v>819.84</v>
      </c>
      <c r="BZ56" s="151">
        <f t="shared" si="10"/>
        <v>53494.559999999998</v>
      </c>
      <c r="CA56" s="151" t="str">
        <f t="shared" si="11"/>
        <v>8-75 DIAS</v>
      </c>
      <c r="CB56" s="107" t="str">
        <f t="shared" si="12"/>
        <v>ADEQUIM SAS</v>
      </c>
      <c r="CC56" s="107" t="str">
        <f t="shared" si="13"/>
        <v>BOECO</v>
      </c>
      <c r="CD56" s="107">
        <f t="shared" si="14"/>
        <v>2600</v>
      </c>
      <c r="CE56" s="107">
        <f t="shared" si="15"/>
        <v>416</v>
      </c>
      <c r="CF56" s="107">
        <f t="shared" si="16"/>
        <v>27143.999999999996</v>
      </c>
      <c r="CG56" s="107" t="str">
        <f t="shared" si="17"/>
        <v>30 DIAS</v>
      </c>
    </row>
    <row r="57" spans="1:85" ht="15.75">
      <c r="A57" s="48">
        <v>50</v>
      </c>
      <c r="B57" s="180" t="s">
        <v>748</v>
      </c>
      <c r="C57" s="213" t="s">
        <v>749</v>
      </c>
      <c r="D57" s="42" t="s">
        <v>750</v>
      </c>
      <c r="E57" s="180" t="s">
        <v>327</v>
      </c>
      <c r="F57" s="210" t="s">
        <v>736</v>
      </c>
      <c r="G57" s="40">
        <v>4</v>
      </c>
      <c r="H57" s="182" t="s">
        <v>327</v>
      </c>
      <c r="I57" s="190">
        <v>3100</v>
      </c>
      <c r="J57" s="190">
        <v>496</v>
      </c>
      <c r="K57" s="183">
        <v>14383.999999999998</v>
      </c>
      <c r="L57" s="104" t="s">
        <v>1276</v>
      </c>
      <c r="M57" s="149"/>
      <c r="N57" s="149"/>
      <c r="O57" s="149"/>
      <c r="P57" s="149"/>
      <c r="Q57" s="149"/>
      <c r="R57" s="106"/>
      <c r="S57" s="106"/>
      <c r="T57" s="106"/>
      <c r="U57" s="106"/>
      <c r="V57" s="106"/>
      <c r="W57" s="105"/>
      <c r="X57" s="105"/>
      <c r="Y57" s="105"/>
      <c r="Z57" s="105"/>
      <c r="AA57" s="105"/>
      <c r="AB57" s="102"/>
      <c r="AC57" s="102"/>
      <c r="AD57" s="102"/>
      <c r="AE57" s="102"/>
      <c r="AF57" s="102"/>
      <c r="AG57" s="107"/>
      <c r="AH57" s="107"/>
      <c r="AI57" s="107"/>
      <c r="AJ57" s="107"/>
      <c r="AK57" s="107"/>
      <c r="AL57" s="167" t="str">
        <f t="shared" si="0"/>
        <v>ADEQUIM SAS</v>
      </c>
      <c r="AM57" s="167" t="str">
        <f t="shared" si="1"/>
        <v>BOECO</v>
      </c>
      <c r="AN57" s="167">
        <f t="shared" si="2"/>
        <v>3100</v>
      </c>
      <c r="AO57" s="167">
        <f t="shared" si="3"/>
        <v>496</v>
      </c>
      <c r="AP57" s="167">
        <f t="shared" si="4"/>
        <v>14383.999999999998</v>
      </c>
      <c r="AQ57" s="167" t="str">
        <f t="shared" si="5"/>
        <v>30 DIAS</v>
      </c>
      <c r="AR57" s="175"/>
      <c r="AS57" s="175"/>
      <c r="AT57" s="175"/>
      <c r="AU57" s="175"/>
      <c r="AV57" s="175"/>
      <c r="AW57" s="105"/>
      <c r="AX57" s="105"/>
      <c r="AY57" s="105"/>
      <c r="AZ57" s="105"/>
      <c r="BA57" s="105"/>
      <c r="BB57" s="176" t="s">
        <v>327</v>
      </c>
      <c r="BC57" s="176">
        <v>2074</v>
      </c>
      <c r="BD57" s="176">
        <v>331.84000000000003</v>
      </c>
      <c r="BE57" s="176">
        <v>9623.36</v>
      </c>
      <c r="BF57" s="176" t="s">
        <v>1312</v>
      </c>
      <c r="BG57" s="106"/>
      <c r="BH57" s="106"/>
      <c r="BI57" s="106"/>
      <c r="BJ57" s="106"/>
      <c r="BK57" s="106"/>
      <c r="BL57" s="107"/>
      <c r="BM57" s="107"/>
      <c r="BN57" s="107"/>
      <c r="BO57" s="107"/>
      <c r="BP57" s="107"/>
      <c r="BQ57" s="102"/>
      <c r="BR57" s="102"/>
      <c r="BS57" s="102"/>
      <c r="BT57" s="102"/>
      <c r="BU57" s="102"/>
      <c r="BV57" s="151" t="str">
        <f t="shared" si="6"/>
        <v>PROFINAS S.A.S</v>
      </c>
      <c r="BW57" s="151" t="str">
        <f t="shared" si="7"/>
        <v>BOECO</v>
      </c>
      <c r="BX57" s="151">
        <f t="shared" si="8"/>
        <v>2074</v>
      </c>
      <c r="BY57" s="151">
        <f t="shared" si="9"/>
        <v>331.84000000000003</v>
      </c>
      <c r="BZ57" s="151">
        <f t="shared" si="10"/>
        <v>9623.36</v>
      </c>
      <c r="CA57" s="151" t="str">
        <f t="shared" si="11"/>
        <v>8-75 DIAS</v>
      </c>
      <c r="CB57" s="107" t="str">
        <f t="shared" si="12"/>
        <v>PROFINAS S.A.S</v>
      </c>
      <c r="CC57" s="107" t="str">
        <f t="shared" si="13"/>
        <v>BOECO</v>
      </c>
      <c r="CD57" s="107">
        <f t="shared" si="14"/>
        <v>2074</v>
      </c>
      <c r="CE57" s="107">
        <f t="shared" si="15"/>
        <v>331.84000000000003</v>
      </c>
      <c r="CF57" s="107">
        <f t="shared" si="16"/>
        <v>9623.36</v>
      </c>
      <c r="CG57" s="107" t="str">
        <f t="shared" si="17"/>
        <v>8-75 DIAS</v>
      </c>
    </row>
    <row r="58" spans="1:85" ht="60">
      <c r="A58" s="48">
        <v>51</v>
      </c>
      <c r="B58" s="188" t="s">
        <v>751</v>
      </c>
      <c r="C58" s="42" t="s">
        <v>752</v>
      </c>
      <c r="D58" s="42" t="s">
        <v>750</v>
      </c>
      <c r="E58" s="42" t="s">
        <v>753</v>
      </c>
      <c r="F58" s="210" t="s">
        <v>736</v>
      </c>
      <c r="G58" s="27">
        <v>10</v>
      </c>
      <c r="H58" s="182"/>
      <c r="I58" s="190"/>
      <c r="J58" s="190"/>
      <c r="K58" s="183"/>
      <c r="L58" s="104"/>
      <c r="M58" s="149"/>
      <c r="N58" s="149"/>
      <c r="O58" s="149"/>
      <c r="P58" s="149"/>
      <c r="Q58" s="149"/>
      <c r="R58" s="106" t="s">
        <v>753</v>
      </c>
      <c r="S58" s="106">
        <v>19000</v>
      </c>
      <c r="T58" s="106">
        <v>3040</v>
      </c>
      <c r="U58" s="106">
        <v>220400</v>
      </c>
      <c r="V58" s="106" t="s">
        <v>1284</v>
      </c>
      <c r="W58" s="105"/>
      <c r="X58" s="105"/>
      <c r="Y58" s="105"/>
      <c r="Z58" s="105"/>
      <c r="AA58" s="105"/>
      <c r="AB58" s="102"/>
      <c r="AC58" s="102"/>
      <c r="AD58" s="102"/>
      <c r="AE58" s="102"/>
      <c r="AF58" s="102"/>
      <c r="AG58" s="107" t="s">
        <v>1360</v>
      </c>
      <c r="AH58" s="107">
        <v>9800</v>
      </c>
      <c r="AI58" s="107">
        <v>1568</v>
      </c>
      <c r="AJ58" s="107">
        <v>113680</v>
      </c>
      <c r="AK58" s="107" t="s">
        <v>1284</v>
      </c>
      <c r="AL58" s="167" t="str">
        <f t="shared" si="0"/>
        <v xml:space="preserve"> INVERSIONES  JIMSA  LTDA  </v>
      </c>
      <c r="AM58" s="167" t="str">
        <f t="shared" si="1"/>
        <v>RIMCO</v>
      </c>
      <c r="AN58" s="167">
        <f t="shared" si="2"/>
        <v>9800</v>
      </c>
      <c r="AO58" s="167">
        <f t="shared" si="3"/>
        <v>1568</v>
      </c>
      <c r="AP58" s="167">
        <f t="shared" si="4"/>
        <v>113680</v>
      </c>
      <c r="AQ58" s="167" t="str">
        <f t="shared" si="5"/>
        <v>5 DIAS</v>
      </c>
      <c r="AR58" s="175" t="s">
        <v>1374</v>
      </c>
      <c r="AS58" s="175">
        <v>10000</v>
      </c>
      <c r="AT58" s="175">
        <v>1600</v>
      </c>
      <c r="AU58" s="175">
        <v>116000</v>
      </c>
      <c r="AV58" s="175" t="s">
        <v>1368</v>
      </c>
      <c r="AW58" s="105"/>
      <c r="AX58" s="105"/>
      <c r="AY58" s="105"/>
      <c r="AZ58" s="105"/>
      <c r="BA58" s="105"/>
      <c r="BB58" s="176" t="s">
        <v>753</v>
      </c>
      <c r="BC58" s="176">
        <v>9516</v>
      </c>
      <c r="BD58" s="176">
        <v>1522.56</v>
      </c>
      <c r="BE58" s="176">
        <v>110385.59999999999</v>
      </c>
      <c r="BF58" s="176" t="s">
        <v>1312</v>
      </c>
      <c r="BG58" s="106"/>
      <c r="BH58" s="106"/>
      <c r="BI58" s="106"/>
      <c r="BJ58" s="106"/>
      <c r="BK58" s="106"/>
      <c r="BL58" s="107"/>
      <c r="BM58" s="107"/>
      <c r="BN58" s="107"/>
      <c r="BO58" s="107"/>
      <c r="BP58" s="107"/>
      <c r="BQ58" s="102"/>
      <c r="BR58" s="102"/>
      <c r="BS58" s="102"/>
      <c r="BT58" s="102"/>
      <c r="BU58" s="102"/>
      <c r="BV58" s="151" t="str">
        <f t="shared" si="6"/>
        <v>PROFINAS S.A.S</v>
      </c>
      <c r="BW58" s="151" t="str">
        <f t="shared" si="7"/>
        <v>RYMCO</v>
      </c>
      <c r="BX58" s="151">
        <f t="shared" si="8"/>
        <v>9516</v>
      </c>
      <c r="BY58" s="151">
        <f t="shared" si="9"/>
        <v>1522.56</v>
      </c>
      <c r="BZ58" s="151">
        <f t="shared" si="10"/>
        <v>110385.59999999999</v>
      </c>
      <c r="CA58" s="151" t="str">
        <f t="shared" si="11"/>
        <v>8-75 DIAS</v>
      </c>
      <c r="CB58" s="107" t="str">
        <f t="shared" si="12"/>
        <v>PROFINAS S.A.S</v>
      </c>
      <c r="CC58" s="107" t="str">
        <f t="shared" si="13"/>
        <v>RYMCO</v>
      </c>
      <c r="CD58" s="107">
        <f t="shared" si="14"/>
        <v>9516</v>
      </c>
      <c r="CE58" s="107">
        <f t="shared" si="15"/>
        <v>1522.56</v>
      </c>
      <c r="CF58" s="107">
        <f t="shared" si="16"/>
        <v>110385.59999999999</v>
      </c>
      <c r="CG58" s="107" t="str">
        <f t="shared" si="17"/>
        <v>8-75 DIAS</v>
      </c>
    </row>
    <row r="59" spans="1:85" ht="105">
      <c r="A59" s="48">
        <v>52</v>
      </c>
      <c r="B59" s="180" t="s">
        <v>754</v>
      </c>
      <c r="C59" s="214" t="s">
        <v>755</v>
      </c>
      <c r="D59" s="42"/>
      <c r="E59" s="42" t="s">
        <v>550</v>
      </c>
      <c r="F59" s="210" t="s">
        <v>736</v>
      </c>
      <c r="G59" s="27">
        <v>20</v>
      </c>
      <c r="H59" s="182" t="s">
        <v>1345</v>
      </c>
      <c r="I59" s="183">
        <v>20000</v>
      </c>
      <c r="J59" s="183">
        <v>3200</v>
      </c>
      <c r="K59" s="184">
        <v>463999.99999999994</v>
      </c>
      <c r="L59" s="104" t="s">
        <v>1276</v>
      </c>
      <c r="M59" s="149"/>
      <c r="N59" s="149"/>
      <c r="O59" s="149"/>
      <c r="P59" s="149"/>
      <c r="Q59" s="149"/>
      <c r="R59" s="106"/>
      <c r="S59" s="106"/>
      <c r="T59" s="106"/>
      <c r="U59" s="106"/>
      <c r="V59" s="106"/>
      <c r="W59" s="105"/>
      <c r="X59" s="105"/>
      <c r="Y59" s="105"/>
      <c r="Z59" s="105"/>
      <c r="AA59" s="105"/>
      <c r="AB59" s="102"/>
      <c r="AC59" s="102"/>
      <c r="AD59" s="102"/>
      <c r="AE59" s="102"/>
      <c r="AF59" s="102"/>
      <c r="AG59" s="107"/>
      <c r="AH59" s="107"/>
      <c r="AI59" s="107"/>
      <c r="AJ59" s="107"/>
      <c r="AK59" s="107"/>
      <c r="AL59" s="167" t="str">
        <f t="shared" si="0"/>
        <v>ADEQUIM SAS</v>
      </c>
      <c r="AM59" s="167" t="str">
        <f t="shared" si="1"/>
        <v>LAB SCIENET</v>
      </c>
      <c r="AN59" s="167">
        <f t="shared" si="2"/>
        <v>20000</v>
      </c>
      <c r="AO59" s="167">
        <f t="shared" si="3"/>
        <v>3200</v>
      </c>
      <c r="AP59" s="167">
        <f t="shared" si="4"/>
        <v>463999.99999999994</v>
      </c>
      <c r="AQ59" s="167" t="str">
        <f t="shared" si="5"/>
        <v>30 DIAS</v>
      </c>
      <c r="AR59" s="175"/>
      <c r="AS59" s="175"/>
      <c r="AT59" s="175"/>
      <c r="AU59" s="175"/>
      <c r="AV59" s="175"/>
      <c r="AW59" s="105"/>
      <c r="AX59" s="105"/>
      <c r="AY59" s="105"/>
      <c r="AZ59" s="105"/>
      <c r="BA59" s="105"/>
      <c r="BB59" s="176" t="s">
        <v>550</v>
      </c>
      <c r="BC59" s="176">
        <v>19520</v>
      </c>
      <c r="BD59" s="176">
        <v>3123.2000000000003</v>
      </c>
      <c r="BE59" s="176">
        <v>452864</v>
      </c>
      <c r="BF59" s="176" t="s">
        <v>1312</v>
      </c>
      <c r="BG59" s="106"/>
      <c r="BH59" s="106"/>
      <c r="BI59" s="106"/>
      <c r="BJ59" s="106"/>
      <c r="BK59" s="106"/>
      <c r="BL59" s="107"/>
      <c r="BM59" s="107"/>
      <c r="BN59" s="107"/>
      <c r="BO59" s="107"/>
      <c r="BP59" s="107"/>
      <c r="BQ59" s="102"/>
      <c r="BR59" s="102"/>
      <c r="BS59" s="102"/>
      <c r="BT59" s="102"/>
      <c r="BU59" s="102"/>
      <c r="BV59" s="151" t="str">
        <f t="shared" si="6"/>
        <v>PROFINAS S.A.S</v>
      </c>
      <c r="BW59" s="151" t="str">
        <f t="shared" si="7"/>
        <v>LAB SCIENT</v>
      </c>
      <c r="BX59" s="151">
        <f t="shared" si="8"/>
        <v>19520</v>
      </c>
      <c r="BY59" s="151">
        <f t="shared" si="9"/>
        <v>3123.2000000000003</v>
      </c>
      <c r="BZ59" s="151">
        <f t="shared" si="10"/>
        <v>452864</v>
      </c>
      <c r="CA59" s="151" t="str">
        <f t="shared" si="11"/>
        <v>8-75 DIAS</v>
      </c>
      <c r="CB59" s="107" t="str">
        <f t="shared" si="12"/>
        <v>PROFINAS S.A.S</v>
      </c>
      <c r="CC59" s="107" t="str">
        <f t="shared" si="13"/>
        <v>LAB SCIENT</v>
      </c>
      <c r="CD59" s="107">
        <f t="shared" si="14"/>
        <v>19520</v>
      </c>
      <c r="CE59" s="107">
        <f t="shared" si="15"/>
        <v>3123.2000000000003</v>
      </c>
      <c r="CF59" s="107">
        <f t="shared" si="16"/>
        <v>452864</v>
      </c>
      <c r="CG59" s="107" t="str">
        <f t="shared" si="17"/>
        <v>8-75 DIAS</v>
      </c>
    </row>
    <row r="60" spans="1:85" ht="60">
      <c r="A60" s="48">
        <v>53</v>
      </c>
      <c r="B60" s="180" t="s">
        <v>1103</v>
      </c>
      <c r="C60" s="214" t="s">
        <v>756</v>
      </c>
      <c r="D60" s="189" t="s">
        <v>757</v>
      </c>
      <c r="E60" s="194" t="s">
        <v>758</v>
      </c>
      <c r="F60" s="210" t="s">
        <v>736</v>
      </c>
      <c r="G60" s="27">
        <v>3</v>
      </c>
      <c r="H60" s="182" t="s">
        <v>758</v>
      </c>
      <c r="I60" s="183">
        <v>15500</v>
      </c>
      <c r="J60" s="183">
        <v>2480</v>
      </c>
      <c r="K60" s="184">
        <v>53939.999999999993</v>
      </c>
      <c r="L60" s="104" t="s">
        <v>1276</v>
      </c>
      <c r="M60" s="149"/>
      <c r="N60" s="149"/>
      <c r="O60" s="149"/>
      <c r="P60" s="149"/>
      <c r="Q60" s="149"/>
      <c r="R60" s="106" t="s">
        <v>758</v>
      </c>
      <c r="S60" s="106">
        <v>19000</v>
      </c>
      <c r="T60" s="106">
        <v>3040</v>
      </c>
      <c r="U60" s="106">
        <v>66120</v>
      </c>
      <c r="V60" s="106" t="s">
        <v>1284</v>
      </c>
      <c r="W60" s="105"/>
      <c r="X60" s="105"/>
      <c r="Y60" s="105"/>
      <c r="Z60" s="105"/>
      <c r="AA60" s="105"/>
      <c r="AB60" s="102"/>
      <c r="AC60" s="102"/>
      <c r="AD60" s="102"/>
      <c r="AE60" s="102"/>
      <c r="AF60" s="102"/>
      <c r="AG60" s="107" t="s">
        <v>758</v>
      </c>
      <c r="AH60" s="107">
        <v>7800</v>
      </c>
      <c r="AI60" s="107">
        <v>1248</v>
      </c>
      <c r="AJ60" s="107">
        <v>27144</v>
      </c>
      <c r="AK60" s="107" t="s">
        <v>1284</v>
      </c>
      <c r="AL60" s="167" t="str">
        <f t="shared" si="0"/>
        <v xml:space="preserve"> INVERSIONES  JIMSA  LTDA  </v>
      </c>
      <c r="AM60" s="167" t="str">
        <f t="shared" si="1"/>
        <v>CITOPLUS</v>
      </c>
      <c r="AN60" s="167">
        <f t="shared" si="2"/>
        <v>7800</v>
      </c>
      <c r="AO60" s="167">
        <f t="shared" si="3"/>
        <v>1248</v>
      </c>
      <c r="AP60" s="167">
        <f t="shared" si="4"/>
        <v>27144</v>
      </c>
      <c r="AQ60" s="167" t="str">
        <f t="shared" si="5"/>
        <v>5 DIAS</v>
      </c>
      <c r="AR60" s="175" t="s">
        <v>1375</v>
      </c>
      <c r="AS60" s="175">
        <v>17400</v>
      </c>
      <c r="AT60" s="175">
        <v>2784</v>
      </c>
      <c r="AU60" s="175">
        <v>60552</v>
      </c>
      <c r="AV60" s="175" t="s">
        <v>1368</v>
      </c>
      <c r="AW60" s="105"/>
      <c r="AX60" s="105"/>
      <c r="AY60" s="105"/>
      <c r="AZ60" s="105"/>
      <c r="BA60" s="105"/>
      <c r="BB60" s="176" t="s">
        <v>758</v>
      </c>
      <c r="BC60" s="176">
        <v>15128</v>
      </c>
      <c r="BD60" s="176">
        <v>2420.48</v>
      </c>
      <c r="BE60" s="176">
        <v>52645.440000000002</v>
      </c>
      <c r="BF60" s="176" t="s">
        <v>1312</v>
      </c>
      <c r="BG60" s="106"/>
      <c r="BH60" s="106"/>
      <c r="BI60" s="106"/>
      <c r="BJ60" s="106"/>
      <c r="BK60" s="106"/>
      <c r="BL60" s="107"/>
      <c r="BM60" s="107"/>
      <c r="BN60" s="107"/>
      <c r="BO60" s="107"/>
      <c r="BP60" s="107"/>
      <c r="BQ60" s="102"/>
      <c r="BR60" s="102"/>
      <c r="BS60" s="102"/>
      <c r="BT60" s="102"/>
      <c r="BU60" s="102"/>
      <c r="BV60" s="151" t="str">
        <f t="shared" si="6"/>
        <v>PROFINAS S.A.S</v>
      </c>
      <c r="BW60" s="151" t="str">
        <f t="shared" si="7"/>
        <v>CITOPLUS</v>
      </c>
      <c r="BX60" s="151">
        <f t="shared" si="8"/>
        <v>15128</v>
      </c>
      <c r="BY60" s="151">
        <f t="shared" si="9"/>
        <v>2420.48</v>
      </c>
      <c r="BZ60" s="151">
        <f t="shared" si="10"/>
        <v>52645.440000000002</v>
      </c>
      <c r="CA60" s="151" t="str">
        <f t="shared" si="11"/>
        <v>8-75 DIAS</v>
      </c>
      <c r="CB60" s="107" t="str">
        <f t="shared" si="12"/>
        <v xml:space="preserve"> INVERSIONES  JIMSA  LTDA  </v>
      </c>
      <c r="CC60" s="107" t="str">
        <f t="shared" si="13"/>
        <v>CITOPLUS</v>
      </c>
      <c r="CD60" s="107">
        <f t="shared" si="14"/>
        <v>7800</v>
      </c>
      <c r="CE60" s="107">
        <f t="shared" si="15"/>
        <v>1248</v>
      </c>
      <c r="CF60" s="107">
        <f t="shared" si="16"/>
        <v>27144</v>
      </c>
      <c r="CG60" s="107" t="str">
        <f t="shared" si="17"/>
        <v>5 DIAS</v>
      </c>
    </row>
    <row r="61" spans="1:85">
      <c r="A61" s="48">
        <v>54</v>
      </c>
      <c r="B61" s="22" t="s">
        <v>759</v>
      </c>
      <c r="C61" s="22" t="s">
        <v>760</v>
      </c>
      <c r="D61" s="22" t="s">
        <v>761</v>
      </c>
      <c r="E61" s="22" t="s">
        <v>762</v>
      </c>
      <c r="F61" s="210" t="s">
        <v>736</v>
      </c>
      <c r="G61" s="18">
        <v>1</v>
      </c>
      <c r="H61" s="154"/>
      <c r="I61" s="186"/>
      <c r="J61" s="186"/>
      <c r="K61" s="184"/>
      <c r="L61" s="104"/>
      <c r="M61" s="149"/>
      <c r="N61" s="149"/>
      <c r="O61" s="149"/>
      <c r="P61" s="149"/>
      <c r="Q61" s="149"/>
      <c r="R61" s="106"/>
      <c r="S61" s="106"/>
      <c r="T61" s="106"/>
      <c r="U61" s="106"/>
      <c r="V61" s="106"/>
      <c r="W61" s="105"/>
      <c r="X61" s="105"/>
      <c r="Y61" s="105"/>
      <c r="Z61" s="105"/>
      <c r="AA61" s="105"/>
      <c r="AB61" s="102"/>
      <c r="AC61" s="102"/>
      <c r="AD61" s="102"/>
      <c r="AE61" s="102"/>
      <c r="AF61" s="102"/>
      <c r="AG61" s="107"/>
      <c r="AH61" s="107"/>
      <c r="AI61" s="107"/>
      <c r="AJ61" s="107"/>
      <c r="AK61" s="107"/>
      <c r="AL61" s="167"/>
      <c r="AM61" s="167"/>
      <c r="AN61" s="167"/>
      <c r="AO61" s="167"/>
      <c r="AP61" s="167"/>
      <c r="AQ61" s="167"/>
      <c r="AR61" s="175"/>
      <c r="AS61" s="175"/>
      <c r="AT61" s="175"/>
      <c r="AU61" s="175"/>
      <c r="AV61" s="175"/>
      <c r="AW61" s="105"/>
      <c r="AX61" s="105"/>
      <c r="AY61" s="105"/>
      <c r="AZ61" s="105"/>
      <c r="BA61" s="105"/>
      <c r="BB61" s="176" t="s">
        <v>762</v>
      </c>
      <c r="BC61" s="176">
        <v>299388</v>
      </c>
      <c r="BD61" s="176">
        <v>47902.080000000002</v>
      </c>
      <c r="BE61" s="176">
        <v>347290.08</v>
      </c>
      <c r="BF61" s="176" t="s">
        <v>1312</v>
      </c>
      <c r="BG61" s="106"/>
      <c r="BH61" s="106"/>
      <c r="BI61" s="106"/>
      <c r="BJ61" s="106"/>
      <c r="BK61" s="106"/>
      <c r="BL61" s="107" t="s">
        <v>762</v>
      </c>
      <c r="BM61" s="107">
        <v>219000</v>
      </c>
      <c r="BN61" s="107">
        <v>35040</v>
      </c>
      <c r="BO61" s="107">
        <v>254040</v>
      </c>
      <c r="BP61" s="107" t="s">
        <v>1308</v>
      </c>
      <c r="BQ61" s="102"/>
      <c r="BR61" s="102"/>
      <c r="BS61" s="102"/>
      <c r="BT61" s="102"/>
      <c r="BU61" s="102"/>
      <c r="BV61" s="151" t="str">
        <f t="shared" si="6"/>
        <v xml:space="preserve"> QUIMICOS Y REACTIVOS SAS "QUIMIREL SAS"</v>
      </c>
      <c r="BW61" s="151" t="str">
        <f t="shared" si="7"/>
        <v>OXOID</v>
      </c>
      <c r="BX61" s="151">
        <f t="shared" si="8"/>
        <v>219000</v>
      </c>
      <c r="BY61" s="151">
        <f t="shared" si="9"/>
        <v>35040</v>
      </c>
      <c r="BZ61" s="151">
        <f t="shared" si="10"/>
        <v>254040</v>
      </c>
      <c r="CA61" s="151" t="str">
        <f t="shared" si="11"/>
        <v>3 DIAS</v>
      </c>
      <c r="CB61" s="107" t="str">
        <f t="shared" si="12"/>
        <v xml:space="preserve"> QUIMICOS Y REACTIVOS SAS "QUIMIREL SAS"</v>
      </c>
      <c r="CC61" s="107" t="str">
        <f t="shared" si="13"/>
        <v>OXOID</v>
      </c>
      <c r="CD61" s="107">
        <f t="shared" si="14"/>
        <v>219000</v>
      </c>
      <c r="CE61" s="107">
        <f t="shared" si="15"/>
        <v>35040</v>
      </c>
      <c r="CF61" s="107">
        <f t="shared" si="16"/>
        <v>254040</v>
      </c>
      <c r="CG61" s="107" t="str">
        <f t="shared" si="17"/>
        <v>3 DIAS</v>
      </c>
    </row>
    <row r="62" spans="1:85" ht="31.5">
      <c r="A62" s="48">
        <v>55</v>
      </c>
      <c r="B62" s="215" t="s">
        <v>763</v>
      </c>
      <c r="C62" s="216" t="s">
        <v>764</v>
      </c>
      <c r="D62" s="22"/>
      <c r="E62" s="216" t="s">
        <v>116</v>
      </c>
      <c r="F62" s="18" t="s">
        <v>22</v>
      </c>
      <c r="G62" s="18">
        <v>2</v>
      </c>
      <c r="H62" s="154"/>
      <c r="I62" s="217"/>
      <c r="J62" s="217"/>
      <c r="K62" s="186"/>
      <c r="L62" s="104"/>
      <c r="M62" s="149"/>
      <c r="N62" s="149"/>
      <c r="O62" s="149"/>
      <c r="P62" s="149"/>
      <c r="Q62" s="149"/>
      <c r="R62" s="106"/>
      <c r="S62" s="106"/>
      <c r="T62" s="106"/>
      <c r="U62" s="106"/>
      <c r="V62" s="106"/>
      <c r="W62" s="105"/>
      <c r="X62" s="105"/>
      <c r="Y62" s="105"/>
      <c r="Z62" s="105"/>
      <c r="AA62" s="105"/>
      <c r="AB62" s="102"/>
      <c r="AC62" s="102"/>
      <c r="AD62" s="102"/>
      <c r="AE62" s="102"/>
      <c r="AF62" s="102"/>
      <c r="AG62" s="107" t="s">
        <v>116</v>
      </c>
      <c r="AH62" s="107">
        <v>705000</v>
      </c>
      <c r="AI62" s="107">
        <v>112800</v>
      </c>
      <c r="AJ62" s="107">
        <v>1635600</v>
      </c>
      <c r="AK62" s="107" t="s">
        <v>1287</v>
      </c>
      <c r="AL62" s="167" t="str">
        <f t="shared" si="0"/>
        <v xml:space="preserve"> INVERSIONES  JIMSA  LTDA  </v>
      </c>
      <c r="AM62" s="167" t="str">
        <f t="shared" si="1"/>
        <v>BIORAD</v>
      </c>
      <c r="AN62" s="167">
        <f t="shared" si="2"/>
        <v>705000</v>
      </c>
      <c r="AO62" s="167">
        <f t="shared" si="3"/>
        <v>112800</v>
      </c>
      <c r="AP62" s="167">
        <f t="shared" si="4"/>
        <v>1635600</v>
      </c>
      <c r="AQ62" s="167" t="str">
        <f t="shared" si="5"/>
        <v>45 DIAS</v>
      </c>
      <c r="AR62" s="175"/>
      <c r="AS62" s="175"/>
      <c r="AT62" s="175"/>
      <c r="AU62" s="175"/>
      <c r="AV62" s="175"/>
      <c r="AW62" s="105"/>
      <c r="AX62" s="105"/>
      <c r="AY62" s="105"/>
      <c r="AZ62" s="105"/>
      <c r="BA62" s="105"/>
      <c r="BB62" s="176"/>
      <c r="BC62" s="176"/>
      <c r="BD62" s="176"/>
      <c r="BE62" s="176"/>
      <c r="BF62" s="176"/>
      <c r="BG62" s="106"/>
      <c r="BH62" s="106"/>
      <c r="BI62" s="106"/>
      <c r="BJ62" s="106"/>
      <c r="BK62" s="106"/>
      <c r="BL62" s="107"/>
      <c r="BM62" s="107"/>
      <c r="BN62" s="107"/>
      <c r="BO62" s="107"/>
      <c r="BP62" s="107"/>
      <c r="BQ62" s="102"/>
      <c r="BR62" s="102"/>
      <c r="BS62" s="102"/>
      <c r="BT62" s="102"/>
      <c r="BU62" s="102"/>
      <c r="BV62" s="151"/>
      <c r="BW62" s="151"/>
      <c r="BX62" s="151"/>
      <c r="BY62" s="151"/>
      <c r="BZ62" s="151"/>
      <c r="CA62" s="151"/>
      <c r="CB62" s="107" t="str">
        <f t="shared" si="12"/>
        <v xml:space="preserve"> INVERSIONES  JIMSA  LTDA  </v>
      </c>
      <c r="CC62" s="107" t="str">
        <f t="shared" si="13"/>
        <v>BIORAD</v>
      </c>
      <c r="CD62" s="107">
        <f t="shared" si="14"/>
        <v>705000</v>
      </c>
      <c r="CE62" s="107">
        <f t="shared" si="15"/>
        <v>112800</v>
      </c>
      <c r="CF62" s="107">
        <f t="shared" si="16"/>
        <v>1635600</v>
      </c>
      <c r="CG62" s="107" t="str">
        <f t="shared" si="17"/>
        <v>45 DIAS</v>
      </c>
    </row>
    <row r="63" spans="1:85" ht="31.5">
      <c r="A63" s="48">
        <v>56</v>
      </c>
      <c r="B63" s="215" t="s">
        <v>765</v>
      </c>
      <c r="C63" s="216" t="s">
        <v>766</v>
      </c>
      <c r="D63" s="169"/>
      <c r="E63" s="216" t="s">
        <v>116</v>
      </c>
      <c r="F63" s="18" t="s">
        <v>22</v>
      </c>
      <c r="G63" s="27">
        <v>2</v>
      </c>
      <c r="H63" s="182"/>
      <c r="I63" s="217"/>
      <c r="J63" s="217"/>
      <c r="K63" s="186"/>
      <c r="L63" s="104"/>
      <c r="M63" s="149"/>
      <c r="N63" s="149"/>
      <c r="O63" s="149"/>
      <c r="P63" s="149"/>
      <c r="Q63" s="149"/>
      <c r="R63" s="106"/>
      <c r="S63" s="106"/>
      <c r="T63" s="106"/>
      <c r="U63" s="106"/>
      <c r="V63" s="106"/>
      <c r="W63" s="105"/>
      <c r="X63" s="105"/>
      <c r="Y63" s="105"/>
      <c r="Z63" s="105"/>
      <c r="AA63" s="105"/>
      <c r="AB63" s="102"/>
      <c r="AC63" s="102"/>
      <c r="AD63" s="102"/>
      <c r="AE63" s="102"/>
      <c r="AF63" s="102"/>
      <c r="AG63" s="107" t="s">
        <v>116</v>
      </c>
      <c r="AH63" s="107">
        <v>705000</v>
      </c>
      <c r="AI63" s="107">
        <v>112800</v>
      </c>
      <c r="AJ63" s="107">
        <v>1635600</v>
      </c>
      <c r="AK63" s="107" t="s">
        <v>1287</v>
      </c>
      <c r="AL63" s="167" t="str">
        <f t="shared" si="0"/>
        <v xml:space="preserve"> INVERSIONES  JIMSA  LTDA  </v>
      </c>
      <c r="AM63" s="167" t="str">
        <f t="shared" si="1"/>
        <v>BIORAD</v>
      </c>
      <c r="AN63" s="167">
        <f t="shared" si="2"/>
        <v>705000</v>
      </c>
      <c r="AO63" s="167">
        <f t="shared" si="3"/>
        <v>112800</v>
      </c>
      <c r="AP63" s="167">
        <f t="shared" si="4"/>
        <v>1635600</v>
      </c>
      <c r="AQ63" s="167" t="str">
        <f t="shared" si="5"/>
        <v>45 DIAS</v>
      </c>
      <c r="AR63" s="175"/>
      <c r="AS63" s="175"/>
      <c r="AT63" s="175"/>
      <c r="AU63" s="175"/>
      <c r="AV63" s="175"/>
      <c r="AW63" s="105"/>
      <c r="AX63" s="105"/>
      <c r="AY63" s="105"/>
      <c r="AZ63" s="105"/>
      <c r="BA63" s="105"/>
      <c r="BB63" s="176"/>
      <c r="BC63" s="176"/>
      <c r="BD63" s="176"/>
      <c r="BE63" s="176"/>
      <c r="BF63" s="176"/>
      <c r="BG63" s="106"/>
      <c r="BH63" s="106"/>
      <c r="BI63" s="106"/>
      <c r="BJ63" s="106"/>
      <c r="BK63" s="106"/>
      <c r="BL63" s="107"/>
      <c r="BM63" s="107"/>
      <c r="BN63" s="107"/>
      <c r="BO63" s="107"/>
      <c r="BP63" s="107"/>
      <c r="BQ63" s="102"/>
      <c r="BR63" s="102"/>
      <c r="BS63" s="102"/>
      <c r="BT63" s="102"/>
      <c r="BU63" s="102"/>
      <c r="BV63" s="151"/>
      <c r="BW63" s="151"/>
      <c r="BX63" s="151"/>
      <c r="BY63" s="151"/>
      <c r="BZ63" s="151"/>
      <c r="CA63" s="151"/>
      <c r="CB63" s="107" t="str">
        <f t="shared" si="12"/>
        <v xml:space="preserve"> INVERSIONES  JIMSA  LTDA  </v>
      </c>
      <c r="CC63" s="107" t="str">
        <f t="shared" si="13"/>
        <v>BIORAD</v>
      </c>
      <c r="CD63" s="107">
        <f t="shared" si="14"/>
        <v>705000</v>
      </c>
      <c r="CE63" s="107">
        <f t="shared" si="15"/>
        <v>112800</v>
      </c>
      <c r="CF63" s="107">
        <f t="shared" si="16"/>
        <v>1635600</v>
      </c>
      <c r="CG63" s="107" t="str">
        <f t="shared" si="17"/>
        <v>45 DIAS</v>
      </c>
    </row>
    <row r="64" spans="1:85" ht="27.75" customHeight="1">
      <c r="A64" s="48">
        <v>57</v>
      </c>
      <c r="B64" s="218" t="s">
        <v>1106</v>
      </c>
      <c r="C64" s="216" t="s">
        <v>767</v>
      </c>
      <c r="D64" s="169"/>
      <c r="E64" s="216" t="s">
        <v>116</v>
      </c>
      <c r="F64" s="18" t="s">
        <v>22</v>
      </c>
      <c r="G64" s="27">
        <v>3</v>
      </c>
      <c r="H64" s="182"/>
      <c r="I64" s="217"/>
      <c r="J64" s="217"/>
      <c r="K64" s="186"/>
      <c r="L64" s="104"/>
      <c r="M64" s="149"/>
      <c r="N64" s="149"/>
      <c r="O64" s="149"/>
      <c r="P64" s="149"/>
      <c r="Q64" s="149"/>
      <c r="R64" s="106"/>
      <c r="S64" s="106"/>
      <c r="T64" s="106"/>
      <c r="U64" s="106"/>
      <c r="V64" s="106"/>
      <c r="W64" s="105"/>
      <c r="X64" s="105"/>
      <c r="Y64" s="105"/>
      <c r="Z64" s="105"/>
      <c r="AA64" s="105"/>
      <c r="AB64" s="102"/>
      <c r="AC64" s="102"/>
      <c r="AD64" s="102"/>
      <c r="AE64" s="102"/>
      <c r="AF64" s="102"/>
      <c r="AG64" s="107" t="s">
        <v>116</v>
      </c>
      <c r="AH64" s="107">
        <v>365000</v>
      </c>
      <c r="AI64" s="107">
        <v>58400</v>
      </c>
      <c r="AJ64" s="107">
        <v>1270200</v>
      </c>
      <c r="AK64" s="107" t="s">
        <v>1287</v>
      </c>
      <c r="AL64" s="167" t="str">
        <f t="shared" si="0"/>
        <v xml:space="preserve"> INVERSIONES  JIMSA  LTDA  </v>
      </c>
      <c r="AM64" s="167" t="str">
        <f t="shared" si="1"/>
        <v>BIORAD</v>
      </c>
      <c r="AN64" s="167">
        <f t="shared" si="2"/>
        <v>365000</v>
      </c>
      <c r="AO64" s="167">
        <f t="shared" si="3"/>
        <v>58400</v>
      </c>
      <c r="AP64" s="167">
        <f t="shared" si="4"/>
        <v>1270200</v>
      </c>
      <c r="AQ64" s="167" t="str">
        <f t="shared" si="5"/>
        <v>45 DIAS</v>
      </c>
      <c r="AR64" s="175"/>
      <c r="AS64" s="175"/>
      <c r="AT64" s="175"/>
      <c r="AU64" s="175"/>
      <c r="AV64" s="175"/>
      <c r="AW64" s="105"/>
      <c r="AX64" s="105"/>
      <c r="AY64" s="105"/>
      <c r="AZ64" s="105"/>
      <c r="BA64" s="105"/>
      <c r="BB64" s="176"/>
      <c r="BC64" s="176"/>
      <c r="BD64" s="176"/>
      <c r="BE64" s="176"/>
      <c r="BF64" s="176"/>
      <c r="BG64" s="106"/>
      <c r="BH64" s="106"/>
      <c r="BI64" s="106"/>
      <c r="BJ64" s="106"/>
      <c r="BK64" s="106"/>
      <c r="BL64" s="107"/>
      <c r="BM64" s="107"/>
      <c r="BN64" s="107"/>
      <c r="BO64" s="107"/>
      <c r="BP64" s="107"/>
      <c r="BQ64" s="102"/>
      <c r="BR64" s="102"/>
      <c r="BS64" s="102"/>
      <c r="BT64" s="102"/>
      <c r="BU64" s="102"/>
      <c r="BV64" s="151"/>
      <c r="BW64" s="151"/>
      <c r="BX64" s="151"/>
      <c r="BY64" s="151"/>
      <c r="BZ64" s="151"/>
      <c r="CA64" s="151"/>
      <c r="CB64" s="107" t="str">
        <f t="shared" si="12"/>
        <v xml:space="preserve"> INVERSIONES  JIMSA  LTDA  </v>
      </c>
      <c r="CC64" s="107" t="str">
        <f t="shared" si="13"/>
        <v>BIORAD</v>
      </c>
      <c r="CD64" s="107">
        <f t="shared" si="14"/>
        <v>365000</v>
      </c>
      <c r="CE64" s="107">
        <f t="shared" si="15"/>
        <v>58400</v>
      </c>
      <c r="CF64" s="107">
        <f t="shared" si="16"/>
        <v>1270200</v>
      </c>
      <c r="CG64" s="107" t="str">
        <f t="shared" si="17"/>
        <v>45 DIAS</v>
      </c>
    </row>
    <row r="65" spans="1:85" ht="23.25" customHeight="1">
      <c r="A65" s="48">
        <v>58</v>
      </c>
      <c r="B65" s="218" t="s">
        <v>1107</v>
      </c>
      <c r="C65" s="216" t="s">
        <v>768</v>
      </c>
      <c r="D65" s="169"/>
      <c r="E65" s="216" t="s">
        <v>116</v>
      </c>
      <c r="F65" s="18" t="s">
        <v>22</v>
      </c>
      <c r="G65" s="27">
        <v>3</v>
      </c>
      <c r="H65" s="182"/>
      <c r="I65" s="217"/>
      <c r="J65" s="217"/>
      <c r="K65" s="186"/>
      <c r="L65" s="104"/>
      <c r="M65" s="149"/>
      <c r="N65" s="149"/>
      <c r="O65" s="149"/>
      <c r="P65" s="149"/>
      <c r="Q65" s="149"/>
      <c r="R65" s="106"/>
      <c r="S65" s="106"/>
      <c r="T65" s="106"/>
      <c r="U65" s="106"/>
      <c r="V65" s="106"/>
      <c r="W65" s="105"/>
      <c r="X65" s="105"/>
      <c r="Y65" s="105"/>
      <c r="Z65" s="105"/>
      <c r="AA65" s="105"/>
      <c r="AB65" s="102"/>
      <c r="AC65" s="102"/>
      <c r="AD65" s="102"/>
      <c r="AE65" s="102"/>
      <c r="AF65" s="102"/>
      <c r="AG65" s="107" t="s">
        <v>116</v>
      </c>
      <c r="AH65" s="107">
        <v>365000</v>
      </c>
      <c r="AI65" s="107">
        <v>58400</v>
      </c>
      <c r="AJ65" s="107">
        <v>1270200</v>
      </c>
      <c r="AK65" s="107" t="s">
        <v>1287</v>
      </c>
      <c r="AL65" s="167" t="str">
        <f t="shared" si="0"/>
        <v xml:space="preserve"> INVERSIONES  JIMSA  LTDA  </v>
      </c>
      <c r="AM65" s="167" t="str">
        <f t="shared" si="1"/>
        <v>BIORAD</v>
      </c>
      <c r="AN65" s="167">
        <f t="shared" si="2"/>
        <v>365000</v>
      </c>
      <c r="AO65" s="167">
        <f t="shared" si="3"/>
        <v>58400</v>
      </c>
      <c r="AP65" s="167">
        <f t="shared" si="4"/>
        <v>1270200</v>
      </c>
      <c r="AQ65" s="167" t="str">
        <f t="shared" si="5"/>
        <v>45 DIAS</v>
      </c>
      <c r="AR65" s="175"/>
      <c r="AS65" s="175"/>
      <c r="AT65" s="175"/>
      <c r="AU65" s="175"/>
      <c r="AV65" s="175"/>
      <c r="AW65" s="105"/>
      <c r="AX65" s="105"/>
      <c r="AY65" s="105"/>
      <c r="AZ65" s="105"/>
      <c r="BA65" s="105"/>
      <c r="BB65" s="176"/>
      <c r="BC65" s="176"/>
      <c r="BD65" s="176"/>
      <c r="BE65" s="176"/>
      <c r="BF65" s="176"/>
      <c r="BG65" s="106"/>
      <c r="BH65" s="106"/>
      <c r="BI65" s="106"/>
      <c r="BJ65" s="106"/>
      <c r="BK65" s="106"/>
      <c r="BL65" s="107"/>
      <c r="BM65" s="107"/>
      <c r="BN65" s="107"/>
      <c r="BO65" s="107"/>
      <c r="BP65" s="107"/>
      <c r="BQ65" s="102"/>
      <c r="BR65" s="102"/>
      <c r="BS65" s="102"/>
      <c r="BT65" s="102"/>
      <c r="BU65" s="102"/>
      <c r="BV65" s="151"/>
      <c r="BW65" s="151"/>
      <c r="BX65" s="151"/>
      <c r="BY65" s="151"/>
      <c r="BZ65" s="151"/>
      <c r="CA65" s="151"/>
      <c r="CB65" s="107" t="str">
        <f t="shared" si="12"/>
        <v xml:space="preserve"> INVERSIONES  JIMSA  LTDA  </v>
      </c>
      <c r="CC65" s="107" t="str">
        <f t="shared" si="13"/>
        <v>BIORAD</v>
      </c>
      <c r="CD65" s="107">
        <f t="shared" si="14"/>
        <v>365000</v>
      </c>
      <c r="CE65" s="107">
        <f t="shared" si="15"/>
        <v>58400</v>
      </c>
      <c r="CF65" s="107">
        <f t="shared" si="16"/>
        <v>1270200</v>
      </c>
      <c r="CG65" s="107" t="str">
        <f t="shared" si="17"/>
        <v>45 DIAS</v>
      </c>
    </row>
    <row r="66" spans="1:85" ht="165">
      <c r="A66" s="48">
        <v>59</v>
      </c>
      <c r="B66" s="22" t="s">
        <v>769</v>
      </c>
      <c r="C66" s="17" t="s">
        <v>770</v>
      </c>
      <c r="D66" s="53"/>
      <c r="E66" s="22" t="s">
        <v>771</v>
      </c>
      <c r="F66" s="18">
        <v>1</v>
      </c>
      <c r="G66" s="18">
        <v>1</v>
      </c>
      <c r="H66" s="154"/>
      <c r="I66" s="186"/>
      <c r="J66" s="186"/>
      <c r="K66" s="186"/>
      <c r="L66" s="104"/>
      <c r="M66" s="149"/>
      <c r="N66" s="149"/>
      <c r="O66" s="149"/>
      <c r="P66" s="149"/>
      <c r="Q66" s="149"/>
      <c r="R66" s="106"/>
      <c r="S66" s="106"/>
      <c r="T66" s="106"/>
      <c r="U66" s="106"/>
      <c r="V66" s="106"/>
      <c r="W66" s="105"/>
      <c r="X66" s="105"/>
      <c r="Y66" s="105"/>
      <c r="Z66" s="105"/>
      <c r="AA66" s="105"/>
      <c r="AB66" s="102"/>
      <c r="AC66" s="102"/>
      <c r="AD66" s="102"/>
      <c r="AE66" s="102"/>
      <c r="AF66" s="102"/>
      <c r="AG66" s="107"/>
      <c r="AH66" s="107"/>
      <c r="AI66" s="107"/>
      <c r="AJ66" s="107"/>
      <c r="AK66" s="107"/>
      <c r="AL66" s="167"/>
      <c r="AM66" s="167"/>
      <c r="AN66" s="167"/>
      <c r="AO66" s="167"/>
      <c r="AP66" s="167"/>
      <c r="AQ66" s="167"/>
      <c r="AR66" s="175"/>
      <c r="AS66" s="175"/>
      <c r="AT66" s="175"/>
      <c r="AU66" s="175"/>
      <c r="AV66" s="175"/>
      <c r="AW66" s="105"/>
      <c r="AX66" s="105"/>
      <c r="AY66" s="105"/>
      <c r="AZ66" s="105"/>
      <c r="BA66" s="105"/>
      <c r="BB66" s="176"/>
      <c r="BC66" s="176"/>
      <c r="BD66" s="176"/>
      <c r="BE66" s="176"/>
      <c r="BF66" s="176"/>
      <c r="BG66" s="106"/>
      <c r="BH66" s="106"/>
      <c r="BI66" s="106"/>
      <c r="BJ66" s="106"/>
      <c r="BK66" s="106"/>
      <c r="BL66" s="107"/>
      <c r="BM66" s="107"/>
      <c r="BN66" s="107"/>
      <c r="BO66" s="107"/>
      <c r="BP66" s="107"/>
      <c r="BQ66" s="102"/>
      <c r="BR66" s="102"/>
      <c r="BS66" s="102"/>
      <c r="BT66" s="102"/>
      <c r="BU66" s="102"/>
      <c r="BV66" s="151"/>
      <c r="BW66" s="151"/>
      <c r="BX66" s="151"/>
      <c r="BY66" s="151"/>
      <c r="BZ66" s="151"/>
      <c r="CA66" s="151"/>
      <c r="CB66" s="107">
        <f t="shared" si="12"/>
        <v>0</v>
      </c>
      <c r="CC66" s="107">
        <f t="shared" si="13"/>
        <v>0</v>
      </c>
      <c r="CD66" s="107">
        <f t="shared" si="14"/>
        <v>0</v>
      </c>
      <c r="CE66" s="107">
        <f t="shared" si="15"/>
        <v>0</v>
      </c>
      <c r="CF66" s="107">
        <f t="shared" si="16"/>
        <v>0</v>
      </c>
      <c r="CG66" s="107">
        <f t="shared" si="17"/>
        <v>0</v>
      </c>
    </row>
    <row r="67" spans="1:85" ht="60">
      <c r="A67" s="48">
        <v>60</v>
      </c>
      <c r="B67" s="188" t="s">
        <v>772</v>
      </c>
      <c r="C67" s="42" t="s">
        <v>773</v>
      </c>
      <c r="D67" s="42" t="s">
        <v>690</v>
      </c>
      <c r="E67" s="189" t="s">
        <v>774</v>
      </c>
      <c r="F67" s="27"/>
      <c r="G67" s="27">
        <v>2</v>
      </c>
      <c r="H67" s="182"/>
      <c r="I67" s="190"/>
      <c r="J67" s="190"/>
      <c r="K67" s="190"/>
      <c r="L67" s="104"/>
      <c r="M67" s="149"/>
      <c r="N67" s="149"/>
      <c r="O67" s="149"/>
      <c r="P67" s="149"/>
      <c r="Q67" s="149"/>
      <c r="R67" s="106"/>
      <c r="S67" s="106"/>
      <c r="T67" s="106"/>
      <c r="U67" s="106"/>
      <c r="V67" s="106"/>
      <c r="W67" s="105"/>
      <c r="X67" s="105"/>
      <c r="Y67" s="105"/>
      <c r="Z67" s="105"/>
      <c r="AA67" s="105"/>
      <c r="AB67" s="102"/>
      <c r="AC67" s="102"/>
      <c r="AD67" s="102"/>
      <c r="AE67" s="102"/>
      <c r="AF67" s="102"/>
      <c r="AG67" s="107"/>
      <c r="AH67" s="107"/>
      <c r="AI67" s="107"/>
      <c r="AJ67" s="107"/>
      <c r="AK67" s="107"/>
      <c r="AL67" s="167"/>
      <c r="AM67" s="167"/>
      <c r="AN67" s="167"/>
      <c r="AO67" s="167"/>
      <c r="AP67" s="167"/>
      <c r="AQ67" s="167"/>
      <c r="AR67" s="175"/>
      <c r="AS67" s="175"/>
      <c r="AT67" s="175"/>
      <c r="AU67" s="175"/>
      <c r="AV67" s="175"/>
      <c r="AW67" s="105"/>
      <c r="AX67" s="105"/>
      <c r="AY67" s="105"/>
      <c r="AZ67" s="105"/>
      <c r="BA67" s="105"/>
      <c r="BB67" s="176"/>
      <c r="BC67" s="176"/>
      <c r="BD67" s="176"/>
      <c r="BE67" s="176"/>
      <c r="BF67" s="176"/>
      <c r="BG67" s="106" t="s">
        <v>1384</v>
      </c>
      <c r="BH67" s="106">
        <v>1143000</v>
      </c>
      <c r="BI67" s="106">
        <v>182880</v>
      </c>
      <c r="BJ67" s="106">
        <v>2651760</v>
      </c>
      <c r="BK67" s="106" t="s">
        <v>1283</v>
      </c>
      <c r="BL67" s="107"/>
      <c r="BM67" s="107"/>
      <c r="BN67" s="107"/>
      <c r="BO67" s="107"/>
      <c r="BP67" s="107"/>
      <c r="BQ67" s="102"/>
      <c r="BR67" s="102"/>
      <c r="BS67" s="102"/>
      <c r="BT67" s="102"/>
      <c r="BU67" s="102"/>
      <c r="BV67" s="151" t="str">
        <f t="shared" si="6"/>
        <v>QUÍMICA MG S.A.S</v>
      </c>
      <c r="BW67" s="151" t="str">
        <f t="shared" si="7"/>
        <v>GILSON</v>
      </c>
      <c r="BX67" s="151">
        <f t="shared" si="8"/>
        <v>1143000</v>
      </c>
      <c r="BY67" s="151">
        <f t="shared" si="9"/>
        <v>182880</v>
      </c>
      <c r="BZ67" s="151">
        <f t="shared" si="10"/>
        <v>2651760</v>
      </c>
      <c r="CA67" s="151" t="str">
        <f t="shared" si="11"/>
        <v>60 DIAS</v>
      </c>
      <c r="CB67" s="107" t="str">
        <f t="shared" si="12"/>
        <v>QUÍMICA MG S.A.S</v>
      </c>
      <c r="CC67" s="107" t="str">
        <f t="shared" si="13"/>
        <v>GILSON</v>
      </c>
      <c r="CD67" s="107">
        <f t="shared" si="14"/>
        <v>1143000</v>
      </c>
      <c r="CE67" s="107">
        <f t="shared" si="15"/>
        <v>182880</v>
      </c>
      <c r="CF67" s="107">
        <f t="shared" si="16"/>
        <v>2651760</v>
      </c>
      <c r="CG67" s="107" t="str">
        <f t="shared" si="17"/>
        <v>60 DIAS</v>
      </c>
    </row>
    <row r="68" spans="1:85" ht="45">
      <c r="A68" s="48">
        <v>61</v>
      </c>
      <c r="B68" s="188" t="s">
        <v>775</v>
      </c>
      <c r="C68" s="42" t="s">
        <v>776</v>
      </c>
      <c r="D68" s="42" t="s">
        <v>690</v>
      </c>
      <c r="E68" s="189" t="s">
        <v>774</v>
      </c>
      <c r="F68" s="27"/>
      <c r="G68" s="27">
        <v>2</v>
      </c>
      <c r="H68" s="182"/>
      <c r="I68" s="190"/>
      <c r="J68" s="190"/>
      <c r="K68" s="190"/>
      <c r="L68" s="104"/>
      <c r="M68" s="149"/>
      <c r="N68" s="149"/>
      <c r="O68" s="149"/>
      <c r="P68" s="149"/>
      <c r="Q68" s="149"/>
      <c r="R68" s="106"/>
      <c r="S68" s="106"/>
      <c r="T68" s="106"/>
      <c r="U68" s="106"/>
      <c r="V68" s="106"/>
      <c r="W68" s="105"/>
      <c r="X68" s="105"/>
      <c r="Y68" s="105"/>
      <c r="Z68" s="105"/>
      <c r="AA68" s="105"/>
      <c r="AB68" s="102"/>
      <c r="AC68" s="102"/>
      <c r="AD68" s="102"/>
      <c r="AE68" s="102"/>
      <c r="AF68" s="102"/>
      <c r="AG68" s="107"/>
      <c r="AH68" s="107"/>
      <c r="AI68" s="107"/>
      <c r="AJ68" s="107"/>
      <c r="AK68" s="107"/>
      <c r="AL68" s="167"/>
      <c r="AM68" s="167"/>
      <c r="AN68" s="167"/>
      <c r="AO68" s="167"/>
      <c r="AP68" s="167"/>
      <c r="AQ68" s="167"/>
      <c r="AR68" s="175"/>
      <c r="AS68" s="175"/>
      <c r="AT68" s="175"/>
      <c r="AU68" s="175"/>
      <c r="AV68" s="175"/>
      <c r="AW68" s="105"/>
      <c r="AX68" s="105"/>
      <c r="AY68" s="105"/>
      <c r="AZ68" s="105"/>
      <c r="BA68" s="105"/>
      <c r="BB68" s="176"/>
      <c r="BC68" s="176"/>
      <c r="BD68" s="176"/>
      <c r="BE68" s="176"/>
      <c r="BF68" s="176"/>
      <c r="BG68" s="106" t="s">
        <v>1384</v>
      </c>
      <c r="BH68" s="106">
        <v>1143000</v>
      </c>
      <c r="BI68" s="106">
        <v>182880</v>
      </c>
      <c r="BJ68" s="106">
        <v>2651760</v>
      </c>
      <c r="BK68" s="106" t="s">
        <v>1283</v>
      </c>
      <c r="BL68" s="107"/>
      <c r="BM68" s="107"/>
      <c r="BN68" s="107"/>
      <c r="BO68" s="107"/>
      <c r="BP68" s="107"/>
      <c r="BQ68" s="102"/>
      <c r="BR68" s="102"/>
      <c r="BS68" s="102"/>
      <c r="BT68" s="102"/>
      <c r="BU68" s="102"/>
      <c r="BV68" s="151" t="str">
        <f t="shared" si="6"/>
        <v>QUÍMICA MG S.A.S</v>
      </c>
      <c r="BW68" s="151" t="str">
        <f t="shared" si="7"/>
        <v>GILSON</v>
      </c>
      <c r="BX68" s="151">
        <f t="shared" si="8"/>
        <v>1143000</v>
      </c>
      <c r="BY68" s="151">
        <f t="shared" si="9"/>
        <v>182880</v>
      </c>
      <c r="BZ68" s="151">
        <f t="shared" si="10"/>
        <v>2651760</v>
      </c>
      <c r="CA68" s="151" t="str">
        <f t="shared" si="11"/>
        <v>60 DIAS</v>
      </c>
      <c r="CB68" s="107" t="str">
        <f t="shared" si="12"/>
        <v>QUÍMICA MG S.A.S</v>
      </c>
      <c r="CC68" s="107" t="str">
        <f t="shared" si="13"/>
        <v>GILSON</v>
      </c>
      <c r="CD68" s="107">
        <f t="shared" si="14"/>
        <v>1143000</v>
      </c>
      <c r="CE68" s="107">
        <f t="shared" si="15"/>
        <v>182880</v>
      </c>
      <c r="CF68" s="107">
        <f t="shared" si="16"/>
        <v>2651760</v>
      </c>
      <c r="CG68" s="107" t="str">
        <f t="shared" si="17"/>
        <v>60 DIAS</v>
      </c>
    </row>
    <row r="69" spans="1:85" ht="45">
      <c r="A69" s="48">
        <v>62</v>
      </c>
      <c r="B69" s="188" t="s">
        <v>777</v>
      </c>
      <c r="C69" s="189" t="s">
        <v>778</v>
      </c>
      <c r="D69" s="42" t="s">
        <v>690</v>
      </c>
      <c r="E69" s="189" t="s">
        <v>774</v>
      </c>
      <c r="F69" s="27"/>
      <c r="G69" s="27">
        <v>2</v>
      </c>
      <c r="H69" s="182"/>
      <c r="I69" s="190"/>
      <c r="J69" s="190"/>
      <c r="K69" s="190"/>
      <c r="L69" s="104"/>
      <c r="M69" s="149"/>
      <c r="N69" s="149"/>
      <c r="O69" s="149"/>
      <c r="P69" s="149"/>
      <c r="Q69" s="149"/>
      <c r="R69" s="106"/>
      <c r="S69" s="106"/>
      <c r="T69" s="106"/>
      <c r="U69" s="106"/>
      <c r="V69" s="106"/>
      <c r="W69" s="105"/>
      <c r="X69" s="105"/>
      <c r="Y69" s="105"/>
      <c r="Z69" s="105"/>
      <c r="AA69" s="105"/>
      <c r="AB69" s="102"/>
      <c r="AC69" s="102"/>
      <c r="AD69" s="102"/>
      <c r="AE69" s="102"/>
      <c r="AF69" s="102"/>
      <c r="AG69" s="107"/>
      <c r="AH69" s="107"/>
      <c r="AI69" s="107"/>
      <c r="AJ69" s="107"/>
      <c r="AK69" s="107"/>
      <c r="AL69" s="167"/>
      <c r="AM69" s="167"/>
      <c r="AN69" s="167"/>
      <c r="AO69" s="167"/>
      <c r="AP69" s="167"/>
      <c r="AQ69" s="167"/>
      <c r="AR69" s="175"/>
      <c r="AS69" s="175"/>
      <c r="AT69" s="175"/>
      <c r="AU69" s="175"/>
      <c r="AV69" s="175"/>
      <c r="AW69" s="105"/>
      <c r="AX69" s="105"/>
      <c r="AY69" s="105"/>
      <c r="AZ69" s="105"/>
      <c r="BA69" s="105"/>
      <c r="BB69" s="176"/>
      <c r="BC69" s="176"/>
      <c r="BD69" s="176"/>
      <c r="BE69" s="176"/>
      <c r="BF69" s="176"/>
      <c r="BG69" s="106" t="s">
        <v>1384</v>
      </c>
      <c r="BH69" s="106">
        <v>1098000</v>
      </c>
      <c r="BI69" s="106">
        <v>175680</v>
      </c>
      <c r="BJ69" s="106">
        <v>2547360</v>
      </c>
      <c r="BK69" s="106" t="s">
        <v>1283</v>
      </c>
      <c r="BL69" s="107"/>
      <c r="BM69" s="107"/>
      <c r="BN69" s="107"/>
      <c r="BO69" s="107"/>
      <c r="BP69" s="107"/>
      <c r="BQ69" s="102"/>
      <c r="BR69" s="102"/>
      <c r="BS69" s="102"/>
      <c r="BT69" s="102"/>
      <c r="BU69" s="102"/>
      <c r="BV69" s="151" t="str">
        <f t="shared" si="6"/>
        <v>QUÍMICA MG S.A.S</v>
      </c>
      <c r="BW69" s="151" t="str">
        <f t="shared" si="7"/>
        <v>GILSON</v>
      </c>
      <c r="BX69" s="151">
        <f t="shared" si="8"/>
        <v>1098000</v>
      </c>
      <c r="BY69" s="151">
        <f t="shared" si="9"/>
        <v>175680</v>
      </c>
      <c r="BZ69" s="151">
        <f t="shared" si="10"/>
        <v>2547360</v>
      </c>
      <c r="CA69" s="151" t="str">
        <f t="shared" si="11"/>
        <v>60 DIAS</v>
      </c>
      <c r="CB69" s="107" t="str">
        <f t="shared" si="12"/>
        <v>QUÍMICA MG S.A.S</v>
      </c>
      <c r="CC69" s="107" t="str">
        <f t="shared" si="13"/>
        <v>GILSON</v>
      </c>
      <c r="CD69" s="107">
        <f t="shared" si="14"/>
        <v>1098000</v>
      </c>
      <c r="CE69" s="107">
        <f t="shared" si="15"/>
        <v>175680</v>
      </c>
      <c r="CF69" s="107">
        <f t="shared" si="16"/>
        <v>2547360</v>
      </c>
      <c r="CG69" s="107" t="str">
        <f t="shared" si="17"/>
        <v>60 DIAS</v>
      </c>
    </row>
    <row r="70" spans="1:85" ht="30">
      <c r="A70" s="48">
        <v>63</v>
      </c>
      <c r="B70" s="189" t="s">
        <v>779</v>
      </c>
      <c r="C70" s="42" t="s">
        <v>780</v>
      </c>
      <c r="D70" s="22" t="s">
        <v>781</v>
      </c>
      <c r="E70" s="189" t="s">
        <v>50</v>
      </c>
      <c r="F70" s="181" t="s">
        <v>151</v>
      </c>
      <c r="G70" s="27">
        <v>1</v>
      </c>
      <c r="H70" s="182"/>
      <c r="I70" s="190"/>
      <c r="J70" s="190"/>
      <c r="K70" s="190"/>
      <c r="L70" s="104"/>
      <c r="M70" s="149"/>
      <c r="N70" s="149"/>
      <c r="O70" s="149"/>
      <c r="P70" s="149"/>
      <c r="Q70" s="149"/>
      <c r="R70" s="106"/>
      <c r="S70" s="106"/>
      <c r="T70" s="106"/>
      <c r="U70" s="106"/>
      <c r="V70" s="106"/>
      <c r="W70" s="105"/>
      <c r="X70" s="105"/>
      <c r="Y70" s="105"/>
      <c r="Z70" s="105"/>
      <c r="AA70" s="105"/>
      <c r="AB70" s="102"/>
      <c r="AC70" s="102"/>
      <c r="AD70" s="102"/>
      <c r="AE70" s="102"/>
      <c r="AF70" s="102"/>
      <c r="AG70" s="107"/>
      <c r="AH70" s="107"/>
      <c r="AI70" s="107"/>
      <c r="AJ70" s="107"/>
      <c r="AK70" s="107"/>
      <c r="AL70" s="167"/>
      <c r="AM70" s="167"/>
      <c r="AN70" s="167"/>
      <c r="AO70" s="167"/>
      <c r="AP70" s="167"/>
      <c r="AQ70" s="167"/>
      <c r="AR70" s="175"/>
      <c r="AS70" s="175"/>
      <c r="AT70" s="175"/>
      <c r="AU70" s="175"/>
      <c r="AV70" s="175"/>
      <c r="AW70" s="105"/>
      <c r="AX70" s="105"/>
      <c r="AY70" s="105"/>
      <c r="AZ70" s="105"/>
      <c r="BA70" s="105"/>
      <c r="BB70" s="176"/>
      <c r="BC70" s="176"/>
      <c r="BD70" s="176"/>
      <c r="BE70" s="176"/>
      <c r="BF70" s="176"/>
      <c r="BG70" s="106"/>
      <c r="BH70" s="106"/>
      <c r="BI70" s="106"/>
      <c r="BJ70" s="106"/>
      <c r="BK70" s="106"/>
      <c r="BL70" s="107"/>
      <c r="BM70" s="107"/>
      <c r="BN70" s="107"/>
      <c r="BO70" s="107"/>
      <c r="BP70" s="107"/>
      <c r="BQ70" s="102"/>
      <c r="BR70" s="102"/>
      <c r="BS70" s="102"/>
      <c r="BT70" s="102"/>
      <c r="BU70" s="102"/>
      <c r="BV70" s="151"/>
      <c r="BW70" s="151"/>
      <c r="BX70" s="151"/>
      <c r="BY70" s="151"/>
      <c r="BZ70" s="151"/>
      <c r="CA70" s="151"/>
      <c r="CB70" s="107">
        <f t="shared" si="12"/>
        <v>0</v>
      </c>
      <c r="CC70" s="107">
        <f t="shared" si="13"/>
        <v>0</v>
      </c>
      <c r="CD70" s="107">
        <f t="shared" si="14"/>
        <v>0</v>
      </c>
      <c r="CE70" s="107">
        <f t="shared" si="15"/>
        <v>0</v>
      </c>
      <c r="CF70" s="107">
        <f t="shared" si="16"/>
        <v>0</v>
      </c>
      <c r="CG70" s="107">
        <f t="shared" si="17"/>
        <v>0</v>
      </c>
    </row>
    <row r="71" spans="1:85" ht="30">
      <c r="A71" s="48">
        <v>64</v>
      </c>
      <c r="B71" s="189" t="s">
        <v>782</v>
      </c>
      <c r="C71" s="42" t="s">
        <v>783</v>
      </c>
      <c r="D71" s="42" t="s">
        <v>784</v>
      </c>
      <c r="E71" s="189" t="s">
        <v>50</v>
      </c>
      <c r="F71" s="181" t="s">
        <v>151</v>
      </c>
      <c r="G71" s="27">
        <v>1</v>
      </c>
      <c r="H71" s="182"/>
      <c r="I71" s="190"/>
      <c r="J71" s="190"/>
      <c r="K71" s="190"/>
      <c r="L71" s="104"/>
      <c r="M71" s="149"/>
      <c r="N71" s="149"/>
      <c r="O71" s="149"/>
      <c r="P71" s="149"/>
      <c r="Q71" s="149"/>
      <c r="R71" s="106"/>
      <c r="S71" s="106"/>
      <c r="T71" s="106"/>
      <c r="U71" s="106"/>
      <c r="V71" s="106"/>
      <c r="W71" s="105"/>
      <c r="X71" s="105"/>
      <c r="Y71" s="105"/>
      <c r="Z71" s="105"/>
      <c r="AA71" s="105"/>
      <c r="AB71" s="102"/>
      <c r="AC71" s="102"/>
      <c r="AD71" s="102"/>
      <c r="AE71" s="102"/>
      <c r="AF71" s="102"/>
      <c r="AG71" s="107"/>
      <c r="AH71" s="107"/>
      <c r="AI71" s="107"/>
      <c r="AJ71" s="107"/>
      <c r="AK71" s="107"/>
      <c r="AL71" s="167"/>
      <c r="AM71" s="167"/>
      <c r="AN71" s="167"/>
      <c r="AO71" s="167"/>
      <c r="AP71" s="167"/>
      <c r="AQ71" s="167"/>
      <c r="AR71" s="175"/>
      <c r="AS71" s="175"/>
      <c r="AT71" s="175"/>
      <c r="AU71" s="175"/>
      <c r="AV71" s="175"/>
      <c r="AW71" s="105"/>
      <c r="AX71" s="105"/>
      <c r="AY71" s="105"/>
      <c r="AZ71" s="105"/>
      <c r="BA71" s="105"/>
      <c r="BB71" s="176"/>
      <c r="BC71" s="176"/>
      <c r="BD71" s="176"/>
      <c r="BE71" s="176"/>
      <c r="BF71" s="176"/>
      <c r="BG71" s="106"/>
      <c r="BH71" s="106"/>
      <c r="BI71" s="106"/>
      <c r="BJ71" s="106"/>
      <c r="BK71" s="106"/>
      <c r="BL71" s="107"/>
      <c r="BM71" s="107"/>
      <c r="BN71" s="107"/>
      <c r="BO71" s="107"/>
      <c r="BP71" s="107"/>
      <c r="BQ71" s="102"/>
      <c r="BR71" s="102"/>
      <c r="BS71" s="102"/>
      <c r="BT71" s="102"/>
      <c r="BU71" s="102"/>
      <c r="BV71" s="151"/>
      <c r="BW71" s="151"/>
      <c r="BX71" s="151"/>
      <c r="BY71" s="151"/>
      <c r="BZ71" s="151"/>
      <c r="CA71" s="151"/>
      <c r="CB71" s="107">
        <f t="shared" si="12"/>
        <v>0</v>
      </c>
      <c r="CC71" s="107">
        <f t="shared" si="13"/>
        <v>0</v>
      </c>
      <c r="CD71" s="107">
        <f t="shared" si="14"/>
        <v>0</v>
      </c>
      <c r="CE71" s="107">
        <f t="shared" si="15"/>
        <v>0</v>
      </c>
      <c r="CF71" s="107">
        <f t="shared" si="16"/>
        <v>0</v>
      </c>
      <c r="CG71" s="107">
        <f t="shared" si="17"/>
        <v>0</v>
      </c>
    </row>
    <row r="72" spans="1:85" ht="30">
      <c r="A72" s="48">
        <v>65</v>
      </c>
      <c r="B72" s="189" t="s">
        <v>785</v>
      </c>
      <c r="C72" s="42" t="s">
        <v>786</v>
      </c>
      <c r="D72" s="189" t="s">
        <v>787</v>
      </c>
      <c r="E72" s="189" t="s">
        <v>50</v>
      </c>
      <c r="F72" s="27" t="s">
        <v>788</v>
      </c>
      <c r="G72" s="27">
        <v>2</v>
      </c>
      <c r="H72" s="182"/>
      <c r="I72" s="183"/>
      <c r="J72" s="183"/>
      <c r="K72" s="190"/>
      <c r="L72" s="104"/>
      <c r="M72" s="149"/>
      <c r="N72" s="149"/>
      <c r="O72" s="149"/>
      <c r="P72" s="149"/>
      <c r="Q72" s="149"/>
      <c r="R72" s="106"/>
      <c r="S72" s="106"/>
      <c r="T72" s="106"/>
      <c r="U72" s="106"/>
      <c r="V72" s="106"/>
      <c r="W72" s="105"/>
      <c r="X72" s="105"/>
      <c r="Y72" s="105"/>
      <c r="Z72" s="105"/>
      <c r="AA72" s="105"/>
      <c r="AB72" s="102"/>
      <c r="AC72" s="102"/>
      <c r="AD72" s="102"/>
      <c r="AE72" s="102"/>
      <c r="AF72" s="102"/>
      <c r="AG72" s="107"/>
      <c r="AH72" s="107"/>
      <c r="AI72" s="107"/>
      <c r="AJ72" s="107"/>
      <c r="AK72" s="107"/>
      <c r="AL72" s="167"/>
      <c r="AM72" s="167"/>
      <c r="AN72" s="167"/>
      <c r="AO72" s="167"/>
      <c r="AP72" s="167"/>
      <c r="AQ72" s="167"/>
      <c r="AR72" s="175"/>
      <c r="AS72" s="175"/>
      <c r="AT72" s="175"/>
      <c r="AU72" s="175"/>
      <c r="AV72" s="175"/>
      <c r="AW72" s="105"/>
      <c r="AX72" s="105"/>
      <c r="AY72" s="105"/>
      <c r="AZ72" s="105"/>
      <c r="BA72" s="105"/>
      <c r="BB72" s="176"/>
      <c r="BC72" s="176"/>
      <c r="BD72" s="176"/>
      <c r="BE72" s="176"/>
      <c r="BF72" s="176"/>
      <c r="BG72" s="106"/>
      <c r="BH72" s="106"/>
      <c r="BI72" s="106"/>
      <c r="BJ72" s="106"/>
      <c r="BK72" s="106"/>
      <c r="BL72" s="107"/>
      <c r="BM72" s="107"/>
      <c r="BN72" s="107"/>
      <c r="BO72" s="107"/>
      <c r="BP72" s="107"/>
      <c r="BQ72" s="102"/>
      <c r="BR72" s="102"/>
      <c r="BS72" s="102"/>
      <c r="BT72" s="102"/>
      <c r="BU72" s="102"/>
      <c r="BV72" s="151"/>
      <c r="BW72" s="151"/>
      <c r="BX72" s="151"/>
      <c r="BY72" s="151"/>
      <c r="BZ72" s="151"/>
      <c r="CA72" s="151"/>
      <c r="CB72" s="107">
        <f t="shared" si="12"/>
        <v>0</v>
      </c>
      <c r="CC72" s="107">
        <f t="shared" si="13"/>
        <v>0</v>
      </c>
      <c r="CD72" s="107">
        <f t="shared" si="14"/>
        <v>0</v>
      </c>
      <c r="CE72" s="107">
        <f t="shared" si="15"/>
        <v>0</v>
      </c>
      <c r="CF72" s="107">
        <f t="shared" si="16"/>
        <v>0</v>
      </c>
      <c r="CG72" s="107">
        <f t="shared" si="17"/>
        <v>0</v>
      </c>
    </row>
    <row r="73" spans="1:85" ht="45">
      <c r="A73" s="48">
        <v>66</v>
      </c>
      <c r="B73" s="133" t="s">
        <v>789</v>
      </c>
      <c r="C73" s="42" t="s">
        <v>790</v>
      </c>
      <c r="D73" s="189" t="s">
        <v>791</v>
      </c>
      <c r="E73" s="189" t="s">
        <v>50</v>
      </c>
      <c r="F73" s="27" t="s">
        <v>788</v>
      </c>
      <c r="G73" s="27">
        <v>10</v>
      </c>
      <c r="H73" s="182"/>
      <c r="I73" s="183"/>
      <c r="J73" s="183"/>
      <c r="K73" s="190"/>
      <c r="L73" s="104"/>
      <c r="M73" s="149"/>
      <c r="N73" s="149"/>
      <c r="O73" s="149"/>
      <c r="P73" s="149"/>
      <c r="Q73" s="149"/>
      <c r="R73" s="106"/>
      <c r="S73" s="106"/>
      <c r="T73" s="106"/>
      <c r="U73" s="106"/>
      <c r="V73" s="106"/>
      <c r="W73" s="105"/>
      <c r="X73" s="105"/>
      <c r="Y73" s="105"/>
      <c r="Z73" s="105"/>
      <c r="AA73" s="105"/>
      <c r="AB73" s="102"/>
      <c r="AC73" s="102"/>
      <c r="AD73" s="102"/>
      <c r="AE73" s="102"/>
      <c r="AF73" s="102"/>
      <c r="AG73" s="107"/>
      <c r="AH73" s="107"/>
      <c r="AI73" s="107"/>
      <c r="AJ73" s="107"/>
      <c r="AK73" s="107"/>
      <c r="AL73" s="167"/>
      <c r="AM73" s="167"/>
      <c r="AN73" s="167"/>
      <c r="AO73" s="167"/>
      <c r="AP73" s="167"/>
      <c r="AQ73" s="167"/>
      <c r="AR73" s="175"/>
      <c r="AS73" s="175"/>
      <c r="AT73" s="175"/>
      <c r="AU73" s="175"/>
      <c r="AV73" s="175"/>
      <c r="AW73" s="105"/>
      <c r="AX73" s="105"/>
      <c r="AY73" s="105"/>
      <c r="AZ73" s="105"/>
      <c r="BA73" s="105"/>
      <c r="BB73" s="176"/>
      <c r="BC73" s="176"/>
      <c r="BD73" s="176"/>
      <c r="BE73" s="176"/>
      <c r="BF73" s="176"/>
      <c r="BG73" s="106"/>
      <c r="BH73" s="106"/>
      <c r="BI73" s="106"/>
      <c r="BJ73" s="106"/>
      <c r="BK73" s="106"/>
      <c r="BL73" s="107"/>
      <c r="BM73" s="107"/>
      <c r="BN73" s="107"/>
      <c r="BO73" s="107"/>
      <c r="BP73" s="107"/>
      <c r="BQ73" s="102"/>
      <c r="BR73" s="102"/>
      <c r="BS73" s="102"/>
      <c r="BT73" s="102"/>
      <c r="BU73" s="102"/>
      <c r="BV73" s="151"/>
      <c r="BW73" s="151"/>
      <c r="BX73" s="151"/>
      <c r="BY73" s="151"/>
      <c r="BZ73" s="151"/>
      <c r="CA73" s="151"/>
      <c r="CB73" s="107">
        <f t="shared" ref="CB73:CB136" si="18">IF(CD73=BX73,BV73,IF(CD73=AN73,AL73,""))</f>
        <v>0</v>
      </c>
      <c r="CC73" s="107">
        <f t="shared" ref="CC73:CC136" si="19">IF(CD73=BX73,BW73,IF(CD73=AN73,AM73,""))</f>
        <v>0</v>
      </c>
      <c r="CD73" s="107">
        <f t="shared" ref="CD73:CD136" si="20">MIN(BX73,AN73)</f>
        <v>0</v>
      </c>
      <c r="CE73" s="107">
        <f t="shared" ref="CE73:CE136" si="21">IF(CD73=BX73,BY73,IF(CD73=AN73,AO73,""))</f>
        <v>0</v>
      </c>
      <c r="CF73" s="107">
        <f t="shared" ref="CF73:CF136" si="22">IF(CD73=BX73,BZ73,IF(CD73=AN73,AP73,""))</f>
        <v>0</v>
      </c>
      <c r="CG73" s="107">
        <f t="shared" ref="CG73:CG136" si="23">IF(CD73=BX73,CA73,IF(CD73=AN73,AQ73,""))</f>
        <v>0</v>
      </c>
    </row>
    <row r="74" spans="1:85" ht="120">
      <c r="A74" s="48">
        <v>67</v>
      </c>
      <c r="B74" s="189" t="s">
        <v>792</v>
      </c>
      <c r="C74" s="42" t="s">
        <v>793</v>
      </c>
      <c r="D74" s="22"/>
      <c r="E74" s="189" t="s">
        <v>225</v>
      </c>
      <c r="F74" s="181" t="s">
        <v>794</v>
      </c>
      <c r="G74" s="27">
        <v>1</v>
      </c>
      <c r="H74" s="182"/>
      <c r="I74" s="190"/>
      <c r="J74" s="190"/>
      <c r="K74" s="190"/>
      <c r="L74" s="104"/>
      <c r="M74" s="149" t="s">
        <v>225</v>
      </c>
      <c r="N74" s="149">
        <v>556000</v>
      </c>
      <c r="O74" s="149">
        <v>88960</v>
      </c>
      <c r="P74" s="149">
        <v>644960</v>
      </c>
      <c r="Q74" s="149" t="s">
        <v>151</v>
      </c>
      <c r="R74" s="106"/>
      <c r="S74" s="106"/>
      <c r="T74" s="106"/>
      <c r="U74" s="106"/>
      <c r="V74" s="106"/>
      <c r="W74" s="105"/>
      <c r="X74" s="105"/>
      <c r="Y74" s="105"/>
      <c r="Z74" s="105"/>
      <c r="AA74" s="105"/>
      <c r="AB74" s="102"/>
      <c r="AC74" s="102"/>
      <c r="AD74" s="102"/>
      <c r="AE74" s="102"/>
      <c r="AF74" s="102"/>
      <c r="AG74" s="107"/>
      <c r="AH74" s="107"/>
      <c r="AI74" s="107"/>
      <c r="AJ74" s="107"/>
      <c r="AK74" s="107"/>
      <c r="AL74" s="167" t="str">
        <f t="shared" ref="AL74:AL136" si="24">IF(AN74=AH74,$AG$6,IF(AN74=AC74,$AB$6,IF(AN74=X74,$W$6,IF(AN74=S74,$R$6,IF(AN74=N74,$M$6,IF(AN74=I74,$H$6," "))))))</f>
        <v>ANNAR DIAGNÓSTICA IMPORT S.A.S</v>
      </c>
      <c r="AM74" s="167" t="str">
        <f t="shared" ref="AM74:AM136" si="25">IF(AN74=AH74,AG74,IF(AN74=AC74,AB74,IF(AN74=X74,W74,IF(AN74=S74,R74,IF(AN74=N74,M74,IF(AN74=I74,H74," "))))))</f>
        <v>PROMEGA</v>
      </c>
      <c r="AN74" s="167">
        <f t="shared" ref="AN74:AN136" si="26">MIN(AH74,AC74,X74,S74,N74,I74)</f>
        <v>556000</v>
      </c>
      <c r="AO74" s="167">
        <f t="shared" ref="AO74:AO136" si="27">IF(AN74=AH74,AI74,IF(AN74=AC74,AD74,IF(AN74=X74,Y74,IF(AN74=S74,T74,IF(AN74=N74,O74,IF(AN74=I74,J74," "))))))</f>
        <v>88960</v>
      </c>
      <c r="AP74" s="167">
        <f t="shared" ref="AP74:AP136" si="28">MIN(AJ74,AE74,Z74,U74,P74,K74)</f>
        <v>644960</v>
      </c>
      <c r="AQ74" s="167" t="str">
        <f t="shared" ref="AQ74:AQ136" si="29">IF(AN74=AH74,AK74,IF(AN74=AC74,AF74,IF(AN74=X74,AA74,IF(AN74=S74,V74,IF(AN74=N74,Q74,IF(AN74=I74,L74," "))))))</f>
        <v>30 DÍAS</v>
      </c>
      <c r="AR74" s="175"/>
      <c r="AS74" s="175"/>
      <c r="AT74" s="175"/>
      <c r="AU74" s="175"/>
      <c r="AV74" s="175"/>
      <c r="AW74" s="105"/>
      <c r="AX74" s="105"/>
      <c r="AY74" s="105"/>
      <c r="AZ74" s="105"/>
      <c r="BA74" s="105"/>
      <c r="BB74" s="176"/>
      <c r="BC74" s="176"/>
      <c r="BD74" s="176"/>
      <c r="BE74" s="176"/>
      <c r="BF74" s="176"/>
      <c r="BG74" s="106"/>
      <c r="BH74" s="106"/>
      <c r="BI74" s="106"/>
      <c r="BJ74" s="106"/>
      <c r="BK74" s="106"/>
      <c r="BL74" s="107"/>
      <c r="BM74" s="107"/>
      <c r="BN74" s="107"/>
      <c r="BO74" s="107"/>
      <c r="BP74" s="107"/>
      <c r="BQ74" s="102"/>
      <c r="BR74" s="102"/>
      <c r="BS74" s="102"/>
      <c r="BT74" s="102"/>
      <c r="BU74" s="102"/>
      <c r="BV74" s="151"/>
      <c r="BW74" s="151"/>
      <c r="BX74" s="151"/>
      <c r="BY74" s="151"/>
      <c r="BZ74" s="151"/>
      <c r="CA74" s="151"/>
      <c r="CB74" s="107" t="str">
        <f t="shared" si="18"/>
        <v>ANNAR DIAGNÓSTICA IMPORT S.A.S</v>
      </c>
      <c r="CC74" s="107" t="str">
        <f t="shared" si="19"/>
        <v>PROMEGA</v>
      </c>
      <c r="CD74" s="107">
        <f t="shared" si="20"/>
        <v>556000</v>
      </c>
      <c r="CE74" s="107">
        <f t="shared" si="21"/>
        <v>88960</v>
      </c>
      <c r="CF74" s="107">
        <f t="shared" si="22"/>
        <v>644960</v>
      </c>
      <c r="CG74" s="107" t="str">
        <f t="shared" si="23"/>
        <v>30 DÍAS</v>
      </c>
    </row>
    <row r="75" spans="1:85" ht="120">
      <c r="A75" s="48">
        <v>68</v>
      </c>
      <c r="B75" s="189" t="s">
        <v>795</v>
      </c>
      <c r="C75" s="42" t="s">
        <v>796</v>
      </c>
      <c r="D75" s="42"/>
      <c r="E75" s="189" t="s">
        <v>225</v>
      </c>
      <c r="F75" s="181" t="s">
        <v>794</v>
      </c>
      <c r="G75" s="27">
        <v>2</v>
      </c>
      <c r="H75" s="182"/>
      <c r="I75" s="190"/>
      <c r="J75" s="190"/>
      <c r="K75" s="190"/>
      <c r="L75" s="104"/>
      <c r="M75" s="149" t="s">
        <v>225</v>
      </c>
      <c r="N75" s="149">
        <v>470000</v>
      </c>
      <c r="O75" s="149">
        <v>75200</v>
      </c>
      <c r="P75" s="149">
        <v>1090400</v>
      </c>
      <c r="Q75" s="149" t="s">
        <v>151</v>
      </c>
      <c r="R75" s="106"/>
      <c r="S75" s="106"/>
      <c r="T75" s="106"/>
      <c r="U75" s="106"/>
      <c r="V75" s="106"/>
      <c r="W75" s="105"/>
      <c r="X75" s="105"/>
      <c r="Y75" s="105"/>
      <c r="Z75" s="105"/>
      <c r="AA75" s="105"/>
      <c r="AB75" s="102"/>
      <c r="AC75" s="102"/>
      <c r="AD75" s="102"/>
      <c r="AE75" s="102"/>
      <c r="AF75" s="102"/>
      <c r="AG75" s="107"/>
      <c r="AH75" s="107"/>
      <c r="AI75" s="107"/>
      <c r="AJ75" s="107"/>
      <c r="AK75" s="107"/>
      <c r="AL75" s="167" t="str">
        <f t="shared" si="24"/>
        <v>ANNAR DIAGNÓSTICA IMPORT S.A.S</v>
      </c>
      <c r="AM75" s="167" t="str">
        <f t="shared" si="25"/>
        <v>PROMEGA</v>
      </c>
      <c r="AN75" s="167">
        <f t="shared" si="26"/>
        <v>470000</v>
      </c>
      <c r="AO75" s="167">
        <f t="shared" si="27"/>
        <v>75200</v>
      </c>
      <c r="AP75" s="167">
        <f t="shared" si="28"/>
        <v>1090400</v>
      </c>
      <c r="AQ75" s="167" t="str">
        <f t="shared" si="29"/>
        <v>30 DÍAS</v>
      </c>
      <c r="AR75" s="175"/>
      <c r="AS75" s="175"/>
      <c r="AT75" s="175"/>
      <c r="AU75" s="175"/>
      <c r="AV75" s="175"/>
      <c r="AW75" s="105"/>
      <c r="AX75" s="105"/>
      <c r="AY75" s="105"/>
      <c r="AZ75" s="105"/>
      <c r="BA75" s="105"/>
      <c r="BB75" s="176"/>
      <c r="BC75" s="176"/>
      <c r="BD75" s="176"/>
      <c r="BE75" s="176"/>
      <c r="BF75" s="176"/>
      <c r="BG75" s="106"/>
      <c r="BH75" s="106"/>
      <c r="BI75" s="106"/>
      <c r="BJ75" s="106"/>
      <c r="BK75" s="106"/>
      <c r="BL75" s="107"/>
      <c r="BM75" s="107"/>
      <c r="BN75" s="107"/>
      <c r="BO75" s="107"/>
      <c r="BP75" s="107"/>
      <c r="BQ75" s="102"/>
      <c r="BR75" s="102"/>
      <c r="BS75" s="102"/>
      <c r="BT75" s="102"/>
      <c r="BU75" s="102"/>
      <c r="BV75" s="151"/>
      <c r="BW75" s="151"/>
      <c r="BX75" s="151"/>
      <c r="BY75" s="151"/>
      <c r="BZ75" s="151"/>
      <c r="CA75" s="151"/>
      <c r="CB75" s="107" t="str">
        <f t="shared" si="18"/>
        <v>ANNAR DIAGNÓSTICA IMPORT S.A.S</v>
      </c>
      <c r="CC75" s="107" t="str">
        <f t="shared" si="19"/>
        <v>PROMEGA</v>
      </c>
      <c r="CD75" s="107">
        <f t="shared" si="20"/>
        <v>470000</v>
      </c>
      <c r="CE75" s="107">
        <f t="shared" si="21"/>
        <v>75200</v>
      </c>
      <c r="CF75" s="107">
        <f t="shared" si="22"/>
        <v>1090400</v>
      </c>
      <c r="CG75" s="107" t="str">
        <f t="shared" si="23"/>
        <v>30 DÍAS</v>
      </c>
    </row>
    <row r="76" spans="1:85" ht="120">
      <c r="A76" s="48">
        <v>69</v>
      </c>
      <c r="B76" s="133" t="s">
        <v>797</v>
      </c>
      <c r="C76" s="42" t="s">
        <v>798</v>
      </c>
      <c r="D76" s="189" t="s">
        <v>799</v>
      </c>
      <c r="E76" s="189" t="s">
        <v>225</v>
      </c>
      <c r="F76" s="181" t="s">
        <v>794</v>
      </c>
      <c r="G76" s="27">
        <v>1</v>
      </c>
      <c r="H76" s="182"/>
      <c r="I76" s="183"/>
      <c r="J76" s="183"/>
      <c r="K76" s="190"/>
      <c r="L76" s="104"/>
      <c r="M76" s="149" t="s">
        <v>225</v>
      </c>
      <c r="N76" s="149">
        <v>1793000</v>
      </c>
      <c r="O76" s="149">
        <v>286880</v>
      </c>
      <c r="P76" s="149">
        <v>2079880</v>
      </c>
      <c r="Q76" s="149" t="s">
        <v>151</v>
      </c>
      <c r="R76" s="106"/>
      <c r="S76" s="106"/>
      <c r="T76" s="106"/>
      <c r="U76" s="106"/>
      <c r="V76" s="106"/>
      <c r="W76" s="105"/>
      <c r="X76" s="105"/>
      <c r="Y76" s="105"/>
      <c r="Z76" s="105"/>
      <c r="AA76" s="105"/>
      <c r="AB76" s="102"/>
      <c r="AC76" s="102"/>
      <c r="AD76" s="102"/>
      <c r="AE76" s="102"/>
      <c r="AF76" s="102"/>
      <c r="AG76" s="107"/>
      <c r="AH76" s="107"/>
      <c r="AI76" s="107"/>
      <c r="AJ76" s="107"/>
      <c r="AK76" s="107"/>
      <c r="AL76" s="167" t="str">
        <f t="shared" si="24"/>
        <v>ANNAR DIAGNÓSTICA IMPORT S.A.S</v>
      </c>
      <c r="AM76" s="167" t="str">
        <f t="shared" si="25"/>
        <v>PROMEGA</v>
      </c>
      <c r="AN76" s="167">
        <f t="shared" si="26"/>
        <v>1793000</v>
      </c>
      <c r="AO76" s="167">
        <f t="shared" si="27"/>
        <v>286880</v>
      </c>
      <c r="AP76" s="167">
        <f t="shared" si="28"/>
        <v>2079880</v>
      </c>
      <c r="AQ76" s="167" t="str">
        <f t="shared" si="29"/>
        <v>30 DÍAS</v>
      </c>
      <c r="AR76" s="175"/>
      <c r="AS76" s="175"/>
      <c r="AT76" s="175"/>
      <c r="AU76" s="175"/>
      <c r="AV76" s="175"/>
      <c r="AW76" s="105"/>
      <c r="AX76" s="105"/>
      <c r="AY76" s="105"/>
      <c r="AZ76" s="105"/>
      <c r="BA76" s="105"/>
      <c r="BB76" s="176"/>
      <c r="BC76" s="176"/>
      <c r="BD76" s="176"/>
      <c r="BE76" s="176"/>
      <c r="BF76" s="176"/>
      <c r="BG76" s="106"/>
      <c r="BH76" s="106"/>
      <c r="BI76" s="106"/>
      <c r="BJ76" s="106"/>
      <c r="BK76" s="106"/>
      <c r="BL76" s="107"/>
      <c r="BM76" s="107"/>
      <c r="BN76" s="107"/>
      <c r="BO76" s="107"/>
      <c r="BP76" s="107"/>
      <c r="BQ76" s="102"/>
      <c r="BR76" s="102"/>
      <c r="BS76" s="102"/>
      <c r="BT76" s="102"/>
      <c r="BU76" s="102"/>
      <c r="BV76" s="151"/>
      <c r="BW76" s="151"/>
      <c r="BX76" s="151"/>
      <c r="BY76" s="151"/>
      <c r="BZ76" s="151"/>
      <c r="CA76" s="151"/>
      <c r="CB76" s="107" t="str">
        <f t="shared" si="18"/>
        <v>ANNAR DIAGNÓSTICA IMPORT S.A.S</v>
      </c>
      <c r="CC76" s="107" t="str">
        <f t="shared" si="19"/>
        <v>PROMEGA</v>
      </c>
      <c r="CD76" s="107">
        <f t="shared" si="20"/>
        <v>1793000</v>
      </c>
      <c r="CE76" s="107">
        <f t="shared" si="21"/>
        <v>286880</v>
      </c>
      <c r="CF76" s="107">
        <f t="shared" si="22"/>
        <v>2079880</v>
      </c>
      <c r="CG76" s="107" t="str">
        <f t="shared" si="23"/>
        <v>30 DÍAS</v>
      </c>
    </row>
    <row r="77" spans="1:85" ht="30">
      <c r="A77" s="48">
        <v>70</v>
      </c>
      <c r="B77" s="180" t="s">
        <v>800</v>
      </c>
      <c r="C77" s="180">
        <v>1009832500</v>
      </c>
      <c r="D77" s="180" t="s">
        <v>545</v>
      </c>
      <c r="E77" s="180" t="s">
        <v>801</v>
      </c>
      <c r="F77" s="25" t="s">
        <v>631</v>
      </c>
      <c r="G77" s="20">
        <v>10</v>
      </c>
      <c r="H77" s="156" t="s">
        <v>134</v>
      </c>
      <c r="I77" s="186">
        <v>93600</v>
      </c>
      <c r="J77" s="186">
        <v>14976</v>
      </c>
      <c r="K77" s="184">
        <v>1085760</v>
      </c>
      <c r="L77" s="104" t="s">
        <v>1276</v>
      </c>
      <c r="M77" s="149"/>
      <c r="N77" s="149"/>
      <c r="O77" s="149"/>
      <c r="P77" s="149"/>
      <c r="Q77" s="149"/>
      <c r="R77" s="106"/>
      <c r="S77" s="106"/>
      <c r="T77" s="106"/>
      <c r="U77" s="106"/>
      <c r="V77" s="106"/>
      <c r="W77" s="105"/>
      <c r="X77" s="105"/>
      <c r="Y77" s="105"/>
      <c r="Z77" s="105"/>
      <c r="AA77" s="105"/>
      <c r="AB77" s="102"/>
      <c r="AC77" s="102"/>
      <c r="AD77" s="102"/>
      <c r="AE77" s="102"/>
      <c r="AF77" s="102"/>
      <c r="AG77" s="107"/>
      <c r="AH77" s="107"/>
      <c r="AI77" s="107"/>
      <c r="AJ77" s="107"/>
      <c r="AK77" s="107"/>
      <c r="AL77" s="167" t="str">
        <f t="shared" si="24"/>
        <v>ADEQUIM SAS</v>
      </c>
      <c r="AM77" s="167" t="str">
        <f t="shared" si="25"/>
        <v>MERCK</v>
      </c>
      <c r="AN77" s="167">
        <f t="shared" si="26"/>
        <v>93600</v>
      </c>
      <c r="AO77" s="167">
        <f t="shared" si="27"/>
        <v>14976</v>
      </c>
      <c r="AP77" s="167">
        <f t="shared" si="28"/>
        <v>1085760</v>
      </c>
      <c r="AQ77" s="167" t="str">
        <f t="shared" si="29"/>
        <v>30 DIAS</v>
      </c>
      <c r="AR77" s="175"/>
      <c r="AS77" s="175"/>
      <c r="AT77" s="175"/>
      <c r="AU77" s="175"/>
      <c r="AV77" s="175"/>
      <c r="AW77" s="105"/>
      <c r="AX77" s="105"/>
      <c r="AY77" s="105"/>
      <c r="AZ77" s="105"/>
      <c r="BA77" s="105"/>
      <c r="BB77" s="176" t="s">
        <v>801</v>
      </c>
      <c r="BC77" s="176">
        <v>83214</v>
      </c>
      <c r="BD77" s="176">
        <v>13314.24</v>
      </c>
      <c r="BE77" s="176">
        <v>965282.4</v>
      </c>
      <c r="BF77" s="176" t="s">
        <v>1312</v>
      </c>
      <c r="BG77" s="106"/>
      <c r="BH77" s="106"/>
      <c r="BI77" s="106"/>
      <c r="BJ77" s="106"/>
      <c r="BK77" s="106"/>
      <c r="BL77" s="107"/>
      <c r="BM77" s="107"/>
      <c r="BN77" s="107"/>
      <c r="BO77" s="107"/>
      <c r="BP77" s="107"/>
      <c r="BQ77" s="102"/>
      <c r="BR77" s="102"/>
      <c r="BS77" s="102"/>
      <c r="BT77" s="102"/>
      <c r="BU77" s="102"/>
      <c r="BV77" s="151" t="str">
        <f t="shared" ref="BV77:BV136" si="30">IF(BX77=BR77,$BQ$6,IF(BX77=BM77,$BL$6,IF(BX77=BH77,$BG$6,IF(BX77=BC77,$BB$6,IF(BX77=AX77,$AW$6,IF(BX77=AS77,$AR$6," "))))))</f>
        <v>PROFINAS S.A.S</v>
      </c>
      <c r="BW77" s="151" t="str">
        <f t="shared" ref="BW77:BW136" si="31">IF(BX77=BR77,BQ77,IF(BX77=BM77,BL77,IF(BX77=BH77,BG77,IF(BX77=BC77,BB77,IF(BX77=AX77,AW77,IF(BX77=AS77,AR77," "))))))</f>
        <v>Merck</v>
      </c>
      <c r="BX77" s="151">
        <f t="shared" ref="BX77:BX136" si="32">MIN(BR77,BM77,BH77,BC77,AX77,AS77)</f>
        <v>83214</v>
      </c>
      <c r="BY77" s="151">
        <f t="shared" ref="BY77:BY136" si="33">IF(BX77=BR77,BS77,IF(BX77=BM77,BN77,IF(BX77=BH77,BI77,IF(BX77=BC77,BD77,IF(BX77=AX77,AY77,IF(BX77=AS77,AT77," "))))))</f>
        <v>13314.24</v>
      </c>
      <c r="BZ77" s="151">
        <f t="shared" ref="BZ77:BZ136" si="34">MIN(BT77,BO77,BJ77,BE77,AZ77,AU77)</f>
        <v>965282.4</v>
      </c>
      <c r="CA77" s="151" t="str">
        <f t="shared" ref="CA77:CA136" si="35">IF(BX77=BR77,BU77,IF(BX77=BM77,BP77,IF(BX77=BH77,BK77,IF(BX77=BC77,BF77,IF(BX77=AX77,BA77,IF(BX77=AS77,AV77," "))))))</f>
        <v>8-75 DIAS</v>
      </c>
      <c r="CB77" s="107" t="str">
        <f t="shared" si="18"/>
        <v>PROFINAS S.A.S</v>
      </c>
      <c r="CC77" s="107" t="str">
        <f t="shared" si="19"/>
        <v>Merck</v>
      </c>
      <c r="CD77" s="107">
        <f t="shared" si="20"/>
        <v>83214</v>
      </c>
      <c r="CE77" s="107">
        <f t="shared" si="21"/>
        <v>13314.24</v>
      </c>
      <c r="CF77" s="107">
        <f t="shared" si="22"/>
        <v>965282.4</v>
      </c>
      <c r="CG77" s="107" t="str">
        <f t="shared" si="23"/>
        <v>8-75 DIAS</v>
      </c>
    </row>
    <row r="78" spans="1:85" ht="30">
      <c r="A78" s="48">
        <v>71</v>
      </c>
      <c r="B78" s="199" t="s">
        <v>802</v>
      </c>
      <c r="C78" s="180">
        <v>1060184000</v>
      </c>
      <c r="D78" s="180" t="s">
        <v>249</v>
      </c>
      <c r="E78" s="180" t="s">
        <v>801</v>
      </c>
      <c r="F78" s="25" t="s">
        <v>631</v>
      </c>
      <c r="G78" s="20">
        <v>4</v>
      </c>
      <c r="H78" s="156" t="s">
        <v>134</v>
      </c>
      <c r="I78" s="186">
        <v>65000</v>
      </c>
      <c r="J78" s="186">
        <v>10400</v>
      </c>
      <c r="K78" s="184">
        <v>301600</v>
      </c>
      <c r="L78" s="104" t="s">
        <v>1276</v>
      </c>
      <c r="M78" s="149"/>
      <c r="N78" s="149"/>
      <c r="O78" s="149"/>
      <c r="P78" s="149"/>
      <c r="Q78" s="149"/>
      <c r="R78" s="106"/>
      <c r="S78" s="106"/>
      <c r="T78" s="106"/>
      <c r="U78" s="106"/>
      <c r="V78" s="106"/>
      <c r="W78" s="105"/>
      <c r="X78" s="105"/>
      <c r="Y78" s="105"/>
      <c r="Z78" s="105"/>
      <c r="AA78" s="105"/>
      <c r="AB78" s="102"/>
      <c r="AC78" s="102"/>
      <c r="AD78" s="102"/>
      <c r="AE78" s="102"/>
      <c r="AF78" s="102"/>
      <c r="AG78" s="107"/>
      <c r="AH78" s="107"/>
      <c r="AI78" s="107"/>
      <c r="AJ78" s="107"/>
      <c r="AK78" s="107"/>
      <c r="AL78" s="167" t="str">
        <f t="shared" si="24"/>
        <v>ADEQUIM SAS</v>
      </c>
      <c r="AM78" s="167" t="str">
        <f t="shared" si="25"/>
        <v>MERCK</v>
      </c>
      <c r="AN78" s="167">
        <f t="shared" si="26"/>
        <v>65000</v>
      </c>
      <c r="AO78" s="167">
        <f t="shared" si="27"/>
        <v>10400</v>
      </c>
      <c r="AP78" s="167">
        <f t="shared" si="28"/>
        <v>301600</v>
      </c>
      <c r="AQ78" s="167" t="str">
        <f t="shared" si="29"/>
        <v>30 DIAS</v>
      </c>
      <c r="AR78" s="175"/>
      <c r="AS78" s="175"/>
      <c r="AT78" s="175"/>
      <c r="AU78" s="175"/>
      <c r="AV78" s="175"/>
      <c r="AW78" s="105"/>
      <c r="AX78" s="105"/>
      <c r="AY78" s="105"/>
      <c r="AZ78" s="105"/>
      <c r="BA78" s="105"/>
      <c r="BB78" s="176" t="s">
        <v>801</v>
      </c>
      <c r="BC78" s="176">
        <v>57772.799999999996</v>
      </c>
      <c r="BD78" s="176">
        <v>9243.6479999999992</v>
      </c>
      <c r="BE78" s="176">
        <v>268065.79199999996</v>
      </c>
      <c r="BF78" s="176" t="s">
        <v>1312</v>
      </c>
      <c r="BG78" s="106"/>
      <c r="BH78" s="106"/>
      <c r="BI78" s="106"/>
      <c r="BJ78" s="106"/>
      <c r="BK78" s="106"/>
      <c r="BL78" s="107"/>
      <c r="BM78" s="107"/>
      <c r="BN78" s="107"/>
      <c r="BO78" s="107"/>
      <c r="BP78" s="107"/>
      <c r="BQ78" s="102"/>
      <c r="BR78" s="102"/>
      <c r="BS78" s="102"/>
      <c r="BT78" s="102"/>
      <c r="BU78" s="102"/>
      <c r="BV78" s="151" t="str">
        <f t="shared" si="30"/>
        <v>PROFINAS S.A.S</v>
      </c>
      <c r="BW78" s="151" t="str">
        <f t="shared" si="31"/>
        <v>Merck</v>
      </c>
      <c r="BX78" s="151">
        <f t="shared" si="32"/>
        <v>57772.799999999996</v>
      </c>
      <c r="BY78" s="151">
        <f t="shared" si="33"/>
        <v>9243.6479999999992</v>
      </c>
      <c r="BZ78" s="151">
        <f t="shared" si="34"/>
        <v>268065.79199999996</v>
      </c>
      <c r="CA78" s="151" t="str">
        <f t="shared" si="35"/>
        <v>8-75 DIAS</v>
      </c>
      <c r="CB78" s="107" t="str">
        <f t="shared" si="18"/>
        <v>PROFINAS S.A.S</v>
      </c>
      <c r="CC78" s="107" t="str">
        <f t="shared" si="19"/>
        <v>Merck</v>
      </c>
      <c r="CD78" s="107">
        <f t="shared" si="20"/>
        <v>57772.799999999996</v>
      </c>
      <c r="CE78" s="107">
        <f t="shared" si="21"/>
        <v>9243.6479999999992</v>
      </c>
      <c r="CF78" s="107">
        <f t="shared" si="22"/>
        <v>268065.79199999996</v>
      </c>
      <c r="CG78" s="107" t="str">
        <f t="shared" si="23"/>
        <v>8-75 DIAS</v>
      </c>
    </row>
    <row r="79" spans="1:85" ht="30">
      <c r="A79" s="48">
        <v>72</v>
      </c>
      <c r="B79" s="180" t="s">
        <v>803</v>
      </c>
      <c r="C79" s="180">
        <v>1090010100</v>
      </c>
      <c r="D79" s="180" t="s">
        <v>30</v>
      </c>
      <c r="E79" s="180" t="s">
        <v>801</v>
      </c>
      <c r="F79" s="25" t="s">
        <v>631</v>
      </c>
      <c r="G79" s="20">
        <v>4</v>
      </c>
      <c r="H79" s="156" t="s">
        <v>134</v>
      </c>
      <c r="I79" s="186">
        <v>87000</v>
      </c>
      <c r="J79" s="186">
        <v>13920</v>
      </c>
      <c r="K79" s="184">
        <v>403680</v>
      </c>
      <c r="L79" s="104" t="s">
        <v>1276</v>
      </c>
      <c r="M79" s="149"/>
      <c r="N79" s="149"/>
      <c r="O79" s="149"/>
      <c r="P79" s="149"/>
      <c r="Q79" s="149"/>
      <c r="R79" s="106"/>
      <c r="S79" s="106"/>
      <c r="T79" s="106"/>
      <c r="U79" s="106"/>
      <c r="V79" s="106"/>
      <c r="W79" s="105"/>
      <c r="X79" s="105"/>
      <c r="Y79" s="105"/>
      <c r="Z79" s="105"/>
      <c r="AA79" s="105"/>
      <c r="AB79" s="102"/>
      <c r="AC79" s="102"/>
      <c r="AD79" s="102"/>
      <c r="AE79" s="102"/>
      <c r="AF79" s="102"/>
      <c r="AG79" s="107"/>
      <c r="AH79" s="107"/>
      <c r="AI79" s="107"/>
      <c r="AJ79" s="107"/>
      <c r="AK79" s="107"/>
      <c r="AL79" s="167" t="str">
        <f t="shared" si="24"/>
        <v>ADEQUIM SAS</v>
      </c>
      <c r="AM79" s="167" t="str">
        <f t="shared" si="25"/>
        <v>MERCK</v>
      </c>
      <c r="AN79" s="167">
        <f t="shared" si="26"/>
        <v>87000</v>
      </c>
      <c r="AO79" s="167">
        <f t="shared" si="27"/>
        <v>13920</v>
      </c>
      <c r="AP79" s="167">
        <f t="shared" si="28"/>
        <v>403680</v>
      </c>
      <c r="AQ79" s="167" t="str">
        <f t="shared" si="29"/>
        <v>30 DIAS</v>
      </c>
      <c r="AR79" s="175"/>
      <c r="AS79" s="175"/>
      <c r="AT79" s="175"/>
      <c r="AU79" s="175"/>
      <c r="AV79" s="175"/>
      <c r="AW79" s="105"/>
      <c r="AX79" s="105"/>
      <c r="AY79" s="105"/>
      <c r="AZ79" s="105"/>
      <c r="BA79" s="105"/>
      <c r="BB79" s="176" t="s">
        <v>801</v>
      </c>
      <c r="BC79" s="176">
        <v>86976</v>
      </c>
      <c r="BD79" s="176">
        <v>13916.16</v>
      </c>
      <c r="BE79" s="176">
        <v>403568.64000000001</v>
      </c>
      <c r="BF79" s="176" t="s">
        <v>1312</v>
      </c>
      <c r="BG79" s="106"/>
      <c r="BH79" s="106"/>
      <c r="BI79" s="106"/>
      <c r="BJ79" s="106"/>
      <c r="BK79" s="106"/>
      <c r="BL79" s="107"/>
      <c r="BM79" s="107"/>
      <c r="BN79" s="107"/>
      <c r="BO79" s="107"/>
      <c r="BP79" s="107"/>
      <c r="BQ79" s="102"/>
      <c r="BR79" s="102"/>
      <c r="BS79" s="102"/>
      <c r="BT79" s="102"/>
      <c r="BU79" s="102"/>
      <c r="BV79" s="151" t="str">
        <f t="shared" si="30"/>
        <v>PROFINAS S.A.S</v>
      </c>
      <c r="BW79" s="151" t="str">
        <f t="shared" si="31"/>
        <v>Merck</v>
      </c>
      <c r="BX79" s="151">
        <f t="shared" si="32"/>
        <v>86976</v>
      </c>
      <c r="BY79" s="151">
        <f t="shared" si="33"/>
        <v>13916.16</v>
      </c>
      <c r="BZ79" s="151">
        <f t="shared" si="34"/>
        <v>403568.64000000001</v>
      </c>
      <c r="CA79" s="151" t="str">
        <f t="shared" si="35"/>
        <v>8-75 DIAS</v>
      </c>
      <c r="CB79" s="107" t="str">
        <f t="shared" si="18"/>
        <v>PROFINAS S.A.S</v>
      </c>
      <c r="CC79" s="107" t="str">
        <f t="shared" si="19"/>
        <v>Merck</v>
      </c>
      <c r="CD79" s="107">
        <f t="shared" si="20"/>
        <v>86976</v>
      </c>
      <c r="CE79" s="107">
        <f t="shared" si="21"/>
        <v>13916.16</v>
      </c>
      <c r="CF79" s="107">
        <f t="shared" si="22"/>
        <v>403568.64000000001</v>
      </c>
      <c r="CG79" s="107" t="str">
        <f t="shared" si="23"/>
        <v>8-75 DIAS</v>
      </c>
    </row>
    <row r="80" spans="1:85" ht="30">
      <c r="A80" s="48">
        <v>73</v>
      </c>
      <c r="B80" s="180" t="s">
        <v>804</v>
      </c>
      <c r="C80" s="180">
        <v>1043744000</v>
      </c>
      <c r="D80" s="180" t="s">
        <v>249</v>
      </c>
      <c r="E80" s="180" t="s">
        <v>801</v>
      </c>
      <c r="F80" s="25" t="s">
        <v>631</v>
      </c>
      <c r="G80" s="20">
        <v>1</v>
      </c>
      <c r="H80" s="156" t="s">
        <v>134</v>
      </c>
      <c r="I80" s="186">
        <v>184000</v>
      </c>
      <c r="J80" s="186">
        <v>29440</v>
      </c>
      <c r="K80" s="184">
        <v>213439.99999999997</v>
      </c>
      <c r="L80" s="104" t="s">
        <v>1276</v>
      </c>
      <c r="M80" s="149"/>
      <c r="N80" s="149"/>
      <c r="O80" s="149"/>
      <c r="P80" s="149"/>
      <c r="Q80" s="149"/>
      <c r="R80" s="106"/>
      <c r="S80" s="106"/>
      <c r="T80" s="106"/>
      <c r="U80" s="106"/>
      <c r="V80" s="106"/>
      <c r="W80" s="105"/>
      <c r="X80" s="105"/>
      <c r="Y80" s="105"/>
      <c r="Z80" s="105"/>
      <c r="AA80" s="105"/>
      <c r="AB80" s="102"/>
      <c r="AC80" s="102"/>
      <c r="AD80" s="102"/>
      <c r="AE80" s="102"/>
      <c r="AF80" s="102"/>
      <c r="AG80" s="107"/>
      <c r="AH80" s="107"/>
      <c r="AI80" s="107"/>
      <c r="AJ80" s="107"/>
      <c r="AK80" s="107"/>
      <c r="AL80" s="167" t="str">
        <f t="shared" si="24"/>
        <v>ADEQUIM SAS</v>
      </c>
      <c r="AM80" s="167" t="str">
        <f t="shared" si="25"/>
        <v>MERCK</v>
      </c>
      <c r="AN80" s="167">
        <f t="shared" si="26"/>
        <v>184000</v>
      </c>
      <c r="AO80" s="167">
        <f t="shared" si="27"/>
        <v>29440</v>
      </c>
      <c r="AP80" s="167">
        <f t="shared" si="28"/>
        <v>213439.99999999997</v>
      </c>
      <c r="AQ80" s="167" t="str">
        <f t="shared" si="29"/>
        <v>30 DIAS</v>
      </c>
      <c r="AR80" s="175"/>
      <c r="AS80" s="175"/>
      <c r="AT80" s="175"/>
      <c r="AU80" s="175"/>
      <c r="AV80" s="175"/>
      <c r="AW80" s="105"/>
      <c r="AX80" s="105"/>
      <c r="AY80" s="105"/>
      <c r="AZ80" s="105"/>
      <c r="BA80" s="105"/>
      <c r="BB80" s="176" t="s">
        <v>801</v>
      </c>
      <c r="BC80" s="176">
        <v>176400</v>
      </c>
      <c r="BD80" s="176">
        <v>28224</v>
      </c>
      <c r="BE80" s="176">
        <v>204624</v>
      </c>
      <c r="BF80" s="176" t="s">
        <v>1312</v>
      </c>
      <c r="BG80" s="106"/>
      <c r="BH80" s="106"/>
      <c r="BI80" s="106"/>
      <c r="BJ80" s="106"/>
      <c r="BK80" s="106"/>
      <c r="BL80" s="107"/>
      <c r="BM80" s="107"/>
      <c r="BN80" s="107"/>
      <c r="BO80" s="107"/>
      <c r="BP80" s="107"/>
      <c r="BQ80" s="102"/>
      <c r="BR80" s="102"/>
      <c r="BS80" s="102"/>
      <c r="BT80" s="102"/>
      <c r="BU80" s="102"/>
      <c r="BV80" s="151" t="str">
        <f t="shared" si="30"/>
        <v>PROFINAS S.A.S</v>
      </c>
      <c r="BW80" s="151" t="str">
        <f t="shared" si="31"/>
        <v>Merck</v>
      </c>
      <c r="BX80" s="151">
        <f t="shared" si="32"/>
        <v>176400</v>
      </c>
      <c r="BY80" s="151">
        <f t="shared" si="33"/>
        <v>28224</v>
      </c>
      <c r="BZ80" s="151">
        <f t="shared" si="34"/>
        <v>204624</v>
      </c>
      <c r="CA80" s="151" t="str">
        <f t="shared" si="35"/>
        <v>8-75 DIAS</v>
      </c>
      <c r="CB80" s="107" t="str">
        <f t="shared" si="18"/>
        <v>PROFINAS S.A.S</v>
      </c>
      <c r="CC80" s="107" t="str">
        <f t="shared" si="19"/>
        <v>Merck</v>
      </c>
      <c r="CD80" s="107">
        <f t="shared" si="20"/>
        <v>176400</v>
      </c>
      <c r="CE80" s="107">
        <f t="shared" si="21"/>
        <v>28224</v>
      </c>
      <c r="CF80" s="107">
        <f t="shared" si="22"/>
        <v>204624</v>
      </c>
      <c r="CG80" s="107" t="str">
        <f t="shared" si="23"/>
        <v>8-75 DIAS</v>
      </c>
    </row>
    <row r="81" spans="1:85" ht="30">
      <c r="A81" s="48">
        <v>74</v>
      </c>
      <c r="B81" s="113" t="s">
        <v>805</v>
      </c>
      <c r="C81" s="113" t="s">
        <v>806</v>
      </c>
      <c r="D81" s="113" t="s">
        <v>807</v>
      </c>
      <c r="E81" s="113" t="s">
        <v>801</v>
      </c>
      <c r="F81" s="25" t="s">
        <v>631</v>
      </c>
      <c r="G81" s="25">
        <v>1</v>
      </c>
      <c r="H81" s="156" t="s">
        <v>914</v>
      </c>
      <c r="I81" s="186"/>
      <c r="J81" s="186"/>
      <c r="K81" s="184"/>
      <c r="L81" s="104"/>
      <c r="M81" s="149"/>
      <c r="N81" s="149"/>
      <c r="O81" s="149"/>
      <c r="P81" s="149"/>
      <c r="Q81" s="149"/>
      <c r="R81" s="106"/>
      <c r="S81" s="106"/>
      <c r="T81" s="106"/>
      <c r="U81" s="106"/>
      <c r="V81" s="106"/>
      <c r="W81" s="105"/>
      <c r="X81" s="105"/>
      <c r="Y81" s="105"/>
      <c r="Z81" s="105"/>
      <c r="AA81" s="105"/>
      <c r="AB81" s="102"/>
      <c r="AC81" s="102"/>
      <c r="AD81" s="102"/>
      <c r="AE81" s="102"/>
      <c r="AF81" s="102"/>
      <c r="AG81" s="107"/>
      <c r="AH81" s="107"/>
      <c r="AI81" s="107"/>
      <c r="AJ81" s="107"/>
      <c r="AK81" s="107"/>
      <c r="AL81" s="167"/>
      <c r="AM81" s="167"/>
      <c r="AN81" s="167"/>
      <c r="AO81" s="167"/>
      <c r="AP81" s="167"/>
      <c r="AQ81" s="167"/>
      <c r="AR81" s="175"/>
      <c r="AS81" s="175"/>
      <c r="AT81" s="175"/>
      <c r="AU81" s="175"/>
      <c r="AV81" s="175"/>
      <c r="AW81" s="105"/>
      <c r="AX81" s="105"/>
      <c r="AY81" s="105"/>
      <c r="AZ81" s="105"/>
      <c r="BA81" s="105"/>
      <c r="BB81" s="176"/>
      <c r="BC81" s="176"/>
      <c r="BD81" s="176"/>
      <c r="BE81" s="176"/>
      <c r="BF81" s="176"/>
      <c r="BG81" s="106"/>
      <c r="BH81" s="106"/>
      <c r="BI81" s="106"/>
      <c r="BJ81" s="106"/>
      <c r="BK81" s="106"/>
      <c r="BL81" s="107"/>
      <c r="BM81" s="107"/>
      <c r="BN81" s="107"/>
      <c r="BO81" s="107"/>
      <c r="BP81" s="107"/>
      <c r="BQ81" s="102"/>
      <c r="BR81" s="102"/>
      <c r="BS81" s="102"/>
      <c r="BT81" s="102"/>
      <c r="BU81" s="102"/>
      <c r="BV81" s="151"/>
      <c r="BW81" s="151"/>
      <c r="BX81" s="151"/>
      <c r="BY81" s="151"/>
      <c r="BZ81" s="151"/>
      <c r="CA81" s="151"/>
      <c r="CB81" s="107">
        <f t="shared" si="18"/>
        <v>0</v>
      </c>
      <c r="CC81" s="107">
        <f t="shared" si="19"/>
        <v>0</v>
      </c>
      <c r="CD81" s="107">
        <f t="shared" si="20"/>
        <v>0</v>
      </c>
      <c r="CE81" s="107">
        <f t="shared" si="21"/>
        <v>0</v>
      </c>
      <c r="CF81" s="107">
        <f t="shared" si="22"/>
        <v>0</v>
      </c>
      <c r="CG81" s="107">
        <f t="shared" si="23"/>
        <v>0</v>
      </c>
    </row>
    <row r="82" spans="1:85">
      <c r="A82" s="48">
        <v>75</v>
      </c>
      <c r="B82" s="188" t="s">
        <v>808</v>
      </c>
      <c r="C82" s="22" t="s">
        <v>809</v>
      </c>
      <c r="D82" s="42"/>
      <c r="E82" s="189" t="s">
        <v>177</v>
      </c>
      <c r="F82" s="27" t="s">
        <v>590</v>
      </c>
      <c r="G82" s="27">
        <v>2</v>
      </c>
      <c r="H82" s="182"/>
      <c r="I82" s="190"/>
      <c r="J82" s="190"/>
      <c r="K82" s="184"/>
      <c r="L82" s="104"/>
      <c r="M82" s="149"/>
      <c r="N82" s="149"/>
      <c r="O82" s="149"/>
      <c r="P82" s="149"/>
      <c r="Q82" s="149"/>
      <c r="R82" s="106"/>
      <c r="S82" s="106"/>
      <c r="T82" s="106"/>
      <c r="U82" s="106"/>
      <c r="V82" s="106"/>
      <c r="W82" s="105"/>
      <c r="X82" s="105"/>
      <c r="Y82" s="105"/>
      <c r="Z82" s="105"/>
      <c r="AA82" s="105"/>
      <c r="AB82" s="102" t="s">
        <v>177</v>
      </c>
      <c r="AC82" s="102">
        <v>5321000</v>
      </c>
      <c r="AD82" s="102">
        <v>851360</v>
      </c>
      <c r="AE82" s="102">
        <v>12344720</v>
      </c>
      <c r="AF82" s="102" t="s">
        <v>1292</v>
      </c>
      <c r="AG82" s="107"/>
      <c r="AH82" s="107"/>
      <c r="AI82" s="107"/>
      <c r="AJ82" s="107"/>
      <c r="AK82" s="107"/>
      <c r="AL82" s="167" t="str">
        <f t="shared" si="24"/>
        <v xml:space="preserve"> GENTECH S.A.S</v>
      </c>
      <c r="AM82" s="167" t="str">
        <f t="shared" si="25"/>
        <v>QIAGEN</v>
      </c>
      <c r="AN82" s="167">
        <f t="shared" si="26"/>
        <v>5321000</v>
      </c>
      <c r="AO82" s="167">
        <f t="shared" si="27"/>
        <v>851360</v>
      </c>
      <c r="AP82" s="167">
        <f t="shared" si="28"/>
        <v>12344720</v>
      </c>
      <c r="AQ82" s="167" t="str">
        <f t="shared" si="29"/>
        <v xml:space="preserve">60 dias </v>
      </c>
      <c r="AR82" s="175"/>
      <c r="AS82" s="175"/>
      <c r="AT82" s="175"/>
      <c r="AU82" s="175"/>
      <c r="AV82" s="175"/>
      <c r="AW82" s="105"/>
      <c r="AX82" s="105"/>
      <c r="AY82" s="105"/>
      <c r="AZ82" s="105"/>
      <c r="BA82" s="105"/>
      <c r="BB82" s="176"/>
      <c r="BC82" s="176"/>
      <c r="BD82" s="176"/>
      <c r="BE82" s="176"/>
      <c r="BF82" s="176"/>
      <c r="BG82" s="106"/>
      <c r="BH82" s="106"/>
      <c r="BI82" s="106"/>
      <c r="BJ82" s="106"/>
      <c r="BK82" s="106"/>
      <c r="BL82" s="107"/>
      <c r="BM82" s="107"/>
      <c r="BN82" s="107"/>
      <c r="BO82" s="107"/>
      <c r="BP82" s="107"/>
      <c r="BQ82" s="102"/>
      <c r="BR82" s="102"/>
      <c r="BS82" s="102"/>
      <c r="BT82" s="102"/>
      <c r="BU82" s="102"/>
      <c r="BV82" s="151"/>
      <c r="BW82" s="151"/>
      <c r="BX82" s="151"/>
      <c r="BY82" s="151"/>
      <c r="BZ82" s="151"/>
      <c r="CA82" s="151"/>
      <c r="CB82" s="107" t="str">
        <f t="shared" si="18"/>
        <v xml:space="preserve"> GENTECH S.A.S</v>
      </c>
      <c r="CC82" s="107" t="str">
        <f t="shared" si="19"/>
        <v>QIAGEN</v>
      </c>
      <c r="CD82" s="107">
        <f t="shared" si="20"/>
        <v>5321000</v>
      </c>
      <c r="CE82" s="107">
        <f t="shared" si="21"/>
        <v>851360</v>
      </c>
      <c r="CF82" s="107">
        <f t="shared" si="22"/>
        <v>12344720</v>
      </c>
      <c r="CG82" s="107" t="str">
        <f t="shared" si="23"/>
        <v xml:space="preserve">60 dias </v>
      </c>
    </row>
    <row r="83" spans="1:85">
      <c r="A83" s="48">
        <v>76</v>
      </c>
      <c r="B83" s="219" t="s">
        <v>810</v>
      </c>
      <c r="C83" s="133" t="s">
        <v>811</v>
      </c>
      <c r="D83" s="169"/>
      <c r="E83" s="189" t="s">
        <v>177</v>
      </c>
      <c r="F83" s="27" t="s">
        <v>590</v>
      </c>
      <c r="G83" s="32">
        <v>1</v>
      </c>
      <c r="H83" s="172"/>
      <c r="I83" s="209"/>
      <c r="J83" s="209"/>
      <c r="K83" s="184"/>
      <c r="L83" s="104"/>
      <c r="M83" s="149"/>
      <c r="N83" s="149"/>
      <c r="O83" s="149"/>
      <c r="P83" s="149"/>
      <c r="Q83" s="149"/>
      <c r="R83" s="106"/>
      <c r="S83" s="106"/>
      <c r="T83" s="106"/>
      <c r="U83" s="106"/>
      <c r="V83" s="106"/>
      <c r="W83" s="105"/>
      <c r="X83" s="105"/>
      <c r="Y83" s="105"/>
      <c r="Z83" s="105"/>
      <c r="AA83" s="105"/>
      <c r="AB83" s="102" t="s">
        <v>177</v>
      </c>
      <c r="AC83" s="102">
        <v>1461000</v>
      </c>
      <c r="AD83" s="102">
        <v>233760</v>
      </c>
      <c r="AE83" s="102">
        <v>1694760</v>
      </c>
      <c r="AF83" s="102" t="s">
        <v>1292</v>
      </c>
      <c r="AG83" s="107"/>
      <c r="AH83" s="107"/>
      <c r="AI83" s="107"/>
      <c r="AJ83" s="107"/>
      <c r="AK83" s="107"/>
      <c r="AL83" s="167" t="str">
        <f t="shared" si="24"/>
        <v xml:space="preserve"> GENTECH S.A.S</v>
      </c>
      <c r="AM83" s="167" t="str">
        <f t="shared" si="25"/>
        <v>QIAGEN</v>
      </c>
      <c r="AN83" s="167">
        <f t="shared" si="26"/>
        <v>1461000</v>
      </c>
      <c r="AO83" s="167">
        <f t="shared" si="27"/>
        <v>233760</v>
      </c>
      <c r="AP83" s="167">
        <f t="shared" si="28"/>
        <v>1694760</v>
      </c>
      <c r="AQ83" s="167" t="str">
        <f t="shared" si="29"/>
        <v xml:space="preserve">60 dias </v>
      </c>
      <c r="AR83" s="175"/>
      <c r="AS83" s="175"/>
      <c r="AT83" s="175"/>
      <c r="AU83" s="175"/>
      <c r="AV83" s="175"/>
      <c r="AW83" s="105"/>
      <c r="AX83" s="105"/>
      <c r="AY83" s="105"/>
      <c r="AZ83" s="105"/>
      <c r="BA83" s="105"/>
      <c r="BB83" s="176"/>
      <c r="BC83" s="176"/>
      <c r="BD83" s="176"/>
      <c r="BE83" s="176"/>
      <c r="BF83" s="176"/>
      <c r="BG83" s="106"/>
      <c r="BH83" s="106"/>
      <c r="BI83" s="106"/>
      <c r="BJ83" s="106"/>
      <c r="BK83" s="106"/>
      <c r="BL83" s="107"/>
      <c r="BM83" s="107"/>
      <c r="BN83" s="107"/>
      <c r="BO83" s="107"/>
      <c r="BP83" s="107"/>
      <c r="BQ83" s="102"/>
      <c r="BR83" s="102"/>
      <c r="BS83" s="102"/>
      <c r="BT83" s="102"/>
      <c r="BU83" s="102"/>
      <c r="BV83" s="151"/>
      <c r="BW83" s="151"/>
      <c r="BX83" s="151"/>
      <c r="BY83" s="151"/>
      <c r="BZ83" s="151"/>
      <c r="CA83" s="151"/>
      <c r="CB83" s="107" t="str">
        <f t="shared" si="18"/>
        <v xml:space="preserve"> GENTECH S.A.S</v>
      </c>
      <c r="CC83" s="107" t="str">
        <f t="shared" si="19"/>
        <v>QIAGEN</v>
      </c>
      <c r="CD83" s="107">
        <f t="shared" si="20"/>
        <v>1461000</v>
      </c>
      <c r="CE83" s="107">
        <f t="shared" si="21"/>
        <v>233760</v>
      </c>
      <c r="CF83" s="107">
        <f t="shared" si="22"/>
        <v>1694760</v>
      </c>
      <c r="CG83" s="107" t="str">
        <f t="shared" si="23"/>
        <v xml:space="preserve">60 dias </v>
      </c>
    </row>
    <row r="84" spans="1:85">
      <c r="A84" s="48">
        <v>77</v>
      </c>
      <c r="B84" s="219" t="s">
        <v>812</v>
      </c>
      <c r="C84" s="169" t="s">
        <v>813</v>
      </c>
      <c r="D84" s="169" t="s">
        <v>814</v>
      </c>
      <c r="E84" s="189" t="s">
        <v>177</v>
      </c>
      <c r="F84" s="27" t="s">
        <v>590</v>
      </c>
      <c r="G84" s="32">
        <v>1</v>
      </c>
      <c r="H84" s="172"/>
      <c r="I84" s="209"/>
      <c r="J84" s="209"/>
      <c r="K84" s="184"/>
      <c r="L84" s="104"/>
      <c r="M84" s="149"/>
      <c r="N84" s="149"/>
      <c r="O84" s="149"/>
      <c r="P84" s="149"/>
      <c r="Q84" s="149"/>
      <c r="R84" s="106"/>
      <c r="S84" s="106"/>
      <c r="T84" s="106"/>
      <c r="U84" s="106"/>
      <c r="V84" s="106"/>
      <c r="W84" s="105"/>
      <c r="X84" s="105"/>
      <c r="Y84" s="105"/>
      <c r="Z84" s="105"/>
      <c r="AA84" s="105"/>
      <c r="AB84" s="102" t="s">
        <v>177</v>
      </c>
      <c r="AC84" s="102">
        <v>3352000</v>
      </c>
      <c r="AD84" s="102">
        <v>536320</v>
      </c>
      <c r="AE84" s="102">
        <v>3888320</v>
      </c>
      <c r="AF84" s="102" t="s">
        <v>1292</v>
      </c>
      <c r="AG84" s="107"/>
      <c r="AH84" s="107"/>
      <c r="AI84" s="107"/>
      <c r="AJ84" s="107"/>
      <c r="AK84" s="107"/>
      <c r="AL84" s="167" t="str">
        <f t="shared" si="24"/>
        <v xml:space="preserve"> GENTECH S.A.S</v>
      </c>
      <c r="AM84" s="167" t="str">
        <f t="shared" si="25"/>
        <v>QIAGEN</v>
      </c>
      <c r="AN84" s="167">
        <f t="shared" si="26"/>
        <v>3352000</v>
      </c>
      <c r="AO84" s="167">
        <f t="shared" si="27"/>
        <v>536320</v>
      </c>
      <c r="AP84" s="167">
        <f t="shared" si="28"/>
        <v>3888320</v>
      </c>
      <c r="AQ84" s="167" t="str">
        <f t="shared" si="29"/>
        <v xml:space="preserve">60 dias </v>
      </c>
      <c r="AR84" s="175"/>
      <c r="AS84" s="175"/>
      <c r="AT84" s="175"/>
      <c r="AU84" s="175"/>
      <c r="AV84" s="175"/>
      <c r="AW84" s="105"/>
      <c r="AX84" s="105"/>
      <c r="AY84" s="105"/>
      <c r="AZ84" s="105"/>
      <c r="BA84" s="105"/>
      <c r="BB84" s="176"/>
      <c r="BC84" s="176"/>
      <c r="BD84" s="176"/>
      <c r="BE84" s="176"/>
      <c r="BF84" s="176"/>
      <c r="BG84" s="106"/>
      <c r="BH84" s="106"/>
      <c r="BI84" s="106"/>
      <c r="BJ84" s="106"/>
      <c r="BK84" s="106"/>
      <c r="BL84" s="107"/>
      <c r="BM84" s="107"/>
      <c r="BN84" s="107"/>
      <c r="BO84" s="107"/>
      <c r="BP84" s="107"/>
      <c r="BQ84" s="102"/>
      <c r="BR84" s="102"/>
      <c r="BS84" s="102"/>
      <c r="BT84" s="102"/>
      <c r="BU84" s="102"/>
      <c r="BV84" s="151"/>
      <c r="BW84" s="151"/>
      <c r="BX84" s="151"/>
      <c r="BY84" s="151"/>
      <c r="BZ84" s="151"/>
      <c r="CA84" s="151"/>
      <c r="CB84" s="107" t="str">
        <f t="shared" si="18"/>
        <v xml:space="preserve"> GENTECH S.A.S</v>
      </c>
      <c r="CC84" s="107" t="str">
        <f t="shared" si="19"/>
        <v>QIAGEN</v>
      </c>
      <c r="CD84" s="107">
        <f t="shared" si="20"/>
        <v>3352000</v>
      </c>
      <c r="CE84" s="107">
        <f t="shared" si="21"/>
        <v>536320</v>
      </c>
      <c r="CF84" s="107">
        <f t="shared" si="22"/>
        <v>3888320</v>
      </c>
      <c r="CG84" s="107" t="str">
        <f t="shared" si="23"/>
        <v xml:space="preserve">60 dias </v>
      </c>
    </row>
    <row r="85" spans="1:85">
      <c r="A85" s="48">
        <v>78</v>
      </c>
      <c r="B85" s="219" t="s">
        <v>815</v>
      </c>
      <c r="C85" s="169" t="s">
        <v>816</v>
      </c>
      <c r="D85" s="169"/>
      <c r="E85" s="189" t="s">
        <v>177</v>
      </c>
      <c r="F85" s="27" t="s">
        <v>590</v>
      </c>
      <c r="G85" s="32">
        <v>1</v>
      </c>
      <c r="H85" s="172"/>
      <c r="I85" s="209"/>
      <c r="J85" s="209"/>
      <c r="K85" s="184"/>
      <c r="L85" s="104"/>
      <c r="M85" s="149"/>
      <c r="N85" s="149"/>
      <c r="O85" s="149"/>
      <c r="P85" s="149"/>
      <c r="Q85" s="149"/>
      <c r="R85" s="106"/>
      <c r="S85" s="106"/>
      <c r="T85" s="106"/>
      <c r="U85" s="106"/>
      <c r="V85" s="106"/>
      <c r="W85" s="105"/>
      <c r="X85" s="105"/>
      <c r="Y85" s="105"/>
      <c r="Z85" s="105"/>
      <c r="AA85" s="105"/>
      <c r="AB85" s="102" t="s">
        <v>177</v>
      </c>
      <c r="AC85" s="102">
        <v>2010000</v>
      </c>
      <c r="AD85" s="102">
        <v>321600</v>
      </c>
      <c r="AE85" s="102">
        <v>2331600</v>
      </c>
      <c r="AF85" s="102" t="s">
        <v>1292</v>
      </c>
      <c r="AG85" s="107"/>
      <c r="AH85" s="107"/>
      <c r="AI85" s="107"/>
      <c r="AJ85" s="107"/>
      <c r="AK85" s="107"/>
      <c r="AL85" s="167" t="str">
        <f t="shared" si="24"/>
        <v xml:space="preserve"> GENTECH S.A.S</v>
      </c>
      <c r="AM85" s="167" t="str">
        <f t="shared" si="25"/>
        <v>QIAGEN</v>
      </c>
      <c r="AN85" s="167">
        <f t="shared" si="26"/>
        <v>2010000</v>
      </c>
      <c r="AO85" s="167">
        <f t="shared" si="27"/>
        <v>321600</v>
      </c>
      <c r="AP85" s="167">
        <f t="shared" si="28"/>
        <v>2331600</v>
      </c>
      <c r="AQ85" s="167" t="str">
        <f t="shared" si="29"/>
        <v xml:space="preserve">60 dias </v>
      </c>
      <c r="AR85" s="175"/>
      <c r="AS85" s="175"/>
      <c r="AT85" s="175"/>
      <c r="AU85" s="175"/>
      <c r="AV85" s="175"/>
      <c r="AW85" s="105"/>
      <c r="AX85" s="105"/>
      <c r="AY85" s="105"/>
      <c r="AZ85" s="105"/>
      <c r="BA85" s="105"/>
      <c r="BB85" s="176"/>
      <c r="BC85" s="176"/>
      <c r="BD85" s="176"/>
      <c r="BE85" s="176"/>
      <c r="BF85" s="176"/>
      <c r="BG85" s="106"/>
      <c r="BH85" s="106"/>
      <c r="BI85" s="106"/>
      <c r="BJ85" s="106"/>
      <c r="BK85" s="106"/>
      <c r="BL85" s="107"/>
      <c r="BM85" s="107"/>
      <c r="BN85" s="107"/>
      <c r="BO85" s="107"/>
      <c r="BP85" s="107"/>
      <c r="BQ85" s="102"/>
      <c r="BR85" s="102"/>
      <c r="BS85" s="102"/>
      <c r="BT85" s="102"/>
      <c r="BU85" s="102"/>
      <c r="BV85" s="151"/>
      <c r="BW85" s="151"/>
      <c r="BX85" s="151"/>
      <c r="BY85" s="151"/>
      <c r="BZ85" s="151"/>
      <c r="CA85" s="151"/>
      <c r="CB85" s="107" t="str">
        <f t="shared" si="18"/>
        <v xml:space="preserve"> GENTECH S.A.S</v>
      </c>
      <c r="CC85" s="107" t="str">
        <f t="shared" si="19"/>
        <v>QIAGEN</v>
      </c>
      <c r="CD85" s="107">
        <f t="shared" si="20"/>
        <v>2010000</v>
      </c>
      <c r="CE85" s="107">
        <f t="shared" si="21"/>
        <v>321600</v>
      </c>
      <c r="CF85" s="107">
        <f t="shared" si="22"/>
        <v>2331600</v>
      </c>
      <c r="CG85" s="107" t="str">
        <f t="shared" si="23"/>
        <v xml:space="preserve">60 dias </v>
      </c>
    </row>
    <row r="86" spans="1:85">
      <c r="A86" s="48">
        <v>79</v>
      </c>
      <c r="B86" s="220" t="s">
        <v>817</v>
      </c>
      <c r="C86" s="169" t="s">
        <v>818</v>
      </c>
      <c r="D86" s="169"/>
      <c r="E86" s="189" t="s">
        <v>177</v>
      </c>
      <c r="F86" s="27" t="s">
        <v>590</v>
      </c>
      <c r="G86" s="32">
        <v>1</v>
      </c>
      <c r="H86" s="172"/>
      <c r="I86" s="209"/>
      <c r="J86" s="209"/>
      <c r="K86" s="184"/>
      <c r="L86" s="104"/>
      <c r="M86" s="149"/>
      <c r="N86" s="149"/>
      <c r="O86" s="149"/>
      <c r="P86" s="149"/>
      <c r="Q86" s="149"/>
      <c r="R86" s="106"/>
      <c r="S86" s="106"/>
      <c r="T86" s="106"/>
      <c r="U86" s="106"/>
      <c r="V86" s="106"/>
      <c r="W86" s="105"/>
      <c r="X86" s="105"/>
      <c r="Y86" s="105"/>
      <c r="Z86" s="105"/>
      <c r="AA86" s="105"/>
      <c r="AB86" s="102" t="s">
        <v>177</v>
      </c>
      <c r="AC86" s="102">
        <v>1990000</v>
      </c>
      <c r="AD86" s="102">
        <v>318400</v>
      </c>
      <c r="AE86" s="102">
        <v>2308400</v>
      </c>
      <c r="AF86" s="102" t="s">
        <v>1292</v>
      </c>
      <c r="AG86" s="107"/>
      <c r="AH86" s="107"/>
      <c r="AI86" s="107"/>
      <c r="AJ86" s="107"/>
      <c r="AK86" s="107"/>
      <c r="AL86" s="167" t="str">
        <f t="shared" si="24"/>
        <v xml:space="preserve"> GENTECH S.A.S</v>
      </c>
      <c r="AM86" s="167" t="str">
        <f t="shared" si="25"/>
        <v>QIAGEN</v>
      </c>
      <c r="AN86" s="167">
        <f t="shared" si="26"/>
        <v>1990000</v>
      </c>
      <c r="AO86" s="167">
        <f t="shared" si="27"/>
        <v>318400</v>
      </c>
      <c r="AP86" s="167">
        <f t="shared" si="28"/>
        <v>2308400</v>
      </c>
      <c r="AQ86" s="167" t="str">
        <f t="shared" si="29"/>
        <v xml:space="preserve">60 dias </v>
      </c>
      <c r="AR86" s="175"/>
      <c r="AS86" s="175"/>
      <c r="AT86" s="175"/>
      <c r="AU86" s="175"/>
      <c r="AV86" s="175"/>
      <c r="AW86" s="105"/>
      <c r="AX86" s="105"/>
      <c r="AY86" s="105"/>
      <c r="AZ86" s="105"/>
      <c r="BA86" s="105"/>
      <c r="BB86" s="176"/>
      <c r="BC86" s="176"/>
      <c r="BD86" s="176"/>
      <c r="BE86" s="176"/>
      <c r="BF86" s="176"/>
      <c r="BG86" s="106"/>
      <c r="BH86" s="106"/>
      <c r="BI86" s="106"/>
      <c r="BJ86" s="106"/>
      <c r="BK86" s="106"/>
      <c r="BL86" s="107"/>
      <c r="BM86" s="107"/>
      <c r="BN86" s="107"/>
      <c r="BO86" s="107"/>
      <c r="BP86" s="107"/>
      <c r="BQ86" s="102"/>
      <c r="BR86" s="102"/>
      <c r="BS86" s="102"/>
      <c r="BT86" s="102"/>
      <c r="BU86" s="102"/>
      <c r="BV86" s="151"/>
      <c r="BW86" s="151"/>
      <c r="BX86" s="151"/>
      <c r="BY86" s="151"/>
      <c r="BZ86" s="151"/>
      <c r="CA86" s="151"/>
      <c r="CB86" s="107" t="str">
        <f t="shared" si="18"/>
        <v xml:space="preserve"> GENTECH S.A.S</v>
      </c>
      <c r="CC86" s="107" t="str">
        <f t="shared" si="19"/>
        <v>QIAGEN</v>
      </c>
      <c r="CD86" s="107">
        <f t="shared" si="20"/>
        <v>1990000</v>
      </c>
      <c r="CE86" s="107">
        <f t="shared" si="21"/>
        <v>318400</v>
      </c>
      <c r="CF86" s="107">
        <f t="shared" si="22"/>
        <v>2308400</v>
      </c>
      <c r="CG86" s="107" t="str">
        <f t="shared" si="23"/>
        <v xml:space="preserve">60 dias </v>
      </c>
    </row>
    <row r="87" spans="1:85" ht="30">
      <c r="A87" s="48">
        <v>80</v>
      </c>
      <c r="B87" s="133" t="s">
        <v>819</v>
      </c>
      <c r="C87" s="212" t="s">
        <v>820</v>
      </c>
      <c r="D87" s="42"/>
      <c r="E87" s="42" t="s">
        <v>242</v>
      </c>
      <c r="F87" s="27" t="s">
        <v>590</v>
      </c>
      <c r="G87" s="40">
        <v>1</v>
      </c>
      <c r="H87" s="182"/>
      <c r="I87" s="190"/>
      <c r="J87" s="190"/>
      <c r="K87" s="184"/>
      <c r="L87" s="104"/>
      <c r="M87" s="149"/>
      <c r="N87" s="149"/>
      <c r="O87" s="149"/>
      <c r="P87" s="149"/>
      <c r="Q87" s="149"/>
      <c r="R87" s="106"/>
      <c r="S87" s="106"/>
      <c r="T87" s="106"/>
      <c r="U87" s="106"/>
      <c r="V87" s="106"/>
      <c r="W87" s="105"/>
      <c r="X87" s="105"/>
      <c r="Y87" s="105"/>
      <c r="Z87" s="105"/>
      <c r="AA87" s="105"/>
      <c r="AB87" s="102" t="s">
        <v>242</v>
      </c>
      <c r="AC87" s="102">
        <v>320000</v>
      </c>
      <c r="AD87" s="102">
        <v>51200</v>
      </c>
      <c r="AE87" s="102">
        <v>371200</v>
      </c>
      <c r="AF87" s="102" t="s">
        <v>1292</v>
      </c>
      <c r="AG87" s="107"/>
      <c r="AH87" s="107"/>
      <c r="AI87" s="107"/>
      <c r="AJ87" s="107"/>
      <c r="AK87" s="107"/>
      <c r="AL87" s="167" t="str">
        <f t="shared" si="24"/>
        <v xml:space="preserve"> GENTECH S.A.S</v>
      </c>
      <c r="AM87" s="167" t="str">
        <f t="shared" si="25"/>
        <v>AMRESCO</v>
      </c>
      <c r="AN87" s="167">
        <f t="shared" si="26"/>
        <v>320000</v>
      </c>
      <c r="AO87" s="167">
        <f t="shared" si="27"/>
        <v>51200</v>
      </c>
      <c r="AP87" s="167">
        <f t="shared" si="28"/>
        <v>371200</v>
      </c>
      <c r="AQ87" s="167" t="str">
        <f t="shared" si="29"/>
        <v xml:space="preserve">60 dias </v>
      </c>
      <c r="AR87" s="175"/>
      <c r="AS87" s="175"/>
      <c r="AT87" s="175"/>
      <c r="AU87" s="175"/>
      <c r="AV87" s="175"/>
      <c r="AW87" s="105"/>
      <c r="AX87" s="105"/>
      <c r="AY87" s="105"/>
      <c r="AZ87" s="105"/>
      <c r="BA87" s="105"/>
      <c r="BB87" s="176"/>
      <c r="BC87" s="176"/>
      <c r="BD87" s="176"/>
      <c r="BE87" s="176"/>
      <c r="BF87" s="176"/>
      <c r="BG87" s="106"/>
      <c r="BH87" s="106"/>
      <c r="BI87" s="106"/>
      <c r="BJ87" s="106"/>
      <c r="BK87" s="106"/>
      <c r="BL87" s="107"/>
      <c r="BM87" s="107"/>
      <c r="BN87" s="107"/>
      <c r="BO87" s="107"/>
      <c r="BP87" s="107"/>
      <c r="BQ87" s="102"/>
      <c r="BR87" s="102"/>
      <c r="BS87" s="102"/>
      <c r="BT87" s="102"/>
      <c r="BU87" s="102"/>
      <c r="BV87" s="151"/>
      <c r="BW87" s="151"/>
      <c r="BX87" s="151"/>
      <c r="BY87" s="151"/>
      <c r="BZ87" s="151"/>
      <c r="CA87" s="151"/>
      <c r="CB87" s="107" t="str">
        <f t="shared" si="18"/>
        <v xml:space="preserve"> GENTECH S.A.S</v>
      </c>
      <c r="CC87" s="107" t="str">
        <f t="shared" si="19"/>
        <v>AMRESCO</v>
      </c>
      <c r="CD87" s="107">
        <f t="shared" si="20"/>
        <v>320000</v>
      </c>
      <c r="CE87" s="107">
        <f t="shared" si="21"/>
        <v>51200</v>
      </c>
      <c r="CF87" s="107">
        <f t="shared" si="22"/>
        <v>371200</v>
      </c>
      <c r="CG87" s="107" t="str">
        <f t="shared" si="23"/>
        <v xml:space="preserve">60 dias </v>
      </c>
    </row>
    <row r="88" spans="1:85" ht="30">
      <c r="A88" s="48">
        <v>81</v>
      </c>
      <c r="B88" s="180" t="s">
        <v>821</v>
      </c>
      <c r="C88" s="180" t="s">
        <v>822</v>
      </c>
      <c r="D88" s="221"/>
      <c r="E88" s="180" t="s">
        <v>88</v>
      </c>
      <c r="F88" s="20" t="s">
        <v>823</v>
      </c>
      <c r="G88" s="137">
        <v>1</v>
      </c>
      <c r="H88" s="182"/>
      <c r="I88" s="183"/>
      <c r="J88" s="183"/>
      <c r="K88" s="184"/>
      <c r="L88" s="104"/>
      <c r="M88" s="149"/>
      <c r="N88" s="149"/>
      <c r="O88" s="149"/>
      <c r="P88" s="149"/>
      <c r="Q88" s="149"/>
      <c r="R88" s="106"/>
      <c r="S88" s="106"/>
      <c r="T88" s="106"/>
      <c r="U88" s="106"/>
      <c r="V88" s="106"/>
      <c r="W88" s="105"/>
      <c r="X88" s="105"/>
      <c r="Y88" s="105"/>
      <c r="Z88" s="105"/>
      <c r="AA88" s="105"/>
      <c r="AB88" s="102"/>
      <c r="AC88" s="102"/>
      <c r="AD88" s="102"/>
      <c r="AE88" s="102"/>
      <c r="AF88" s="102"/>
      <c r="AG88" s="107"/>
      <c r="AH88" s="107"/>
      <c r="AI88" s="107"/>
      <c r="AJ88" s="107"/>
      <c r="AK88" s="107"/>
      <c r="AL88" s="167"/>
      <c r="AM88" s="167"/>
      <c r="AN88" s="167"/>
      <c r="AO88" s="167"/>
      <c r="AP88" s="167"/>
      <c r="AQ88" s="167"/>
      <c r="AR88" s="175"/>
      <c r="AS88" s="175"/>
      <c r="AT88" s="175"/>
      <c r="AU88" s="175"/>
      <c r="AV88" s="175"/>
      <c r="AW88" s="105"/>
      <c r="AX88" s="105"/>
      <c r="AY88" s="105"/>
      <c r="AZ88" s="105"/>
      <c r="BA88" s="105"/>
      <c r="BB88" s="176"/>
      <c r="BC88" s="176"/>
      <c r="BD88" s="176"/>
      <c r="BE88" s="176"/>
      <c r="BF88" s="176"/>
      <c r="BG88" s="106"/>
      <c r="BH88" s="106"/>
      <c r="BI88" s="106"/>
      <c r="BJ88" s="106"/>
      <c r="BK88" s="106"/>
      <c r="BL88" s="107"/>
      <c r="BM88" s="107"/>
      <c r="BN88" s="107"/>
      <c r="BO88" s="107"/>
      <c r="BP88" s="107"/>
      <c r="BQ88" s="102"/>
      <c r="BR88" s="102"/>
      <c r="BS88" s="102"/>
      <c r="BT88" s="102"/>
      <c r="BU88" s="102"/>
      <c r="BV88" s="151"/>
      <c r="BW88" s="151"/>
      <c r="BX88" s="151"/>
      <c r="BY88" s="151"/>
      <c r="BZ88" s="151"/>
      <c r="CA88" s="151"/>
      <c r="CB88" s="107">
        <f t="shared" si="18"/>
        <v>0</v>
      </c>
      <c r="CC88" s="107">
        <f t="shared" si="19"/>
        <v>0</v>
      </c>
      <c r="CD88" s="107">
        <f t="shared" si="20"/>
        <v>0</v>
      </c>
      <c r="CE88" s="107">
        <f t="shared" si="21"/>
        <v>0</v>
      </c>
      <c r="CF88" s="107">
        <f t="shared" si="22"/>
        <v>0</v>
      </c>
      <c r="CG88" s="107">
        <f t="shared" si="23"/>
        <v>0</v>
      </c>
    </row>
    <row r="89" spans="1:85" ht="30">
      <c r="A89" s="48">
        <v>82</v>
      </c>
      <c r="B89" s="180" t="s">
        <v>824</v>
      </c>
      <c r="C89" s="180" t="s">
        <v>825</v>
      </c>
      <c r="D89" s="221" t="s">
        <v>826</v>
      </c>
      <c r="E89" s="180" t="s">
        <v>656</v>
      </c>
      <c r="F89" s="20" t="s">
        <v>827</v>
      </c>
      <c r="G89" s="137">
        <v>1</v>
      </c>
      <c r="H89" s="182" t="s">
        <v>656</v>
      </c>
      <c r="I89" s="186">
        <v>9000</v>
      </c>
      <c r="J89" s="186">
        <v>1440</v>
      </c>
      <c r="K89" s="184">
        <v>10440</v>
      </c>
      <c r="L89" s="104" t="s">
        <v>1276</v>
      </c>
      <c r="M89" s="149"/>
      <c r="N89" s="149"/>
      <c r="O89" s="149"/>
      <c r="P89" s="149"/>
      <c r="Q89" s="149"/>
      <c r="R89" s="106"/>
      <c r="S89" s="106"/>
      <c r="T89" s="106"/>
      <c r="U89" s="106"/>
      <c r="V89" s="106"/>
      <c r="W89" s="105"/>
      <c r="X89" s="105"/>
      <c r="Y89" s="105"/>
      <c r="Z89" s="105"/>
      <c r="AA89" s="105"/>
      <c r="AB89" s="102"/>
      <c r="AC89" s="102"/>
      <c r="AD89" s="102"/>
      <c r="AE89" s="102"/>
      <c r="AF89" s="102"/>
      <c r="AG89" s="107" t="s">
        <v>1355</v>
      </c>
      <c r="AH89" s="107">
        <v>14500</v>
      </c>
      <c r="AI89" s="107">
        <v>2320</v>
      </c>
      <c r="AJ89" s="107">
        <v>16820</v>
      </c>
      <c r="AK89" s="107" t="s">
        <v>1356</v>
      </c>
      <c r="AL89" s="167" t="str">
        <f t="shared" si="24"/>
        <v>ADEQUIM SAS</v>
      </c>
      <c r="AM89" s="167" t="str">
        <f t="shared" si="25"/>
        <v>COMERCIAL</v>
      </c>
      <c r="AN89" s="167">
        <f t="shared" si="26"/>
        <v>9000</v>
      </c>
      <c r="AO89" s="167">
        <f t="shared" si="27"/>
        <v>1440</v>
      </c>
      <c r="AP89" s="167">
        <f t="shared" si="28"/>
        <v>10440</v>
      </c>
      <c r="AQ89" s="167" t="str">
        <f t="shared" si="29"/>
        <v>30 DIAS</v>
      </c>
      <c r="AR89" s="175" t="s">
        <v>1376</v>
      </c>
      <c r="AS89" s="175">
        <v>15000</v>
      </c>
      <c r="AT89" s="175">
        <v>2400</v>
      </c>
      <c r="AU89" s="175">
        <v>17400</v>
      </c>
      <c r="AV89" s="175" t="s">
        <v>1368</v>
      </c>
      <c r="AW89" s="105"/>
      <c r="AX89" s="105"/>
      <c r="AY89" s="105"/>
      <c r="AZ89" s="105"/>
      <c r="BA89" s="105"/>
      <c r="BB89" s="176" t="s">
        <v>656</v>
      </c>
      <c r="BC89" s="176">
        <v>9760</v>
      </c>
      <c r="BD89" s="176">
        <v>1561.6000000000001</v>
      </c>
      <c r="BE89" s="176">
        <v>11321.6</v>
      </c>
      <c r="BF89" s="176" t="s">
        <v>1312</v>
      </c>
      <c r="BG89" s="106"/>
      <c r="BH89" s="106"/>
      <c r="BI89" s="106"/>
      <c r="BJ89" s="106"/>
      <c r="BK89" s="106"/>
      <c r="BL89" s="107"/>
      <c r="BM89" s="107"/>
      <c r="BN89" s="107"/>
      <c r="BO89" s="107"/>
      <c r="BP89" s="107"/>
      <c r="BQ89" s="102"/>
      <c r="BR89" s="102"/>
      <c r="BS89" s="102"/>
      <c r="BT89" s="102"/>
      <c r="BU89" s="102"/>
      <c r="BV89" s="151" t="str">
        <f t="shared" si="30"/>
        <v>PROFINAS S.A.S</v>
      </c>
      <c r="BW89" s="151" t="str">
        <f t="shared" si="31"/>
        <v>COMERCIAL</v>
      </c>
      <c r="BX89" s="151">
        <f t="shared" si="32"/>
        <v>9760</v>
      </c>
      <c r="BY89" s="151">
        <f t="shared" si="33"/>
        <v>1561.6000000000001</v>
      </c>
      <c r="BZ89" s="151">
        <f t="shared" si="34"/>
        <v>11321.6</v>
      </c>
      <c r="CA89" s="151" t="str">
        <f t="shared" si="35"/>
        <v>8-75 DIAS</v>
      </c>
      <c r="CB89" s="107" t="str">
        <f t="shared" si="18"/>
        <v>ADEQUIM SAS</v>
      </c>
      <c r="CC89" s="107" t="str">
        <f t="shared" si="19"/>
        <v>COMERCIAL</v>
      </c>
      <c r="CD89" s="107">
        <f t="shared" si="20"/>
        <v>9000</v>
      </c>
      <c r="CE89" s="107">
        <f t="shared" si="21"/>
        <v>1440</v>
      </c>
      <c r="CF89" s="107">
        <f t="shared" si="22"/>
        <v>10440</v>
      </c>
      <c r="CG89" s="107" t="str">
        <f t="shared" si="23"/>
        <v>30 DIAS</v>
      </c>
    </row>
    <row r="90" spans="1:85" ht="30">
      <c r="A90" s="48">
        <v>83</v>
      </c>
      <c r="B90" s="180" t="s">
        <v>828</v>
      </c>
      <c r="C90" s="180" t="s">
        <v>829</v>
      </c>
      <c r="D90" s="221" t="s">
        <v>826</v>
      </c>
      <c r="E90" s="180" t="s">
        <v>656</v>
      </c>
      <c r="F90" s="20" t="s">
        <v>827</v>
      </c>
      <c r="G90" s="137">
        <v>1</v>
      </c>
      <c r="H90" s="182" t="s">
        <v>656</v>
      </c>
      <c r="I90" s="186">
        <v>25000</v>
      </c>
      <c r="J90" s="186">
        <v>4000</v>
      </c>
      <c r="K90" s="184">
        <v>28999.999999999996</v>
      </c>
      <c r="L90" s="104" t="s">
        <v>1276</v>
      </c>
      <c r="M90" s="149"/>
      <c r="N90" s="149"/>
      <c r="O90" s="149"/>
      <c r="P90" s="149"/>
      <c r="Q90" s="149"/>
      <c r="R90" s="106"/>
      <c r="S90" s="106"/>
      <c r="T90" s="106"/>
      <c r="U90" s="106"/>
      <c r="V90" s="106"/>
      <c r="W90" s="105"/>
      <c r="X90" s="105"/>
      <c r="Y90" s="105"/>
      <c r="Z90" s="105"/>
      <c r="AA90" s="105"/>
      <c r="AB90" s="102"/>
      <c r="AC90" s="102"/>
      <c r="AD90" s="102"/>
      <c r="AE90" s="102"/>
      <c r="AF90" s="102"/>
      <c r="AG90" s="107" t="s">
        <v>1355</v>
      </c>
      <c r="AH90" s="107">
        <v>28500</v>
      </c>
      <c r="AI90" s="107">
        <v>4560</v>
      </c>
      <c r="AJ90" s="107">
        <v>33060</v>
      </c>
      <c r="AK90" s="107" t="s">
        <v>1356</v>
      </c>
      <c r="AL90" s="167" t="str">
        <f t="shared" si="24"/>
        <v>ADEQUIM SAS</v>
      </c>
      <c r="AM90" s="167" t="str">
        <f t="shared" si="25"/>
        <v>COMERCIAL</v>
      </c>
      <c r="AN90" s="167">
        <f t="shared" si="26"/>
        <v>25000</v>
      </c>
      <c r="AO90" s="167">
        <f t="shared" si="27"/>
        <v>4000</v>
      </c>
      <c r="AP90" s="167">
        <f t="shared" si="28"/>
        <v>28999.999999999996</v>
      </c>
      <c r="AQ90" s="167" t="str">
        <f t="shared" si="29"/>
        <v>30 DIAS</v>
      </c>
      <c r="AR90" s="175" t="s">
        <v>1366</v>
      </c>
      <c r="AS90" s="175">
        <v>40000</v>
      </c>
      <c r="AT90" s="175">
        <v>6400</v>
      </c>
      <c r="AU90" s="175">
        <v>46400</v>
      </c>
      <c r="AV90" s="175" t="s">
        <v>1377</v>
      </c>
      <c r="AW90" s="105"/>
      <c r="AX90" s="105"/>
      <c r="AY90" s="105"/>
      <c r="AZ90" s="105"/>
      <c r="BA90" s="105"/>
      <c r="BB90" s="176" t="s">
        <v>656</v>
      </c>
      <c r="BC90" s="176">
        <v>9300.06</v>
      </c>
      <c r="BD90" s="176">
        <v>1488.0095999999999</v>
      </c>
      <c r="BE90" s="176">
        <v>10788.069599999999</v>
      </c>
      <c r="BF90" s="176" t="s">
        <v>1312</v>
      </c>
      <c r="BG90" s="106"/>
      <c r="BH90" s="106"/>
      <c r="BI90" s="106"/>
      <c r="BJ90" s="106"/>
      <c r="BK90" s="106"/>
      <c r="BL90" s="107"/>
      <c r="BM90" s="107"/>
      <c r="BN90" s="107"/>
      <c r="BO90" s="107"/>
      <c r="BP90" s="107"/>
      <c r="BQ90" s="102"/>
      <c r="BR90" s="102"/>
      <c r="BS90" s="102"/>
      <c r="BT90" s="102"/>
      <c r="BU90" s="102"/>
      <c r="BV90" s="151" t="str">
        <f t="shared" si="30"/>
        <v>PROFINAS S.A.S</v>
      </c>
      <c r="BW90" s="151" t="str">
        <f t="shared" si="31"/>
        <v>COMERCIAL</v>
      </c>
      <c r="BX90" s="151">
        <f t="shared" si="32"/>
        <v>9300.06</v>
      </c>
      <c r="BY90" s="151">
        <f t="shared" si="33"/>
        <v>1488.0095999999999</v>
      </c>
      <c r="BZ90" s="151">
        <f t="shared" si="34"/>
        <v>10788.069599999999</v>
      </c>
      <c r="CA90" s="151" t="str">
        <f t="shared" si="35"/>
        <v>8-75 DIAS</v>
      </c>
      <c r="CB90" s="107" t="str">
        <f t="shared" si="18"/>
        <v>PROFINAS S.A.S</v>
      </c>
      <c r="CC90" s="107" t="str">
        <f t="shared" si="19"/>
        <v>COMERCIAL</v>
      </c>
      <c r="CD90" s="107">
        <f t="shared" si="20"/>
        <v>9300.06</v>
      </c>
      <c r="CE90" s="107">
        <f t="shared" si="21"/>
        <v>1488.0095999999999</v>
      </c>
      <c r="CF90" s="107">
        <f t="shared" si="22"/>
        <v>10788.069599999999</v>
      </c>
      <c r="CG90" s="107" t="str">
        <f t="shared" si="23"/>
        <v>8-75 DIAS</v>
      </c>
    </row>
    <row r="91" spans="1:85">
      <c r="A91" s="48">
        <v>84</v>
      </c>
      <c r="B91" s="180" t="s">
        <v>830</v>
      </c>
      <c r="C91" s="221" t="s">
        <v>831</v>
      </c>
      <c r="D91" s="221" t="s">
        <v>832</v>
      </c>
      <c r="E91" s="180" t="s">
        <v>833</v>
      </c>
      <c r="F91" s="20" t="s">
        <v>827</v>
      </c>
      <c r="G91" s="137">
        <v>3</v>
      </c>
      <c r="H91" s="182"/>
      <c r="I91" s="186"/>
      <c r="J91" s="186"/>
      <c r="K91" s="184"/>
      <c r="L91" s="104"/>
      <c r="M91" s="149"/>
      <c r="N91" s="149"/>
      <c r="O91" s="149"/>
      <c r="P91" s="149"/>
      <c r="Q91" s="149"/>
      <c r="R91" s="106" t="s">
        <v>833</v>
      </c>
      <c r="S91" s="106">
        <v>12490</v>
      </c>
      <c r="T91" s="106">
        <v>1998.4</v>
      </c>
      <c r="U91" s="106">
        <v>43465.2</v>
      </c>
      <c r="V91" s="106" t="s">
        <v>1284</v>
      </c>
      <c r="W91" s="105"/>
      <c r="X91" s="105"/>
      <c r="Y91" s="105"/>
      <c r="Z91" s="105"/>
      <c r="AA91" s="105"/>
      <c r="AB91" s="102"/>
      <c r="AC91" s="102"/>
      <c r="AD91" s="102"/>
      <c r="AE91" s="102"/>
      <c r="AF91" s="102"/>
      <c r="AG91" s="107" t="s">
        <v>833</v>
      </c>
      <c r="AH91" s="107">
        <v>16500</v>
      </c>
      <c r="AI91" s="107">
        <v>2640</v>
      </c>
      <c r="AJ91" s="107">
        <v>57420</v>
      </c>
      <c r="AK91" s="107" t="s">
        <v>1356</v>
      </c>
      <c r="AL91" s="167" t="str">
        <f t="shared" si="24"/>
        <v>BLAMIS DOTACIONES LABORATORIO S.A.S</v>
      </c>
      <c r="AM91" s="167" t="str">
        <f t="shared" si="25"/>
        <v>KRAMER</v>
      </c>
      <c r="AN91" s="167">
        <f t="shared" si="26"/>
        <v>12490</v>
      </c>
      <c r="AO91" s="167">
        <f t="shared" si="27"/>
        <v>1998.4</v>
      </c>
      <c r="AP91" s="167">
        <f t="shared" si="28"/>
        <v>43465.2</v>
      </c>
      <c r="AQ91" s="167" t="str">
        <f t="shared" si="29"/>
        <v>5 DIAS</v>
      </c>
      <c r="AR91" s="175" t="s">
        <v>1378</v>
      </c>
      <c r="AS91" s="175">
        <v>14000</v>
      </c>
      <c r="AT91" s="175">
        <v>2240</v>
      </c>
      <c r="AU91" s="175">
        <v>48720</v>
      </c>
      <c r="AV91" s="175" t="s">
        <v>1365</v>
      </c>
      <c r="AW91" s="105"/>
      <c r="AX91" s="105"/>
      <c r="AY91" s="105"/>
      <c r="AZ91" s="105"/>
      <c r="BA91" s="105"/>
      <c r="BB91" s="176" t="s">
        <v>833</v>
      </c>
      <c r="BC91" s="176">
        <v>12190.24</v>
      </c>
      <c r="BD91" s="176">
        <v>1950.4384</v>
      </c>
      <c r="BE91" s="176">
        <v>42422.035199999998</v>
      </c>
      <c r="BF91" s="176" t="s">
        <v>1312</v>
      </c>
      <c r="BG91" s="106"/>
      <c r="BH91" s="106"/>
      <c r="BI91" s="106"/>
      <c r="BJ91" s="106"/>
      <c r="BK91" s="106"/>
      <c r="BL91" s="107"/>
      <c r="BM91" s="107"/>
      <c r="BN91" s="107"/>
      <c r="BO91" s="107"/>
      <c r="BP91" s="107"/>
      <c r="BQ91" s="102" t="s">
        <v>1378</v>
      </c>
      <c r="BR91" s="102">
        <v>13000</v>
      </c>
      <c r="BS91" s="102">
        <v>2080</v>
      </c>
      <c r="BT91" s="102">
        <v>45240</v>
      </c>
      <c r="BU91" s="102" t="s">
        <v>137</v>
      </c>
      <c r="BV91" s="151" t="str">
        <f t="shared" si="30"/>
        <v>PROFINAS S.A.S</v>
      </c>
      <c r="BW91" s="151" t="str">
        <f t="shared" si="31"/>
        <v>KRAMER</v>
      </c>
      <c r="BX91" s="151">
        <f t="shared" si="32"/>
        <v>12190.24</v>
      </c>
      <c r="BY91" s="151">
        <f t="shared" si="33"/>
        <v>1950.4384</v>
      </c>
      <c r="BZ91" s="151">
        <f t="shared" si="34"/>
        <v>42422.035199999998</v>
      </c>
      <c r="CA91" s="151" t="str">
        <f t="shared" si="35"/>
        <v>8-75 DIAS</v>
      </c>
      <c r="CB91" s="107" t="str">
        <f t="shared" si="18"/>
        <v>PROFINAS S.A.S</v>
      </c>
      <c r="CC91" s="107" t="str">
        <f t="shared" si="19"/>
        <v>KRAMER</v>
      </c>
      <c r="CD91" s="107">
        <f t="shared" si="20"/>
        <v>12190.24</v>
      </c>
      <c r="CE91" s="107">
        <f t="shared" si="21"/>
        <v>1950.4384</v>
      </c>
      <c r="CF91" s="107">
        <f t="shared" si="22"/>
        <v>42422.035199999998</v>
      </c>
      <c r="CG91" s="107" t="str">
        <f t="shared" si="23"/>
        <v>8-75 DIAS</v>
      </c>
    </row>
    <row r="92" spans="1:85">
      <c r="A92" s="48">
        <v>85</v>
      </c>
      <c r="B92" s="180" t="s">
        <v>844</v>
      </c>
      <c r="C92" s="133" t="s">
        <v>845</v>
      </c>
      <c r="D92" s="180" t="s">
        <v>846</v>
      </c>
      <c r="E92" s="180" t="s">
        <v>608</v>
      </c>
      <c r="F92" s="20" t="s">
        <v>591</v>
      </c>
      <c r="G92" s="137">
        <v>16</v>
      </c>
      <c r="H92" s="182" t="s">
        <v>1346</v>
      </c>
      <c r="I92" s="186">
        <v>17000</v>
      </c>
      <c r="J92" s="186">
        <v>2720</v>
      </c>
      <c r="K92" s="184">
        <v>315520</v>
      </c>
      <c r="L92" s="104" t="s">
        <v>1276</v>
      </c>
      <c r="M92" s="149"/>
      <c r="N92" s="149"/>
      <c r="O92" s="149"/>
      <c r="P92" s="149"/>
      <c r="Q92" s="149"/>
      <c r="R92" s="106"/>
      <c r="S92" s="106"/>
      <c r="T92" s="106"/>
      <c r="U92" s="106"/>
      <c r="V92" s="106"/>
      <c r="W92" s="105"/>
      <c r="X92" s="105"/>
      <c r="Y92" s="105"/>
      <c r="Z92" s="105"/>
      <c r="AA92" s="105"/>
      <c r="AB92" s="102"/>
      <c r="AC92" s="102"/>
      <c r="AD92" s="102"/>
      <c r="AE92" s="102"/>
      <c r="AF92" s="102"/>
      <c r="AG92" s="107" t="s">
        <v>1361</v>
      </c>
      <c r="AH92" s="107">
        <v>14000</v>
      </c>
      <c r="AI92" s="107">
        <v>2240</v>
      </c>
      <c r="AJ92" s="107">
        <v>259840</v>
      </c>
      <c r="AK92" s="107" t="s">
        <v>1356</v>
      </c>
      <c r="AL92" s="167" t="str">
        <f t="shared" si="24"/>
        <v xml:space="preserve"> INVERSIONES  JIMSA  LTDA  </v>
      </c>
      <c r="AM92" s="167" t="str">
        <f t="shared" si="25"/>
        <v xml:space="preserve">SCHOTT </v>
      </c>
      <c r="AN92" s="167">
        <f t="shared" si="26"/>
        <v>14000</v>
      </c>
      <c r="AO92" s="167">
        <f t="shared" si="27"/>
        <v>2240</v>
      </c>
      <c r="AP92" s="167">
        <f t="shared" si="28"/>
        <v>259840</v>
      </c>
      <c r="AQ92" s="167" t="str">
        <f t="shared" si="29"/>
        <v xml:space="preserve">10 DIAS  </v>
      </c>
      <c r="AR92" s="175"/>
      <c r="AS92" s="175"/>
      <c r="AT92" s="175"/>
      <c r="AU92" s="175"/>
      <c r="AV92" s="175"/>
      <c r="AW92" s="105"/>
      <c r="AX92" s="105"/>
      <c r="AY92" s="105"/>
      <c r="AZ92" s="105"/>
      <c r="BA92" s="105"/>
      <c r="BB92" s="176" t="s">
        <v>608</v>
      </c>
      <c r="BC92" s="176">
        <v>11220.34</v>
      </c>
      <c r="BD92" s="176">
        <v>1795.2544</v>
      </c>
      <c r="BE92" s="176">
        <v>208249.5104</v>
      </c>
      <c r="BF92" s="176" t="s">
        <v>1312</v>
      </c>
      <c r="BG92" s="106"/>
      <c r="BH92" s="106"/>
      <c r="BI92" s="106"/>
      <c r="BJ92" s="106"/>
      <c r="BK92" s="106"/>
      <c r="BL92" s="107"/>
      <c r="BM92" s="107"/>
      <c r="BN92" s="107"/>
      <c r="BO92" s="107"/>
      <c r="BP92" s="107"/>
      <c r="BQ92" s="102"/>
      <c r="BR92" s="102"/>
      <c r="BS92" s="102"/>
      <c r="BT92" s="102"/>
      <c r="BU92" s="102"/>
      <c r="BV92" s="151" t="str">
        <f t="shared" si="30"/>
        <v>PROFINAS S.A.S</v>
      </c>
      <c r="BW92" s="151" t="str">
        <f t="shared" si="31"/>
        <v>SCHOTT</v>
      </c>
      <c r="BX92" s="151">
        <f t="shared" si="32"/>
        <v>11220.34</v>
      </c>
      <c r="BY92" s="151">
        <f t="shared" si="33"/>
        <v>1795.2544</v>
      </c>
      <c r="BZ92" s="151">
        <f t="shared" si="34"/>
        <v>208249.5104</v>
      </c>
      <c r="CA92" s="151" t="str">
        <f t="shared" si="35"/>
        <v>8-75 DIAS</v>
      </c>
      <c r="CB92" s="107" t="str">
        <f t="shared" si="18"/>
        <v>PROFINAS S.A.S</v>
      </c>
      <c r="CC92" s="107" t="str">
        <f t="shared" si="19"/>
        <v>SCHOTT</v>
      </c>
      <c r="CD92" s="107">
        <f t="shared" si="20"/>
        <v>11220.34</v>
      </c>
      <c r="CE92" s="107">
        <f t="shared" si="21"/>
        <v>1795.2544</v>
      </c>
      <c r="CF92" s="107">
        <f t="shared" si="22"/>
        <v>208249.5104</v>
      </c>
      <c r="CG92" s="107" t="str">
        <f t="shared" si="23"/>
        <v>8-75 DIAS</v>
      </c>
    </row>
    <row r="93" spans="1:85">
      <c r="A93" s="48">
        <v>86</v>
      </c>
      <c r="B93" s="180" t="s">
        <v>844</v>
      </c>
      <c r="C93" s="133" t="s">
        <v>847</v>
      </c>
      <c r="D93" s="180" t="s">
        <v>848</v>
      </c>
      <c r="E93" s="180" t="s">
        <v>608</v>
      </c>
      <c r="F93" s="20" t="s">
        <v>591</v>
      </c>
      <c r="G93" s="137">
        <v>6</v>
      </c>
      <c r="H93" s="182" t="s">
        <v>1346</v>
      </c>
      <c r="I93" s="186">
        <v>19000</v>
      </c>
      <c r="J93" s="186">
        <v>3040</v>
      </c>
      <c r="K93" s="184">
        <v>132240</v>
      </c>
      <c r="L93" s="104" t="s">
        <v>1276</v>
      </c>
      <c r="M93" s="149"/>
      <c r="N93" s="149"/>
      <c r="O93" s="149"/>
      <c r="P93" s="149"/>
      <c r="Q93" s="149"/>
      <c r="R93" s="106"/>
      <c r="S93" s="106"/>
      <c r="T93" s="106"/>
      <c r="U93" s="106"/>
      <c r="V93" s="106"/>
      <c r="W93" s="105"/>
      <c r="X93" s="105"/>
      <c r="Y93" s="105"/>
      <c r="Z93" s="105"/>
      <c r="AA93" s="105"/>
      <c r="AB93" s="102"/>
      <c r="AC93" s="102"/>
      <c r="AD93" s="102"/>
      <c r="AE93" s="102"/>
      <c r="AF93" s="102"/>
      <c r="AG93" s="107" t="s">
        <v>1361</v>
      </c>
      <c r="AH93" s="107">
        <v>15650</v>
      </c>
      <c r="AI93" s="107">
        <v>2504</v>
      </c>
      <c r="AJ93" s="107">
        <v>108924</v>
      </c>
      <c r="AK93" s="107" t="s">
        <v>1356</v>
      </c>
      <c r="AL93" s="167" t="str">
        <f t="shared" si="24"/>
        <v xml:space="preserve"> INVERSIONES  JIMSA  LTDA  </v>
      </c>
      <c r="AM93" s="167" t="str">
        <f t="shared" si="25"/>
        <v xml:space="preserve">SCHOTT </v>
      </c>
      <c r="AN93" s="167">
        <f t="shared" si="26"/>
        <v>15650</v>
      </c>
      <c r="AO93" s="167">
        <f t="shared" si="27"/>
        <v>2504</v>
      </c>
      <c r="AP93" s="167">
        <f t="shared" si="28"/>
        <v>108924</v>
      </c>
      <c r="AQ93" s="167" t="str">
        <f t="shared" si="29"/>
        <v xml:space="preserve">10 DIAS  </v>
      </c>
      <c r="AR93" s="175"/>
      <c r="AS93" s="175"/>
      <c r="AT93" s="175"/>
      <c r="AU93" s="175"/>
      <c r="AV93" s="175"/>
      <c r="AW93" s="105"/>
      <c r="AX93" s="105"/>
      <c r="AY93" s="105"/>
      <c r="AZ93" s="105"/>
      <c r="BA93" s="105"/>
      <c r="BB93" s="176" t="s">
        <v>608</v>
      </c>
      <c r="BC93" s="176">
        <v>12506.22</v>
      </c>
      <c r="BD93" s="176">
        <v>2000.9951999999998</v>
      </c>
      <c r="BE93" s="176">
        <v>87043.291199999992</v>
      </c>
      <c r="BF93" s="176" t="s">
        <v>1312</v>
      </c>
      <c r="BG93" s="106"/>
      <c r="BH93" s="106"/>
      <c r="BI93" s="106"/>
      <c r="BJ93" s="106"/>
      <c r="BK93" s="106"/>
      <c r="BL93" s="107"/>
      <c r="BM93" s="107"/>
      <c r="BN93" s="107"/>
      <c r="BO93" s="107"/>
      <c r="BP93" s="107"/>
      <c r="BQ93" s="102"/>
      <c r="BR93" s="102"/>
      <c r="BS93" s="102"/>
      <c r="BT93" s="102"/>
      <c r="BU93" s="102"/>
      <c r="BV93" s="151" t="str">
        <f t="shared" si="30"/>
        <v>PROFINAS S.A.S</v>
      </c>
      <c r="BW93" s="151" t="str">
        <f t="shared" si="31"/>
        <v>SCHOTT</v>
      </c>
      <c r="BX93" s="151">
        <f t="shared" si="32"/>
        <v>12506.22</v>
      </c>
      <c r="BY93" s="151">
        <f t="shared" si="33"/>
        <v>2000.9951999999998</v>
      </c>
      <c r="BZ93" s="151">
        <f t="shared" si="34"/>
        <v>87043.291199999992</v>
      </c>
      <c r="CA93" s="151" t="str">
        <f t="shared" si="35"/>
        <v>8-75 DIAS</v>
      </c>
      <c r="CB93" s="107" t="str">
        <f t="shared" si="18"/>
        <v>PROFINAS S.A.S</v>
      </c>
      <c r="CC93" s="107" t="str">
        <f t="shared" si="19"/>
        <v>SCHOTT</v>
      </c>
      <c r="CD93" s="107">
        <f t="shared" si="20"/>
        <v>12506.22</v>
      </c>
      <c r="CE93" s="107">
        <f t="shared" si="21"/>
        <v>2000.9951999999998</v>
      </c>
      <c r="CF93" s="107">
        <f t="shared" si="22"/>
        <v>87043.291199999992</v>
      </c>
      <c r="CG93" s="107" t="str">
        <f t="shared" si="23"/>
        <v>8-75 DIAS</v>
      </c>
    </row>
    <row r="94" spans="1:85">
      <c r="A94" s="48">
        <v>87</v>
      </c>
      <c r="B94" s="180" t="s">
        <v>844</v>
      </c>
      <c r="C94" s="133" t="s">
        <v>849</v>
      </c>
      <c r="D94" s="180" t="s">
        <v>850</v>
      </c>
      <c r="E94" s="180" t="s">
        <v>608</v>
      </c>
      <c r="F94" s="20" t="s">
        <v>591</v>
      </c>
      <c r="G94" s="137">
        <v>6</v>
      </c>
      <c r="H94" s="182" t="s">
        <v>1346</v>
      </c>
      <c r="I94" s="222">
        <v>26000</v>
      </c>
      <c r="J94" s="222">
        <v>4160</v>
      </c>
      <c r="K94" s="184">
        <v>180960</v>
      </c>
      <c r="L94" s="104" t="s">
        <v>1276</v>
      </c>
      <c r="M94" s="149"/>
      <c r="N94" s="149"/>
      <c r="O94" s="149"/>
      <c r="P94" s="149"/>
      <c r="Q94" s="149"/>
      <c r="R94" s="106"/>
      <c r="S94" s="106"/>
      <c r="T94" s="106"/>
      <c r="U94" s="106"/>
      <c r="V94" s="106"/>
      <c r="W94" s="105"/>
      <c r="X94" s="105"/>
      <c r="Y94" s="105"/>
      <c r="Z94" s="105"/>
      <c r="AA94" s="105"/>
      <c r="AB94" s="102"/>
      <c r="AC94" s="102"/>
      <c r="AD94" s="102"/>
      <c r="AE94" s="102"/>
      <c r="AF94" s="102"/>
      <c r="AG94" s="107" t="s">
        <v>1361</v>
      </c>
      <c r="AH94" s="107">
        <v>22000</v>
      </c>
      <c r="AI94" s="107">
        <v>3520</v>
      </c>
      <c r="AJ94" s="107">
        <v>153120</v>
      </c>
      <c r="AK94" s="107" t="s">
        <v>1356</v>
      </c>
      <c r="AL94" s="167" t="str">
        <f t="shared" si="24"/>
        <v xml:space="preserve"> INVERSIONES  JIMSA  LTDA  </v>
      </c>
      <c r="AM94" s="167" t="str">
        <f t="shared" si="25"/>
        <v xml:space="preserve">SCHOTT </v>
      </c>
      <c r="AN94" s="167">
        <f t="shared" si="26"/>
        <v>22000</v>
      </c>
      <c r="AO94" s="167">
        <f t="shared" si="27"/>
        <v>3520</v>
      </c>
      <c r="AP94" s="167">
        <f t="shared" si="28"/>
        <v>153120</v>
      </c>
      <c r="AQ94" s="167" t="str">
        <f t="shared" si="29"/>
        <v xml:space="preserve">10 DIAS  </v>
      </c>
      <c r="AR94" s="175"/>
      <c r="AS94" s="175"/>
      <c r="AT94" s="175"/>
      <c r="AU94" s="175"/>
      <c r="AV94" s="175"/>
      <c r="AW94" s="105"/>
      <c r="AX94" s="105"/>
      <c r="AY94" s="105"/>
      <c r="AZ94" s="105"/>
      <c r="BA94" s="105"/>
      <c r="BB94" s="176" t="s">
        <v>608</v>
      </c>
      <c r="BC94" s="176">
        <v>17535.060000000001</v>
      </c>
      <c r="BD94" s="176">
        <v>2805.6096000000002</v>
      </c>
      <c r="BE94" s="176">
        <v>122044.01760000001</v>
      </c>
      <c r="BF94" s="176" t="s">
        <v>1312</v>
      </c>
      <c r="BG94" s="106"/>
      <c r="BH94" s="106"/>
      <c r="BI94" s="106"/>
      <c r="BJ94" s="106"/>
      <c r="BK94" s="106"/>
      <c r="BL94" s="107"/>
      <c r="BM94" s="107"/>
      <c r="BN94" s="107"/>
      <c r="BO94" s="107"/>
      <c r="BP94" s="107"/>
      <c r="BQ94" s="102"/>
      <c r="BR94" s="102"/>
      <c r="BS94" s="102"/>
      <c r="BT94" s="102"/>
      <c r="BU94" s="102"/>
      <c r="BV94" s="151" t="str">
        <f t="shared" si="30"/>
        <v>PROFINAS S.A.S</v>
      </c>
      <c r="BW94" s="151" t="str">
        <f t="shared" si="31"/>
        <v>SCHOTT</v>
      </c>
      <c r="BX94" s="151">
        <f t="shared" si="32"/>
        <v>17535.060000000001</v>
      </c>
      <c r="BY94" s="151">
        <f t="shared" si="33"/>
        <v>2805.6096000000002</v>
      </c>
      <c r="BZ94" s="151">
        <f t="shared" si="34"/>
        <v>122044.01760000001</v>
      </c>
      <c r="CA94" s="151" t="str">
        <f t="shared" si="35"/>
        <v>8-75 DIAS</v>
      </c>
      <c r="CB94" s="107" t="str">
        <f t="shared" si="18"/>
        <v>PROFINAS S.A.S</v>
      </c>
      <c r="CC94" s="107" t="str">
        <f t="shared" si="19"/>
        <v>SCHOTT</v>
      </c>
      <c r="CD94" s="107">
        <f t="shared" si="20"/>
        <v>17535.060000000001</v>
      </c>
      <c r="CE94" s="107">
        <f t="shared" si="21"/>
        <v>2805.6096000000002</v>
      </c>
      <c r="CF94" s="107">
        <f t="shared" si="22"/>
        <v>122044.01760000001</v>
      </c>
      <c r="CG94" s="107" t="str">
        <f t="shared" si="23"/>
        <v>8-75 DIAS</v>
      </c>
    </row>
    <row r="95" spans="1:85">
      <c r="A95" s="48">
        <v>88</v>
      </c>
      <c r="B95" s="42" t="s">
        <v>851</v>
      </c>
      <c r="C95" s="42" t="s">
        <v>852</v>
      </c>
      <c r="D95" s="42" t="s">
        <v>163</v>
      </c>
      <c r="E95" s="42" t="s">
        <v>853</v>
      </c>
      <c r="F95" s="27" t="s">
        <v>837</v>
      </c>
      <c r="G95" s="27">
        <v>40</v>
      </c>
      <c r="H95" s="182"/>
      <c r="I95" s="183"/>
      <c r="J95" s="183"/>
      <c r="K95" s="184"/>
      <c r="L95" s="104"/>
      <c r="M95" s="149"/>
      <c r="N95" s="149"/>
      <c r="O95" s="149"/>
      <c r="P95" s="149"/>
      <c r="Q95" s="149"/>
      <c r="R95" s="106"/>
      <c r="S95" s="106"/>
      <c r="T95" s="106"/>
      <c r="U95" s="106"/>
      <c r="V95" s="106"/>
      <c r="W95" s="105"/>
      <c r="X95" s="105"/>
      <c r="Y95" s="105"/>
      <c r="Z95" s="105"/>
      <c r="AA95" s="105"/>
      <c r="AB95" s="102"/>
      <c r="AC95" s="102"/>
      <c r="AD95" s="102"/>
      <c r="AE95" s="102"/>
      <c r="AF95" s="102"/>
      <c r="AG95" s="107"/>
      <c r="AH95" s="107"/>
      <c r="AI95" s="107"/>
      <c r="AJ95" s="107"/>
      <c r="AK95" s="107"/>
      <c r="AL95" s="167"/>
      <c r="AM95" s="167"/>
      <c r="AN95" s="167"/>
      <c r="AO95" s="167"/>
      <c r="AP95" s="167"/>
      <c r="AQ95" s="167"/>
      <c r="AR95" s="175"/>
      <c r="AS95" s="175"/>
      <c r="AT95" s="175"/>
      <c r="AU95" s="175"/>
      <c r="AV95" s="175"/>
      <c r="AW95" s="105"/>
      <c r="AX95" s="105"/>
      <c r="AY95" s="105"/>
      <c r="AZ95" s="105"/>
      <c r="BA95" s="105"/>
      <c r="BB95" s="176" t="s">
        <v>853</v>
      </c>
      <c r="BC95" s="176">
        <v>12688</v>
      </c>
      <c r="BD95" s="176">
        <v>2030.0800000000002</v>
      </c>
      <c r="BE95" s="176">
        <v>588723.19999999995</v>
      </c>
      <c r="BF95" s="176" t="s">
        <v>1312</v>
      </c>
      <c r="BG95" s="106"/>
      <c r="BH95" s="106"/>
      <c r="BI95" s="106"/>
      <c r="BJ95" s="106"/>
      <c r="BK95" s="106"/>
      <c r="BL95" s="107"/>
      <c r="BM95" s="107"/>
      <c r="BN95" s="107"/>
      <c r="BO95" s="107"/>
      <c r="BP95" s="107"/>
      <c r="BQ95" s="102"/>
      <c r="BR95" s="102"/>
      <c r="BS95" s="102"/>
      <c r="BT95" s="102"/>
      <c r="BU95" s="102"/>
      <c r="BV95" s="151" t="str">
        <f t="shared" si="30"/>
        <v>PROFINAS S.A.S</v>
      </c>
      <c r="BW95" s="151" t="str">
        <f t="shared" si="31"/>
        <v>BOECO NOR</v>
      </c>
      <c r="BX95" s="151">
        <f t="shared" si="32"/>
        <v>12688</v>
      </c>
      <c r="BY95" s="151">
        <f t="shared" si="33"/>
        <v>2030.0800000000002</v>
      </c>
      <c r="BZ95" s="151">
        <f t="shared" si="34"/>
        <v>588723.19999999995</v>
      </c>
      <c r="CA95" s="151" t="str">
        <f t="shared" si="35"/>
        <v>8-75 DIAS</v>
      </c>
      <c r="CB95" s="107" t="str">
        <f t="shared" si="18"/>
        <v>PROFINAS S.A.S</v>
      </c>
      <c r="CC95" s="107" t="str">
        <f t="shared" si="19"/>
        <v>BOECO NOR</v>
      </c>
      <c r="CD95" s="107">
        <f t="shared" si="20"/>
        <v>12688</v>
      </c>
      <c r="CE95" s="107">
        <f t="shared" si="21"/>
        <v>2030.0800000000002</v>
      </c>
      <c r="CF95" s="107">
        <f t="shared" si="22"/>
        <v>588723.19999999995</v>
      </c>
      <c r="CG95" s="107" t="str">
        <f t="shared" si="23"/>
        <v>8-75 DIAS</v>
      </c>
    </row>
    <row r="96" spans="1:85">
      <c r="A96" s="48">
        <v>89</v>
      </c>
      <c r="B96" s="189" t="s">
        <v>854</v>
      </c>
      <c r="C96" s="42" t="s">
        <v>855</v>
      </c>
      <c r="D96" s="42" t="s">
        <v>163</v>
      </c>
      <c r="E96" s="42" t="s">
        <v>608</v>
      </c>
      <c r="F96" s="27" t="s">
        <v>837</v>
      </c>
      <c r="G96" s="27">
        <v>10</v>
      </c>
      <c r="H96" s="182" t="s">
        <v>1346</v>
      </c>
      <c r="I96" s="183">
        <v>68000</v>
      </c>
      <c r="J96" s="183">
        <v>10880</v>
      </c>
      <c r="K96" s="184">
        <v>788800</v>
      </c>
      <c r="L96" s="104" t="s">
        <v>1274</v>
      </c>
      <c r="M96" s="149"/>
      <c r="N96" s="149"/>
      <c r="O96" s="149"/>
      <c r="P96" s="149"/>
      <c r="Q96" s="149"/>
      <c r="R96" s="106"/>
      <c r="S96" s="106"/>
      <c r="T96" s="106"/>
      <c r="U96" s="106"/>
      <c r="V96" s="106"/>
      <c r="W96" s="105"/>
      <c r="X96" s="105"/>
      <c r="Y96" s="105"/>
      <c r="Z96" s="105"/>
      <c r="AA96" s="105"/>
      <c r="AB96" s="102"/>
      <c r="AC96" s="102"/>
      <c r="AD96" s="102"/>
      <c r="AE96" s="102"/>
      <c r="AF96" s="102"/>
      <c r="AG96" s="107"/>
      <c r="AH96" s="107"/>
      <c r="AI96" s="107"/>
      <c r="AJ96" s="107"/>
      <c r="AK96" s="107"/>
      <c r="AL96" s="167" t="str">
        <f t="shared" si="24"/>
        <v>ADEQUIM SAS</v>
      </c>
      <c r="AM96" s="167" t="str">
        <f t="shared" si="25"/>
        <v>SCHOTTT</v>
      </c>
      <c r="AN96" s="167">
        <f t="shared" si="26"/>
        <v>68000</v>
      </c>
      <c r="AO96" s="167">
        <f t="shared" si="27"/>
        <v>10880</v>
      </c>
      <c r="AP96" s="167">
        <f t="shared" si="28"/>
        <v>788800</v>
      </c>
      <c r="AQ96" s="167" t="str">
        <f t="shared" si="29"/>
        <v>90 DIAS</v>
      </c>
      <c r="AR96" s="175"/>
      <c r="AS96" s="175"/>
      <c r="AT96" s="175"/>
      <c r="AU96" s="175"/>
      <c r="AV96" s="175"/>
      <c r="AW96" s="105"/>
      <c r="AX96" s="105"/>
      <c r="AY96" s="105"/>
      <c r="AZ96" s="105"/>
      <c r="BA96" s="105"/>
      <c r="BB96" s="176" t="s">
        <v>608</v>
      </c>
      <c r="BC96" s="176">
        <v>53850.799999999996</v>
      </c>
      <c r="BD96" s="176">
        <v>8616.1279999999988</v>
      </c>
      <c r="BE96" s="176">
        <v>624669.27999999991</v>
      </c>
      <c r="BF96" s="176" t="s">
        <v>1312</v>
      </c>
      <c r="BG96" s="106"/>
      <c r="BH96" s="106"/>
      <c r="BI96" s="106"/>
      <c r="BJ96" s="106"/>
      <c r="BK96" s="106"/>
      <c r="BL96" s="107"/>
      <c r="BM96" s="107"/>
      <c r="BN96" s="107"/>
      <c r="BO96" s="107"/>
      <c r="BP96" s="107"/>
      <c r="BQ96" s="102"/>
      <c r="BR96" s="102"/>
      <c r="BS96" s="102"/>
      <c r="BT96" s="102"/>
      <c r="BU96" s="102"/>
      <c r="BV96" s="151" t="str">
        <f t="shared" si="30"/>
        <v>PROFINAS S.A.S</v>
      </c>
      <c r="BW96" s="151" t="str">
        <f t="shared" si="31"/>
        <v>SCHOTT</v>
      </c>
      <c r="BX96" s="151">
        <f t="shared" si="32"/>
        <v>53850.799999999996</v>
      </c>
      <c r="BY96" s="151">
        <f t="shared" si="33"/>
        <v>8616.1279999999988</v>
      </c>
      <c r="BZ96" s="151">
        <f t="shared" si="34"/>
        <v>624669.27999999991</v>
      </c>
      <c r="CA96" s="151" t="str">
        <f t="shared" si="35"/>
        <v>8-75 DIAS</v>
      </c>
      <c r="CB96" s="107" t="str">
        <f t="shared" si="18"/>
        <v>PROFINAS S.A.S</v>
      </c>
      <c r="CC96" s="107" t="str">
        <f t="shared" si="19"/>
        <v>SCHOTT</v>
      </c>
      <c r="CD96" s="107">
        <f t="shared" si="20"/>
        <v>53850.799999999996</v>
      </c>
      <c r="CE96" s="107">
        <f t="shared" si="21"/>
        <v>8616.1279999999988</v>
      </c>
      <c r="CF96" s="107">
        <f t="shared" si="22"/>
        <v>624669.27999999991</v>
      </c>
      <c r="CG96" s="107" t="str">
        <f t="shared" si="23"/>
        <v>8-75 DIAS</v>
      </c>
    </row>
    <row r="97" spans="1:85">
      <c r="A97" s="48">
        <v>90</v>
      </c>
      <c r="B97" s="189" t="s">
        <v>856</v>
      </c>
      <c r="C97" s="189" t="s">
        <v>857</v>
      </c>
      <c r="D97" s="42" t="s">
        <v>163</v>
      </c>
      <c r="E97" s="42" t="s">
        <v>758</v>
      </c>
      <c r="F97" s="27" t="s">
        <v>837</v>
      </c>
      <c r="G97" s="27">
        <v>3</v>
      </c>
      <c r="H97" s="182" t="s">
        <v>758</v>
      </c>
      <c r="I97" s="183">
        <v>2600</v>
      </c>
      <c r="J97" s="183">
        <v>416</v>
      </c>
      <c r="K97" s="184">
        <v>9048</v>
      </c>
      <c r="L97" s="104" t="s">
        <v>1276</v>
      </c>
      <c r="M97" s="149"/>
      <c r="N97" s="149"/>
      <c r="O97" s="149"/>
      <c r="P97" s="149"/>
      <c r="Q97" s="149"/>
      <c r="R97" s="106"/>
      <c r="S97" s="106"/>
      <c r="T97" s="106"/>
      <c r="U97" s="106"/>
      <c r="V97" s="106"/>
      <c r="W97" s="105"/>
      <c r="X97" s="105"/>
      <c r="Y97" s="105"/>
      <c r="Z97" s="105"/>
      <c r="AA97" s="105"/>
      <c r="AB97" s="102"/>
      <c r="AC97" s="102"/>
      <c r="AD97" s="102"/>
      <c r="AE97" s="102"/>
      <c r="AF97" s="102"/>
      <c r="AG97" s="107"/>
      <c r="AH97" s="107"/>
      <c r="AI97" s="107"/>
      <c r="AJ97" s="107"/>
      <c r="AK97" s="107"/>
      <c r="AL97" s="167" t="str">
        <f t="shared" si="24"/>
        <v>ADEQUIM SAS</v>
      </c>
      <c r="AM97" s="167" t="str">
        <f t="shared" si="25"/>
        <v>CITOPLUS</v>
      </c>
      <c r="AN97" s="167">
        <f t="shared" si="26"/>
        <v>2600</v>
      </c>
      <c r="AO97" s="167">
        <f t="shared" si="27"/>
        <v>416</v>
      </c>
      <c r="AP97" s="167">
        <f t="shared" si="28"/>
        <v>9048</v>
      </c>
      <c r="AQ97" s="167" t="str">
        <f t="shared" si="29"/>
        <v>30 DIAS</v>
      </c>
      <c r="AR97" s="175" t="s">
        <v>1375</v>
      </c>
      <c r="AS97" s="175">
        <v>3000</v>
      </c>
      <c r="AT97" s="175">
        <v>480</v>
      </c>
      <c r="AU97" s="175">
        <v>10440</v>
      </c>
      <c r="AV97" s="175" t="s">
        <v>1377</v>
      </c>
      <c r="AW97" s="105"/>
      <c r="AX97" s="105"/>
      <c r="AY97" s="105"/>
      <c r="AZ97" s="105"/>
      <c r="BA97" s="105"/>
      <c r="BB97" s="176" t="s">
        <v>758</v>
      </c>
      <c r="BC97" s="176">
        <v>2537.6</v>
      </c>
      <c r="BD97" s="176">
        <v>406.01600000000002</v>
      </c>
      <c r="BE97" s="176">
        <v>8830.848</v>
      </c>
      <c r="BF97" s="176" t="s">
        <v>1312</v>
      </c>
      <c r="BG97" s="106"/>
      <c r="BH97" s="106"/>
      <c r="BI97" s="106"/>
      <c r="BJ97" s="106"/>
      <c r="BK97" s="106"/>
      <c r="BL97" s="107"/>
      <c r="BM97" s="107"/>
      <c r="BN97" s="107"/>
      <c r="BO97" s="107"/>
      <c r="BP97" s="107"/>
      <c r="BQ97" s="102"/>
      <c r="BR97" s="102"/>
      <c r="BS97" s="102"/>
      <c r="BT97" s="102"/>
      <c r="BU97" s="102"/>
      <c r="BV97" s="151" t="str">
        <f t="shared" si="30"/>
        <v>PROFINAS S.A.S</v>
      </c>
      <c r="BW97" s="151" t="str">
        <f t="shared" si="31"/>
        <v>CITOPLUS</v>
      </c>
      <c r="BX97" s="151">
        <f t="shared" si="32"/>
        <v>2537.6</v>
      </c>
      <c r="BY97" s="151">
        <f t="shared" si="33"/>
        <v>406.01600000000002</v>
      </c>
      <c r="BZ97" s="151">
        <f t="shared" si="34"/>
        <v>8830.848</v>
      </c>
      <c r="CA97" s="151" t="str">
        <f t="shared" si="35"/>
        <v>8-75 DIAS</v>
      </c>
      <c r="CB97" s="107" t="str">
        <f t="shared" si="18"/>
        <v>PROFINAS S.A.S</v>
      </c>
      <c r="CC97" s="107" t="str">
        <f t="shared" si="19"/>
        <v>CITOPLUS</v>
      </c>
      <c r="CD97" s="107">
        <f t="shared" si="20"/>
        <v>2537.6</v>
      </c>
      <c r="CE97" s="107">
        <f t="shared" si="21"/>
        <v>406.01600000000002</v>
      </c>
      <c r="CF97" s="107">
        <f t="shared" si="22"/>
        <v>8830.848</v>
      </c>
      <c r="CG97" s="107" t="str">
        <f t="shared" si="23"/>
        <v>8-75 DIAS</v>
      </c>
    </row>
    <row r="98" spans="1:85">
      <c r="A98" s="48">
        <v>91</v>
      </c>
      <c r="B98" s="113" t="s">
        <v>858</v>
      </c>
      <c r="C98" s="113" t="s">
        <v>859</v>
      </c>
      <c r="D98" s="113" t="s">
        <v>860</v>
      </c>
      <c r="E98" s="113" t="s">
        <v>861</v>
      </c>
      <c r="F98" s="25" t="s">
        <v>590</v>
      </c>
      <c r="G98" s="40">
        <v>2</v>
      </c>
      <c r="H98" s="182" t="s">
        <v>186</v>
      </c>
      <c r="I98" s="156">
        <v>565000</v>
      </c>
      <c r="J98" s="156">
        <v>90400</v>
      </c>
      <c r="K98" s="184">
        <v>1310800</v>
      </c>
      <c r="L98" s="104" t="s">
        <v>1276</v>
      </c>
      <c r="M98" s="149"/>
      <c r="N98" s="149"/>
      <c r="O98" s="149"/>
      <c r="P98" s="149"/>
      <c r="Q98" s="149"/>
      <c r="R98" s="106"/>
      <c r="S98" s="106"/>
      <c r="T98" s="106"/>
      <c r="U98" s="106"/>
      <c r="V98" s="106"/>
      <c r="W98" s="105"/>
      <c r="X98" s="105"/>
      <c r="Y98" s="105"/>
      <c r="Z98" s="105"/>
      <c r="AA98" s="105"/>
      <c r="AB98" s="102"/>
      <c r="AC98" s="102"/>
      <c r="AD98" s="102"/>
      <c r="AE98" s="102"/>
      <c r="AF98" s="102"/>
      <c r="AG98" s="107"/>
      <c r="AH98" s="107"/>
      <c r="AI98" s="107"/>
      <c r="AJ98" s="107"/>
      <c r="AK98" s="107"/>
      <c r="AL98" s="167" t="str">
        <f t="shared" si="24"/>
        <v>ADEQUIM SAS</v>
      </c>
      <c r="AM98" s="167" t="str">
        <f t="shared" si="25"/>
        <v>ALFA AESAR</v>
      </c>
      <c r="AN98" s="167">
        <f t="shared" si="26"/>
        <v>565000</v>
      </c>
      <c r="AO98" s="167">
        <f t="shared" si="27"/>
        <v>90400</v>
      </c>
      <c r="AP98" s="167">
        <f t="shared" si="28"/>
        <v>1310800</v>
      </c>
      <c r="AQ98" s="167" t="str">
        <f t="shared" si="29"/>
        <v>30 DIAS</v>
      </c>
      <c r="AR98" s="175"/>
      <c r="AS98" s="175"/>
      <c r="AT98" s="175"/>
      <c r="AU98" s="175"/>
      <c r="AV98" s="175"/>
      <c r="AW98" s="105"/>
      <c r="AX98" s="105"/>
      <c r="AY98" s="105"/>
      <c r="AZ98" s="105"/>
      <c r="BA98" s="105"/>
      <c r="BB98" s="176" t="s">
        <v>861</v>
      </c>
      <c r="BC98" s="176">
        <v>572180</v>
      </c>
      <c r="BD98" s="176">
        <v>91548.800000000003</v>
      </c>
      <c r="BE98" s="176">
        <v>1327457.6000000001</v>
      </c>
      <c r="BF98" s="176" t="s">
        <v>1312</v>
      </c>
      <c r="BG98" s="106"/>
      <c r="BH98" s="106"/>
      <c r="BI98" s="106"/>
      <c r="BJ98" s="106"/>
      <c r="BK98" s="106"/>
      <c r="BL98" s="107"/>
      <c r="BM98" s="107"/>
      <c r="BN98" s="107"/>
      <c r="BO98" s="107"/>
      <c r="BP98" s="107"/>
      <c r="BQ98" s="102"/>
      <c r="BR98" s="102"/>
      <c r="BS98" s="102"/>
      <c r="BT98" s="102"/>
      <c r="BU98" s="102"/>
      <c r="BV98" s="151" t="str">
        <f t="shared" si="30"/>
        <v>PROFINAS S.A.S</v>
      </c>
      <c r="BW98" s="151" t="str">
        <f t="shared" si="31"/>
        <v xml:space="preserve">ALFA AESAR </v>
      </c>
      <c r="BX98" s="151">
        <f t="shared" si="32"/>
        <v>572180</v>
      </c>
      <c r="BY98" s="151">
        <f t="shared" si="33"/>
        <v>91548.800000000003</v>
      </c>
      <c r="BZ98" s="151">
        <f t="shared" si="34"/>
        <v>1327457.6000000001</v>
      </c>
      <c r="CA98" s="151" t="str">
        <f t="shared" si="35"/>
        <v>8-75 DIAS</v>
      </c>
      <c r="CB98" s="107" t="str">
        <f t="shared" si="18"/>
        <v>ADEQUIM SAS</v>
      </c>
      <c r="CC98" s="107" t="str">
        <f t="shared" si="19"/>
        <v>ALFA AESAR</v>
      </c>
      <c r="CD98" s="107">
        <f t="shared" si="20"/>
        <v>565000</v>
      </c>
      <c r="CE98" s="107">
        <f t="shared" si="21"/>
        <v>90400</v>
      </c>
      <c r="CF98" s="107">
        <f t="shared" si="22"/>
        <v>1310800</v>
      </c>
      <c r="CG98" s="107" t="str">
        <f t="shared" si="23"/>
        <v>30 DIAS</v>
      </c>
    </row>
    <row r="99" spans="1:85">
      <c r="A99" s="48">
        <v>92</v>
      </c>
      <c r="B99" s="113" t="s">
        <v>862</v>
      </c>
      <c r="C99" s="113" t="s">
        <v>863</v>
      </c>
      <c r="D99" s="113" t="s">
        <v>864</v>
      </c>
      <c r="E99" s="113" t="s">
        <v>865</v>
      </c>
      <c r="F99" s="25" t="s">
        <v>137</v>
      </c>
      <c r="G99" s="25">
        <v>1</v>
      </c>
      <c r="H99" s="156" t="s">
        <v>186</v>
      </c>
      <c r="I99" s="182">
        <v>345000</v>
      </c>
      <c r="J99" s="182">
        <v>55200</v>
      </c>
      <c r="K99" s="184">
        <v>400200</v>
      </c>
      <c r="L99" s="104" t="s">
        <v>1274</v>
      </c>
      <c r="M99" s="149"/>
      <c r="N99" s="149"/>
      <c r="O99" s="149"/>
      <c r="P99" s="149"/>
      <c r="Q99" s="149"/>
      <c r="R99" s="106"/>
      <c r="S99" s="106"/>
      <c r="T99" s="106"/>
      <c r="U99" s="106"/>
      <c r="V99" s="106"/>
      <c r="W99" s="105"/>
      <c r="X99" s="105"/>
      <c r="Y99" s="105"/>
      <c r="Z99" s="105"/>
      <c r="AA99" s="105"/>
      <c r="AB99" s="102"/>
      <c r="AC99" s="102"/>
      <c r="AD99" s="102"/>
      <c r="AE99" s="102"/>
      <c r="AF99" s="102"/>
      <c r="AG99" s="107"/>
      <c r="AH99" s="107"/>
      <c r="AI99" s="107"/>
      <c r="AJ99" s="107"/>
      <c r="AK99" s="107"/>
      <c r="AL99" s="167" t="str">
        <f t="shared" si="24"/>
        <v>ADEQUIM SAS</v>
      </c>
      <c r="AM99" s="167" t="str">
        <f t="shared" si="25"/>
        <v>ALFA AESAR</v>
      </c>
      <c r="AN99" s="167">
        <f t="shared" si="26"/>
        <v>345000</v>
      </c>
      <c r="AO99" s="167">
        <f t="shared" si="27"/>
        <v>55200</v>
      </c>
      <c r="AP99" s="167">
        <f t="shared" si="28"/>
        <v>400200</v>
      </c>
      <c r="AQ99" s="167" t="str">
        <f t="shared" si="29"/>
        <v>90 DIAS</v>
      </c>
      <c r="AR99" s="175"/>
      <c r="AS99" s="175"/>
      <c r="AT99" s="175"/>
      <c r="AU99" s="175"/>
      <c r="AV99" s="175"/>
      <c r="AW99" s="105"/>
      <c r="AX99" s="105"/>
      <c r="AY99" s="105"/>
      <c r="AZ99" s="105"/>
      <c r="BA99" s="105"/>
      <c r="BB99" s="176"/>
      <c r="BC99" s="176"/>
      <c r="BD99" s="176"/>
      <c r="BE99" s="176"/>
      <c r="BF99" s="176"/>
      <c r="BG99" s="106"/>
      <c r="BH99" s="106"/>
      <c r="BI99" s="106"/>
      <c r="BJ99" s="106"/>
      <c r="BK99" s="106"/>
      <c r="BL99" s="107"/>
      <c r="BM99" s="107"/>
      <c r="BN99" s="107"/>
      <c r="BO99" s="107"/>
      <c r="BP99" s="107"/>
      <c r="BQ99" s="102"/>
      <c r="BR99" s="102"/>
      <c r="BS99" s="102"/>
      <c r="BT99" s="102"/>
      <c r="BU99" s="102"/>
      <c r="BV99" s="151"/>
      <c r="BW99" s="151"/>
      <c r="BX99" s="151"/>
      <c r="BY99" s="151"/>
      <c r="BZ99" s="151"/>
      <c r="CA99" s="151"/>
      <c r="CB99" s="107" t="str">
        <f t="shared" si="18"/>
        <v>ADEQUIM SAS</v>
      </c>
      <c r="CC99" s="107" t="str">
        <f t="shared" si="19"/>
        <v>ALFA AESAR</v>
      </c>
      <c r="CD99" s="107">
        <f t="shared" si="20"/>
        <v>345000</v>
      </c>
      <c r="CE99" s="107">
        <f t="shared" si="21"/>
        <v>55200</v>
      </c>
      <c r="CF99" s="107">
        <f t="shared" si="22"/>
        <v>400200</v>
      </c>
      <c r="CG99" s="107" t="str">
        <f t="shared" si="23"/>
        <v>90 DIAS</v>
      </c>
    </row>
    <row r="100" spans="1:85" ht="60">
      <c r="A100" s="48">
        <v>93</v>
      </c>
      <c r="B100" s="113" t="s">
        <v>866</v>
      </c>
      <c r="C100" s="191" t="s">
        <v>867</v>
      </c>
      <c r="D100" s="212"/>
      <c r="E100" s="113" t="s">
        <v>868</v>
      </c>
      <c r="F100" s="25" t="s">
        <v>869</v>
      </c>
      <c r="G100" s="40">
        <v>1</v>
      </c>
      <c r="H100" s="182"/>
      <c r="I100" s="186"/>
      <c r="J100" s="186"/>
      <c r="K100" s="184"/>
      <c r="L100" s="104"/>
      <c r="M100" s="149"/>
      <c r="N100" s="149"/>
      <c r="O100" s="149"/>
      <c r="P100" s="149"/>
      <c r="Q100" s="149"/>
      <c r="R100" s="106"/>
      <c r="S100" s="106"/>
      <c r="T100" s="106"/>
      <c r="U100" s="106"/>
      <c r="V100" s="106"/>
      <c r="W100" s="105"/>
      <c r="X100" s="105"/>
      <c r="Y100" s="105"/>
      <c r="Z100" s="105"/>
      <c r="AA100" s="105"/>
      <c r="AB100" s="102"/>
      <c r="AC100" s="102"/>
      <c r="AD100" s="102"/>
      <c r="AE100" s="102"/>
      <c r="AF100" s="102"/>
      <c r="AG100" s="107"/>
      <c r="AH100" s="107"/>
      <c r="AI100" s="107"/>
      <c r="AJ100" s="107"/>
      <c r="AK100" s="107"/>
      <c r="AL100" s="167"/>
      <c r="AM100" s="167"/>
      <c r="AN100" s="167"/>
      <c r="AO100" s="167"/>
      <c r="AP100" s="167"/>
      <c r="AQ100" s="167"/>
      <c r="AR100" s="175"/>
      <c r="AS100" s="175"/>
      <c r="AT100" s="175"/>
      <c r="AU100" s="175"/>
      <c r="AV100" s="175"/>
      <c r="AW100" s="105" t="s">
        <v>1380</v>
      </c>
      <c r="AX100" s="105">
        <v>2014200</v>
      </c>
      <c r="AY100" s="105">
        <v>322272</v>
      </c>
      <c r="AZ100" s="105">
        <v>2336472</v>
      </c>
      <c r="BA100" s="105" t="s">
        <v>137</v>
      </c>
      <c r="BB100" s="176"/>
      <c r="BC100" s="176"/>
      <c r="BD100" s="176"/>
      <c r="BE100" s="176"/>
      <c r="BF100" s="176"/>
      <c r="BG100" s="106"/>
      <c r="BH100" s="106"/>
      <c r="BI100" s="106"/>
      <c r="BJ100" s="106"/>
      <c r="BK100" s="106"/>
      <c r="BL100" s="107"/>
      <c r="BM100" s="107"/>
      <c r="BN100" s="107"/>
      <c r="BO100" s="107"/>
      <c r="BP100" s="107"/>
      <c r="BQ100" s="102"/>
      <c r="BR100" s="102"/>
      <c r="BS100" s="102"/>
      <c r="BT100" s="102"/>
      <c r="BU100" s="102"/>
      <c r="BV100" s="151" t="str">
        <f t="shared" si="30"/>
        <v>PURIFICACIÓN Y ANÁLISIS DE FLUIDOS LTDA.</v>
      </c>
      <c r="BW100" s="151" t="str">
        <f t="shared" si="31"/>
        <v>CAPITAL</v>
      </c>
      <c r="BX100" s="151">
        <f t="shared" si="32"/>
        <v>2014200</v>
      </c>
      <c r="BY100" s="151">
        <f t="shared" si="33"/>
        <v>322272</v>
      </c>
      <c r="BZ100" s="151">
        <f t="shared" si="34"/>
        <v>2336472</v>
      </c>
      <c r="CA100" s="151" t="str">
        <f t="shared" si="35"/>
        <v>60 DÍAS</v>
      </c>
      <c r="CB100" s="107" t="str">
        <f t="shared" si="18"/>
        <v>PURIFICACIÓN Y ANÁLISIS DE FLUIDOS LTDA.</v>
      </c>
      <c r="CC100" s="107" t="str">
        <f t="shared" si="19"/>
        <v>CAPITAL</v>
      </c>
      <c r="CD100" s="107">
        <f t="shared" si="20"/>
        <v>2014200</v>
      </c>
      <c r="CE100" s="107">
        <f t="shared" si="21"/>
        <v>322272</v>
      </c>
      <c r="CF100" s="107">
        <f t="shared" si="22"/>
        <v>2336472</v>
      </c>
      <c r="CG100" s="107" t="str">
        <f t="shared" si="23"/>
        <v>60 DÍAS</v>
      </c>
    </row>
    <row r="101" spans="1:85">
      <c r="A101" s="48">
        <v>94</v>
      </c>
      <c r="B101" s="211" t="s">
        <v>870</v>
      </c>
      <c r="C101" s="223" t="s">
        <v>871</v>
      </c>
      <c r="D101" s="212"/>
      <c r="E101" s="113" t="s">
        <v>868</v>
      </c>
      <c r="F101" s="25" t="s">
        <v>872</v>
      </c>
      <c r="G101" s="40">
        <v>1</v>
      </c>
      <c r="H101" s="182"/>
      <c r="I101" s="186"/>
      <c r="J101" s="186"/>
      <c r="K101" s="184"/>
      <c r="L101" s="104"/>
      <c r="M101" s="149"/>
      <c r="N101" s="149"/>
      <c r="O101" s="149"/>
      <c r="P101" s="149"/>
      <c r="Q101" s="149"/>
      <c r="R101" s="106"/>
      <c r="S101" s="106"/>
      <c r="T101" s="106"/>
      <c r="U101" s="106"/>
      <c r="V101" s="106"/>
      <c r="W101" s="105"/>
      <c r="X101" s="105"/>
      <c r="Y101" s="105"/>
      <c r="Z101" s="105"/>
      <c r="AA101" s="105"/>
      <c r="AB101" s="102"/>
      <c r="AC101" s="102"/>
      <c r="AD101" s="102"/>
      <c r="AE101" s="102"/>
      <c r="AF101" s="102"/>
      <c r="AG101" s="107"/>
      <c r="AH101" s="107"/>
      <c r="AI101" s="107"/>
      <c r="AJ101" s="107"/>
      <c r="AK101" s="107"/>
      <c r="AL101" s="167"/>
      <c r="AM101" s="167"/>
      <c r="AN101" s="167"/>
      <c r="AO101" s="167"/>
      <c r="AP101" s="167"/>
      <c r="AQ101" s="167"/>
      <c r="AR101" s="175"/>
      <c r="AS101" s="175"/>
      <c r="AT101" s="175"/>
      <c r="AU101" s="175"/>
      <c r="AV101" s="175"/>
      <c r="AW101" s="105" t="s">
        <v>1380</v>
      </c>
      <c r="AX101" s="105">
        <v>307800</v>
      </c>
      <c r="AY101" s="105">
        <v>49248</v>
      </c>
      <c r="AZ101" s="105">
        <v>357048</v>
      </c>
      <c r="BA101" s="105" t="s">
        <v>137</v>
      </c>
      <c r="BB101" s="176"/>
      <c r="BC101" s="176"/>
      <c r="BD101" s="176"/>
      <c r="BE101" s="176"/>
      <c r="BF101" s="176"/>
      <c r="BG101" s="106"/>
      <c r="BH101" s="106"/>
      <c r="BI101" s="106"/>
      <c r="BJ101" s="106"/>
      <c r="BK101" s="106"/>
      <c r="BL101" s="107"/>
      <c r="BM101" s="107"/>
      <c r="BN101" s="107"/>
      <c r="BO101" s="107"/>
      <c r="BP101" s="107"/>
      <c r="BQ101" s="102"/>
      <c r="BR101" s="102"/>
      <c r="BS101" s="102"/>
      <c r="BT101" s="102"/>
      <c r="BU101" s="102"/>
      <c r="BV101" s="151" t="str">
        <f t="shared" si="30"/>
        <v>PURIFICACIÓN Y ANÁLISIS DE FLUIDOS LTDA.</v>
      </c>
      <c r="BW101" s="151" t="str">
        <f t="shared" si="31"/>
        <v>CAPITAL</v>
      </c>
      <c r="BX101" s="151">
        <f t="shared" si="32"/>
        <v>307800</v>
      </c>
      <c r="BY101" s="151">
        <f t="shared" si="33"/>
        <v>49248</v>
      </c>
      <c r="BZ101" s="151">
        <f t="shared" si="34"/>
        <v>357048</v>
      </c>
      <c r="CA101" s="151" t="str">
        <f t="shared" si="35"/>
        <v>60 DÍAS</v>
      </c>
      <c r="CB101" s="107" t="str">
        <f t="shared" si="18"/>
        <v>PURIFICACIÓN Y ANÁLISIS DE FLUIDOS LTDA.</v>
      </c>
      <c r="CC101" s="107" t="str">
        <f t="shared" si="19"/>
        <v>CAPITAL</v>
      </c>
      <c r="CD101" s="107">
        <f t="shared" si="20"/>
        <v>307800</v>
      </c>
      <c r="CE101" s="107">
        <f t="shared" si="21"/>
        <v>49248</v>
      </c>
      <c r="CF101" s="107">
        <f t="shared" si="22"/>
        <v>357048</v>
      </c>
      <c r="CG101" s="107" t="str">
        <f t="shared" si="23"/>
        <v>60 DÍAS</v>
      </c>
    </row>
    <row r="102" spans="1:85">
      <c r="A102" s="48">
        <v>95</v>
      </c>
      <c r="B102" s="211" t="s">
        <v>873</v>
      </c>
      <c r="C102" s="223" t="s">
        <v>874</v>
      </c>
      <c r="D102" s="212"/>
      <c r="E102" s="113" t="s">
        <v>868</v>
      </c>
      <c r="F102" s="25" t="s">
        <v>875</v>
      </c>
      <c r="G102" s="40">
        <v>2</v>
      </c>
      <c r="H102" s="182"/>
      <c r="I102" s="186"/>
      <c r="J102" s="186"/>
      <c r="K102" s="184"/>
      <c r="L102" s="104"/>
      <c r="M102" s="149"/>
      <c r="N102" s="149"/>
      <c r="O102" s="149"/>
      <c r="P102" s="149"/>
      <c r="Q102" s="149"/>
      <c r="R102" s="106"/>
      <c r="S102" s="106"/>
      <c r="T102" s="106"/>
      <c r="U102" s="106"/>
      <c r="V102" s="106"/>
      <c r="W102" s="105"/>
      <c r="X102" s="105"/>
      <c r="Y102" s="105"/>
      <c r="Z102" s="105"/>
      <c r="AA102" s="105"/>
      <c r="AB102" s="102"/>
      <c r="AC102" s="102"/>
      <c r="AD102" s="102"/>
      <c r="AE102" s="102"/>
      <c r="AF102" s="102"/>
      <c r="AG102" s="107"/>
      <c r="AH102" s="107"/>
      <c r="AI102" s="107"/>
      <c r="AJ102" s="107"/>
      <c r="AK102" s="107"/>
      <c r="AL102" s="167"/>
      <c r="AM102" s="167"/>
      <c r="AN102" s="167"/>
      <c r="AO102" s="167"/>
      <c r="AP102" s="167"/>
      <c r="AQ102" s="167"/>
      <c r="AR102" s="175"/>
      <c r="AS102" s="175"/>
      <c r="AT102" s="175"/>
      <c r="AU102" s="175"/>
      <c r="AV102" s="175"/>
      <c r="AW102" s="105" t="s">
        <v>1380</v>
      </c>
      <c r="AX102" s="105">
        <v>357120</v>
      </c>
      <c r="AY102" s="105">
        <v>57139.200000000004</v>
      </c>
      <c r="AZ102" s="105">
        <v>828518.40000000002</v>
      </c>
      <c r="BA102" s="105" t="s">
        <v>137</v>
      </c>
      <c r="BB102" s="176"/>
      <c r="BC102" s="176"/>
      <c r="BD102" s="176"/>
      <c r="BE102" s="176"/>
      <c r="BF102" s="176"/>
      <c r="BG102" s="106"/>
      <c r="BH102" s="106"/>
      <c r="BI102" s="106"/>
      <c r="BJ102" s="106"/>
      <c r="BK102" s="106"/>
      <c r="BL102" s="107"/>
      <c r="BM102" s="107"/>
      <c r="BN102" s="107"/>
      <c r="BO102" s="107"/>
      <c r="BP102" s="107"/>
      <c r="BQ102" s="102"/>
      <c r="BR102" s="102"/>
      <c r="BS102" s="102"/>
      <c r="BT102" s="102"/>
      <c r="BU102" s="102"/>
      <c r="BV102" s="151" t="str">
        <f t="shared" si="30"/>
        <v>PURIFICACIÓN Y ANÁLISIS DE FLUIDOS LTDA.</v>
      </c>
      <c r="BW102" s="151" t="str">
        <f t="shared" si="31"/>
        <v>CAPITAL</v>
      </c>
      <c r="BX102" s="151">
        <f t="shared" si="32"/>
        <v>357120</v>
      </c>
      <c r="BY102" s="151">
        <f t="shared" si="33"/>
        <v>57139.200000000004</v>
      </c>
      <c r="BZ102" s="151">
        <f t="shared" si="34"/>
        <v>828518.40000000002</v>
      </c>
      <c r="CA102" s="151" t="str">
        <f t="shared" si="35"/>
        <v>60 DÍAS</v>
      </c>
      <c r="CB102" s="107" t="str">
        <f t="shared" si="18"/>
        <v>PURIFICACIÓN Y ANÁLISIS DE FLUIDOS LTDA.</v>
      </c>
      <c r="CC102" s="107" t="str">
        <f t="shared" si="19"/>
        <v>CAPITAL</v>
      </c>
      <c r="CD102" s="107">
        <f t="shared" si="20"/>
        <v>357120</v>
      </c>
      <c r="CE102" s="107">
        <f t="shared" si="21"/>
        <v>57139.200000000004</v>
      </c>
      <c r="CF102" s="107">
        <f t="shared" si="22"/>
        <v>828518.40000000002</v>
      </c>
      <c r="CG102" s="107" t="str">
        <f t="shared" si="23"/>
        <v>60 DÍAS</v>
      </c>
    </row>
    <row r="103" spans="1:85">
      <c r="A103" s="48">
        <v>96</v>
      </c>
      <c r="B103" s="211" t="s">
        <v>876</v>
      </c>
      <c r="C103" s="223" t="s">
        <v>877</v>
      </c>
      <c r="D103" s="212"/>
      <c r="E103" s="113" t="s">
        <v>868</v>
      </c>
      <c r="F103" s="25" t="s">
        <v>878</v>
      </c>
      <c r="G103" s="40">
        <v>2</v>
      </c>
      <c r="H103" s="182"/>
      <c r="I103" s="186"/>
      <c r="J103" s="186"/>
      <c r="K103" s="184"/>
      <c r="L103" s="104"/>
      <c r="M103" s="149"/>
      <c r="N103" s="149"/>
      <c r="O103" s="149"/>
      <c r="P103" s="149"/>
      <c r="Q103" s="149"/>
      <c r="R103" s="106"/>
      <c r="S103" s="106"/>
      <c r="T103" s="106"/>
      <c r="U103" s="106"/>
      <c r="V103" s="106"/>
      <c r="W103" s="105"/>
      <c r="X103" s="105"/>
      <c r="Y103" s="105"/>
      <c r="Z103" s="105"/>
      <c r="AA103" s="105"/>
      <c r="AB103" s="102"/>
      <c r="AC103" s="102"/>
      <c r="AD103" s="102"/>
      <c r="AE103" s="102"/>
      <c r="AF103" s="102"/>
      <c r="AG103" s="107"/>
      <c r="AH103" s="107"/>
      <c r="AI103" s="107"/>
      <c r="AJ103" s="107"/>
      <c r="AK103" s="107"/>
      <c r="AL103" s="167"/>
      <c r="AM103" s="167"/>
      <c r="AN103" s="167"/>
      <c r="AO103" s="167"/>
      <c r="AP103" s="167"/>
      <c r="AQ103" s="167"/>
      <c r="AR103" s="175"/>
      <c r="AS103" s="175"/>
      <c r="AT103" s="175"/>
      <c r="AU103" s="175"/>
      <c r="AV103" s="175"/>
      <c r="AW103" s="105" t="s">
        <v>1380</v>
      </c>
      <c r="AX103" s="105">
        <v>207360</v>
      </c>
      <c r="AY103" s="105">
        <v>33177.599999999999</v>
      </c>
      <c r="AZ103" s="105">
        <v>481075.20000000001</v>
      </c>
      <c r="BA103" s="105" t="s">
        <v>137</v>
      </c>
      <c r="BB103" s="176"/>
      <c r="BC103" s="176"/>
      <c r="BD103" s="176"/>
      <c r="BE103" s="176"/>
      <c r="BF103" s="176"/>
      <c r="BG103" s="106"/>
      <c r="BH103" s="106"/>
      <c r="BI103" s="106"/>
      <c r="BJ103" s="106"/>
      <c r="BK103" s="106"/>
      <c r="BL103" s="107"/>
      <c r="BM103" s="107"/>
      <c r="BN103" s="107"/>
      <c r="BO103" s="107"/>
      <c r="BP103" s="107"/>
      <c r="BQ103" s="102"/>
      <c r="BR103" s="102"/>
      <c r="BS103" s="102"/>
      <c r="BT103" s="102"/>
      <c r="BU103" s="102"/>
      <c r="BV103" s="151" t="str">
        <f t="shared" si="30"/>
        <v>PURIFICACIÓN Y ANÁLISIS DE FLUIDOS LTDA.</v>
      </c>
      <c r="BW103" s="151" t="str">
        <f t="shared" si="31"/>
        <v>CAPITAL</v>
      </c>
      <c r="BX103" s="151">
        <f t="shared" si="32"/>
        <v>207360</v>
      </c>
      <c r="BY103" s="151">
        <f t="shared" si="33"/>
        <v>33177.599999999999</v>
      </c>
      <c r="BZ103" s="151">
        <f t="shared" si="34"/>
        <v>481075.20000000001</v>
      </c>
      <c r="CA103" s="151" t="str">
        <f t="shared" si="35"/>
        <v>60 DÍAS</v>
      </c>
      <c r="CB103" s="107" t="str">
        <f t="shared" si="18"/>
        <v>PURIFICACIÓN Y ANÁLISIS DE FLUIDOS LTDA.</v>
      </c>
      <c r="CC103" s="107" t="str">
        <f t="shared" si="19"/>
        <v>CAPITAL</v>
      </c>
      <c r="CD103" s="107">
        <f t="shared" si="20"/>
        <v>207360</v>
      </c>
      <c r="CE103" s="107">
        <f t="shared" si="21"/>
        <v>33177.599999999999</v>
      </c>
      <c r="CF103" s="107">
        <f t="shared" si="22"/>
        <v>481075.20000000001</v>
      </c>
      <c r="CG103" s="107" t="str">
        <f t="shared" si="23"/>
        <v>60 DÍAS</v>
      </c>
    </row>
    <row r="104" spans="1:85" ht="45">
      <c r="A104" s="48">
        <v>97</v>
      </c>
      <c r="B104" s="113" t="s">
        <v>879</v>
      </c>
      <c r="C104" s="191" t="s">
        <v>880</v>
      </c>
      <c r="D104" s="113" t="s">
        <v>881</v>
      </c>
      <c r="E104" s="113" t="s">
        <v>868</v>
      </c>
      <c r="F104" s="25" t="s">
        <v>882</v>
      </c>
      <c r="G104" s="40">
        <v>1</v>
      </c>
      <c r="H104" s="182"/>
      <c r="I104" s="186"/>
      <c r="J104" s="186"/>
      <c r="K104" s="184"/>
      <c r="L104" s="104"/>
      <c r="M104" s="149"/>
      <c r="N104" s="149"/>
      <c r="O104" s="149"/>
      <c r="P104" s="149"/>
      <c r="Q104" s="149"/>
      <c r="R104" s="106"/>
      <c r="S104" s="106"/>
      <c r="T104" s="106"/>
      <c r="U104" s="106"/>
      <c r="V104" s="106"/>
      <c r="W104" s="105"/>
      <c r="X104" s="105"/>
      <c r="Y104" s="105"/>
      <c r="Z104" s="105"/>
      <c r="AA104" s="105"/>
      <c r="AB104" s="102"/>
      <c r="AC104" s="102"/>
      <c r="AD104" s="102"/>
      <c r="AE104" s="102"/>
      <c r="AF104" s="102"/>
      <c r="AG104" s="107"/>
      <c r="AH104" s="107"/>
      <c r="AI104" s="107"/>
      <c r="AJ104" s="107"/>
      <c r="AK104" s="107"/>
      <c r="AL104" s="167"/>
      <c r="AM104" s="167"/>
      <c r="AN104" s="167"/>
      <c r="AO104" s="167"/>
      <c r="AP104" s="167"/>
      <c r="AQ104" s="167"/>
      <c r="AR104" s="175"/>
      <c r="AS104" s="175"/>
      <c r="AT104" s="175"/>
      <c r="AU104" s="175"/>
      <c r="AV104" s="175"/>
      <c r="AW104" s="105" t="s">
        <v>1380</v>
      </c>
      <c r="AX104" s="105">
        <v>1019520</v>
      </c>
      <c r="AY104" s="105">
        <v>163123.20000000001</v>
      </c>
      <c r="AZ104" s="105">
        <v>1182643.2</v>
      </c>
      <c r="BA104" s="105" t="s">
        <v>137</v>
      </c>
      <c r="BB104" s="176"/>
      <c r="BC104" s="176"/>
      <c r="BD104" s="176"/>
      <c r="BE104" s="176"/>
      <c r="BF104" s="176"/>
      <c r="BG104" s="106"/>
      <c r="BH104" s="106"/>
      <c r="BI104" s="106"/>
      <c r="BJ104" s="106"/>
      <c r="BK104" s="106"/>
      <c r="BL104" s="107"/>
      <c r="BM104" s="107"/>
      <c r="BN104" s="107"/>
      <c r="BO104" s="107"/>
      <c r="BP104" s="107"/>
      <c r="BQ104" s="102"/>
      <c r="BR104" s="102"/>
      <c r="BS104" s="102"/>
      <c r="BT104" s="102"/>
      <c r="BU104" s="102"/>
      <c r="BV104" s="151" t="str">
        <f t="shared" si="30"/>
        <v>PURIFICACIÓN Y ANÁLISIS DE FLUIDOS LTDA.</v>
      </c>
      <c r="BW104" s="151" t="str">
        <f t="shared" si="31"/>
        <v>CAPITAL</v>
      </c>
      <c r="BX104" s="151">
        <f t="shared" si="32"/>
        <v>1019520</v>
      </c>
      <c r="BY104" s="151">
        <f t="shared" si="33"/>
        <v>163123.20000000001</v>
      </c>
      <c r="BZ104" s="151">
        <f t="shared" si="34"/>
        <v>1182643.2</v>
      </c>
      <c r="CA104" s="151" t="str">
        <f t="shared" si="35"/>
        <v>60 DÍAS</v>
      </c>
      <c r="CB104" s="107" t="str">
        <f t="shared" si="18"/>
        <v>PURIFICACIÓN Y ANÁLISIS DE FLUIDOS LTDA.</v>
      </c>
      <c r="CC104" s="107" t="str">
        <f t="shared" si="19"/>
        <v>CAPITAL</v>
      </c>
      <c r="CD104" s="107">
        <f t="shared" si="20"/>
        <v>1019520</v>
      </c>
      <c r="CE104" s="107">
        <f t="shared" si="21"/>
        <v>163123.20000000001</v>
      </c>
      <c r="CF104" s="107">
        <f t="shared" si="22"/>
        <v>1182643.2</v>
      </c>
      <c r="CG104" s="107" t="str">
        <f t="shared" si="23"/>
        <v>60 DÍAS</v>
      </c>
    </row>
    <row r="105" spans="1:85" ht="150">
      <c r="A105" s="48">
        <v>98</v>
      </c>
      <c r="B105" s="189" t="s">
        <v>1059</v>
      </c>
      <c r="C105" s="17" t="s">
        <v>1060</v>
      </c>
      <c r="D105" s="42" t="s">
        <v>163</v>
      </c>
      <c r="E105" s="189"/>
      <c r="F105" s="181" t="s">
        <v>1061</v>
      </c>
      <c r="G105" s="27">
        <v>1</v>
      </c>
      <c r="H105" s="182"/>
      <c r="I105" s="190"/>
      <c r="J105" s="190"/>
      <c r="K105" s="184"/>
      <c r="L105" s="104"/>
      <c r="M105" s="149"/>
      <c r="N105" s="149"/>
      <c r="O105" s="149"/>
      <c r="P105" s="149"/>
      <c r="Q105" s="149"/>
      <c r="R105" s="106"/>
      <c r="S105" s="106"/>
      <c r="T105" s="106"/>
      <c r="U105" s="106"/>
      <c r="V105" s="106"/>
      <c r="W105" s="105"/>
      <c r="X105" s="105"/>
      <c r="Y105" s="105"/>
      <c r="Z105" s="105"/>
      <c r="AA105" s="105"/>
      <c r="AB105" s="102"/>
      <c r="AC105" s="102"/>
      <c r="AD105" s="102"/>
      <c r="AE105" s="102"/>
      <c r="AF105" s="102"/>
      <c r="AG105" s="107"/>
      <c r="AH105" s="107"/>
      <c r="AI105" s="107"/>
      <c r="AJ105" s="107"/>
      <c r="AK105" s="107"/>
      <c r="AL105" s="167"/>
      <c r="AM105" s="167"/>
      <c r="AN105" s="167"/>
      <c r="AO105" s="167"/>
      <c r="AP105" s="167"/>
      <c r="AQ105" s="167"/>
      <c r="AR105" s="175"/>
      <c r="AS105" s="175"/>
      <c r="AT105" s="175"/>
      <c r="AU105" s="175"/>
      <c r="AV105" s="175"/>
      <c r="AW105" s="105"/>
      <c r="AX105" s="105"/>
      <c r="AY105" s="105"/>
      <c r="AZ105" s="105"/>
      <c r="BA105" s="105"/>
      <c r="BB105" s="176"/>
      <c r="BC105" s="176"/>
      <c r="BD105" s="176"/>
      <c r="BE105" s="176"/>
      <c r="BF105" s="176"/>
      <c r="BG105" s="106"/>
      <c r="BH105" s="106"/>
      <c r="BI105" s="106"/>
      <c r="BJ105" s="106"/>
      <c r="BK105" s="106"/>
      <c r="BL105" s="107"/>
      <c r="BM105" s="107"/>
      <c r="BN105" s="107"/>
      <c r="BO105" s="107"/>
      <c r="BP105" s="107"/>
      <c r="BQ105" s="102"/>
      <c r="BR105" s="102"/>
      <c r="BS105" s="102"/>
      <c r="BT105" s="102"/>
      <c r="BU105" s="102"/>
      <c r="BV105" s="151"/>
      <c r="BW105" s="151"/>
      <c r="BX105" s="151"/>
      <c r="BY105" s="151"/>
      <c r="BZ105" s="151"/>
      <c r="CA105" s="151"/>
      <c r="CB105" s="107">
        <f t="shared" si="18"/>
        <v>0</v>
      </c>
      <c r="CC105" s="107">
        <f t="shared" si="19"/>
        <v>0</v>
      </c>
      <c r="CD105" s="107">
        <f t="shared" si="20"/>
        <v>0</v>
      </c>
      <c r="CE105" s="107">
        <f t="shared" si="21"/>
        <v>0</v>
      </c>
      <c r="CF105" s="107">
        <f t="shared" si="22"/>
        <v>0</v>
      </c>
      <c r="CG105" s="107">
        <f t="shared" si="23"/>
        <v>0</v>
      </c>
    </row>
    <row r="106" spans="1:85" ht="120">
      <c r="A106" s="48">
        <v>99</v>
      </c>
      <c r="B106" s="17" t="s">
        <v>883</v>
      </c>
      <c r="C106" s="17" t="s">
        <v>884</v>
      </c>
      <c r="D106" s="22" t="s">
        <v>885</v>
      </c>
      <c r="E106" s="22" t="s">
        <v>113</v>
      </c>
      <c r="F106" s="18" t="s">
        <v>591</v>
      </c>
      <c r="G106" s="18">
        <v>8</v>
      </c>
      <c r="H106" s="154" t="s">
        <v>113</v>
      </c>
      <c r="I106" s="186">
        <v>100000</v>
      </c>
      <c r="J106" s="186">
        <v>16000</v>
      </c>
      <c r="K106" s="184">
        <v>927999.99999999988</v>
      </c>
      <c r="L106" s="104" t="s">
        <v>1347</v>
      </c>
      <c r="M106" s="149"/>
      <c r="N106" s="149"/>
      <c r="O106" s="149"/>
      <c r="P106" s="149"/>
      <c r="Q106" s="149"/>
      <c r="R106" s="106" t="s">
        <v>113</v>
      </c>
      <c r="S106" s="106">
        <v>86300</v>
      </c>
      <c r="T106" s="106">
        <v>13808</v>
      </c>
      <c r="U106" s="106">
        <v>800864</v>
      </c>
      <c r="V106" s="106" t="s">
        <v>1284</v>
      </c>
      <c r="W106" s="105"/>
      <c r="X106" s="105"/>
      <c r="Y106" s="105"/>
      <c r="Z106" s="105"/>
      <c r="AA106" s="105"/>
      <c r="AB106" s="102"/>
      <c r="AC106" s="102"/>
      <c r="AD106" s="102"/>
      <c r="AE106" s="102"/>
      <c r="AF106" s="102"/>
      <c r="AG106" s="107"/>
      <c r="AH106" s="107"/>
      <c r="AI106" s="107"/>
      <c r="AJ106" s="107"/>
      <c r="AK106" s="107"/>
      <c r="AL106" s="167" t="str">
        <f t="shared" si="24"/>
        <v>BLAMIS DOTACIONES LABORATORIO S.A.S</v>
      </c>
      <c r="AM106" s="167" t="str">
        <f t="shared" si="25"/>
        <v>BRAND</v>
      </c>
      <c r="AN106" s="167">
        <f t="shared" si="26"/>
        <v>86300</v>
      </c>
      <c r="AO106" s="167">
        <f t="shared" si="27"/>
        <v>13808</v>
      </c>
      <c r="AP106" s="167">
        <f t="shared" si="28"/>
        <v>800864</v>
      </c>
      <c r="AQ106" s="167" t="str">
        <f t="shared" si="29"/>
        <v>5 DIAS</v>
      </c>
      <c r="AR106" s="175"/>
      <c r="AS106" s="175"/>
      <c r="AT106" s="175"/>
      <c r="AU106" s="175"/>
      <c r="AV106" s="175"/>
      <c r="AW106" s="105"/>
      <c r="AX106" s="105"/>
      <c r="AY106" s="105"/>
      <c r="AZ106" s="105"/>
      <c r="BA106" s="105"/>
      <c r="BB106" s="176" t="s">
        <v>113</v>
      </c>
      <c r="BC106" s="176">
        <v>108099.99099999999</v>
      </c>
      <c r="BD106" s="176">
        <v>17295.99856</v>
      </c>
      <c r="BE106" s="176">
        <v>1003167.9164799999</v>
      </c>
      <c r="BF106" s="176" t="s">
        <v>1312</v>
      </c>
      <c r="BG106" s="106"/>
      <c r="BH106" s="106"/>
      <c r="BI106" s="106"/>
      <c r="BJ106" s="106"/>
      <c r="BK106" s="106"/>
      <c r="BL106" s="107"/>
      <c r="BM106" s="107"/>
      <c r="BN106" s="107"/>
      <c r="BO106" s="107"/>
      <c r="BP106" s="107"/>
      <c r="BQ106" s="102" t="s">
        <v>1386</v>
      </c>
      <c r="BR106" s="102">
        <v>88500</v>
      </c>
      <c r="BS106" s="102">
        <v>14160</v>
      </c>
      <c r="BT106" s="102">
        <v>821280</v>
      </c>
      <c r="BU106" s="102" t="s">
        <v>137</v>
      </c>
      <c r="BV106" s="151" t="str">
        <f t="shared" si="30"/>
        <v>SCIENTIFIC PRODUCTS LTDA.</v>
      </c>
      <c r="BW106" s="151" t="str">
        <f t="shared" si="31"/>
        <v>Brand 780550</v>
      </c>
      <c r="BX106" s="151">
        <f t="shared" si="32"/>
        <v>88500</v>
      </c>
      <c r="BY106" s="151">
        <f t="shared" si="33"/>
        <v>14160</v>
      </c>
      <c r="BZ106" s="151">
        <f t="shared" si="34"/>
        <v>821280</v>
      </c>
      <c r="CA106" s="151" t="str">
        <f t="shared" si="35"/>
        <v>60 DÍAS</v>
      </c>
      <c r="CB106" s="107" t="str">
        <f t="shared" si="18"/>
        <v>BLAMIS DOTACIONES LABORATORIO S.A.S</v>
      </c>
      <c r="CC106" s="107" t="str">
        <f t="shared" si="19"/>
        <v>BRAND</v>
      </c>
      <c r="CD106" s="107">
        <f t="shared" si="20"/>
        <v>86300</v>
      </c>
      <c r="CE106" s="107">
        <f t="shared" si="21"/>
        <v>13808</v>
      </c>
      <c r="CF106" s="107">
        <f t="shared" si="22"/>
        <v>800864</v>
      </c>
      <c r="CG106" s="107" t="str">
        <f t="shared" si="23"/>
        <v>5 DIAS</v>
      </c>
    </row>
    <row r="107" spans="1:85" ht="180">
      <c r="A107" s="48">
        <v>100</v>
      </c>
      <c r="B107" s="17" t="s">
        <v>886</v>
      </c>
      <c r="C107" s="17" t="s">
        <v>887</v>
      </c>
      <c r="D107" s="22" t="s">
        <v>888</v>
      </c>
      <c r="E107" s="22" t="s">
        <v>889</v>
      </c>
      <c r="F107" s="18" t="s">
        <v>591</v>
      </c>
      <c r="G107" s="18">
        <v>2</v>
      </c>
      <c r="H107" s="154" t="s">
        <v>889</v>
      </c>
      <c r="I107" s="186">
        <v>560000</v>
      </c>
      <c r="J107" s="186">
        <v>89600</v>
      </c>
      <c r="K107" s="184">
        <v>1299200</v>
      </c>
      <c r="L107" s="104" t="s">
        <v>1274</v>
      </c>
      <c r="M107" s="149"/>
      <c r="N107" s="149"/>
      <c r="O107" s="149"/>
      <c r="P107" s="149"/>
      <c r="Q107" s="149"/>
      <c r="R107" s="106"/>
      <c r="S107" s="106"/>
      <c r="T107" s="106"/>
      <c r="U107" s="106"/>
      <c r="V107" s="106"/>
      <c r="W107" s="105"/>
      <c r="X107" s="105"/>
      <c r="Y107" s="105"/>
      <c r="Z107" s="105"/>
      <c r="AA107" s="105"/>
      <c r="AB107" s="102"/>
      <c r="AC107" s="102"/>
      <c r="AD107" s="102"/>
      <c r="AE107" s="102"/>
      <c r="AF107" s="102"/>
      <c r="AG107" s="107"/>
      <c r="AH107" s="107"/>
      <c r="AI107" s="107"/>
      <c r="AJ107" s="107"/>
      <c r="AK107" s="107"/>
      <c r="AL107" s="167" t="str">
        <f t="shared" si="24"/>
        <v>ADEQUIM SAS</v>
      </c>
      <c r="AM107" s="167" t="str">
        <f t="shared" si="25"/>
        <v>Q.L.S</v>
      </c>
      <c r="AN107" s="167">
        <f t="shared" si="26"/>
        <v>560000</v>
      </c>
      <c r="AO107" s="167">
        <f t="shared" si="27"/>
        <v>89600</v>
      </c>
      <c r="AP107" s="167">
        <f t="shared" si="28"/>
        <v>1299200</v>
      </c>
      <c r="AQ107" s="167" t="str">
        <f t="shared" si="29"/>
        <v>90 DIAS</v>
      </c>
      <c r="AR107" s="175"/>
      <c r="AS107" s="175"/>
      <c r="AT107" s="175"/>
      <c r="AU107" s="175"/>
      <c r="AV107" s="175"/>
      <c r="AW107" s="105"/>
      <c r="AX107" s="105"/>
      <c r="AY107" s="105"/>
      <c r="AZ107" s="105"/>
      <c r="BA107" s="105"/>
      <c r="BB107" s="176" t="s">
        <v>889</v>
      </c>
      <c r="BC107" s="176">
        <v>54656</v>
      </c>
      <c r="BD107" s="176">
        <v>8744.9600000000009</v>
      </c>
      <c r="BE107" s="176">
        <v>126801.92</v>
      </c>
      <c r="BF107" s="176" t="s">
        <v>1312</v>
      </c>
      <c r="BG107" s="106"/>
      <c r="BH107" s="106"/>
      <c r="BI107" s="106"/>
      <c r="BJ107" s="106"/>
      <c r="BK107" s="106"/>
      <c r="BL107" s="107"/>
      <c r="BM107" s="107"/>
      <c r="BN107" s="107"/>
      <c r="BO107" s="107"/>
      <c r="BP107" s="107"/>
      <c r="BQ107" s="102" t="s">
        <v>889</v>
      </c>
      <c r="BR107" s="102">
        <v>231000</v>
      </c>
      <c r="BS107" s="102">
        <v>36960</v>
      </c>
      <c r="BT107" s="102">
        <v>535920</v>
      </c>
      <c r="BU107" s="102" t="s">
        <v>137</v>
      </c>
      <c r="BV107" s="151" t="str">
        <f t="shared" si="30"/>
        <v>PROFINAS S.A.S</v>
      </c>
      <c r="BW107" s="151" t="str">
        <f t="shared" si="31"/>
        <v>Q.L.S</v>
      </c>
      <c r="BX107" s="151">
        <f t="shared" si="32"/>
        <v>54656</v>
      </c>
      <c r="BY107" s="151">
        <f t="shared" si="33"/>
        <v>8744.9600000000009</v>
      </c>
      <c r="BZ107" s="151">
        <f t="shared" si="34"/>
        <v>126801.92</v>
      </c>
      <c r="CA107" s="151" t="str">
        <f t="shared" si="35"/>
        <v>8-75 DIAS</v>
      </c>
      <c r="CB107" s="107" t="str">
        <f t="shared" si="18"/>
        <v>PROFINAS S.A.S</v>
      </c>
      <c r="CC107" s="107" t="str">
        <f t="shared" si="19"/>
        <v>Q.L.S</v>
      </c>
      <c r="CD107" s="107">
        <f t="shared" si="20"/>
        <v>54656</v>
      </c>
      <c r="CE107" s="107">
        <f t="shared" si="21"/>
        <v>8744.9600000000009</v>
      </c>
      <c r="CF107" s="107">
        <f t="shared" si="22"/>
        <v>126801.92</v>
      </c>
      <c r="CG107" s="107" t="str">
        <f t="shared" si="23"/>
        <v>8-75 DIAS</v>
      </c>
    </row>
    <row r="108" spans="1:85" ht="25.5">
      <c r="A108" s="48">
        <v>101</v>
      </c>
      <c r="B108" s="188" t="s">
        <v>890</v>
      </c>
      <c r="C108" s="224" t="s">
        <v>891</v>
      </c>
      <c r="D108" s="169"/>
      <c r="E108" s="42" t="s">
        <v>296</v>
      </c>
      <c r="F108" s="181" t="s">
        <v>137</v>
      </c>
      <c r="G108" s="27">
        <v>4</v>
      </c>
      <c r="H108" s="182" t="s">
        <v>296</v>
      </c>
      <c r="I108" s="183">
        <v>44000</v>
      </c>
      <c r="J108" s="183">
        <v>7040</v>
      </c>
      <c r="K108" s="184">
        <v>204160</v>
      </c>
      <c r="L108" s="104" t="s">
        <v>1274</v>
      </c>
      <c r="M108" s="149"/>
      <c r="N108" s="149"/>
      <c r="O108" s="149"/>
      <c r="P108" s="149"/>
      <c r="Q108" s="149"/>
      <c r="R108" s="106" t="s">
        <v>296</v>
      </c>
      <c r="S108" s="106">
        <v>84000</v>
      </c>
      <c r="T108" s="106">
        <v>13440</v>
      </c>
      <c r="U108" s="106">
        <v>389760</v>
      </c>
      <c r="V108" s="106" t="s">
        <v>1284</v>
      </c>
      <c r="W108" s="105"/>
      <c r="X108" s="105"/>
      <c r="Y108" s="105"/>
      <c r="Z108" s="105"/>
      <c r="AA108" s="105"/>
      <c r="AB108" s="102"/>
      <c r="AC108" s="102"/>
      <c r="AD108" s="102"/>
      <c r="AE108" s="102"/>
      <c r="AF108" s="102"/>
      <c r="AG108" s="107"/>
      <c r="AH108" s="107"/>
      <c r="AI108" s="107"/>
      <c r="AJ108" s="107"/>
      <c r="AK108" s="107"/>
      <c r="AL108" s="167" t="str">
        <f t="shared" si="24"/>
        <v>ADEQUIM SAS</v>
      </c>
      <c r="AM108" s="167" t="str">
        <f t="shared" si="25"/>
        <v>WHATMAN</v>
      </c>
      <c r="AN108" s="167">
        <f t="shared" si="26"/>
        <v>44000</v>
      </c>
      <c r="AO108" s="167">
        <f t="shared" si="27"/>
        <v>7040</v>
      </c>
      <c r="AP108" s="167">
        <f t="shared" si="28"/>
        <v>204160</v>
      </c>
      <c r="AQ108" s="167" t="str">
        <f t="shared" si="29"/>
        <v>90 DIAS</v>
      </c>
      <c r="AR108" s="175"/>
      <c r="AS108" s="175"/>
      <c r="AT108" s="175"/>
      <c r="AU108" s="175"/>
      <c r="AV108" s="175"/>
      <c r="AW108" s="105"/>
      <c r="AX108" s="105"/>
      <c r="AY108" s="105"/>
      <c r="AZ108" s="105"/>
      <c r="BA108" s="105"/>
      <c r="BB108" s="176" t="s">
        <v>296</v>
      </c>
      <c r="BC108" s="176">
        <v>95160</v>
      </c>
      <c r="BD108" s="176">
        <v>15225.6</v>
      </c>
      <c r="BE108" s="176">
        <v>441542.40000000002</v>
      </c>
      <c r="BF108" s="176" t="s">
        <v>1312</v>
      </c>
      <c r="BG108" s="106" t="s">
        <v>296</v>
      </c>
      <c r="BH108" s="106">
        <v>37000</v>
      </c>
      <c r="BI108" s="106">
        <v>5920</v>
      </c>
      <c r="BJ108" s="106">
        <v>171680</v>
      </c>
      <c r="BK108" s="106" t="s">
        <v>1283</v>
      </c>
      <c r="BL108" s="107"/>
      <c r="BM108" s="107"/>
      <c r="BN108" s="107"/>
      <c r="BO108" s="107"/>
      <c r="BP108" s="107"/>
      <c r="BQ108" s="102" t="s">
        <v>296</v>
      </c>
      <c r="BR108" s="102">
        <v>72400</v>
      </c>
      <c r="BS108" s="102">
        <v>11584</v>
      </c>
      <c r="BT108" s="102">
        <v>335936</v>
      </c>
      <c r="BU108" s="102" t="s">
        <v>137</v>
      </c>
      <c r="BV108" s="151" t="str">
        <f t="shared" si="30"/>
        <v>QUÍMICA MG S.A.S</v>
      </c>
      <c r="BW108" s="151" t="str">
        <f t="shared" si="31"/>
        <v>WHATMAN</v>
      </c>
      <c r="BX108" s="151">
        <f t="shared" si="32"/>
        <v>37000</v>
      </c>
      <c r="BY108" s="151">
        <f t="shared" si="33"/>
        <v>5920</v>
      </c>
      <c r="BZ108" s="151">
        <f t="shared" si="34"/>
        <v>171680</v>
      </c>
      <c r="CA108" s="151" t="str">
        <f t="shared" si="35"/>
        <v>60 DIAS</v>
      </c>
      <c r="CB108" s="107" t="str">
        <f t="shared" si="18"/>
        <v>QUÍMICA MG S.A.S</v>
      </c>
      <c r="CC108" s="107" t="str">
        <f t="shared" si="19"/>
        <v>WHATMAN</v>
      </c>
      <c r="CD108" s="107">
        <f t="shared" si="20"/>
        <v>37000</v>
      </c>
      <c r="CE108" s="107">
        <f t="shared" si="21"/>
        <v>5920</v>
      </c>
      <c r="CF108" s="107">
        <f t="shared" si="22"/>
        <v>171680</v>
      </c>
      <c r="CG108" s="107" t="str">
        <f t="shared" si="23"/>
        <v>60 DIAS</v>
      </c>
    </row>
    <row r="109" spans="1:85" ht="63.75">
      <c r="A109" s="48">
        <v>102</v>
      </c>
      <c r="B109" s="180" t="s">
        <v>892</v>
      </c>
      <c r="C109" s="224" t="s">
        <v>893</v>
      </c>
      <c r="D109" s="42"/>
      <c r="E109" s="189" t="s">
        <v>894</v>
      </c>
      <c r="F109" s="181" t="s">
        <v>137</v>
      </c>
      <c r="G109" s="27">
        <v>2</v>
      </c>
      <c r="H109" s="182"/>
      <c r="I109" s="190"/>
      <c r="J109" s="190"/>
      <c r="K109" s="184"/>
      <c r="L109" s="104"/>
      <c r="M109" s="149"/>
      <c r="N109" s="149"/>
      <c r="O109" s="149"/>
      <c r="P109" s="149"/>
      <c r="Q109" s="149"/>
      <c r="R109" s="106"/>
      <c r="S109" s="106"/>
      <c r="T109" s="106"/>
      <c r="U109" s="106"/>
      <c r="V109" s="106"/>
      <c r="W109" s="105"/>
      <c r="X109" s="105"/>
      <c r="Y109" s="105"/>
      <c r="Z109" s="105"/>
      <c r="AA109" s="105"/>
      <c r="AB109" s="102"/>
      <c r="AC109" s="102"/>
      <c r="AD109" s="102"/>
      <c r="AE109" s="102"/>
      <c r="AF109" s="102"/>
      <c r="AG109" s="107"/>
      <c r="AH109" s="107"/>
      <c r="AI109" s="107"/>
      <c r="AJ109" s="107"/>
      <c r="AK109" s="107"/>
      <c r="AL109" s="167"/>
      <c r="AM109" s="167"/>
      <c r="AN109" s="167"/>
      <c r="AO109" s="167"/>
      <c r="AP109" s="167"/>
      <c r="AQ109" s="167"/>
      <c r="AR109" s="175"/>
      <c r="AS109" s="175"/>
      <c r="AT109" s="175"/>
      <c r="AU109" s="175"/>
      <c r="AV109" s="175"/>
      <c r="AW109" s="105"/>
      <c r="AX109" s="105"/>
      <c r="AY109" s="105"/>
      <c r="AZ109" s="105"/>
      <c r="BA109" s="105"/>
      <c r="BB109" s="176"/>
      <c r="BC109" s="176"/>
      <c r="BD109" s="176"/>
      <c r="BE109" s="176"/>
      <c r="BF109" s="176"/>
      <c r="BG109" s="106" t="s">
        <v>894</v>
      </c>
      <c r="BH109" s="106">
        <v>751000</v>
      </c>
      <c r="BI109" s="106">
        <v>120160</v>
      </c>
      <c r="BJ109" s="106">
        <v>1742320</v>
      </c>
      <c r="BK109" s="106" t="s">
        <v>1283</v>
      </c>
      <c r="BL109" s="107"/>
      <c r="BM109" s="107"/>
      <c r="BN109" s="107"/>
      <c r="BO109" s="107"/>
      <c r="BP109" s="107"/>
      <c r="BQ109" s="102" t="s">
        <v>1387</v>
      </c>
      <c r="BR109" s="102">
        <v>659000</v>
      </c>
      <c r="BS109" s="102">
        <v>105440</v>
      </c>
      <c r="BT109" s="102">
        <v>1528880</v>
      </c>
      <c r="BU109" s="102" t="s">
        <v>137</v>
      </c>
      <c r="BV109" s="151" t="str">
        <f t="shared" si="30"/>
        <v>SCIENTIFIC PRODUCTS LTDA.</v>
      </c>
      <c r="BW109" s="151" t="str">
        <f t="shared" si="31"/>
        <v>Thermo Scientific</v>
      </c>
      <c r="BX109" s="151">
        <f t="shared" si="32"/>
        <v>659000</v>
      </c>
      <c r="BY109" s="151">
        <f t="shared" si="33"/>
        <v>105440</v>
      </c>
      <c r="BZ109" s="151">
        <f t="shared" si="34"/>
        <v>1528880</v>
      </c>
      <c r="CA109" s="151" t="str">
        <f t="shared" si="35"/>
        <v>60 DÍAS</v>
      </c>
      <c r="CB109" s="107" t="str">
        <f t="shared" si="18"/>
        <v>SCIENTIFIC PRODUCTS LTDA.</v>
      </c>
      <c r="CC109" s="107" t="str">
        <f t="shared" si="19"/>
        <v>Thermo Scientific</v>
      </c>
      <c r="CD109" s="107">
        <f t="shared" si="20"/>
        <v>659000</v>
      </c>
      <c r="CE109" s="107">
        <f t="shared" si="21"/>
        <v>105440</v>
      </c>
      <c r="CF109" s="107">
        <f t="shared" si="22"/>
        <v>1528880</v>
      </c>
      <c r="CG109" s="107" t="str">
        <f t="shared" si="23"/>
        <v>60 DÍAS</v>
      </c>
    </row>
    <row r="110" spans="1:85" ht="127.5">
      <c r="A110" s="48">
        <v>103</v>
      </c>
      <c r="B110" s="180" t="s">
        <v>895</v>
      </c>
      <c r="C110" s="225" t="s">
        <v>896</v>
      </c>
      <c r="D110" s="212"/>
      <c r="E110" s="189" t="s">
        <v>312</v>
      </c>
      <c r="F110" s="181" t="s">
        <v>137</v>
      </c>
      <c r="G110" s="27">
        <v>2</v>
      </c>
      <c r="H110" s="182"/>
      <c r="I110" s="190"/>
      <c r="J110" s="190"/>
      <c r="K110" s="184"/>
      <c r="L110" s="104"/>
      <c r="M110" s="149"/>
      <c r="N110" s="149"/>
      <c r="O110" s="149"/>
      <c r="P110" s="149"/>
      <c r="Q110" s="149"/>
      <c r="R110" s="106" t="s">
        <v>312</v>
      </c>
      <c r="S110" s="106">
        <v>228000</v>
      </c>
      <c r="T110" s="106">
        <v>36480</v>
      </c>
      <c r="U110" s="106">
        <v>528960</v>
      </c>
      <c r="V110" s="106" t="s">
        <v>1283</v>
      </c>
      <c r="W110" s="105"/>
      <c r="X110" s="105"/>
      <c r="Y110" s="105"/>
      <c r="Z110" s="105"/>
      <c r="AA110" s="105"/>
      <c r="AB110" s="102"/>
      <c r="AC110" s="102"/>
      <c r="AD110" s="102"/>
      <c r="AE110" s="102"/>
      <c r="AF110" s="102"/>
      <c r="AG110" s="107"/>
      <c r="AH110" s="107"/>
      <c r="AI110" s="107"/>
      <c r="AJ110" s="107"/>
      <c r="AK110" s="107"/>
      <c r="AL110" s="167" t="str">
        <f t="shared" si="24"/>
        <v>BLAMIS DOTACIONES LABORATORIO S.A.S</v>
      </c>
      <c r="AM110" s="167" t="str">
        <f t="shared" si="25"/>
        <v>FISHERBRAND</v>
      </c>
      <c r="AN110" s="167">
        <f t="shared" si="26"/>
        <v>228000</v>
      </c>
      <c r="AO110" s="167">
        <f t="shared" si="27"/>
        <v>36480</v>
      </c>
      <c r="AP110" s="167">
        <f t="shared" si="28"/>
        <v>528960</v>
      </c>
      <c r="AQ110" s="167" t="str">
        <f t="shared" si="29"/>
        <v>60 DIAS</v>
      </c>
      <c r="AR110" s="175"/>
      <c r="AS110" s="175"/>
      <c r="AT110" s="175"/>
      <c r="AU110" s="175"/>
      <c r="AV110" s="175"/>
      <c r="AW110" s="105"/>
      <c r="AX110" s="105"/>
      <c r="AY110" s="105"/>
      <c r="AZ110" s="105"/>
      <c r="BA110" s="105"/>
      <c r="BB110" s="176"/>
      <c r="BC110" s="176"/>
      <c r="BD110" s="176"/>
      <c r="BE110" s="176"/>
      <c r="BF110" s="176"/>
      <c r="BG110" s="106"/>
      <c r="BH110" s="106"/>
      <c r="BI110" s="106"/>
      <c r="BJ110" s="106"/>
      <c r="BK110" s="106"/>
      <c r="BL110" s="107"/>
      <c r="BM110" s="107"/>
      <c r="BN110" s="107"/>
      <c r="BO110" s="107"/>
      <c r="BP110" s="107"/>
      <c r="BQ110" s="102" t="s">
        <v>1388</v>
      </c>
      <c r="BR110" s="102">
        <v>191500</v>
      </c>
      <c r="BS110" s="102">
        <v>30640</v>
      </c>
      <c r="BT110" s="102">
        <v>444280</v>
      </c>
      <c r="BU110" s="102" t="s">
        <v>137</v>
      </c>
      <c r="BV110" s="151" t="str">
        <f t="shared" si="30"/>
        <v>SCIENTIFIC PRODUCTS LTDA.</v>
      </c>
      <c r="BW110" s="151" t="str">
        <f t="shared" si="31"/>
        <v>Fisherbrand</v>
      </c>
      <c r="BX110" s="151">
        <f t="shared" si="32"/>
        <v>191500</v>
      </c>
      <c r="BY110" s="151">
        <f t="shared" si="33"/>
        <v>30640</v>
      </c>
      <c r="BZ110" s="151">
        <f t="shared" si="34"/>
        <v>444280</v>
      </c>
      <c r="CA110" s="151" t="str">
        <f t="shared" si="35"/>
        <v>60 DÍAS</v>
      </c>
      <c r="CB110" s="107" t="str">
        <f t="shared" si="18"/>
        <v>SCIENTIFIC PRODUCTS LTDA.</v>
      </c>
      <c r="CC110" s="107" t="str">
        <f t="shared" si="19"/>
        <v>Fisherbrand</v>
      </c>
      <c r="CD110" s="107">
        <f t="shared" si="20"/>
        <v>191500</v>
      </c>
      <c r="CE110" s="107">
        <f t="shared" si="21"/>
        <v>30640</v>
      </c>
      <c r="CF110" s="107">
        <f t="shared" si="22"/>
        <v>444280</v>
      </c>
      <c r="CG110" s="107" t="str">
        <f t="shared" si="23"/>
        <v>60 DÍAS</v>
      </c>
    </row>
    <row r="111" spans="1:85" ht="204">
      <c r="A111" s="48">
        <v>104</v>
      </c>
      <c r="B111" s="189" t="s">
        <v>897</v>
      </c>
      <c r="C111" s="226" t="s">
        <v>898</v>
      </c>
      <c r="D111" s="180"/>
      <c r="E111" s="180" t="s">
        <v>113</v>
      </c>
      <c r="F111" s="20" t="s">
        <v>160</v>
      </c>
      <c r="G111" s="137">
        <v>1</v>
      </c>
      <c r="H111" s="182" t="s">
        <v>113</v>
      </c>
      <c r="I111" s="156">
        <v>805000</v>
      </c>
      <c r="J111" s="156">
        <v>128800</v>
      </c>
      <c r="K111" s="184">
        <v>933799.99999999988</v>
      </c>
      <c r="L111" s="104" t="s">
        <v>1274</v>
      </c>
      <c r="M111" s="149"/>
      <c r="N111" s="149"/>
      <c r="O111" s="149"/>
      <c r="P111" s="149"/>
      <c r="Q111" s="149"/>
      <c r="R111" s="106" t="s">
        <v>113</v>
      </c>
      <c r="S111" s="106">
        <v>696590</v>
      </c>
      <c r="T111" s="106">
        <v>111454.40000000001</v>
      </c>
      <c r="U111" s="106">
        <v>808044.4</v>
      </c>
      <c r="V111" s="106" t="s">
        <v>1284</v>
      </c>
      <c r="W111" s="105"/>
      <c r="X111" s="105"/>
      <c r="Y111" s="105"/>
      <c r="Z111" s="105"/>
      <c r="AA111" s="105"/>
      <c r="AB111" s="102"/>
      <c r="AC111" s="102"/>
      <c r="AD111" s="102"/>
      <c r="AE111" s="102"/>
      <c r="AF111" s="102"/>
      <c r="AG111" s="107"/>
      <c r="AH111" s="107"/>
      <c r="AI111" s="107"/>
      <c r="AJ111" s="107"/>
      <c r="AK111" s="107"/>
      <c r="AL111" s="167" t="str">
        <f t="shared" si="24"/>
        <v>BLAMIS DOTACIONES LABORATORIO S.A.S</v>
      </c>
      <c r="AM111" s="167" t="str">
        <f t="shared" si="25"/>
        <v>BRAND</v>
      </c>
      <c r="AN111" s="167">
        <f t="shared" si="26"/>
        <v>696590</v>
      </c>
      <c r="AO111" s="167">
        <f t="shared" si="27"/>
        <v>111454.40000000001</v>
      </c>
      <c r="AP111" s="167">
        <f t="shared" si="28"/>
        <v>808044.4</v>
      </c>
      <c r="AQ111" s="167" t="str">
        <f t="shared" si="29"/>
        <v>5 DIAS</v>
      </c>
      <c r="AR111" s="175"/>
      <c r="AS111" s="175"/>
      <c r="AT111" s="175"/>
      <c r="AU111" s="175"/>
      <c r="AV111" s="175"/>
      <c r="AW111" s="105"/>
      <c r="AX111" s="105"/>
      <c r="AY111" s="105"/>
      <c r="AZ111" s="105"/>
      <c r="BA111" s="105"/>
      <c r="BB111" s="176" t="s">
        <v>113</v>
      </c>
      <c r="BC111" s="176">
        <v>901336</v>
      </c>
      <c r="BD111" s="176">
        <v>144213.76000000001</v>
      </c>
      <c r="BE111" s="176">
        <v>1045549.76</v>
      </c>
      <c r="BF111" s="176" t="s">
        <v>1312</v>
      </c>
      <c r="BG111" s="106"/>
      <c r="BH111" s="106"/>
      <c r="BI111" s="106"/>
      <c r="BJ111" s="106"/>
      <c r="BK111" s="106"/>
      <c r="BL111" s="107"/>
      <c r="BM111" s="107"/>
      <c r="BN111" s="107"/>
      <c r="BO111" s="107"/>
      <c r="BP111" s="107"/>
      <c r="BQ111" s="102" t="s">
        <v>1389</v>
      </c>
      <c r="BR111" s="102">
        <v>708400</v>
      </c>
      <c r="BS111" s="102">
        <v>112064</v>
      </c>
      <c r="BT111" s="102">
        <v>812464</v>
      </c>
      <c r="BU111" s="102" t="s">
        <v>137</v>
      </c>
      <c r="BV111" s="151" t="str">
        <f t="shared" si="30"/>
        <v>SCIENTIFIC PRODUCTS LTDA.</v>
      </c>
      <c r="BW111" s="151" t="str">
        <f t="shared" si="31"/>
        <v xml:space="preserve">Brand  </v>
      </c>
      <c r="BX111" s="151">
        <f t="shared" si="32"/>
        <v>708400</v>
      </c>
      <c r="BY111" s="151">
        <f t="shared" si="33"/>
        <v>112064</v>
      </c>
      <c r="BZ111" s="151">
        <f t="shared" si="34"/>
        <v>812464</v>
      </c>
      <c r="CA111" s="151" t="str">
        <f t="shared" si="35"/>
        <v>60 DÍAS</v>
      </c>
      <c r="CB111" s="107" t="str">
        <f t="shared" si="18"/>
        <v>BLAMIS DOTACIONES LABORATORIO S.A.S</v>
      </c>
      <c r="CC111" s="107" t="str">
        <f t="shared" si="19"/>
        <v>BRAND</v>
      </c>
      <c r="CD111" s="107">
        <f t="shared" si="20"/>
        <v>696590</v>
      </c>
      <c r="CE111" s="107">
        <f t="shared" si="21"/>
        <v>111454.40000000001</v>
      </c>
      <c r="CF111" s="107">
        <f t="shared" si="22"/>
        <v>808044.4</v>
      </c>
      <c r="CG111" s="107" t="str">
        <f t="shared" si="23"/>
        <v>5 DIAS</v>
      </c>
    </row>
    <row r="112" spans="1:85" ht="45">
      <c r="A112" s="48">
        <v>105</v>
      </c>
      <c r="B112" s="189" t="s">
        <v>899</v>
      </c>
      <c r="C112" s="180" t="s">
        <v>900</v>
      </c>
      <c r="D112" s="180"/>
      <c r="E112" s="180" t="s">
        <v>113</v>
      </c>
      <c r="F112" s="20" t="s">
        <v>591</v>
      </c>
      <c r="G112" s="137">
        <v>5</v>
      </c>
      <c r="H112" s="182" t="s">
        <v>113</v>
      </c>
      <c r="I112" s="156">
        <v>11200</v>
      </c>
      <c r="J112" s="156">
        <v>1792</v>
      </c>
      <c r="K112" s="184">
        <v>64959.999999999993</v>
      </c>
      <c r="L112" s="104" t="s">
        <v>1276</v>
      </c>
      <c r="M112" s="149"/>
      <c r="N112" s="149"/>
      <c r="O112" s="149"/>
      <c r="P112" s="149"/>
      <c r="Q112" s="149"/>
      <c r="R112" s="106" t="s">
        <v>113</v>
      </c>
      <c r="S112" s="106">
        <v>9120</v>
      </c>
      <c r="T112" s="106">
        <v>1459.2</v>
      </c>
      <c r="U112" s="106">
        <v>52896</v>
      </c>
      <c r="V112" s="106" t="s">
        <v>1284</v>
      </c>
      <c r="W112" s="105"/>
      <c r="X112" s="105"/>
      <c r="Y112" s="105"/>
      <c r="Z112" s="105"/>
      <c r="AA112" s="105"/>
      <c r="AB112" s="102"/>
      <c r="AC112" s="102"/>
      <c r="AD112" s="102"/>
      <c r="AE112" s="102"/>
      <c r="AF112" s="102"/>
      <c r="AG112" s="107"/>
      <c r="AH112" s="107"/>
      <c r="AI112" s="107"/>
      <c r="AJ112" s="107"/>
      <c r="AK112" s="107"/>
      <c r="AL112" s="167" t="str">
        <f t="shared" si="24"/>
        <v>BLAMIS DOTACIONES LABORATORIO S.A.S</v>
      </c>
      <c r="AM112" s="167" t="str">
        <f t="shared" si="25"/>
        <v>BRAND</v>
      </c>
      <c r="AN112" s="167">
        <f t="shared" si="26"/>
        <v>9120</v>
      </c>
      <c r="AO112" s="167">
        <f t="shared" si="27"/>
        <v>1459.2</v>
      </c>
      <c r="AP112" s="167">
        <f t="shared" si="28"/>
        <v>52896</v>
      </c>
      <c r="AQ112" s="167" t="str">
        <f t="shared" si="29"/>
        <v>5 DIAS</v>
      </c>
      <c r="AR112" s="175"/>
      <c r="AS112" s="175"/>
      <c r="AT112" s="175"/>
      <c r="AU112" s="175"/>
      <c r="AV112" s="175"/>
      <c r="AW112" s="105"/>
      <c r="AX112" s="105"/>
      <c r="AY112" s="105"/>
      <c r="AZ112" s="105"/>
      <c r="BA112" s="105"/>
      <c r="BB112" s="176" t="s">
        <v>113</v>
      </c>
      <c r="BC112" s="176">
        <v>11727.432999999999</v>
      </c>
      <c r="BD112" s="176">
        <v>1876.3892799999999</v>
      </c>
      <c r="BE112" s="176">
        <v>68019.111399999994</v>
      </c>
      <c r="BF112" s="176" t="s">
        <v>1312</v>
      </c>
      <c r="BG112" s="106"/>
      <c r="BH112" s="106"/>
      <c r="BI112" s="106"/>
      <c r="BJ112" s="106"/>
      <c r="BK112" s="106"/>
      <c r="BL112" s="107"/>
      <c r="BM112" s="107"/>
      <c r="BN112" s="107"/>
      <c r="BO112" s="107"/>
      <c r="BP112" s="107"/>
      <c r="BQ112" s="102" t="s">
        <v>1325</v>
      </c>
      <c r="BR112" s="102">
        <v>9850</v>
      </c>
      <c r="BS112" s="102">
        <v>1576</v>
      </c>
      <c r="BT112" s="102">
        <v>57130</v>
      </c>
      <c r="BU112" s="102" t="s">
        <v>137</v>
      </c>
      <c r="BV112" s="151" t="str">
        <f t="shared" si="30"/>
        <v>SCIENTIFIC PRODUCTS LTDA.</v>
      </c>
      <c r="BW112" s="151" t="str">
        <f t="shared" si="31"/>
        <v>Brand</v>
      </c>
      <c r="BX112" s="151">
        <f t="shared" si="32"/>
        <v>9850</v>
      </c>
      <c r="BY112" s="151">
        <f t="shared" si="33"/>
        <v>1576</v>
      </c>
      <c r="BZ112" s="151">
        <f t="shared" si="34"/>
        <v>57130</v>
      </c>
      <c r="CA112" s="151" t="str">
        <f t="shared" si="35"/>
        <v>60 DÍAS</v>
      </c>
      <c r="CB112" s="107" t="str">
        <f t="shared" si="18"/>
        <v>BLAMIS DOTACIONES LABORATORIO S.A.S</v>
      </c>
      <c r="CC112" s="107" t="str">
        <f t="shared" si="19"/>
        <v>BRAND</v>
      </c>
      <c r="CD112" s="107">
        <f t="shared" si="20"/>
        <v>9120</v>
      </c>
      <c r="CE112" s="107">
        <f t="shared" si="21"/>
        <v>1459.2</v>
      </c>
      <c r="CF112" s="107">
        <f t="shared" si="22"/>
        <v>52896</v>
      </c>
      <c r="CG112" s="107" t="str">
        <f t="shared" si="23"/>
        <v>5 DIAS</v>
      </c>
    </row>
    <row r="113" spans="1:85" ht="45">
      <c r="A113" s="48">
        <v>106</v>
      </c>
      <c r="B113" s="227" t="s">
        <v>901</v>
      </c>
      <c r="C113" s="180" t="s">
        <v>902</v>
      </c>
      <c r="D113" s="180"/>
      <c r="E113" s="180" t="s">
        <v>113</v>
      </c>
      <c r="F113" s="20" t="s">
        <v>591</v>
      </c>
      <c r="G113" s="137">
        <v>5</v>
      </c>
      <c r="H113" s="182" t="s">
        <v>113</v>
      </c>
      <c r="I113" s="156">
        <v>11200</v>
      </c>
      <c r="J113" s="156">
        <v>1792</v>
      </c>
      <c r="K113" s="184">
        <v>64959.999999999993</v>
      </c>
      <c r="L113" s="104" t="s">
        <v>1276</v>
      </c>
      <c r="M113" s="149"/>
      <c r="N113" s="149"/>
      <c r="O113" s="149"/>
      <c r="P113" s="149"/>
      <c r="Q113" s="149"/>
      <c r="R113" s="106" t="s">
        <v>113</v>
      </c>
      <c r="S113" s="106">
        <v>9120</v>
      </c>
      <c r="T113" s="106">
        <v>1459.2</v>
      </c>
      <c r="U113" s="106">
        <v>52896</v>
      </c>
      <c r="V113" s="106" t="s">
        <v>1284</v>
      </c>
      <c r="W113" s="105"/>
      <c r="X113" s="105"/>
      <c r="Y113" s="105"/>
      <c r="Z113" s="105"/>
      <c r="AA113" s="105"/>
      <c r="AB113" s="102"/>
      <c r="AC113" s="102"/>
      <c r="AD113" s="102"/>
      <c r="AE113" s="102"/>
      <c r="AF113" s="102"/>
      <c r="AG113" s="107"/>
      <c r="AH113" s="107"/>
      <c r="AI113" s="107"/>
      <c r="AJ113" s="107"/>
      <c r="AK113" s="107"/>
      <c r="AL113" s="167" t="str">
        <f t="shared" si="24"/>
        <v>BLAMIS DOTACIONES LABORATORIO S.A.S</v>
      </c>
      <c r="AM113" s="167" t="str">
        <f t="shared" si="25"/>
        <v>BRAND</v>
      </c>
      <c r="AN113" s="167">
        <f t="shared" si="26"/>
        <v>9120</v>
      </c>
      <c r="AO113" s="167">
        <f t="shared" si="27"/>
        <v>1459.2</v>
      </c>
      <c r="AP113" s="167">
        <f t="shared" si="28"/>
        <v>52896</v>
      </c>
      <c r="AQ113" s="167" t="str">
        <f t="shared" si="29"/>
        <v>5 DIAS</v>
      </c>
      <c r="AR113" s="175"/>
      <c r="AS113" s="175"/>
      <c r="AT113" s="175"/>
      <c r="AU113" s="175"/>
      <c r="AV113" s="175"/>
      <c r="AW113" s="105"/>
      <c r="AX113" s="105"/>
      <c r="AY113" s="105"/>
      <c r="AZ113" s="105"/>
      <c r="BA113" s="105"/>
      <c r="BB113" s="176" t="s">
        <v>113</v>
      </c>
      <c r="BC113" s="176">
        <v>11727.432999999999</v>
      </c>
      <c r="BD113" s="176">
        <v>1876.3892799999999</v>
      </c>
      <c r="BE113" s="176">
        <v>68019.111399999994</v>
      </c>
      <c r="BF113" s="176" t="s">
        <v>1312</v>
      </c>
      <c r="BG113" s="106"/>
      <c r="BH113" s="106"/>
      <c r="BI113" s="106"/>
      <c r="BJ113" s="106"/>
      <c r="BK113" s="106"/>
      <c r="BL113" s="107"/>
      <c r="BM113" s="107"/>
      <c r="BN113" s="107"/>
      <c r="BO113" s="107"/>
      <c r="BP113" s="107"/>
      <c r="BQ113" s="102" t="s">
        <v>1325</v>
      </c>
      <c r="BR113" s="102">
        <v>9850</v>
      </c>
      <c r="BS113" s="102">
        <v>1576</v>
      </c>
      <c r="BT113" s="102">
        <v>57130</v>
      </c>
      <c r="BU113" s="102" t="s">
        <v>137</v>
      </c>
      <c r="BV113" s="151" t="str">
        <f t="shared" si="30"/>
        <v>SCIENTIFIC PRODUCTS LTDA.</v>
      </c>
      <c r="BW113" s="151" t="str">
        <f t="shared" si="31"/>
        <v>Brand</v>
      </c>
      <c r="BX113" s="151">
        <f t="shared" si="32"/>
        <v>9850</v>
      </c>
      <c r="BY113" s="151">
        <f t="shared" si="33"/>
        <v>1576</v>
      </c>
      <c r="BZ113" s="151">
        <f t="shared" si="34"/>
        <v>57130</v>
      </c>
      <c r="CA113" s="151" t="str">
        <f t="shared" si="35"/>
        <v>60 DÍAS</v>
      </c>
      <c r="CB113" s="107" t="str">
        <f t="shared" si="18"/>
        <v>BLAMIS DOTACIONES LABORATORIO S.A.S</v>
      </c>
      <c r="CC113" s="107" t="str">
        <f t="shared" si="19"/>
        <v>BRAND</v>
      </c>
      <c r="CD113" s="107">
        <f t="shared" si="20"/>
        <v>9120</v>
      </c>
      <c r="CE113" s="107">
        <f t="shared" si="21"/>
        <v>1459.2</v>
      </c>
      <c r="CF113" s="107">
        <f t="shared" si="22"/>
        <v>52896</v>
      </c>
      <c r="CG113" s="107" t="str">
        <f t="shared" si="23"/>
        <v>5 DIAS</v>
      </c>
    </row>
    <row r="114" spans="1:85" ht="60">
      <c r="A114" s="48">
        <v>107</v>
      </c>
      <c r="B114" s="189" t="s">
        <v>903</v>
      </c>
      <c r="C114" s="180" t="s">
        <v>904</v>
      </c>
      <c r="D114" s="180"/>
      <c r="E114" s="180" t="s">
        <v>113</v>
      </c>
      <c r="F114" s="20" t="s">
        <v>591</v>
      </c>
      <c r="G114" s="137">
        <v>5</v>
      </c>
      <c r="H114" s="182" t="s">
        <v>113</v>
      </c>
      <c r="I114" s="156">
        <v>13700</v>
      </c>
      <c r="J114" s="156">
        <v>2192</v>
      </c>
      <c r="K114" s="184">
        <v>79460</v>
      </c>
      <c r="L114" s="104" t="s">
        <v>1276</v>
      </c>
      <c r="M114" s="149"/>
      <c r="N114" s="149"/>
      <c r="O114" s="149"/>
      <c r="P114" s="149"/>
      <c r="Q114" s="149"/>
      <c r="R114" s="106" t="s">
        <v>113</v>
      </c>
      <c r="S114" s="106">
        <v>30000</v>
      </c>
      <c r="T114" s="106">
        <v>4800</v>
      </c>
      <c r="U114" s="106">
        <v>174000</v>
      </c>
      <c r="V114" s="106" t="s">
        <v>1283</v>
      </c>
      <c r="W114" s="105"/>
      <c r="X114" s="105"/>
      <c r="Y114" s="105"/>
      <c r="Z114" s="105"/>
      <c r="AA114" s="105"/>
      <c r="AB114" s="102"/>
      <c r="AC114" s="102"/>
      <c r="AD114" s="102"/>
      <c r="AE114" s="102"/>
      <c r="AF114" s="102"/>
      <c r="AG114" s="107"/>
      <c r="AH114" s="107"/>
      <c r="AI114" s="107"/>
      <c r="AJ114" s="107"/>
      <c r="AK114" s="107"/>
      <c r="AL114" s="167" t="str">
        <f t="shared" si="24"/>
        <v>ADEQUIM SAS</v>
      </c>
      <c r="AM114" s="167" t="str">
        <f t="shared" si="25"/>
        <v>BRAND</v>
      </c>
      <c r="AN114" s="167">
        <f t="shared" si="26"/>
        <v>13700</v>
      </c>
      <c r="AO114" s="167">
        <f t="shared" si="27"/>
        <v>2192</v>
      </c>
      <c r="AP114" s="167">
        <f t="shared" si="28"/>
        <v>79460</v>
      </c>
      <c r="AQ114" s="167" t="str">
        <f t="shared" si="29"/>
        <v>30 DIAS</v>
      </c>
      <c r="AR114" s="175"/>
      <c r="AS114" s="175"/>
      <c r="AT114" s="175"/>
      <c r="AU114" s="175"/>
      <c r="AV114" s="175"/>
      <c r="AW114" s="105"/>
      <c r="AX114" s="105"/>
      <c r="AY114" s="105"/>
      <c r="AZ114" s="105"/>
      <c r="BA114" s="105"/>
      <c r="BB114" s="176" t="s">
        <v>113</v>
      </c>
      <c r="BC114" s="176">
        <v>13155.382</v>
      </c>
      <c r="BD114" s="176">
        <v>2104.86112</v>
      </c>
      <c r="BE114" s="176">
        <v>76301.215599999996</v>
      </c>
      <c r="BF114" s="176" t="s">
        <v>1312</v>
      </c>
      <c r="BG114" s="106"/>
      <c r="BH114" s="106"/>
      <c r="BI114" s="106"/>
      <c r="BJ114" s="106"/>
      <c r="BK114" s="106"/>
      <c r="BL114" s="107"/>
      <c r="BM114" s="107"/>
      <c r="BN114" s="107"/>
      <c r="BO114" s="107"/>
      <c r="BP114" s="107"/>
      <c r="BQ114" s="102" t="s">
        <v>1325</v>
      </c>
      <c r="BR114" s="102">
        <v>12000</v>
      </c>
      <c r="BS114" s="102">
        <v>1920</v>
      </c>
      <c r="BT114" s="102">
        <v>69600</v>
      </c>
      <c r="BU114" s="102" t="s">
        <v>137</v>
      </c>
      <c r="BV114" s="151" t="str">
        <f t="shared" si="30"/>
        <v>SCIENTIFIC PRODUCTS LTDA.</v>
      </c>
      <c r="BW114" s="151" t="str">
        <f t="shared" si="31"/>
        <v>Brand</v>
      </c>
      <c r="BX114" s="151">
        <f t="shared" si="32"/>
        <v>12000</v>
      </c>
      <c r="BY114" s="151">
        <f t="shared" si="33"/>
        <v>1920</v>
      </c>
      <c r="BZ114" s="151">
        <f t="shared" si="34"/>
        <v>69600</v>
      </c>
      <c r="CA114" s="151" t="str">
        <f t="shared" si="35"/>
        <v>60 DÍAS</v>
      </c>
      <c r="CB114" s="107" t="str">
        <f t="shared" si="18"/>
        <v>SCIENTIFIC PRODUCTS LTDA.</v>
      </c>
      <c r="CC114" s="107" t="str">
        <f t="shared" si="19"/>
        <v>Brand</v>
      </c>
      <c r="CD114" s="107">
        <f t="shared" si="20"/>
        <v>12000</v>
      </c>
      <c r="CE114" s="107">
        <f t="shared" si="21"/>
        <v>1920</v>
      </c>
      <c r="CF114" s="107">
        <f t="shared" si="22"/>
        <v>69600</v>
      </c>
      <c r="CG114" s="107" t="str">
        <f t="shared" si="23"/>
        <v>60 DÍAS</v>
      </c>
    </row>
    <row r="115" spans="1:85" ht="45">
      <c r="A115" s="48">
        <v>108</v>
      </c>
      <c r="B115" s="189" t="s">
        <v>905</v>
      </c>
      <c r="C115" s="180" t="s">
        <v>906</v>
      </c>
      <c r="D115" s="180"/>
      <c r="E115" s="180" t="s">
        <v>113</v>
      </c>
      <c r="F115" s="20" t="s">
        <v>591</v>
      </c>
      <c r="G115" s="137">
        <v>5</v>
      </c>
      <c r="H115" s="182" t="s">
        <v>113</v>
      </c>
      <c r="I115" s="156">
        <v>14100</v>
      </c>
      <c r="J115" s="156">
        <v>2256</v>
      </c>
      <c r="K115" s="184">
        <v>81780</v>
      </c>
      <c r="L115" s="104" t="s">
        <v>1276</v>
      </c>
      <c r="M115" s="149"/>
      <c r="N115" s="149"/>
      <c r="O115" s="149"/>
      <c r="P115" s="149"/>
      <c r="Q115" s="149"/>
      <c r="R115" s="106" t="s">
        <v>113</v>
      </c>
      <c r="S115" s="106">
        <v>11400</v>
      </c>
      <c r="T115" s="106">
        <v>1824</v>
      </c>
      <c r="U115" s="106">
        <v>66120</v>
      </c>
      <c r="V115" s="106" t="s">
        <v>1284</v>
      </c>
      <c r="W115" s="105"/>
      <c r="X115" s="105"/>
      <c r="Y115" s="105"/>
      <c r="Z115" s="105"/>
      <c r="AA115" s="105"/>
      <c r="AB115" s="102"/>
      <c r="AC115" s="102"/>
      <c r="AD115" s="102"/>
      <c r="AE115" s="102"/>
      <c r="AF115" s="102"/>
      <c r="AG115" s="107"/>
      <c r="AH115" s="107"/>
      <c r="AI115" s="107"/>
      <c r="AJ115" s="107"/>
      <c r="AK115" s="107"/>
      <c r="AL115" s="167" t="str">
        <f t="shared" si="24"/>
        <v>BLAMIS DOTACIONES LABORATORIO S.A.S</v>
      </c>
      <c r="AM115" s="167" t="str">
        <f t="shared" si="25"/>
        <v>BRAND</v>
      </c>
      <c r="AN115" s="167">
        <f t="shared" si="26"/>
        <v>11400</v>
      </c>
      <c r="AO115" s="167">
        <f t="shared" si="27"/>
        <v>1824</v>
      </c>
      <c r="AP115" s="167">
        <f t="shared" si="28"/>
        <v>66120</v>
      </c>
      <c r="AQ115" s="167" t="str">
        <f t="shared" si="29"/>
        <v>5 DIAS</v>
      </c>
      <c r="AR115" s="175"/>
      <c r="AS115" s="175"/>
      <c r="AT115" s="175"/>
      <c r="AU115" s="175"/>
      <c r="AV115" s="175"/>
      <c r="AW115" s="105"/>
      <c r="AX115" s="105"/>
      <c r="AY115" s="105"/>
      <c r="AZ115" s="105"/>
      <c r="BA115" s="105"/>
      <c r="BB115" s="176" t="s">
        <v>113</v>
      </c>
      <c r="BC115" s="176">
        <v>14659.031999999999</v>
      </c>
      <c r="BD115" s="176">
        <v>2345.4451199999999</v>
      </c>
      <c r="BE115" s="176">
        <v>85022.385599999994</v>
      </c>
      <c r="BF115" s="176" t="s">
        <v>1312</v>
      </c>
      <c r="BG115" s="106"/>
      <c r="BH115" s="106"/>
      <c r="BI115" s="106"/>
      <c r="BJ115" s="106"/>
      <c r="BK115" s="106"/>
      <c r="BL115" s="107"/>
      <c r="BM115" s="107"/>
      <c r="BN115" s="107"/>
      <c r="BO115" s="107"/>
      <c r="BP115" s="107"/>
      <c r="BQ115" s="102" t="s">
        <v>1390</v>
      </c>
      <c r="BR115" s="102">
        <v>12300</v>
      </c>
      <c r="BS115" s="102">
        <v>1968</v>
      </c>
      <c r="BT115" s="102">
        <v>71340</v>
      </c>
      <c r="BU115" s="102" t="s">
        <v>137</v>
      </c>
      <c r="BV115" s="151" t="str">
        <f t="shared" si="30"/>
        <v>SCIENTIFIC PRODUCTS LTDA.</v>
      </c>
      <c r="BW115" s="151" t="str">
        <f t="shared" si="31"/>
        <v>Brand 28413</v>
      </c>
      <c r="BX115" s="151">
        <f t="shared" si="32"/>
        <v>12300</v>
      </c>
      <c r="BY115" s="151">
        <f t="shared" si="33"/>
        <v>1968</v>
      </c>
      <c r="BZ115" s="151">
        <f t="shared" si="34"/>
        <v>71340</v>
      </c>
      <c r="CA115" s="151" t="str">
        <f t="shared" si="35"/>
        <v>60 DÍAS</v>
      </c>
      <c r="CB115" s="107" t="str">
        <f t="shared" si="18"/>
        <v>BLAMIS DOTACIONES LABORATORIO S.A.S</v>
      </c>
      <c r="CC115" s="107" t="str">
        <f t="shared" si="19"/>
        <v>BRAND</v>
      </c>
      <c r="CD115" s="107">
        <f t="shared" si="20"/>
        <v>11400</v>
      </c>
      <c r="CE115" s="107">
        <f t="shared" si="21"/>
        <v>1824</v>
      </c>
      <c r="CF115" s="107">
        <f t="shared" si="22"/>
        <v>66120</v>
      </c>
      <c r="CG115" s="107" t="str">
        <f t="shared" si="23"/>
        <v>5 DIAS</v>
      </c>
    </row>
    <row r="116" spans="1:85" ht="114.75">
      <c r="A116" s="48">
        <v>109</v>
      </c>
      <c r="B116" s="180" t="s">
        <v>907</v>
      </c>
      <c r="C116" s="224" t="s">
        <v>908</v>
      </c>
      <c r="D116" s="42"/>
      <c r="E116" s="189" t="s">
        <v>312</v>
      </c>
      <c r="F116" s="181" t="s">
        <v>137</v>
      </c>
      <c r="G116" s="27">
        <v>1</v>
      </c>
      <c r="H116" s="182"/>
      <c r="I116" s="183"/>
      <c r="J116" s="183"/>
      <c r="K116" s="184"/>
      <c r="L116" s="104"/>
      <c r="M116" s="149"/>
      <c r="N116" s="149"/>
      <c r="O116" s="149"/>
      <c r="P116" s="149"/>
      <c r="Q116" s="149"/>
      <c r="R116" s="106" t="s">
        <v>312</v>
      </c>
      <c r="S116" s="106">
        <v>1440000</v>
      </c>
      <c r="T116" s="106">
        <v>230400</v>
      </c>
      <c r="U116" s="106">
        <v>1670400</v>
      </c>
      <c r="V116" s="106" t="s">
        <v>1283</v>
      </c>
      <c r="W116" s="105"/>
      <c r="X116" s="105"/>
      <c r="Y116" s="105"/>
      <c r="Z116" s="105"/>
      <c r="AA116" s="105"/>
      <c r="AB116" s="102"/>
      <c r="AC116" s="102"/>
      <c r="AD116" s="102"/>
      <c r="AE116" s="102"/>
      <c r="AF116" s="102"/>
      <c r="AG116" s="107"/>
      <c r="AH116" s="107"/>
      <c r="AI116" s="107"/>
      <c r="AJ116" s="107"/>
      <c r="AK116" s="107"/>
      <c r="AL116" s="167" t="str">
        <f t="shared" si="24"/>
        <v>BLAMIS DOTACIONES LABORATORIO S.A.S</v>
      </c>
      <c r="AM116" s="167" t="str">
        <f t="shared" si="25"/>
        <v>FISHERBRAND</v>
      </c>
      <c r="AN116" s="167">
        <f t="shared" si="26"/>
        <v>1440000</v>
      </c>
      <c r="AO116" s="167">
        <f t="shared" si="27"/>
        <v>230400</v>
      </c>
      <c r="AP116" s="167">
        <f t="shared" si="28"/>
        <v>1670400</v>
      </c>
      <c r="AQ116" s="167" t="str">
        <f t="shared" si="29"/>
        <v>60 DIAS</v>
      </c>
      <c r="AR116" s="175"/>
      <c r="AS116" s="175"/>
      <c r="AT116" s="175"/>
      <c r="AU116" s="175"/>
      <c r="AV116" s="175"/>
      <c r="AW116" s="105"/>
      <c r="AX116" s="105"/>
      <c r="AY116" s="105"/>
      <c r="AZ116" s="105"/>
      <c r="BA116" s="105"/>
      <c r="BB116" s="176"/>
      <c r="BC116" s="176"/>
      <c r="BD116" s="176"/>
      <c r="BE116" s="176"/>
      <c r="BF116" s="176"/>
      <c r="BG116" s="106"/>
      <c r="BH116" s="106"/>
      <c r="BI116" s="106"/>
      <c r="BJ116" s="106"/>
      <c r="BK116" s="106"/>
      <c r="BL116" s="107"/>
      <c r="BM116" s="107"/>
      <c r="BN116" s="107"/>
      <c r="BO116" s="107"/>
      <c r="BP116" s="107"/>
      <c r="BQ116" s="102" t="s">
        <v>312</v>
      </c>
      <c r="BR116" s="102">
        <v>754600</v>
      </c>
      <c r="BS116" s="102">
        <v>120736</v>
      </c>
      <c r="BT116" s="102">
        <v>875336</v>
      </c>
      <c r="BU116" s="102" t="s">
        <v>137</v>
      </c>
      <c r="BV116" s="151" t="str">
        <f t="shared" si="30"/>
        <v>SCIENTIFIC PRODUCTS LTDA.</v>
      </c>
      <c r="BW116" s="151" t="str">
        <f t="shared" si="31"/>
        <v>FISHERBRAND</v>
      </c>
      <c r="BX116" s="151">
        <f t="shared" si="32"/>
        <v>754600</v>
      </c>
      <c r="BY116" s="151">
        <f t="shared" si="33"/>
        <v>120736</v>
      </c>
      <c r="BZ116" s="151">
        <f t="shared" si="34"/>
        <v>875336</v>
      </c>
      <c r="CA116" s="151" t="str">
        <f t="shared" si="35"/>
        <v>60 DÍAS</v>
      </c>
      <c r="CB116" s="107" t="str">
        <f t="shared" si="18"/>
        <v>SCIENTIFIC PRODUCTS LTDA.</v>
      </c>
      <c r="CC116" s="107" t="str">
        <f t="shared" si="19"/>
        <v>FISHERBRAND</v>
      </c>
      <c r="CD116" s="107">
        <f t="shared" si="20"/>
        <v>754600</v>
      </c>
      <c r="CE116" s="107">
        <f t="shared" si="21"/>
        <v>120736</v>
      </c>
      <c r="CF116" s="107">
        <f t="shared" si="22"/>
        <v>875336</v>
      </c>
      <c r="CG116" s="107" t="str">
        <f t="shared" si="23"/>
        <v>60 DÍAS</v>
      </c>
    </row>
    <row r="117" spans="1:85" ht="63.75">
      <c r="A117" s="48">
        <v>110</v>
      </c>
      <c r="B117" s="180" t="s">
        <v>909</v>
      </c>
      <c r="C117" s="225" t="s">
        <v>910</v>
      </c>
      <c r="D117" s="113" t="s">
        <v>911</v>
      </c>
      <c r="E117" s="189" t="s">
        <v>312</v>
      </c>
      <c r="F117" s="181" t="s">
        <v>137</v>
      </c>
      <c r="G117" s="27">
        <v>2</v>
      </c>
      <c r="H117" s="182"/>
      <c r="I117" s="190"/>
      <c r="J117" s="190"/>
      <c r="K117" s="184"/>
      <c r="L117" s="104"/>
      <c r="M117" s="149"/>
      <c r="N117" s="149"/>
      <c r="O117" s="149"/>
      <c r="P117" s="149"/>
      <c r="Q117" s="149"/>
      <c r="R117" s="106"/>
      <c r="S117" s="106"/>
      <c r="T117" s="106"/>
      <c r="U117" s="106"/>
      <c r="V117" s="106"/>
      <c r="W117" s="105"/>
      <c r="X117" s="105"/>
      <c r="Y117" s="105"/>
      <c r="Z117" s="105"/>
      <c r="AA117" s="105"/>
      <c r="AB117" s="102"/>
      <c r="AC117" s="102"/>
      <c r="AD117" s="102"/>
      <c r="AE117" s="102"/>
      <c r="AF117" s="102"/>
      <c r="AG117" s="107"/>
      <c r="AH117" s="107"/>
      <c r="AI117" s="107"/>
      <c r="AJ117" s="107"/>
      <c r="AK117" s="107"/>
      <c r="AL117" s="167"/>
      <c r="AM117" s="167"/>
      <c r="AN117" s="167"/>
      <c r="AO117" s="167"/>
      <c r="AP117" s="167"/>
      <c r="AQ117" s="167"/>
      <c r="AR117" s="175"/>
      <c r="AS117" s="175"/>
      <c r="AT117" s="175"/>
      <c r="AU117" s="175"/>
      <c r="AV117" s="175"/>
      <c r="AW117" s="105"/>
      <c r="AX117" s="105"/>
      <c r="AY117" s="105"/>
      <c r="AZ117" s="105"/>
      <c r="BA117" s="105"/>
      <c r="BB117" s="176"/>
      <c r="BC117" s="176"/>
      <c r="BD117" s="176"/>
      <c r="BE117" s="176"/>
      <c r="BF117" s="176"/>
      <c r="BG117" s="106"/>
      <c r="BH117" s="106"/>
      <c r="BI117" s="106"/>
      <c r="BJ117" s="106"/>
      <c r="BK117" s="106"/>
      <c r="BL117" s="107"/>
      <c r="BM117" s="107"/>
      <c r="BN117" s="107"/>
      <c r="BO117" s="107"/>
      <c r="BP117" s="107"/>
      <c r="BQ117" s="102" t="s">
        <v>312</v>
      </c>
      <c r="BR117" s="102">
        <v>85000</v>
      </c>
      <c r="BS117" s="102">
        <v>13600</v>
      </c>
      <c r="BT117" s="102">
        <v>197200</v>
      </c>
      <c r="BU117" s="102" t="s">
        <v>137</v>
      </c>
      <c r="BV117" s="151" t="str">
        <f t="shared" si="30"/>
        <v>SCIENTIFIC PRODUCTS LTDA.</v>
      </c>
      <c r="BW117" s="151" t="str">
        <f t="shared" si="31"/>
        <v>FISHERBRAND</v>
      </c>
      <c r="BX117" s="151">
        <f t="shared" si="32"/>
        <v>85000</v>
      </c>
      <c r="BY117" s="151">
        <f t="shared" si="33"/>
        <v>13600</v>
      </c>
      <c r="BZ117" s="151">
        <f t="shared" si="34"/>
        <v>197200</v>
      </c>
      <c r="CA117" s="151" t="str">
        <f t="shared" si="35"/>
        <v>60 DÍAS</v>
      </c>
      <c r="CB117" s="107" t="str">
        <f t="shared" si="18"/>
        <v>SCIENTIFIC PRODUCTS LTDA.</v>
      </c>
      <c r="CC117" s="107" t="str">
        <f t="shared" si="19"/>
        <v>FISHERBRAND</v>
      </c>
      <c r="CD117" s="107">
        <f t="shared" si="20"/>
        <v>85000</v>
      </c>
      <c r="CE117" s="107">
        <f t="shared" si="21"/>
        <v>13600</v>
      </c>
      <c r="CF117" s="107">
        <f t="shared" si="22"/>
        <v>197200</v>
      </c>
      <c r="CG117" s="107" t="str">
        <f t="shared" si="23"/>
        <v>60 DÍAS</v>
      </c>
    </row>
    <row r="118" spans="1:85" ht="51">
      <c r="A118" s="48">
        <v>111</v>
      </c>
      <c r="B118" s="187" t="s">
        <v>912</v>
      </c>
      <c r="C118" s="225" t="s">
        <v>913</v>
      </c>
      <c r="D118" s="42"/>
      <c r="E118" s="189" t="s">
        <v>88</v>
      </c>
      <c r="F118" s="181" t="s">
        <v>137</v>
      </c>
      <c r="G118" s="27">
        <v>2</v>
      </c>
      <c r="H118" s="182"/>
      <c r="I118" s="190"/>
      <c r="J118" s="190"/>
      <c r="K118" s="184"/>
      <c r="L118" s="104"/>
      <c r="M118" s="149"/>
      <c r="N118" s="149"/>
      <c r="O118" s="149"/>
      <c r="P118" s="149"/>
      <c r="Q118" s="149"/>
      <c r="R118" s="106"/>
      <c r="S118" s="106"/>
      <c r="T118" s="106"/>
      <c r="U118" s="106"/>
      <c r="V118" s="106"/>
      <c r="W118" s="105"/>
      <c r="X118" s="105"/>
      <c r="Y118" s="105"/>
      <c r="Z118" s="105"/>
      <c r="AA118" s="105"/>
      <c r="AB118" s="102"/>
      <c r="AC118" s="102"/>
      <c r="AD118" s="102"/>
      <c r="AE118" s="102"/>
      <c r="AF118" s="102"/>
      <c r="AG118" s="107"/>
      <c r="AH118" s="107"/>
      <c r="AI118" s="107"/>
      <c r="AJ118" s="107"/>
      <c r="AK118" s="107"/>
      <c r="AL118" s="167"/>
      <c r="AM118" s="167"/>
      <c r="AN118" s="167"/>
      <c r="AO118" s="167"/>
      <c r="AP118" s="167"/>
      <c r="AQ118" s="167"/>
      <c r="AR118" s="175"/>
      <c r="AS118" s="175"/>
      <c r="AT118" s="175"/>
      <c r="AU118" s="175"/>
      <c r="AV118" s="175"/>
      <c r="AW118" s="105"/>
      <c r="AX118" s="105"/>
      <c r="AY118" s="105"/>
      <c r="AZ118" s="105"/>
      <c r="BA118" s="105"/>
      <c r="BB118" s="176"/>
      <c r="BC118" s="176"/>
      <c r="BD118" s="176"/>
      <c r="BE118" s="176"/>
      <c r="BF118" s="176"/>
      <c r="BG118" s="106"/>
      <c r="BH118" s="106"/>
      <c r="BI118" s="106"/>
      <c r="BJ118" s="106"/>
      <c r="BK118" s="106"/>
      <c r="BL118" s="107"/>
      <c r="BM118" s="107"/>
      <c r="BN118" s="107"/>
      <c r="BO118" s="107"/>
      <c r="BP118" s="107"/>
      <c r="BQ118" s="102" t="s">
        <v>312</v>
      </c>
      <c r="BR118" s="102">
        <v>78500</v>
      </c>
      <c r="BS118" s="102">
        <v>12560</v>
      </c>
      <c r="BT118" s="102">
        <v>182120</v>
      </c>
      <c r="BU118" s="102" t="s">
        <v>137</v>
      </c>
      <c r="BV118" s="151" t="str">
        <f t="shared" si="30"/>
        <v>SCIENTIFIC PRODUCTS LTDA.</v>
      </c>
      <c r="BW118" s="151" t="str">
        <f t="shared" si="31"/>
        <v>FISHERBRAND</v>
      </c>
      <c r="BX118" s="151">
        <f t="shared" si="32"/>
        <v>78500</v>
      </c>
      <c r="BY118" s="151">
        <f t="shared" si="33"/>
        <v>12560</v>
      </c>
      <c r="BZ118" s="151">
        <f t="shared" si="34"/>
        <v>182120</v>
      </c>
      <c r="CA118" s="151" t="str">
        <f t="shared" si="35"/>
        <v>60 DÍAS</v>
      </c>
      <c r="CB118" s="107" t="str">
        <f t="shared" si="18"/>
        <v>SCIENTIFIC PRODUCTS LTDA.</v>
      </c>
      <c r="CC118" s="107" t="str">
        <f t="shared" si="19"/>
        <v>FISHERBRAND</v>
      </c>
      <c r="CD118" s="107">
        <f t="shared" si="20"/>
        <v>78500</v>
      </c>
      <c r="CE118" s="107">
        <f t="shared" si="21"/>
        <v>12560</v>
      </c>
      <c r="CF118" s="107">
        <f t="shared" si="22"/>
        <v>182120</v>
      </c>
      <c r="CG118" s="107" t="str">
        <f t="shared" si="23"/>
        <v>60 DÍAS</v>
      </c>
    </row>
    <row r="119" spans="1:85">
      <c r="A119" s="48">
        <v>112</v>
      </c>
      <c r="B119" s="188" t="s">
        <v>1062</v>
      </c>
      <c r="C119" s="42" t="s">
        <v>1063</v>
      </c>
      <c r="D119" s="42"/>
      <c r="E119" s="42" t="s">
        <v>23</v>
      </c>
      <c r="F119" s="181" t="s">
        <v>590</v>
      </c>
      <c r="G119" s="27">
        <v>1</v>
      </c>
      <c r="H119" s="182"/>
      <c r="I119" s="183"/>
      <c r="J119" s="183"/>
      <c r="K119" s="184"/>
      <c r="L119" s="104"/>
      <c r="M119" s="149"/>
      <c r="N119" s="149"/>
      <c r="O119" s="149"/>
      <c r="P119" s="149"/>
      <c r="Q119" s="149"/>
      <c r="R119" s="106"/>
      <c r="S119" s="106"/>
      <c r="T119" s="106"/>
      <c r="U119" s="106"/>
      <c r="V119" s="106"/>
      <c r="W119" s="105" t="s">
        <v>23</v>
      </c>
      <c r="X119" s="105">
        <v>570000</v>
      </c>
      <c r="Y119" s="105">
        <v>91200</v>
      </c>
      <c r="Z119" s="105">
        <v>661200</v>
      </c>
      <c r="AA119" s="105" t="s">
        <v>1274</v>
      </c>
      <c r="AB119" s="102"/>
      <c r="AC119" s="102"/>
      <c r="AD119" s="102"/>
      <c r="AE119" s="102"/>
      <c r="AF119" s="102"/>
      <c r="AG119" s="107"/>
      <c r="AH119" s="107"/>
      <c r="AI119" s="107"/>
      <c r="AJ119" s="107"/>
      <c r="AK119" s="107"/>
      <c r="AL119" s="167" t="str">
        <f t="shared" si="24"/>
        <v xml:space="preserve">CASA CIENTIFICA BLANCO Y COMPANIA S.A.S </v>
      </c>
      <c r="AM119" s="167" t="str">
        <f t="shared" si="25"/>
        <v>SIGMA</v>
      </c>
      <c r="AN119" s="167">
        <f t="shared" si="26"/>
        <v>570000</v>
      </c>
      <c r="AO119" s="167">
        <f t="shared" si="27"/>
        <v>91200</v>
      </c>
      <c r="AP119" s="167">
        <f t="shared" si="28"/>
        <v>661200</v>
      </c>
      <c r="AQ119" s="167" t="str">
        <f t="shared" si="29"/>
        <v>90 DIAS</v>
      </c>
      <c r="AR119" s="175"/>
      <c r="AS119" s="175"/>
      <c r="AT119" s="175"/>
      <c r="AU119" s="175"/>
      <c r="AV119" s="175"/>
      <c r="AW119" s="105"/>
      <c r="AX119" s="105"/>
      <c r="AY119" s="105"/>
      <c r="AZ119" s="105"/>
      <c r="BA119" s="105"/>
      <c r="BB119" s="176"/>
      <c r="BC119" s="176"/>
      <c r="BD119" s="176"/>
      <c r="BE119" s="176"/>
      <c r="BF119" s="176"/>
      <c r="BG119" s="106" t="s">
        <v>23</v>
      </c>
      <c r="BH119" s="106">
        <v>489000</v>
      </c>
      <c r="BI119" s="106">
        <v>78240</v>
      </c>
      <c r="BJ119" s="106">
        <v>567240</v>
      </c>
      <c r="BK119" s="106" t="s">
        <v>1283</v>
      </c>
      <c r="BL119" s="107"/>
      <c r="BM119" s="107"/>
      <c r="BN119" s="107"/>
      <c r="BO119" s="107"/>
      <c r="BP119" s="107"/>
      <c r="BQ119" s="102" t="s">
        <v>23</v>
      </c>
      <c r="BR119" s="102">
        <v>697600</v>
      </c>
      <c r="BS119" s="102">
        <v>111616</v>
      </c>
      <c r="BT119" s="102">
        <v>809216</v>
      </c>
      <c r="BU119" s="102" t="s">
        <v>1324</v>
      </c>
      <c r="BV119" s="151" t="str">
        <f t="shared" si="30"/>
        <v>QUÍMICA MG S.A.S</v>
      </c>
      <c r="BW119" s="151" t="str">
        <f t="shared" si="31"/>
        <v>SIGMA</v>
      </c>
      <c r="BX119" s="151">
        <f t="shared" si="32"/>
        <v>489000</v>
      </c>
      <c r="BY119" s="151">
        <f t="shared" si="33"/>
        <v>78240</v>
      </c>
      <c r="BZ119" s="151">
        <f t="shared" si="34"/>
        <v>567240</v>
      </c>
      <c r="CA119" s="151" t="str">
        <f t="shared" si="35"/>
        <v>60 DIAS</v>
      </c>
      <c r="CB119" s="107" t="str">
        <f t="shared" si="18"/>
        <v>QUÍMICA MG S.A.S</v>
      </c>
      <c r="CC119" s="107" t="str">
        <f t="shared" si="19"/>
        <v>SIGMA</v>
      </c>
      <c r="CD119" s="107">
        <f t="shared" si="20"/>
        <v>489000</v>
      </c>
      <c r="CE119" s="107">
        <f t="shared" si="21"/>
        <v>78240</v>
      </c>
      <c r="CF119" s="107">
        <f t="shared" si="22"/>
        <v>567240</v>
      </c>
      <c r="CG119" s="107" t="str">
        <f t="shared" si="23"/>
        <v>60 DIAS</v>
      </c>
    </row>
    <row r="120" spans="1:85">
      <c r="A120" s="48">
        <v>113</v>
      </c>
      <c r="B120" s="188" t="s">
        <v>1064</v>
      </c>
      <c r="C120" s="169" t="s">
        <v>1065</v>
      </c>
      <c r="D120" s="169"/>
      <c r="E120" s="42" t="s">
        <v>23</v>
      </c>
      <c r="F120" s="181" t="s">
        <v>590</v>
      </c>
      <c r="G120" s="32">
        <v>1</v>
      </c>
      <c r="H120" s="172"/>
      <c r="I120" s="186"/>
      <c r="J120" s="186"/>
      <c r="K120" s="184"/>
      <c r="L120" s="104"/>
      <c r="M120" s="149"/>
      <c r="N120" s="149"/>
      <c r="O120" s="149"/>
      <c r="P120" s="149"/>
      <c r="Q120" s="149"/>
      <c r="R120" s="106"/>
      <c r="S120" s="106"/>
      <c r="T120" s="106"/>
      <c r="U120" s="106"/>
      <c r="V120" s="106"/>
      <c r="W120" s="105" t="s">
        <v>23</v>
      </c>
      <c r="X120" s="105">
        <v>739000</v>
      </c>
      <c r="Y120" s="105">
        <v>118240</v>
      </c>
      <c r="Z120" s="105">
        <v>857240</v>
      </c>
      <c r="AA120" s="105" t="s">
        <v>1274</v>
      </c>
      <c r="AB120" s="102"/>
      <c r="AC120" s="102"/>
      <c r="AD120" s="102"/>
      <c r="AE120" s="102"/>
      <c r="AF120" s="102"/>
      <c r="AG120" s="107"/>
      <c r="AH120" s="107"/>
      <c r="AI120" s="107"/>
      <c r="AJ120" s="107"/>
      <c r="AK120" s="107"/>
      <c r="AL120" s="167" t="str">
        <f t="shared" si="24"/>
        <v xml:space="preserve">CASA CIENTIFICA BLANCO Y COMPANIA S.A.S </v>
      </c>
      <c r="AM120" s="167" t="str">
        <f t="shared" si="25"/>
        <v>SIGMA</v>
      </c>
      <c r="AN120" s="167">
        <f t="shared" si="26"/>
        <v>739000</v>
      </c>
      <c r="AO120" s="167">
        <f t="shared" si="27"/>
        <v>118240</v>
      </c>
      <c r="AP120" s="167">
        <f t="shared" si="28"/>
        <v>857240</v>
      </c>
      <c r="AQ120" s="167" t="str">
        <f t="shared" si="29"/>
        <v>90 DIAS</v>
      </c>
      <c r="AR120" s="175"/>
      <c r="AS120" s="175"/>
      <c r="AT120" s="175"/>
      <c r="AU120" s="175"/>
      <c r="AV120" s="175"/>
      <c r="AW120" s="105"/>
      <c r="AX120" s="105"/>
      <c r="AY120" s="105"/>
      <c r="AZ120" s="105"/>
      <c r="BA120" s="105"/>
      <c r="BB120" s="176"/>
      <c r="BC120" s="176"/>
      <c r="BD120" s="176"/>
      <c r="BE120" s="176"/>
      <c r="BF120" s="176"/>
      <c r="BG120" s="106" t="s">
        <v>23</v>
      </c>
      <c r="BH120" s="106">
        <v>462000</v>
      </c>
      <c r="BI120" s="106">
        <v>73920</v>
      </c>
      <c r="BJ120" s="106">
        <v>535920</v>
      </c>
      <c r="BK120" s="106" t="s">
        <v>1283</v>
      </c>
      <c r="BL120" s="107"/>
      <c r="BM120" s="107"/>
      <c r="BN120" s="107"/>
      <c r="BO120" s="107"/>
      <c r="BP120" s="107"/>
      <c r="BQ120" s="102" t="s">
        <v>23</v>
      </c>
      <c r="BR120" s="102">
        <v>700000</v>
      </c>
      <c r="BS120" s="102">
        <v>112000</v>
      </c>
      <c r="BT120" s="102">
        <v>812000</v>
      </c>
      <c r="BU120" s="102" t="s">
        <v>1324</v>
      </c>
      <c r="BV120" s="151" t="str">
        <f t="shared" si="30"/>
        <v>QUÍMICA MG S.A.S</v>
      </c>
      <c r="BW120" s="151" t="str">
        <f t="shared" si="31"/>
        <v>SIGMA</v>
      </c>
      <c r="BX120" s="151">
        <f t="shared" si="32"/>
        <v>462000</v>
      </c>
      <c r="BY120" s="151">
        <f t="shared" si="33"/>
        <v>73920</v>
      </c>
      <c r="BZ120" s="151">
        <f t="shared" si="34"/>
        <v>535920</v>
      </c>
      <c r="CA120" s="151" t="str">
        <f t="shared" si="35"/>
        <v>60 DIAS</v>
      </c>
      <c r="CB120" s="107" t="str">
        <f t="shared" si="18"/>
        <v>QUÍMICA MG S.A.S</v>
      </c>
      <c r="CC120" s="107" t="str">
        <f t="shared" si="19"/>
        <v>SIGMA</v>
      </c>
      <c r="CD120" s="107">
        <f t="shared" si="20"/>
        <v>462000</v>
      </c>
      <c r="CE120" s="107">
        <f t="shared" si="21"/>
        <v>73920</v>
      </c>
      <c r="CF120" s="107">
        <f t="shared" si="22"/>
        <v>535920</v>
      </c>
      <c r="CG120" s="107" t="str">
        <f t="shared" si="23"/>
        <v>60 DIAS</v>
      </c>
    </row>
    <row r="121" spans="1:85">
      <c r="A121" s="48">
        <v>114</v>
      </c>
      <c r="B121" s="188" t="s">
        <v>1066</v>
      </c>
      <c r="C121" s="169" t="s">
        <v>1067</v>
      </c>
      <c r="D121" s="169"/>
      <c r="E121" s="42" t="s">
        <v>23</v>
      </c>
      <c r="F121" s="181" t="s">
        <v>590</v>
      </c>
      <c r="G121" s="32">
        <v>1</v>
      </c>
      <c r="H121" s="172"/>
      <c r="I121" s="186"/>
      <c r="J121" s="186"/>
      <c r="K121" s="184"/>
      <c r="L121" s="104"/>
      <c r="M121" s="149"/>
      <c r="N121" s="149"/>
      <c r="O121" s="149"/>
      <c r="P121" s="149"/>
      <c r="Q121" s="149"/>
      <c r="R121" s="106"/>
      <c r="S121" s="106"/>
      <c r="T121" s="106"/>
      <c r="U121" s="106"/>
      <c r="V121" s="106"/>
      <c r="W121" s="105" t="s">
        <v>23</v>
      </c>
      <c r="X121" s="105">
        <v>570000</v>
      </c>
      <c r="Y121" s="105">
        <v>91200</v>
      </c>
      <c r="Z121" s="105">
        <v>661200</v>
      </c>
      <c r="AA121" s="105" t="s">
        <v>1274</v>
      </c>
      <c r="AB121" s="102"/>
      <c r="AC121" s="102"/>
      <c r="AD121" s="102"/>
      <c r="AE121" s="102"/>
      <c r="AF121" s="102"/>
      <c r="AG121" s="107"/>
      <c r="AH121" s="107"/>
      <c r="AI121" s="107"/>
      <c r="AJ121" s="107"/>
      <c r="AK121" s="107"/>
      <c r="AL121" s="167" t="str">
        <f t="shared" si="24"/>
        <v xml:space="preserve">CASA CIENTIFICA BLANCO Y COMPANIA S.A.S </v>
      </c>
      <c r="AM121" s="167" t="str">
        <f t="shared" si="25"/>
        <v>SIGMA</v>
      </c>
      <c r="AN121" s="167">
        <f t="shared" si="26"/>
        <v>570000</v>
      </c>
      <c r="AO121" s="167">
        <f t="shared" si="27"/>
        <v>91200</v>
      </c>
      <c r="AP121" s="167">
        <f t="shared" si="28"/>
        <v>661200</v>
      </c>
      <c r="AQ121" s="167" t="str">
        <f t="shared" si="29"/>
        <v>90 DIAS</v>
      </c>
      <c r="AR121" s="175"/>
      <c r="AS121" s="175"/>
      <c r="AT121" s="175"/>
      <c r="AU121" s="175"/>
      <c r="AV121" s="175"/>
      <c r="AW121" s="105"/>
      <c r="AX121" s="105"/>
      <c r="AY121" s="105"/>
      <c r="AZ121" s="105"/>
      <c r="BA121" s="105"/>
      <c r="BB121" s="176"/>
      <c r="BC121" s="176"/>
      <c r="BD121" s="176"/>
      <c r="BE121" s="176"/>
      <c r="BF121" s="176"/>
      <c r="BG121" s="106" t="s">
        <v>23</v>
      </c>
      <c r="BH121" s="106">
        <v>489000</v>
      </c>
      <c r="BI121" s="106">
        <v>78240</v>
      </c>
      <c r="BJ121" s="106">
        <v>567240</v>
      </c>
      <c r="BK121" s="106" t="s">
        <v>1283</v>
      </c>
      <c r="BL121" s="107"/>
      <c r="BM121" s="107"/>
      <c r="BN121" s="107"/>
      <c r="BO121" s="107"/>
      <c r="BP121" s="107"/>
      <c r="BQ121" s="102" t="s">
        <v>23</v>
      </c>
      <c r="BR121" s="102">
        <v>697600</v>
      </c>
      <c r="BS121" s="102">
        <v>111616</v>
      </c>
      <c r="BT121" s="102">
        <v>809216</v>
      </c>
      <c r="BU121" s="102" t="s">
        <v>1324</v>
      </c>
      <c r="BV121" s="151" t="str">
        <f t="shared" si="30"/>
        <v>QUÍMICA MG S.A.S</v>
      </c>
      <c r="BW121" s="151" t="str">
        <f t="shared" si="31"/>
        <v>SIGMA</v>
      </c>
      <c r="BX121" s="151">
        <f t="shared" si="32"/>
        <v>489000</v>
      </c>
      <c r="BY121" s="151">
        <f t="shared" si="33"/>
        <v>78240</v>
      </c>
      <c r="BZ121" s="151">
        <f t="shared" si="34"/>
        <v>567240</v>
      </c>
      <c r="CA121" s="151" t="str">
        <f t="shared" si="35"/>
        <v>60 DIAS</v>
      </c>
      <c r="CB121" s="107" t="str">
        <f t="shared" si="18"/>
        <v>QUÍMICA MG S.A.S</v>
      </c>
      <c r="CC121" s="107" t="str">
        <f t="shared" si="19"/>
        <v>SIGMA</v>
      </c>
      <c r="CD121" s="107">
        <f t="shared" si="20"/>
        <v>489000</v>
      </c>
      <c r="CE121" s="107">
        <f t="shared" si="21"/>
        <v>78240</v>
      </c>
      <c r="CF121" s="107">
        <f t="shared" si="22"/>
        <v>567240</v>
      </c>
      <c r="CG121" s="107" t="str">
        <f t="shared" si="23"/>
        <v>60 DIAS</v>
      </c>
    </row>
    <row r="122" spans="1:85">
      <c r="A122" s="48">
        <v>115</v>
      </c>
      <c r="B122" s="188" t="s">
        <v>1068</v>
      </c>
      <c r="C122" s="169" t="s">
        <v>1069</v>
      </c>
      <c r="D122" s="169"/>
      <c r="E122" s="42" t="s">
        <v>23</v>
      </c>
      <c r="F122" s="181" t="s">
        <v>590</v>
      </c>
      <c r="G122" s="32">
        <v>1</v>
      </c>
      <c r="H122" s="172"/>
      <c r="I122" s="186"/>
      <c r="J122" s="186"/>
      <c r="K122" s="184"/>
      <c r="L122" s="104"/>
      <c r="M122" s="149"/>
      <c r="N122" s="149"/>
      <c r="O122" s="149"/>
      <c r="P122" s="149"/>
      <c r="Q122" s="149"/>
      <c r="R122" s="106"/>
      <c r="S122" s="106"/>
      <c r="T122" s="106"/>
      <c r="U122" s="106"/>
      <c r="V122" s="106"/>
      <c r="W122" s="105" t="s">
        <v>23</v>
      </c>
      <c r="X122" s="105">
        <v>563000</v>
      </c>
      <c r="Y122" s="105">
        <v>90080</v>
      </c>
      <c r="Z122" s="105">
        <v>653080</v>
      </c>
      <c r="AA122" s="105" t="s">
        <v>1274</v>
      </c>
      <c r="AB122" s="102"/>
      <c r="AC122" s="102"/>
      <c r="AD122" s="102"/>
      <c r="AE122" s="102"/>
      <c r="AF122" s="102"/>
      <c r="AG122" s="107"/>
      <c r="AH122" s="107"/>
      <c r="AI122" s="107"/>
      <c r="AJ122" s="107"/>
      <c r="AK122" s="107"/>
      <c r="AL122" s="167" t="str">
        <f t="shared" si="24"/>
        <v xml:space="preserve">CASA CIENTIFICA BLANCO Y COMPANIA S.A.S </v>
      </c>
      <c r="AM122" s="167" t="str">
        <f t="shared" si="25"/>
        <v>SIGMA</v>
      </c>
      <c r="AN122" s="167">
        <f t="shared" si="26"/>
        <v>563000</v>
      </c>
      <c r="AO122" s="167">
        <f t="shared" si="27"/>
        <v>90080</v>
      </c>
      <c r="AP122" s="167">
        <f t="shared" si="28"/>
        <v>653080</v>
      </c>
      <c r="AQ122" s="167" t="str">
        <f t="shared" si="29"/>
        <v>90 DIAS</v>
      </c>
      <c r="AR122" s="175"/>
      <c r="AS122" s="175"/>
      <c r="AT122" s="175"/>
      <c r="AU122" s="175"/>
      <c r="AV122" s="175"/>
      <c r="AW122" s="105"/>
      <c r="AX122" s="105"/>
      <c r="AY122" s="105"/>
      <c r="AZ122" s="105"/>
      <c r="BA122" s="105"/>
      <c r="BB122" s="176"/>
      <c r="BC122" s="176"/>
      <c r="BD122" s="176"/>
      <c r="BE122" s="176"/>
      <c r="BF122" s="176"/>
      <c r="BG122" s="106" t="s">
        <v>23</v>
      </c>
      <c r="BH122" s="106">
        <v>485000</v>
      </c>
      <c r="BI122" s="106">
        <v>77600</v>
      </c>
      <c r="BJ122" s="106">
        <v>562600</v>
      </c>
      <c r="BK122" s="106" t="s">
        <v>1283</v>
      </c>
      <c r="BL122" s="107"/>
      <c r="BM122" s="107"/>
      <c r="BN122" s="107"/>
      <c r="BO122" s="107"/>
      <c r="BP122" s="107"/>
      <c r="BQ122" s="102" t="s">
        <v>23</v>
      </c>
      <c r="BR122" s="102">
        <v>692400</v>
      </c>
      <c r="BS122" s="102">
        <v>110784</v>
      </c>
      <c r="BT122" s="102">
        <v>803184</v>
      </c>
      <c r="BU122" s="102" t="s">
        <v>1324</v>
      </c>
      <c r="BV122" s="151" t="str">
        <f t="shared" si="30"/>
        <v>QUÍMICA MG S.A.S</v>
      </c>
      <c r="BW122" s="151" t="str">
        <f t="shared" si="31"/>
        <v>SIGMA</v>
      </c>
      <c r="BX122" s="151">
        <f t="shared" si="32"/>
        <v>485000</v>
      </c>
      <c r="BY122" s="151">
        <f t="shared" si="33"/>
        <v>77600</v>
      </c>
      <c r="BZ122" s="151">
        <f t="shared" si="34"/>
        <v>562600</v>
      </c>
      <c r="CA122" s="151" t="str">
        <f t="shared" si="35"/>
        <v>60 DIAS</v>
      </c>
      <c r="CB122" s="107" t="str">
        <f t="shared" si="18"/>
        <v>QUÍMICA MG S.A.S</v>
      </c>
      <c r="CC122" s="107" t="str">
        <f t="shared" si="19"/>
        <v>SIGMA</v>
      </c>
      <c r="CD122" s="107">
        <f t="shared" si="20"/>
        <v>485000</v>
      </c>
      <c r="CE122" s="107">
        <f t="shared" si="21"/>
        <v>77600</v>
      </c>
      <c r="CF122" s="107">
        <f t="shared" si="22"/>
        <v>562600</v>
      </c>
      <c r="CG122" s="107" t="str">
        <f t="shared" si="23"/>
        <v>60 DIAS</v>
      </c>
    </row>
    <row r="123" spans="1:85" ht="90">
      <c r="A123" s="48">
        <v>116</v>
      </c>
      <c r="B123" s="188" t="s">
        <v>1104</v>
      </c>
      <c r="C123" s="189" t="s">
        <v>1105</v>
      </c>
      <c r="D123" s="42"/>
      <c r="E123" s="42"/>
      <c r="F123" s="181" t="s">
        <v>592</v>
      </c>
      <c r="G123" s="27">
        <v>1</v>
      </c>
      <c r="H123" s="182"/>
      <c r="I123" s="183"/>
      <c r="J123" s="183"/>
      <c r="K123" s="184"/>
      <c r="L123" s="104"/>
      <c r="M123" s="149"/>
      <c r="N123" s="149"/>
      <c r="O123" s="149"/>
      <c r="P123" s="149"/>
      <c r="Q123" s="149"/>
      <c r="R123" s="106"/>
      <c r="S123" s="106"/>
      <c r="T123" s="106"/>
      <c r="U123" s="106"/>
      <c r="V123" s="106"/>
      <c r="W123" s="105"/>
      <c r="X123" s="105"/>
      <c r="Y123" s="105"/>
      <c r="Z123" s="105"/>
      <c r="AA123" s="105"/>
      <c r="AB123" s="102"/>
      <c r="AC123" s="102"/>
      <c r="AD123" s="102"/>
      <c r="AE123" s="102"/>
      <c r="AF123" s="102"/>
      <c r="AG123" s="107"/>
      <c r="AH123" s="107"/>
      <c r="AI123" s="107"/>
      <c r="AJ123" s="107"/>
      <c r="AK123" s="107"/>
      <c r="AL123" s="167"/>
      <c r="AM123" s="167"/>
      <c r="AN123" s="167"/>
      <c r="AO123" s="167"/>
      <c r="AP123" s="167"/>
      <c r="AQ123" s="167"/>
      <c r="AR123" s="175"/>
      <c r="AS123" s="175"/>
      <c r="AT123" s="175"/>
      <c r="AU123" s="175"/>
      <c r="AV123" s="175"/>
      <c r="AW123" s="105"/>
      <c r="AX123" s="105"/>
      <c r="AY123" s="105"/>
      <c r="AZ123" s="105"/>
      <c r="BA123" s="105"/>
      <c r="BB123" s="176"/>
      <c r="BC123" s="176"/>
      <c r="BD123" s="176"/>
      <c r="BE123" s="176"/>
      <c r="BF123" s="176"/>
      <c r="BG123" s="106"/>
      <c r="BH123" s="106"/>
      <c r="BI123" s="106"/>
      <c r="BJ123" s="106"/>
      <c r="BK123" s="106"/>
      <c r="BL123" s="107"/>
      <c r="BM123" s="107"/>
      <c r="BN123" s="107"/>
      <c r="BO123" s="107"/>
      <c r="BP123" s="107"/>
      <c r="BQ123" s="102"/>
      <c r="BR123" s="102"/>
      <c r="BS123" s="102"/>
      <c r="BT123" s="102"/>
      <c r="BU123" s="102"/>
      <c r="BV123" s="151"/>
      <c r="BW123" s="151"/>
      <c r="BX123" s="151"/>
      <c r="BY123" s="151"/>
      <c r="BZ123" s="151"/>
      <c r="CA123" s="151"/>
      <c r="CB123" s="107">
        <f t="shared" si="18"/>
        <v>0</v>
      </c>
      <c r="CC123" s="107">
        <f t="shared" si="19"/>
        <v>0</v>
      </c>
      <c r="CD123" s="107">
        <f t="shared" si="20"/>
        <v>0</v>
      </c>
      <c r="CE123" s="107">
        <f t="shared" si="21"/>
        <v>0</v>
      </c>
      <c r="CF123" s="107">
        <f t="shared" si="22"/>
        <v>0</v>
      </c>
      <c r="CG123" s="107">
        <f t="shared" si="23"/>
        <v>0</v>
      </c>
    </row>
    <row r="124" spans="1:85">
      <c r="A124" s="48">
        <v>117</v>
      </c>
      <c r="B124" s="189" t="s">
        <v>1070</v>
      </c>
      <c r="C124" s="42" t="s">
        <v>1071</v>
      </c>
      <c r="D124" s="42" t="s">
        <v>1072</v>
      </c>
      <c r="E124" s="42" t="s">
        <v>1073</v>
      </c>
      <c r="F124" s="181" t="s">
        <v>590</v>
      </c>
      <c r="G124" s="27">
        <v>5</v>
      </c>
      <c r="H124" s="182"/>
      <c r="I124" s="183"/>
      <c r="J124" s="183"/>
      <c r="K124" s="184"/>
      <c r="L124" s="104"/>
      <c r="M124" s="149"/>
      <c r="N124" s="149"/>
      <c r="O124" s="149"/>
      <c r="P124" s="149"/>
      <c r="Q124" s="149"/>
      <c r="R124" s="106"/>
      <c r="S124" s="106"/>
      <c r="T124" s="106"/>
      <c r="U124" s="106"/>
      <c r="V124" s="106"/>
      <c r="W124" s="105"/>
      <c r="X124" s="105"/>
      <c r="Y124" s="105"/>
      <c r="Z124" s="105"/>
      <c r="AA124" s="105"/>
      <c r="AB124" s="102"/>
      <c r="AC124" s="102"/>
      <c r="AD124" s="102"/>
      <c r="AE124" s="102"/>
      <c r="AF124" s="102"/>
      <c r="AG124" s="107"/>
      <c r="AH124" s="107"/>
      <c r="AI124" s="107"/>
      <c r="AJ124" s="107"/>
      <c r="AK124" s="107"/>
      <c r="AL124" s="167"/>
      <c r="AM124" s="167"/>
      <c r="AN124" s="167"/>
      <c r="AO124" s="167"/>
      <c r="AP124" s="167"/>
      <c r="AQ124" s="167"/>
      <c r="AR124" s="175"/>
      <c r="AS124" s="175"/>
      <c r="AT124" s="175"/>
      <c r="AU124" s="175"/>
      <c r="AV124" s="175"/>
      <c r="AW124" s="105"/>
      <c r="AX124" s="105"/>
      <c r="AY124" s="105"/>
      <c r="AZ124" s="105"/>
      <c r="BA124" s="105"/>
      <c r="BB124" s="176"/>
      <c r="BC124" s="176"/>
      <c r="BD124" s="176"/>
      <c r="BE124" s="176"/>
      <c r="BF124" s="176"/>
      <c r="BG124" s="106"/>
      <c r="BH124" s="106"/>
      <c r="BI124" s="106"/>
      <c r="BJ124" s="106"/>
      <c r="BK124" s="106"/>
      <c r="BL124" s="107"/>
      <c r="BM124" s="107"/>
      <c r="BN124" s="107"/>
      <c r="BO124" s="107"/>
      <c r="BP124" s="107"/>
      <c r="BQ124" s="102"/>
      <c r="BR124" s="102"/>
      <c r="BS124" s="102"/>
      <c r="BT124" s="102"/>
      <c r="BU124" s="102"/>
      <c r="BV124" s="151"/>
      <c r="BW124" s="151"/>
      <c r="BX124" s="151"/>
      <c r="BY124" s="151"/>
      <c r="BZ124" s="151"/>
      <c r="CA124" s="151"/>
      <c r="CB124" s="107">
        <f t="shared" si="18"/>
        <v>0</v>
      </c>
      <c r="CC124" s="107">
        <f t="shared" si="19"/>
        <v>0</v>
      </c>
      <c r="CD124" s="107">
        <f t="shared" si="20"/>
        <v>0</v>
      </c>
      <c r="CE124" s="107">
        <f t="shared" si="21"/>
        <v>0</v>
      </c>
      <c r="CF124" s="107">
        <f t="shared" si="22"/>
        <v>0</v>
      </c>
      <c r="CG124" s="107">
        <f t="shared" si="23"/>
        <v>0</v>
      </c>
    </row>
    <row r="125" spans="1:85">
      <c r="A125" s="48">
        <v>118</v>
      </c>
      <c r="B125" s="169" t="s">
        <v>1074</v>
      </c>
      <c r="C125" s="169" t="s">
        <v>1075</v>
      </c>
      <c r="D125" s="169"/>
      <c r="E125" s="133" t="s">
        <v>1076</v>
      </c>
      <c r="F125" s="181" t="s">
        <v>590</v>
      </c>
      <c r="G125" s="32">
        <v>5</v>
      </c>
      <c r="H125" s="172"/>
      <c r="I125" s="209"/>
      <c r="J125" s="209"/>
      <c r="K125" s="184"/>
      <c r="L125" s="104"/>
      <c r="M125" s="149"/>
      <c r="N125" s="149"/>
      <c r="O125" s="149"/>
      <c r="P125" s="149"/>
      <c r="Q125" s="149"/>
      <c r="R125" s="106"/>
      <c r="S125" s="106"/>
      <c r="T125" s="106"/>
      <c r="U125" s="106"/>
      <c r="V125" s="106"/>
      <c r="W125" s="105"/>
      <c r="X125" s="105"/>
      <c r="Y125" s="105"/>
      <c r="Z125" s="105"/>
      <c r="AA125" s="105"/>
      <c r="AB125" s="102"/>
      <c r="AC125" s="102"/>
      <c r="AD125" s="102"/>
      <c r="AE125" s="102"/>
      <c r="AF125" s="102"/>
      <c r="AG125" s="107"/>
      <c r="AH125" s="107"/>
      <c r="AI125" s="107"/>
      <c r="AJ125" s="107"/>
      <c r="AK125" s="107"/>
      <c r="AL125" s="167"/>
      <c r="AM125" s="167"/>
      <c r="AN125" s="167"/>
      <c r="AO125" s="167"/>
      <c r="AP125" s="167"/>
      <c r="AQ125" s="167"/>
      <c r="AR125" s="175"/>
      <c r="AS125" s="175"/>
      <c r="AT125" s="175"/>
      <c r="AU125" s="175"/>
      <c r="AV125" s="175"/>
      <c r="AW125" s="105"/>
      <c r="AX125" s="105"/>
      <c r="AY125" s="105"/>
      <c r="AZ125" s="105"/>
      <c r="BA125" s="105"/>
      <c r="BB125" s="176"/>
      <c r="BC125" s="176"/>
      <c r="BD125" s="176"/>
      <c r="BE125" s="176"/>
      <c r="BF125" s="176"/>
      <c r="BG125" s="106" t="s">
        <v>172</v>
      </c>
      <c r="BH125" s="106">
        <v>221000</v>
      </c>
      <c r="BI125" s="106">
        <v>35360</v>
      </c>
      <c r="BJ125" s="106">
        <v>1281800</v>
      </c>
      <c r="BK125" s="106" t="s">
        <v>1283</v>
      </c>
      <c r="BL125" s="107"/>
      <c r="BM125" s="107"/>
      <c r="BN125" s="107"/>
      <c r="BO125" s="107"/>
      <c r="BP125" s="107"/>
      <c r="BQ125" s="102"/>
      <c r="BR125" s="102"/>
      <c r="BS125" s="102"/>
      <c r="BT125" s="102"/>
      <c r="BU125" s="102"/>
      <c r="BV125" s="151" t="str">
        <f t="shared" si="30"/>
        <v>QUÍMICA MG S.A.S</v>
      </c>
      <c r="BW125" s="151" t="str">
        <f t="shared" si="31"/>
        <v>ABCAM</v>
      </c>
      <c r="BX125" s="151">
        <f t="shared" si="32"/>
        <v>221000</v>
      </c>
      <c r="BY125" s="151">
        <f t="shared" si="33"/>
        <v>35360</v>
      </c>
      <c r="BZ125" s="151">
        <f t="shared" si="34"/>
        <v>1281800</v>
      </c>
      <c r="CA125" s="151" t="str">
        <f t="shared" si="35"/>
        <v>60 DIAS</v>
      </c>
      <c r="CB125" s="107" t="str">
        <f t="shared" si="18"/>
        <v>QUÍMICA MG S.A.S</v>
      </c>
      <c r="CC125" s="107" t="str">
        <f t="shared" si="19"/>
        <v>ABCAM</v>
      </c>
      <c r="CD125" s="107">
        <f t="shared" si="20"/>
        <v>221000</v>
      </c>
      <c r="CE125" s="107">
        <f t="shared" si="21"/>
        <v>35360</v>
      </c>
      <c r="CF125" s="107">
        <f t="shared" si="22"/>
        <v>1281800</v>
      </c>
      <c r="CG125" s="107" t="str">
        <f t="shared" si="23"/>
        <v>60 DIAS</v>
      </c>
    </row>
    <row r="126" spans="1:85">
      <c r="A126" s="48">
        <v>119</v>
      </c>
      <c r="B126" s="169" t="s">
        <v>1077</v>
      </c>
      <c r="C126" s="133" t="s">
        <v>1078</v>
      </c>
      <c r="D126" s="169" t="s">
        <v>1079</v>
      </c>
      <c r="E126" s="189" t="s">
        <v>1080</v>
      </c>
      <c r="F126" s="181"/>
      <c r="G126" s="32">
        <v>2</v>
      </c>
      <c r="H126" s="172"/>
      <c r="I126" s="209"/>
      <c r="J126" s="209"/>
      <c r="K126" s="184"/>
      <c r="L126" s="104"/>
      <c r="M126" s="149"/>
      <c r="N126" s="149"/>
      <c r="O126" s="149"/>
      <c r="P126" s="149"/>
      <c r="Q126" s="149"/>
      <c r="R126" s="106"/>
      <c r="S126" s="106"/>
      <c r="T126" s="106"/>
      <c r="U126" s="106"/>
      <c r="V126" s="106"/>
      <c r="W126" s="105"/>
      <c r="X126" s="105"/>
      <c r="Y126" s="105"/>
      <c r="Z126" s="105"/>
      <c r="AA126" s="105"/>
      <c r="AB126" s="102"/>
      <c r="AC126" s="102"/>
      <c r="AD126" s="102"/>
      <c r="AE126" s="102"/>
      <c r="AF126" s="102"/>
      <c r="AG126" s="107"/>
      <c r="AH126" s="107"/>
      <c r="AI126" s="107"/>
      <c r="AJ126" s="107"/>
      <c r="AK126" s="107"/>
      <c r="AL126" s="167"/>
      <c r="AM126" s="167"/>
      <c r="AN126" s="167"/>
      <c r="AO126" s="167"/>
      <c r="AP126" s="167"/>
      <c r="AQ126" s="167"/>
      <c r="AR126" s="175"/>
      <c r="AS126" s="175"/>
      <c r="AT126" s="175"/>
      <c r="AU126" s="175"/>
      <c r="AV126" s="175"/>
      <c r="AW126" s="105"/>
      <c r="AX126" s="105"/>
      <c r="AY126" s="105"/>
      <c r="AZ126" s="105"/>
      <c r="BA126" s="105"/>
      <c r="BB126" s="176" t="s">
        <v>1080</v>
      </c>
      <c r="BC126" s="176">
        <v>70272</v>
      </c>
      <c r="BD126" s="176">
        <v>11243.52</v>
      </c>
      <c r="BE126" s="176">
        <v>163031.04000000001</v>
      </c>
      <c r="BF126" s="176" t="s">
        <v>1312</v>
      </c>
      <c r="BG126" s="106"/>
      <c r="BH126" s="106"/>
      <c r="BI126" s="106"/>
      <c r="BJ126" s="106"/>
      <c r="BK126" s="106"/>
      <c r="BL126" s="107"/>
      <c r="BM126" s="107"/>
      <c r="BN126" s="107"/>
      <c r="BO126" s="107"/>
      <c r="BP126" s="107"/>
      <c r="BQ126" s="102"/>
      <c r="BR126" s="102"/>
      <c r="BS126" s="102"/>
      <c r="BT126" s="102"/>
      <c r="BU126" s="102"/>
      <c r="BV126" s="151" t="str">
        <f t="shared" si="30"/>
        <v>PROFINAS S.A.S</v>
      </c>
      <c r="BW126" s="151" t="str">
        <f t="shared" si="31"/>
        <v xml:space="preserve"> Microflex, USA</v>
      </c>
      <c r="BX126" s="151">
        <f t="shared" si="32"/>
        <v>70272</v>
      </c>
      <c r="BY126" s="151">
        <f t="shared" si="33"/>
        <v>11243.52</v>
      </c>
      <c r="BZ126" s="151">
        <f t="shared" si="34"/>
        <v>163031.04000000001</v>
      </c>
      <c r="CA126" s="151" t="str">
        <f t="shared" si="35"/>
        <v>8-75 DIAS</v>
      </c>
      <c r="CB126" s="107" t="str">
        <f t="shared" si="18"/>
        <v>PROFINAS S.A.S</v>
      </c>
      <c r="CC126" s="107" t="str">
        <f t="shared" si="19"/>
        <v xml:space="preserve"> Microflex, USA</v>
      </c>
      <c r="CD126" s="107">
        <f t="shared" si="20"/>
        <v>70272</v>
      </c>
      <c r="CE126" s="107">
        <f t="shared" si="21"/>
        <v>11243.52</v>
      </c>
      <c r="CF126" s="107">
        <f t="shared" si="22"/>
        <v>163031.04000000001</v>
      </c>
      <c r="CG126" s="107" t="str">
        <f t="shared" si="23"/>
        <v>8-75 DIAS</v>
      </c>
    </row>
    <row r="127" spans="1:85" ht="30">
      <c r="A127" s="48">
        <v>120</v>
      </c>
      <c r="B127" s="133" t="s">
        <v>1081</v>
      </c>
      <c r="C127" s="133" t="s">
        <v>1082</v>
      </c>
      <c r="D127" s="169"/>
      <c r="E127" s="42" t="s">
        <v>1073</v>
      </c>
      <c r="F127" s="181" t="s">
        <v>590</v>
      </c>
      <c r="G127" s="32">
        <v>1</v>
      </c>
      <c r="H127" s="172"/>
      <c r="I127" s="209"/>
      <c r="J127" s="209"/>
      <c r="K127" s="184"/>
      <c r="L127" s="104"/>
      <c r="M127" s="149"/>
      <c r="N127" s="149"/>
      <c r="O127" s="149"/>
      <c r="P127" s="149"/>
      <c r="Q127" s="149"/>
      <c r="R127" s="106"/>
      <c r="S127" s="106"/>
      <c r="T127" s="106"/>
      <c r="U127" s="106"/>
      <c r="V127" s="106"/>
      <c r="W127" s="105"/>
      <c r="X127" s="105"/>
      <c r="Y127" s="105"/>
      <c r="Z127" s="105"/>
      <c r="AA127" s="105"/>
      <c r="AB127" s="102"/>
      <c r="AC127" s="102"/>
      <c r="AD127" s="102"/>
      <c r="AE127" s="102"/>
      <c r="AF127" s="102"/>
      <c r="AG127" s="107"/>
      <c r="AH127" s="107"/>
      <c r="AI127" s="107"/>
      <c r="AJ127" s="107"/>
      <c r="AK127" s="107"/>
      <c r="AL127" s="167"/>
      <c r="AM127" s="167"/>
      <c r="AN127" s="167"/>
      <c r="AO127" s="167"/>
      <c r="AP127" s="167"/>
      <c r="AQ127" s="167"/>
      <c r="AR127" s="175"/>
      <c r="AS127" s="175"/>
      <c r="AT127" s="175"/>
      <c r="AU127" s="175"/>
      <c r="AV127" s="175"/>
      <c r="AW127" s="105"/>
      <c r="AX127" s="105"/>
      <c r="AY127" s="105"/>
      <c r="AZ127" s="105"/>
      <c r="BA127" s="105"/>
      <c r="BB127" s="176"/>
      <c r="BC127" s="176"/>
      <c r="BD127" s="176"/>
      <c r="BE127" s="176"/>
      <c r="BF127" s="176"/>
      <c r="BG127" s="106" t="s">
        <v>1317</v>
      </c>
      <c r="BH127" s="106">
        <v>748000</v>
      </c>
      <c r="BI127" s="106">
        <v>119680</v>
      </c>
      <c r="BJ127" s="106">
        <v>867680</v>
      </c>
      <c r="BK127" s="106" t="s">
        <v>1283</v>
      </c>
      <c r="BL127" s="107"/>
      <c r="BM127" s="107"/>
      <c r="BN127" s="107"/>
      <c r="BO127" s="107"/>
      <c r="BP127" s="107"/>
      <c r="BQ127" s="102"/>
      <c r="BR127" s="102"/>
      <c r="BS127" s="102"/>
      <c r="BT127" s="102"/>
      <c r="BU127" s="102"/>
      <c r="BV127" s="151" t="str">
        <f t="shared" si="30"/>
        <v>QUÍMICA MG S.A.S</v>
      </c>
      <c r="BW127" s="151" t="str">
        <f t="shared" si="31"/>
        <v>BIOLINE</v>
      </c>
      <c r="BX127" s="151">
        <f t="shared" si="32"/>
        <v>748000</v>
      </c>
      <c r="BY127" s="151">
        <f t="shared" si="33"/>
        <v>119680</v>
      </c>
      <c r="BZ127" s="151">
        <f t="shared" si="34"/>
        <v>867680</v>
      </c>
      <c r="CA127" s="151" t="str">
        <f t="shared" si="35"/>
        <v>60 DIAS</v>
      </c>
      <c r="CB127" s="107" t="str">
        <f t="shared" si="18"/>
        <v>QUÍMICA MG S.A.S</v>
      </c>
      <c r="CC127" s="107" t="str">
        <f t="shared" si="19"/>
        <v>BIOLINE</v>
      </c>
      <c r="CD127" s="107">
        <f t="shared" si="20"/>
        <v>748000</v>
      </c>
      <c r="CE127" s="107">
        <f t="shared" si="21"/>
        <v>119680</v>
      </c>
      <c r="CF127" s="107">
        <f t="shared" si="22"/>
        <v>867680</v>
      </c>
      <c r="CG127" s="107" t="str">
        <f t="shared" si="23"/>
        <v>60 DIAS</v>
      </c>
    </row>
    <row r="128" spans="1:85" ht="30">
      <c r="A128" s="48">
        <v>121</v>
      </c>
      <c r="B128" s="42" t="s">
        <v>1083</v>
      </c>
      <c r="C128" s="42" t="s">
        <v>1084</v>
      </c>
      <c r="D128" s="169"/>
      <c r="E128" s="133" t="s">
        <v>1085</v>
      </c>
      <c r="F128" s="181" t="s">
        <v>590</v>
      </c>
      <c r="G128" s="27">
        <v>1</v>
      </c>
      <c r="H128" s="182"/>
      <c r="I128" s="190"/>
      <c r="J128" s="190"/>
      <c r="K128" s="184"/>
      <c r="L128" s="104"/>
      <c r="M128" s="149"/>
      <c r="N128" s="149"/>
      <c r="O128" s="149"/>
      <c r="P128" s="149"/>
      <c r="Q128" s="149"/>
      <c r="R128" s="106"/>
      <c r="S128" s="106"/>
      <c r="T128" s="106"/>
      <c r="U128" s="106"/>
      <c r="V128" s="106"/>
      <c r="W128" s="105"/>
      <c r="X128" s="105"/>
      <c r="Y128" s="105"/>
      <c r="Z128" s="105"/>
      <c r="AA128" s="105"/>
      <c r="AB128" s="102"/>
      <c r="AC128" s="102"/>
      <c r="AD128" s="102"/>
      <c r="AE128" s="102"/>
      <c r="AF128" s="102"/>
      <c r="AG128" s="107"/>
      <c r="AH128" s="107"/>
      <c r="AI128" s="107"/>
      <c r="AJ128" s="107"/>
      <c r="AK128" s="107"/>
      <c r="AL128" s="167"/>
      <c r="AM128" s="167"/>
      <c r="AN128" s="167"/>
      <c r="AO128" s="167"/>
      <c r="AP128" s="167"/>
      <c r="AQ128" s="167"/>
      <c r="AR128" s="175"/>
      <c r="AS128" s="175"/>
      <c r="AT128" s="175"/>
      <c r="AU128" s="175"/>
      <c r="AV128" s="175"/>
      <c r="AW128" s="105"/>
      <c r="AX128" s="105"/>
      <c r="AY128" s="105"/>
      <c r="AZ128" s="105"/>
      <c r="BA128" s="105"/>
      <c r="BB128" s="176"/>
      <c r="BC128" s="176"/>
      <c r="BD128" s="176"/>
      <c r="BE128" s="176"/>
      <c r="BF128" s="176"/>
      <c r="BG128" s="106"/>
      <c r="BH128" s="106"/>
      <c r="BI128" s="106"/>
      <c r="BJ128" s="106"/>
      <c r="BK128" s="106"/>
      <c r="BL128" s="107"/>
      <c r="BM128" s="107"/>
      <c r="BN128" s="107"/>
      <c r="BO128" s="107"/>
      <c r="BP128" s="107"/>
      <c r="BQ128" s="102"/>
      <c r="BR128" s="102"/>
      <c r="BS128" s="102"/>
      <c r="BT128" s="102"/>
      <c r="BU128" s="102"/>
      <c r="BV128" s="151"/>
      <c r="BW128" s="151"/>
      <c r="BX128" s="151"/>
      <c r="BY128" s="151"/>
      <c r="BZ128" s="151"/>
      <c r="CA128" s="151"/>
      <c r="CB128" s="107">
        <f t="shared" si="18"/>
        <v>0</v>
      </c>
      <c r="CC128" s="107">
        <f t="shared" si="19"/>
        <v>0</v>
      </c>
      <c r="CD128" s="107">
        <f t="shared" si="20"/>
        <v>0</v>
      </c>
      <c r="CE128" s="107">
        <f t="shared" si="21"/>
        <v>0</v>
      </c>
      <c r="CF128" s="107">
        <f t="shared" si="22"/>
        <v>0</v>
      </c>
      <c r="CG128" s="107">
        <f t="shared" si="23"/>
        <v>0</v>
      </c>
    </row>
    <row r="129" spans="1:85" ht="30">
      <c r="A129" s="48">
        <v>122</v>
      </c>
      <c r="B129" s="133" t="s">
        <v>1086</v>
      </c>
      <c r="C129" s="133" t="s">
        <v>1087</v>
      </c>
      <c r="D129" s="169"/>
      <c r="E129" s="42" t="s">
        <v>1073</v>
      </c>
      <c r="F129" s="181" t="s">
        <v>590</v>
      </c>
      <c r="G129" s="228">
        <v>1</v>
      </c>
      <c r="H129" s="229"/>
      <c r="I129" s="209"/>
      <c r="J129" s="209"/>
      <c r="K129" s="184"/>
      <c r="L129" s="104"/>
      <c r="M129" s="149"/>
      <c r="N129" s="149"/>
      <c r="O129" s="149"/>
      <c r="P129" s="149"/>
      <c r="Q129" s="149"/>
      <c r="R129" s="106"/>
      <c r="S129" s="106"/>
      <c r="T129" s="106"/>
      <c r="U129" s="106"/>
      <c r="V129" s="106"/>
      <c r="W129" s="105"/>
      <c r="X129" s="105"/>
      <c r="Y129" s="105"/>
      <c r="Z129" s="105"/>
      <c r="AA129" s="105"/>
      <c r="AB129" s="102"/>
      <c r="AC129" s="102"/>
      <c r="AD129" s="102"/>
      <c r="AE129" s="102"/>
      <c r="AF129" s="102"/>
      <c r="AG129" s="107"/>
      <c r="AH129" s="107"/>
      <c r="AI129" s="107"/>
      <c r="AJ129" s="107"/>
      <c r="AK129" s="107"/>
      <c r="AL129" s="167"/>
      <c r="AM129" s="167"/>
      <c r="AN129" s="167"/>
      <c r="AO129" s="167"/>
      <c r="AP129" s="167"/>
      <c r="AQ129" s="167"/>
      <c r="AR129" s="175"/>
      <c r="AS129" s="175"/>
      <c r="AT129" s="175"/>
      <c r="AU129" s="175"/>
      <c r="AV129" s="175"/>
      <c r="AW129" s="105"/>
      <c r="AX129" s="105"/>
      <c r="AY129" s="105"/>
      <c r="AZ129" s="105"/>
      <c r="BA129" s="105"/>
      <c r="BB129" s="176"/>
      <c r="BC129" s="176"/>
      <c r="BD129" s="176"/>
      <c r="BE129" s="176"/>
      <c r="BF129" s="176"/>
      <c r="BG129" s="106" t="s">
        <v>1317</v>
      </c>
      <c r="BH129" s="106">
        <v>583000</v>
      </c>
      <c r="BI129" s="106">
        <v>93280</v>
      </c>
      <c r="BJ129" s="106">
        <v>676280</v>
      </c>
      <c r="BK129" s="106" t="s">
        <v>1283</v>
      </c>
      <c r="BL129" s="107"/>
      <c r="BM129" s="107"/>
      <c r="BN129" s="107"/>
      <c r="BO129" s="107"/>
      <c r="BP129" s="107"/>
      <c r="BQ129" s="102"/>
      <c r="BR129" s="102"/>
      <c r="BS129" s="102"/>
      <c r="BT129" s="102"/>
      <c r="BU129" s="102"/>
      <c r="BV129" s="151" t="str">
        <f t="shared" si="30"/>
        <v>QUÍMICA MG S.A.S</v>
      </c>
      <c r="BW129" s="151" t="str">
        <f t="shared" si="31"/>
        <v>BIOLINE</v>
      </c>
      <c r="BX129" s="151">
        <f t="shared" si="32"/>
        <v>583000</v>
      </c>
      <c r="BY129" s="151">
        <f t="shared" si="33"/>
        <v>93280</v>
      </c>
      <c r="BZ129" s="151">
        <f t="shared" si="34"/>
        <v>676280</v>
      </c>
      <c r="CA129" s="151" t="str">
        <f t="shared" si="35"/>
        <v>60 DIAS</v>
      </c>
      <c r="CB129" s="107" t="str">
        <f t="shared" si="18"/>
        <v>QUÍMICA MG S.A.S</v>
      </c>
      <c r="CC129" s="107" t="str">
        <f t="shared" si="19"/>
        <v>BIOLINE</v>
      </c>
      <c r="CD129" s="107">
        <f t="shared" si="20"/>
        <v>583000</v>
      </c>
      <c r="CE129" s="107">
        <f t="shared" si="21"/>
        <v>93280</v>
      </c>
      <c r="CF129" s="107">
        <f t="shared" si="22"/>
        <v>676280</v>
      </c>
      <c r="CG129" s="107" t="str">
        <f t="shared" si="23"/>
        <v>60 DIAS</v>
      </c>
    </row>
    <row r="130" spans="1:85">
      <c r="A130" s="48">
        <v>123</v>
      </c>
      <c r="B130" s="169" t="s">
        <v>1077</v>
      </c>
      <c r="C130" s="133" t="s">
        <v>1088</v>
      </c>
      <c r="D130" s="169" t="s">
        <v>1079</v>
      </c>
      <c r="E130" s="189" t="s">
        <v>1080</v>
      </c>
      <c r="F130" s="181" t="s">
        <v>590</v>
      </c>
      <c r="G130" s="228">
        <v>2</v>
      </c>
      <c r="H130" s="229"/>
      <c r="I130" s="209"/>
      <c r="J130" s="209"/>
      <c r="K130" s="184"/>
      <c r="L130" s="104"/>
      <c r="M130" s="149"/>
      <c r="N130" s="149"/>
      <c r="O130" s="149"/>
      <c r="P130" s="149"/>
      <c r="Q130" s="149"/>
      <c r="R130" s="106"/>
      <c r="S130" s="106"/>
      <c r="T130" s="106"/>
      <c r="U130" s="106"/>
      <c r="V130" s="106"/>
      <c r="W130" s="105"/>
      <c r="X130" s="105"/>
      <c r="Y130" s="105"/>
      <c r="Z130" s="105"/>
      <c r="AA130" s="105"/>
      <c r="AB130" s="102"/>
      <c r="AC130" s="102"/>
      <c r="AD130" s="102"/>
      <c r="AE130" s="102"/>
      <c r="AF130" s="102"/>
      <c r="AG130" s="107" t="s">
        <v>1362</v>
      </c>
      <c r="AH130" s="107">
        <v>165000</v>
      </c>
      <c r="AI130" s="107">
        <v>26400</v>
      </c>
      <c r="AJ130" s="107">
        <v>382800</v>
      </c>
      <c r="AK130" s="107" t="s">
        <v>1283</v>
      </c>
      <c r="AL130" s="167" t="str">
        <f t="shared" si="24"/>
        <v xml:space="preserve"> INVERSIONES  JIMSA  LTDA  </v>
      </c>
      <c r="AM130" s="167" t="str">
        <f t="shared" si="25"/>
        <v>MICROFLEX</v>
      </c>
      <c r="AN130" s="167">
        <f t="shared" si="26"/>
        <v>165000</v>
      </c>
      <c r="AO130" s="167">
        <f t="shared" si="27"/>
        <v>26400</v>
      </c>
      <c r="AP130" s="167">
        <f t="shared" si="28"/>
        <v>382800</v>
      </c>
      <c r="AQ130" s="167" t="str">
        <f t="shared" si="29"/>
        <v>60 DIAS</v>
      </c>
      <c r="AR130" s="175"/>
      <c r="AS130" s="175"/>
      <c r="AT130" s="175"/>
      <c r="AU130" s="175"/>
      <c r="AV130" s="175"/>
      <c r="AW130" s="105"/>
      <c r="AX130" s="105"/>
      <c r="AY130" s="105"/>
      <c r="AZ130" s="105"/>
      <c r="BA130" s="105"/>
      <c r="BB130" s="176" t="s">
        <v>1080</v>
      </c>
      <c r="BC130" s="176">
        <v>70272</v>
      </c>
      <c r="BD130" s="176">
        <v>11243.52</v>
      </c>
      <c r="BE130" s="176">
        <v>163031.04000000001</v>
      </c>
      <c r="BF130" s="176" t="s">
        <v>1312</v>
      </c>
      <c r="BG130" s="106"/>
      <c r="BH130" s="106"/>
      <c r="BI130" s="106"/>
      <c r="BJ130" s="106"/>
      <c r="BK130" s="106"/>
      <c r="BL130" s="107"/>
      <c r="BM130" s="107"/>
      <c r="BN130" s="107"/>
      <c r="BO130" s="107"/>
      <c r="BP130" s="107"/>
      <c r="BQ130" s="102"/>
      <c r="BR130" s="102"/>
      <c r="BS130" s="102"/>
      <c r="BT130" s="102"/>
      <c r="BU130" s="102"/>
      <c r="BV130" s="151" t="str">
        <f t="shared" si="30"/>
        <v>PROFINAS S.A.S</v>
      </c>
      <c r="BW130" s="151" t="str">
        <f t="shared" si="31"/>
        <v xml:space="preserve"> Microflex, USA</v>
      </c>
      <c r="BX130" s="151">
        <f t="shared" si="32"/>
        <v>70272</v>
      </c>
      <c r="BY130" s="151">
        <f t="shared" si="33"/>
        <v>11243.52</v>
      </c>
      <c r="BZ130" s="151">
        <f t="shared" si="34"/>
        <v>163031.04000000001</v>
      </c>
      <c r="CA130" s="151" t="str">
        <f t="shared" si="35"/>
        <v>8-75 DIAS</v>
      </c>
      <c r="CB130" s="107" t="str">
        <f t="shared" si="18"/>
        <v>PROFINAS S.A.S</v>
      </c>
      <c r="CC130" s="107" t="str">
        <f t="shared" si="19"/>
        <v xml:space="preserve"> Microflex, USA</v>
      </c>
      <c r="CD130" s="107">
        <f t="shared" si="20"/>
        <v>70272</v>
      </c>
      <c r="CE130" s="107">
        <f t="shared" si="21"/>
        <v>11243.52</v>
      </c>
      <c r="CF130" s="107">
        <f t="shared" si="22"/>
        <v>163031.04000000001</v>
      </c>
      <c r="CG130" s="107" t="str">
        <f t="shared" si="23"/>
        <v>8-75 DIAS</v>
      </c>
    </row>
    <row r="131" spans="1:85">
      <c r="A131" s="48">
        <v>124</v>
      </c>
      <c r="B131" s="230" t="s">
        <v>1089</v>
      </c>
      <c r="C131" s="42" t="s">
        <v>1090</v>
      </c>
      <c r="D131" s="42" t="s">
        <v>1091</v>
      </c>
      <c r="E131" s="231" t="s">
        <v>476</v>
      </c>
      <c r="F131" s="181" t="s">
        <v>105</v>
      </c>
      <c r="G131" s="27">
        <v>1</v>
      </c>
      <c r="H131" s="182" t="s">
        <v>476</v>
      </c>
      <c r="I131" s="183">
        <v>190000</v>
      </c>
      <c r="J131" s="183">
        <v>30400</v>
      </c>
      <c r="K131" s="184">
        <v>220399.99999999997</v>
      </c>
      <c r="L131" s="104" t="s">
        <v>1276</v>
      </c>
      <c r="M131" s="149"/>
      <c r="N131" s="149"/>
      <c r="O131" s="149"/>
      <c r="P131" s="149"/>
      <c r="Q131" s="149"/>
      <c r="R131" s="106"/>
      <c r="S131" s="106"/>
      <c r="T131" s="106"/>
      <c r="U131" s="106"/>
      <c r="V131" s="106"/>
      <c r="W131" s="105"/>
      <c r="X131" s="105"/>
      <c r="Y131" s="105"/>
      <c r="Z131" s="105"/>
      <c r="AA131" s="105"/>
      <c r="AB131" s="102"/>
      <c r="AC131" s="102"/>
      <c r="AD131" s="102"/>
      <c r="AE131" s="102"/>
      <c r="AF131" s="102"/>
      <c r="AG131" s="107"/>
      <c r="AH131" s="107"/>
      <c r="AI131" s="107"/>
      <c r="AJ131" s="107"/>
      <c r="AK131" s="107"/>
      <c r="AL131" s="167" t="str">
        <f t="shared" si="24"/>
        <v>ADEQUIM SAS</v>
      </c>
      <c r="AM131" s="167" t="str">
        <f t="shared" si="25"/>
        <v>PANREAC</v>
      </c>
      <c r="AN131" s="167">
        <f t="shared" si="26"/>
        <v>190000</v>
      </c>
      <c r="AO131" s="167">
        <f t="shared" si="27"/>
        <v>30400</v>
      </c>
      <c r="AP131" s="167">
        <f t="shared" si="28"/>
        <v>220399.99999999997</v>
      </c>
      <c r="AQ131" s="167" t="str">
        <f t="shared" si="29"/>
        <v>30 DIAS</v>
      </c>
      <c r="AR131" s="175" t="s">
        <v>476</v>
      </c>
      <c r="AS131" s="175">
        <v>222000</v>
      </c>
      <c r="AT131" s="175">
        <v>35520</v>
      </c>
      <c r="AU131" s="175">
        <v>257520</v>
      </c>
      <c r="AV131" s="175"/>
      <c r="AW131" s="105"/>
      <c r="AX131" s="105"/>
      <c r="AY131" s="105"/>
      <c r="AZ131" s="105"/>
      <c r="BA131" s="105"/>
      <c r="BB131" s="176" t="s">
        <v>476</v>
      </c>
      <c r="BC131" s="176">
        <v>193004</v>
      </c>
      <c r="BD131" s="176">
        <v>30880.639999999999</v>
      </c>
      <c r="BE131" s="176">
        <v>223884.64</v>
      </c>
      <c r="BF131" s="176" t="s">
        <v>1312</v>
      </c>
      <c r="BG131" s="106"/>
      <c r="BH131" s="106"/>
      <c r="BI131" s="106"/>
      <c r="BJ131" s="106"/>
      <c r="BK131" s="106"/>
      <c r="BL131" s="107"/>
      <c r="BM131" s="107"/>
      <c r="BN131" s="107"/>
      <c r="BO131" s="107"/>
      <c r="BP131" s="107"/>
      <c r="BQ131" s="102"/>
      <c r="BR131" s="102"/>
      <c r="BS131" s="102"/>
      <c r="BT131" s="102"/>
      <c r="BU131" s="102"/>
      <c r="BV131" s="151" t="str">
        <f t="shared" si="30"/>
        <v>PROFINAS S.A.S</v>
      </c>
      <c r="BW131" s="151" t="str">
        <f t="shared" si="31"/>
        <v>PANREAC</v>
      </c>
      <c r="BX131" s="151">
        <f t="shared" si="32"/>
        <v>193004</v>
      </c>
      <c r="BY131" s="151">
        <f t="shared" si="33"/>
        <v>30880.639999999999</v>
      </c>
      <c r="BZ131" s="151">
        <f t="shared" si="34"/>
        <v>223884.64</v>
      </c>
      <c r="CA131" s="151" t="str">
        <f t="shared" si="35"/>
        <v>8-75 DIAS</v>
      </c>
      <c r="CB131" s="107" t="str">
        <f t="shared" si="18"/>
        <v>ADEQUIM SAS</v>
      </c>
      <c r="CC131" s="107" t="str">
        <f t="shared" si="19"/>
        <v>PANREAC</v>
      </c>
      <c r="CD131" s="107">
        <f t="shared" si="20"/>
        <v>190000</v>
      </c>
      <c r="CE131" s="107">
        <f t="shared" si="21"/>
        <v>30400</v>
      </c>
      <c r="CF131" s="107">
        <f t="shared" si="22"/>
        <v>220399.99999999997</v>
      </c>
      <c r="CG131" s="107" t="str">
        <f t="shared" si="23"/>
        <v>30 DIAS</v>
      </c>
    </row>
    <row r="132" spans="1:85" ht="36">
      <c r="A132" s="48">
        <v>125</v>
      </c>
      <c r="B132" s="230" t="s">
        <v>1092</v>
      </c>
      <c r="C132" s="43" t="s">
        <v>1093</v>
      </c>
      <c r="D132" s="42" t="s">
        <v>1094</v>
      </c>
      <c r="E132" s="231" t="s">
        <v>1095</v>
      </c>
      <c r="F132" s="181" t="s">
        <v>1096</v>
      </c>
      <c r="G132" s="27">
        <v>1</v>
      </c>
      <c r="H132" s="182"/>
      <c r="I132" s="183"/>
      <c r="J132" s="183"/>
      <c r="K132" s="184"/>
      <c r="L132" s="104"/>
      <c r="M132" s="149"/>
      <c r="N132" s="149"/>
      <c r="O132" s="149"/>
      <c r="P132" s="149"/>
      <c r="Q132" s="149"/>
      <c r="R132" s="106"/>
      <c r="S132" s="106"/>
      <c r="T132" s="106"/>
      <c r="U132" s="106"/>
      <c r="V132" s="106"/>
      <c r="W132" s="105"/>
      <c r="X132" s="105"/>
      <c r="Y132" s="105"/>
      <c r="Z132" s="105"/>
      <c r="AA132" s="105"/>
      <c r="AB132" s="102"/>
      <c r="AC132" s="102"/>
      <c r="AD132" s="102"/>
      <c r="AE132" s="102"/>
      <c r="AF132" s="102"/>
      <c r="AG132" s="107"/>
      <c r="AH132" s="107"/>
      <c r="AI132" s="107"/>
      <c r="AJ132" s="107"/>
      <c r="AK132" s="107"/>
      <c r="AL132" s="167"/>
      <c r="AM132" s="167"/>
      <c r="AN132" s="167"/>
      <c r="AO132" s="167"/>
      <c r="AP132" s="167"/>
      <c r="AQ132" s="167"/>
      <c r="AR132" s="175"/>
      <c r="AS132" s="175"/>
      <c r="AT132" s="175"/>
      <c r="AU132" s="175"/>
      <c r="AV132" s="175"/>
      <c r="AW132" s="105"/>
      <c r="AX132" s="105"/>
      <c r="AY132" s="105"/>
      <c r="AZ132" s="105"/>
      <c r="BA132" s="105"/>
      <c r="BB132" s="176"/>
      <c r="BC132" s="176"/>
      <c r="BD132" s="176"/>
      <c r="BE132" s="176"/>
      <c r="BF132" s="176"/>
      <c r="BG132" s="106"/>
      <c r="BH132" s="106"/>
      <c r="BI132" s="106"/>
      <c r="BJ132" s="106"/>
      <c r="BK132" s="106"/>
      <c r="BL132" s="107" t="s">
        <v>1135</v>
      </c>
      <c r="BM132" s="107">
        <v>396000</v>
      </c>
      <c r="BN132" s="107">
        <v>63360</v>
      </c>
      <c r="BO132" s="107">
        <v>459360</v>
      </c>
      <c r="BP132" s="107" t="s">
        <v>1308</v>
      </c>
      <c r="BQ132" s="102"/>
      <c r="BR132" s="102"/>
      <c r="BS132" s="102"/>
      <c r="BT132" s="102"/>
      <c r="BU132" s="102"/>
      <c r="BV132" s="151" t="str">
        <f t="shared" si="30"/>
        <v xml:space="preserve"> QUIMICOS Y REACTIVOS SAS "QUIMIREL SAS"</v>
      </c>
      <c r="BW132" s="151" t="str">
        <f t="shared" si="31"/>
        <v>PALL</v>
      </c>
      <c r="BX132" s="151">
        <f t="shared" si="32"/>
        <v>396000</v>
      </c>
      <c r="BY132" s="151">
        <f t="shared" si="33"/>
        <v>63360</v>
      </c>
      <c r="BZ132" s="151">
        <f t="shared" si="34"/>
        <v>459360</v>
      </c>
      <c r="CA132" s="151" t="str">
        <f t="shared" si="35"/>
        <v>3 DIAS</v>
      </c>
      <c r="CB132" s="107" t="str">
        <f t="shared" si="18"/>
        <v xml:space="preserve"> QUIMICOS Y REACTIVOS SAS "QUIMIREL SAS"</v>
      </c>
      <c r="CC132" s="107" t="str">
        <f t="shared" si="19"/>
        <v>PALL</v>
      </c>
      <c r="CD132" s="107">
        <f t="shared" si="20"/>
        <v>396000</v>
      </c>
      <c r="CE132" s="107">
        <f t="shared" si="21"/>
        <v>63360</v>
      </c>
      <c r="CF132" s="107">
        <f t="shared" si="22"/>
        <v>459360</v>
      </c>
      <c r="CG132" s="107" t="str">
        <f t="shared" si="23"/>
        <v>3 DIAS</v>
      </c>
    </row>
    <row r="133" spans="1:85" ht="30">
      <c r="A133" s="48">
        <v>126</v>
      </c>
      <c r="B133" s="189" t="s">
        <v>1097</v>
      </c>
      <c r="C133" s="232" t="s">
        <v>1098</v>
      </c>
      <c r="D133" s="42"/>
      <c r="E133" s="42"/>
      <c r="F133" s="181"/>
      <c r="G133" s="27">
        <v>2</v>
      </c>
      <c r="H133" s="182" t="s">
        <v>1348</v>
      </c>
      <c r="I133" s="183">
        <v>104000</v>
      </c>
      <c r="J133" s="183">
        <v>16640</v>
      </c>
      <c r="K133" s="184">
        <v>241279.99999999997</v>
      </c>
      <c r="L133" s="104" t="s">
        <v>1276</v>
      </c>
      <c r="M133" s="149"/>
      <c r="N133" s="149"/>
      <c r="O133" s="149"/>
      <c r="P133" s="149"/>
      <c r="Q133" s="149"/>
      <c r="R133" s="106"/>
      <c r="S133" s="106"/>
      <c r="T133" s="106"/>
      <c r="U133" s="106"/>
      <c r="V133" s="106"/>
      <c r="W133" s="105"/>
      <c r="X133" s="105"/>
      <c r="Y133" s="105"/>
      <c r="Z133" s="105"/>
      <c r="AA133" s="105"/>
      <c r="AB133" s="102"/>
      <c r="AC133" s="102"/>
      <c r="AD133" s="102"/>
      <c r="AE133" s="102"/>
      <c r="AF133" s="102"/>
      <c r="AG133" s="107" t="s">
        <v>1348</v>
      </c>
      <c r="AH133" s="107">
        <v>168000</v>
      </c>
      <c r="AI133" s="107">
        <v>26880</v>
      </c>
      <c r="AJ133" s="107">
        <v>389760</v>
      </c>
      <c r="AK133" s="107" t="s">
        <v>1283</v>
      </c>
      <c r="AL133" s="167" t="str">
        <f t="shared" si="24"/>
        <v>ADEQUIM SAS</v>
      </c>
      <c r="AM133" s="167" t="str">
        <f t="shared" si="25"/>
        <v>3M</v>
      </c>
      <c r="AN133" s="167">
        <f t="shared" si="26"/>
        <v>104000</v>
      </c>
      <c r="AO133" s="167">
        <f t="shared" si="27"/>
        <v>16640</v>
      </c>
      <c r="AP133" s="167">
        <f t="shared" si="28"/>
        <v>241279.99999999997</v>
      </c>
      <c r="AQ133" s="167" t="str">
        <f t="shared" si="29"/>
        <v>30 DIAS</v>
      </c>
      <c r="AR133" s="175"/>
      <c r="AS133" s="175"/>
      <c r="AT133" s="175"/>
      <c r="AU133" s="175"/>
      <c r="AV133" s="175"/>
      <c r="AW133" s="105"/>
      <c r="AX133" s="105"/>
      <c r="AY133" s="105"/>
      <c r="AZ133" s="105"/>
      <c r="BA133" s="105"/>
      <c r="BB133" s="176"/>
      <c r="BC133" s="176">
        <v>125050</v>
      </c>
      <c r="BD133" s="176">
        <v>20008</v>
      </c>
      <c r="BE133" s="176">
        <v>290116</v>
      </c>
      <c r="BF133" s="176" t="s">
        <v>1312</v>
      </c>
      <c r="BG133" s="106"/>
      <c r="BH133" s="106"/>
      <c r="BI133" s="106"/>
      <c r="BJ133" s="106"/>
      <c r="BK133" s="106"/>
      <c r="BL133" s="107"/>
      <c r="BM133" s="107"/>
      <c r="BN133" s="107"/>
      <c r="BO133" s="107"/>
      <c r="BP133" s="107"/>
      <c r="BQ133" s="102"/>
      <c r="BR133" s="102"/>
      <c r="BS133" s="102"/>
      <c r="BT133" s="102"/>
      <c r="BU133" s="102"/>
      <c r="BV133" s="151" t="str">
        <f t="shared" si="30"/>
        <v>PROFINAS S.A.S</v>
      </c>
      <c r="BW133" s="151">
        <f t="shared" si="31"/>
        <v>0</v>
      </c>
      <c r="BX133" s="151">
        <f t="shared" si="32"/>
        <v>125050</v>
      </c>
      <c r="BY133" s="151">
        <f t="shared" si="33"/>
        <v>20008</v>
      </c>
      <c r="BZ133" s="151">
        <f t="shared" si="34"/>
        <v>290116</v>
      </c>
      <c r="CA133" s="151" t="str">
        <f t="shared" si="35"/>
        <v>8-75 DIAS</v>
      </c>
      <c r="CB133" s="107" t="str">
        <f t="shared" si="18"/>
        <v>ADEQUIM SAS</v>
      </c>
      <c r="CC133" s="107" t="str">
        <f t="shared" si="19"/>
        <v>3M</v>
      </c>
      <c r="CD133" s="107">
        <f t="shared" si="20"/>
        <v>104000</v>
      </c>
      <c r="CE133" s="107">
        <f t="shared" si="21"/>
        <v>16640</v>
      </c>
      <c r="CF133" s="107">
        <f t="shared" si="22"/>
        <v>241279.99999999997</v>
      </c>
      <c r="CG133" s="107" t="str">
        <f t="shared" si="23"/>
        <v>30 DIAS</v>
      </c>
    </row>
    <row r="134" spans="1:85" ht="30">
      <c r="A134" s="48">
        <v>127</v>
      </c>
      <c r="B134" s="133" t="s">
        <v>1099</v>
      </c>
      <c r="C134" s="42" t="s">
        <v>1100</v>
      </c>
      <c r="D134" s="169"/>
      <c r="E134" s="169"/>
      <c r="F134" s="32"/>
      <c r="G134" s="27">
        <v>4</v>
      </c>
      <c r="H134" s="182" t="s">
        <v>1348</v>
      </c>
      <c r="I134" s="190">
        <v>16500</v>
      </c>
      <c r="J134" s="190">
        <v>2640</v>
      </c>
      <c r="K134" s="184">
        <v>76560</v>
      </c>
      <c r="L134" s="104" t="s">
        <v>1276</v>
      </c>
      <c r="M134" s="149"/>
      <c r="N134" s="149"/>
      <c r="O134" s="149"/>
      <c r="P134" s="149"/>
      <c r="Q134" s="149"/>
      <c r="R134" s="106"/>
      <c r="S134" s="106"/>
      <c r="T134" s="106"/>
      <c r="U134" s="106"/>
      <c r="V134" s="106"/>
      <c r="W134" s="105"/>
      <c r="X134" s="105"/>
      <c r="Y134" s="105"/>
      <c r="Z134" s="105"/>
      <c r="AA134" s="105"/>
      <c r="AB134" s="102"/>
      <c r="AC134" s="102"/>
      <c r="AD134" s="102"/>
      <c r="AE134" s="102"/>
      <c r="AF134" s="102"/>
      <c r="AG134" s="107" t="s">
        <v>1348</v>
      </c>
      <c r="AH134" s="107">
        <v>76200</v>
      </c>
      <c r="AI134" s="107">
        <v>12192</v>
      </c>
      <c r="AJ134" s="107">
        <v>353568</v>
      </c>
      <c r="AK134" s="107" t="s">
        <v>1283</v>
      </c>
      <c r="AL134" s="167" t="str">
        <f t="shared" si="24"/>
        <v>ADEQUIM SAS</v>
      </c>
      <c r="AM134" s="167" t="str">
        <f t="shared" si="25"/>
        <v>3M</v>
      </c>
      <c r="AN134" s="167">
        <f t="shared" si="26"/>
        <v>16500</v>
      </c>
      <c r="AO134" s="167">
        <f t="shared" si="27"/>
        <v>2640</v>
      </c>
      <c r="AP134" s="167">
        <f t="shared" si="28"/>
        <v>76560</v>
      </c>
      <c r="AQ134" s="167" t="str">
        <f t="shared" si="29"/>
        <v>30 DIAS</v>
      </c>
      <c r="AR134" s="175"/>
      <c r="AS134" s="175"/>
      <c r="AT134" s="175"/>
      <c r="AU134" s="175"/>
      <c r="AV134" s="175"/>
      <c r="AW134" s="105"/>
      <c r="AX134" s="105"/>
      <c r="AY134" s="105"/>
      <c r="AZ134" s="105"/>
      <c r="BA134" s="105"/>
      <c r="BB134" s="176"/>
      <c r="BC134" s="176">
        <v>37020.9</v>
      </c>
      <c r="BD134" s="176">
        <v>5923.3440000000001</v>
      </c>
      <c r="BE134" s="176">
        <v>171776.976</v>
      </c>
      <c r="BF134" s="176" t="s">
        <v>1312</v>
      </c>
      <c r="BG134" s="106"/>
      <c r="BH134" s="106"/>
      <c r="BI134" s="106"/>
      <c r="BJ134" s="106"/>
      <c r="BK134" s="106"/>
      <c r="BL134" s="107"/>
      <c r="BM134" s="107"/>
      <c r="BN134" s="107"/>
      <c r="BO134" s="107"/>
      <c r="BP134" s="107"/>
      <c r="BQ134" s="102"/>
      <c r="BR134" s="102"/>
      <c r="BS134" s="102"/>
      <c r="BT134" s="102"/>
      <c r="BU134" s="102"/>
      <c r="BV134" s="151" t="str">
        <f t="shared" si="30"/>
        <v>PROFINAS S.A.S</v>
      </c>
      <c r="BW134" s="151">
        <f t="shared" si="31"/>
        <v>0</v>
      </c>
      <c r="BX134" s="151">
        <f t="shared" si="32"/>
        <v>37020.9</v>
      </c>
      <c r="BY134" s="151">
        <f t="shared" si="33"/>
        <v>5923.3440000000001</v>
      </c>
      <c r="BZ134" s="151">
        <f t="shared" si="34"/>
        <v>171776.976</v>
      </c>
      <c r="CA134" s="151" t="str">
        <f t="shared" si="35"/>
        <v>8-75 DIAS</v>
      </c>
      <c r="CB134" s="107" t="str">
        <f t="shared" si="18"/>
        <v>ADEQUIM SAS</v>
      </c>
      <c r="CC134" s="107" t="str">
        <f t="shared" si="19"/>
        <v>3M</v>
      </c>
      <c r="CD134" s="107">
        <f t="shared" si="20"/>
        <v>16500</v>
      </c>
      <c r="CE134" s="107">
        <f t="shared" si="21"/>
        <v>2640</v>
      </c>
      <c r="CF134" s="107">
        <f t="shared" si="22"/>
        <v>76560</v>
      </c>
      <c r="CG134" s="107" t="str">
        <f t="shared" si="23"/>
        <v>30 DIAS</v>
      </c>
    </row>
    <row r="135" spans="1:85" ht="30">
      <c r="A135" s="48">
        <v>128</v>
      </c>
      <c r="B135" s="133" t="s">
        <v>1101</v>
      </c>
      <c r="C135" s="42" t="s">
        <v>1102</v>
      </c>
      <c r="D135" s="169"/>
      <c r="E135" s="169"/>
      <c r="F135" s="32"/>
      <c r="G135" s="27">
        <v>4</v>
      </c>
      <c r="H135" s="182" t="s">
        <v>1348</v>
      </c>
      <c r="I135" s="190">
        <v>11000</v>
      </c>
      <c r="J135" s="190">
        <v>1760</v>
      </c>
      <c r="K135" s="184">
        <v>51040</v>
      </c>
      <c r="L135" s="104" t="s">
        <v>1276</v>
      </c>
      <c r="M135" s="149"/>
      <c r="N135" s="149"/>
      <c r="O135" s="149"/>
      <c r="P135" s="149"/>
      <c r="Q135" s="149"/>
      <c r="R135" s="106"/>
      <c r="S135" s="106"/>
      <c r="T135" s="106"/>
      <c r="U135" s="106"/>
      <c r="V135" s="106"/>
      <c r="W135" s="105"/>
      <c r="X135" s="105"/>
      <c r="Y135" s="105"/>
      <c r="Z135" s="105"/>
      <c r="AA135" s="105"/>
      <c r="AB135" s="102"/>
      <c r="AC135" s="102"/>
      <c r="AD135" s="102"/>
      <c r="AE135" s="102"/>
      <c r="AF135" s="102"/>
      <c r="AG135" s="107"/>
      <c r="AH135" s="107"/>
      <c r="AI135" s="107"/>
      <c r="AJ135" s="107"/>
      <c r="AK135" s="107"/>
      <c r="AL135" s="167" t="str">
        <f t="shared" si="24"/>
        <v>ADEQUIM SAS</v>
      </c>
      <c r="AM135" s="167" t="str">
        <f t="shared" si="25"/>
        <v>3M</v>
      </c>
      <c r="AN135" s="167">
        <f t="shared" si="26"/>
        <v>11000</v>
      </c>
      <c r="AO135" s="167">
        <f t="shared" si="27"/>
        <v>1760</v>
      </c>
      <c r="AP135" s="167">
        <f t="shared" si="28"/>
        <v>51040</v>
      </c>
      <c r="AQ135" s="167" t="str">
        <f t="shared" si="29"/>
        <v>30 DIAS</v>
      </c>
      <c r="AR135" s="175"/>
      <c r="AS135" s="175"/>
      <c r="AT135" s="175"/>
      <c r="AU135" s="175"/>
      <c r="AV135" s="175"/>
      <c r="AW135" s="105"/>
      <c r="AX135" s="105"/>
      <c r="AY135" s="105"/>
      <c r="AZ135" s="105"/>
      <c r="BA135" s="105"/>
      <c r="BB135" s="176"/>
      <c r="BC135" s="176"/>
      <c r="BD135" s="176"/>
      <c r="BE135" s="176"/>
      <c r="BF135" s="176"/>
      <c r="BG135" s="106"/>
      <c r="BH135" s="106"/>
      <c r="BI135" s="106"/>
      <c r="BJ135" s="106"/>
      <c r="BK135" s="106"/>
      <c r="BL135" s="107"/>
      <c r="BM135" s="107"/>
      <c r="BN135" s="107"/>
      <c r="BO135" s="107"/>
      <c r="BP135" s="107"/>
      <c r="BQ135" s="102"/>
      <c r="BR135" s="102"/>
      <c r="BS135" s="102"/>
      <c r="BT135" s="102"/>
      <c r="BU135" s="102"/>
      <c r="BV135" s="151"/>
      <c r="BW135" s="151"/>
      <c r="BX135" s="151"/>
      <c r="BY135" s="151"/>
      <c r="BZ135" s="151"/>
      <c r="CA135" s="151"/>
      <c r="CB135" s="107" t="str">
        <f t="shared" si="18"/>
        <v>ADEQUIM SAS</v>
      </c>
      <c r="CC135" s="107" t="str">
        <f t="shared" si="19"/>
        <v>3M</v>
      </c>
      <c r="CD135" s="107">
        <f t="shared" si="20"/>
        <v>11000</v>
      </c>
      <c r="CE135" s="107">
        <f t="shared" si="21"/>
        <v>1760</v>
      </c>
      <c r="CF135" s="107">
        <f t="shared" si="22"/>
        <v>51040</v>
      </c>
      <c r="CG135" s="107" t="str">
        <f t="shared" si="23"/>
        <v>30 DIAS</v>
      </c>
    </row>
    <row r="136" spans="1:85">
      <c r="A136" s="48">
        <v>129</v>
      </c>
      <c r="B136" s="188" t="s">
        <v>834</v>
      </c>
      <c r="C136" s="42" t="s">
        <v>835</v>
      </c>
      <c r="D136" s="189" t="s">
        <v>836</v>
      </c>
      <c r="E136" s="42" t="s">
        <v>678</v>
      </c>
      <c r="F136" s="181" t="s">
        <v>837</v>
      </c>
      <c r="G136" s="27">
        <v>100</v>
      </c>
      <c r="H136" s="182" t="s">
        <v>678</v>
      </c>
      <c r="I136" s="183">
        <v>2600</v>
      </c>
      <c r="J136" s="183">
        <v>416</v>
      </c>
      <c r="K136" s="183">
        <v>301600</v>
      </c>
      <c r="L136" s="104" t="s">
        <v>1276</v>
      </c>
      <c r="M136" s="149"/>
      <c r="N136" s="149"/>
      <c r="O136" s="149"/>
      <c r="P136" s="149"/>
      <c r="Q136" s="149"/>
      <c r="R136" s="106"/>
      <c r="S136" s="106"/>
      <c r="T136" s="106"/>
      <c r="U136" s="106"/>
      <c r="V136" s="106"/>
      <c r="W136" s="105"/>
      <c r="X136" s="105"/>
      <c r="Y136" s="105"/>
      <c r="Z136" s="105"/>
      <c r="AA136" s="105"/>
      <c r="AB136" s="102"/>
      <c r="AC136" s="102"/>
      <c r="AD136" s="102"/>
      <c r="AE136" s="102"/>
      <c r="AF136" s="102"/>
      <c r="AG136" s="107" t="s">
        <v>1355</v>
      </c>
      <c r="AH136" s="107">
        <v>9850</v>
      </c>
      <c r="AI136" s="107">
        <v>1576</v>
      </c>
      <c r="AJ136" s="107">
        <v>1142600</v>
      </c>
      <c r="AK136" s="107" t="s">
        <v>1356</v>
      </c>
      <c r="AL136" s="167" t="str">
        <f t="shared" si="24"/>
        <v>ADEQUIM SAS</v>
      </c>
      <c r="AM136" s="167" t="str">
        <f t="shared" si="25"/>
        <v>NACIONAL</v>
      </c>
      <c r="AN136" s="167">
        <f t="shared" si="26"/>
        <v>2600</v>
      </c>
      <c r="AO136" s="167">
        <f t="shared" si="27"/>
        <v>416</v>
      </c>
      <c r="AP136" s="167">
        <f t="shared" si="28"/>
        <v>301600</v>
      </c>
      <c r="AQ136" s="167" t="str">
        <f t="shared" si="29"/>
        <v>30 DIAS</v>
      </c>
      <c r="AR136" s="175"/>
      <c r="AS136" s="175"/>
      <c r="AT136" s="175"/>
      <c r="AU136" s="175"/>
      <c r="AV136" s="175"/>
      <c r="AW136" s="105"/>
      <c r="AX136" s="105"/>
      <c r="AY136" s="105"/>
      <c r="AZ136" s="105"/>
      <c r="BA136" s="105"/>
      <c r="BB136" s="176" t="s">
        <v>678</v>
      </c>
      <c r="BC136" s="176">
        <v>4880</v>
      </c>
      <c r="BD136" s="176">
        <v>780.80000000000007</v>
      </c>
      <c r="BE136" s="176">
        <v>566080</v>
      </c>
      <c r="BF136" s="176" t="s">
        <v>1312</v>
      </c>
      <c r="BG136" s="106"/>
      <c r="BH136" s="106"/>
      <c r="BI136" s="106"/>
      <c r="BJ136" s="106"/>
      <c r="BK136" s="106"/>
      <c r="BL136" s="107"/>
      <c r="BM136" s="107"/>
      <c r="BN136" s="107"/>
      <c r="BO136" s="107"/>
      <c r="BP136" s="107"/>
      <c r="BQ136" s="102"/>
      <c r="BR136" s="102"/>
      <c r="BS136" s="102"/>
      <c r="BT136" s="102"/>
      <c r="BU136" s="102"/>
      <c r="BV136" s="151" t="str">
        <f t="shared" si="30"/>
        <v>PROFINAS S.A.S</v>
      </c>
      <c r="BW136" s="151" t="str">
        <f t="shared" si="31"/>
        <v>NACIONAL</v>
      </c>
      <c r="BX136" s="151">
        <f t="shared" si="32"/>
        <v>4880</v>
      </c>
      <c r="BY136" s="151">
        <f t="shared" si="33"/>
        <v>780.80000000000007</v>
      </c>
      <c r="BZ136" s="151">
        <f t="shared" si="34"/>
        <v>566080</v>
      </c>
      <c r="CA136" s="151" t="str">
        <f t="shared" si="35"/>
        <v>8-75 DIAS</v>
      </c>
      <c r="CB136" s="107" t="str">
        <f t="shared" si="18"/>
        <v>ADEQUIM SAS</v>
      </c>
      <c r="CC136" s="107" t="str">
        <f t="shared" si="19"/>
        <v>NACIONAL</v>
      </c>
      <c r="CD136" s="107">
        <f t="shared" si="20"/>
        <v>2600</v>
      </c>
      <c r="CE136" s="107">
        <f t="shared" si="21"/>
        <v>416</v>
      </c>
      <c r="CF136" s="107">
        <f t="shared" si="22"/>
        <v>301600</v>
      </c>
      <c r="CG136" s="107" t="str">
        <f t="shared" si="23"/>
        <v>30 DIAS</v>
      </c>
    </row>
    <row r="137" spans="1:85">
      <c r="A137" s="48">
        <v>130</v>
      </c>
      <c r="B137" s="188" t="s">
        <v>838</v>
      </c>
      <c r="C137" s="42" t="s">
        <v>835</v>
      </c>
      <c r="D137" s="189" t="s">
        <v>836</v>
      </c>
      <c r="E137" s="42" t="s">
        <v>678</v>
      </c>
      <c r="F137" s="181" t="s">
        <v>837</v>
      </c>
      <c r="G137" s="27">
        <v>100</v>
      </c>
      <c r="H137" s="182" t="s">
        <v>678</v>
      </c>
      <c r="I137" s="186">
        <v>2600</v>
      </c>
      <c r="J137" s="186">
        <v>416</v>
      </c>
      <c r="K137" s="183">
        <v>301600</v>
      </c>
      <c r="L137" s="104" t="s">
        <v>1276</v>
      </c>
      <c r="M137" s="149"/>
      <c r="N137" s="149"/>
      <c r="O137" s="149"/>
      <c r="P137" s="149"/>
      <c r="Q137" s="149"/>
      <c r="R137" s="106"/>
      <c r="S137" s="106"/>
      <c r="T137" s="106"/>
      <c r="U137" s="106"/>
      <c r="V137" s="106"/>
      <c r="W137" s="105"/>
      <c r="X137" s="105"/>
      <c r="Y137" s="105"/>
      <c r="Z137" s="105"/>
      <c r="AA137" s="105"/>
      <c r="AB137" s="102"/>
      <c r="AC137" s="102"/>
      <c r="AD137" s="102"/>
      <c r="AE137" s="102"/>
      <c r="AF137" s="102"/>
      <c r="AG137" s="107" t="s">
        <v>1355</v>
      </c>
      <c r="AH137" s="107">
        <v>9850</v>
      </c>
      <c r="AI137" s="107">
        <v>1576</v>
      </c>
      <c r="AJ137" s="107">
        <v>1142600</v>
      </c>
      <c r="AK137" s="107" t="s">
        <v>1356</v>
      </c>
      <c r="AL137" s="167" t="str">
        <f t="shared" ref="AL137:AL139" si="36">IF(AN137=AH137,$AG$6,IF(AN137=AC137,$AB$6,IF(AN137=X137,$W$6,IF(AN137=S137,$R$6,IF(AN137=N137,$M$6,IF(AN137=I137,$H$6," "))))))</f>
        <v>ADEQUIM SAS</v>
      </c>
      <c r="AM137" s="167" t="str">
        <f t="shared" ref="AM137:AM139" si="37">IF(AN137=AH137,AG137,IF(AN137=AC137,AB137,IF(AN137=X137,W137,IF(AN137=S137,R137,IF(AN137=N137,M137,IF(AN137=I137,H137," "))))))</f>
        <v>NACIONAL</v>
      </c>
      <c r="AN137" s="167">
        <f t="shared" ref="AN137:AN139" si="38">MIN(AH137,AC137,X137,S137,N137,I137)</f>
        <v>2600</v>
      </c>
      <c r="AO137" s="167">
        <f t="shared" ref="AO137:AO139" si="39">IF(AN137=AH137,AI137,IF(AN137=AC137,AD137,IF(AN137=X137,Y137,IF(AN137=S137,T137,IF(AN137=N137,O137,IF(AN137=I137,J137," "))))))</f>
        <v>416</v>
      </c>
      <c r="AP137" s="167">
        <f t="shared" ref="AP137:AP139" si="40">MIN(AJ137,AE137,Z137,U137,P137,K137)</f>
        <v>301600</v>
      </c>
      <c r="AQ137" s="167" t="str">
        <f t="shared" ref="AQ137:AQ139" si="41">IF(AN137=AH137,AK137,IF(AN137=AC137,AF137,IF(AN137=X137,AA137,IF(AN137=S137,V137,IF(AN137=N137,Q137,IF(AN137=I137,L137," "))))))</f>
        <v>30 DIAS</v>
      </c>
      <c r="AR137" s="175"/>
      <c r="AS137" s="175"/>
      <c r="AT137" s="175"/>
      <c r="AU137" s="175"/>
      <c r="AV137" s="175"/>
      <c r="AW137" s="105"/>
      <c r="AX137" s="105"/>
      <c r="AY137" s="105"/>
      <c r="AZ137" s="105"/>
      <c r="BA137" s="105"/>
      <c r="BB137" s="176" t="s">
        <v>678</v>
      </c>
      <c r="BC137" s="176">
        <v>4880</v>
      </c>
      <c r="BD137" s="176">
        <v>780.80000000000007</v>
      </c>
      <c r="BE137" s="176">
        <v>566080</v>
      </c>
      <c r="BF137" s="176" t="s">
        <v>1312</v>
      </c>
      <c r="BG137" s="106"/>
      <c r="BH137" s="106"/>
      <c r="BI137" s="106"/>
      <c r="BJ137" s="106"/>
      <c r="BK137" s="106"/>
      <c r="BL137" s="107"/>
      <c r="BM137" s="107"/>
      <c r="BN137" s="107"/>
      <c r="BO137" s="107"/>
      <c r="BP137" s="107"/>
      <c r="BQ137" s="102"/>
      <c r="BR137" s="102"/>
      <c r="BS137" s="102"/>
      <c r="BT137" s="102"/>
      <c r="BU137" s="102"/>
      <c r="BV137" s="151" t="str">
        <f t="shared" ref="BV137:BV139" si="42">IF(BX137=BR137,$BQ$6,IF(BX137=BM137,$BL$6,IF(BX137=BH137,$BG$6,IF(BX137=BC137,$BB$6,IF(BX137=AX137,$AW$6,IF(BX137=AS137,$AR$6," "))))))</f>
        <v>PROFINAS S.A.S</v>
      </c>
      <c r="BW137" s="151" t="str">
        <f t="shared" ref="BW137:BW139" si="43">IF(BX137=BR137,BQ137,IF(BX137=BM137,BL137,IF(BX137=BH137,BG137,IF(BX137=BC137,BB137,IF(BX137=AX137,AW137,IF(BX137=AS137,AR137," "))))))</f>
        <v>NACIONAL</v>
      </c>
      <c r="BX137" s="151">
        <f t="shared" ref="BX137:BX139" si="44">MIN(BR137,BM137,BH137,BC137,AX137,AS137)</f>
        <v>4880</v>
      </c>
      <c r="BY137" s="151">
        <f t="shared" ref="BY137:BY139" si="45">IF(BX137=BR137,BS137,IF(BX137=BM137,BN137,IF(BX137=BH137,BI137,IF(BX137=BC137,BD137,IF(BX137=AX137,AY137,IF(BX137=AS137,AT137," "))))))</f>
        <v>780.80000000000007</v>
      </c>
      <c r="BZ137" s="151">
        <f t="shared" ref="BZ137:BZ139" si="46">MIN(BT137,BO137,BJ137,BE137,AZ137,AU137)</f>
        <v>566080</v>
      </c>
      <c r="CA137" s="151" t="str">
        <f t="shared" ref="CA137:CA139" si="47">IF(BX137=BR137,BU137,IF(BX137=BM137,BP137,IF(BX137=BH137,BK137,IF(BX137=BC137,BF137,IF(BX137=AX137,BA137,IF(BX137=AS137,AV137," "))))))</f>
        <v>8-75 DIAS</v>
      </c>
      <c r="CB137" s="107" t="str">
        <f t="shared" ref="CB137:CB139" si="48">IF(CD137=BX137,BV137,IF(CD137=AN137,AL137,""))</f>
        <v>ADEQUIM SAS</v>
      </c>
      <c r="CC137" s="107" t="str">
        <f t="shared" ref="CC137:CC139" si="49">IF(CD137=BX137,BW137,IF(CD137=AN137,AM137,""))</f>
        <v>NACIONAL</v>
      </c>
      <c r="CD137" s="107">
        <f t="shared" ref="CD137:CD139" si="50">MIN(BX137,AN137)</f>
        <v>2600</v>
      </c>
      <c r="CE137" s="107">
        <f t="shared" ref="CE137:CE139" si="51">IF(CD137=BX137,BY137,IF(CD137=AN137,AO137,""))</f>
        <v>416</v>
      </c>
      <c r="CF137" s="107">
        <f t="shared" ref="CF137:CF139" si="52">IF(CD137=BX137,BZ137,IF(CD137=AN137,AP137,""))</f>
        <v>301600</v>
      </c>
      <c r="CG137" s="107" t="str">
        <f t="shared" ref="CG137:CG139" si="53">IF(CD137=BX137,CA137,IF(CD137=AN137,AQ137,""))</f>
        <v>30 DIAS</v>
      </c>
    </row>
    <row r="138" spans="1:85">
      <c r="A138" s="48">
        <v>131</v>
      </c>
      <c r="B138" s="188" t="s">
        <v>839</v>
      </c>
      <c r="C138" s="42" t="s">
        <v>840</v>
      </c>
      <c r="D138" s="189" t="s">
        <v>836</v>
      </c>
      <c r="E138" s="42" t="s">
        <v>678</v>
      </c>
      <c r="F138" s="181" t="s">
        <v>837</v>
      </c>
      <c r="G138" s="27">
        <v>100</v>
      </c>
      <c r="H138" s="182" t="s">
        <v>678</v>
      </c>
      <c r="I138" s="186">
        <v>2600</v>
      </c>
      <c r="J138" s="186">
        <v>416</v>
      </c>
      <c r="K138" s="183">
        <v>301600</v>
      </c>
      <c r="L138" s="104" t="s">
        <v>1276</v>
      </c>
      <c r="M138" s="149"/>
      <c r="N138" s="149"/>
      <c r="O138" s="149"/>
      <c r="P138" s="149"/>
      <c r="Q138" s="149"/>
      <c r="R138" s="106"/>
      <c r="S138" s="106"/>
      <c r="T138" s="106"/>
      <c r="U138" s="106"/>
      <c r="V138" s="106"/>
      <c r="W138" s="105"/>
      <c r="X138" s="105"/>
      <c r="Y138" s="105"/>
      <c r="Z138" s="105"/>
      <c r="AA138" s="105"/>
      <c r="AB138" s="102"/>
      <c r="AC138" s="102"/>
      <c r="AD138" s="102"/>
      <c r="AE138" s="102"/>
      <c r="AF138" s="102"/>
      <c r="AG138" s="107" t="s">
        <v>1355</v>
      </c>
      <c r="AH138" s="107">
        <v>8650</v>
      </c>
      <c r="AI138" s="107">
        <v>1384</v>
      </c>
      <c r="AJ138" s="107">
        <v>1003400</v>
      </c>
      <c r="AK138" s="107" t="s">
        <v>1356</v>
      </c>
      <c r="AL138" s="167" t="str">
        <f t="shared" si="36"/>
        <v>ADEQUIM SAS</v>
      </c>
      <c r="AM138" s="167" t="str">
        <f t="shared" si="37"/>
        <v>NACIONAL</v>
      </c>
      <c r="AN138" s="167">
        <f t="shared" si="38"/>
        <v>2600</v>
      </c>
      <c r="AO138" s="167">
        <f t="shared" si="39"/>
        <v>416</v>
      </c>
      <c r="AP138" s="167">
        <f t="shared" si="40"/>
        <v>301600</v>
      </c>
      <c r="AQ138" s="167" t="str">
        <f t="shared" si="41"/>
        <v>30 DIAS</v>
      </c>
      <c r="AR138" s="175"/>
      <c r="AS138" s="175"/>
      <c r="AT138" s="175"/>
      <c r="AU138" s="175"/>
      <c r="AV138" s="175"/>
      <c r="AW138" s="105"/>
      <c r="AX138" s="105"/>
      <c r="AY138" s="105"/>
      <c r="AZ138" s="105"/>
      <c r="BA138" s="105"/>
      <c r="BB138" s="176" t="s">
        <v>678</v>
      </c>
      <c r="BC138" s="176">
        <v>4880</v>
      </c>
      <c r="BD138" s="176">
        <v>780.80000000000007</v>
      </c>
      <c r="BE138" s="176">
        <v>566080</v>
      </c>
      <c r="BF138" s="176" t="s">
        <v>1312</v>
      </c>
      <c r="BG138" s="106"/>
      <c r="BH138" s="106"/>
      <c r="BI138" s="106"/>
      <c r="BJ138" s="106"/>
      <c r="BK138" s="106"/>
      <c r="BL138" s="107"/>
      <c r="BM138" s="107"/>
      <c r="BN138" s="107"/>
      <c r="BO138" s="107"/>
      <c r="BP138" s="107"/>
      <c r="BQ138" s="102"/>
      <c r="BR138" s="102"/>
      <c r="BS138" s="102"/>
      <c r="BT138" s="102"/>
      <c r="BU138" s="102"/>
      <c r="BV138" s="151" t="str">
        <f t="shared" si="42"/>
        <v>PROFINAS S.A.S</v>
      </c>
      <c r="BW138" s="151" t="str">
        <f t="shared" si="43"/>
        <v>NACIONAL</v>
      </c>
      <c r="BX138" s="151">
        <f t="shared" si="44"/>
        <v>4880</v>
      </c>
      <c r="BY138" s="151">
        <f t="shared" si="45"/>
        <v>780.80000000000007</v>
      </c>
      <c r="BZ138" s="151">
        <f t="shared" si="46"/>
        <v>566080</v>
      </c>
      <c r="CA138" s="151" t="str">
        <f t="shared" si="47"/>
        <v>8-75 DIAS</v>
      </c>
      <c r="CB138" s="107" t="str">
        <f t="shared" si="48"/>
        <v>ADEQUIM SAS</v>
      </c>
      <c r="CC138" s="107" t="str">
        <f t="shared" si="49"/>
        <v>NACIONAL</v>
      </c>
      <c r="CD138" s="107">
        <f t="shared" si="50"/>
        <v>2600</v>
      </c>
      <c r="CE138" s="107">
        <f t="shared" si="51"/>
        <v>416</v>
      </c>
      <c r="CF138" s="107">
        <f t="shared" si="52"/>
        <v>301600</v>
      </c>
      <c r="CG138" s="107" t="str">
        <f t="shared" si="53"/>
        <v>30 DIAS</v>
      </c>
    </row>
    <row r="139" spans="1:85">
      <c r="A139" s="48">
        <v>132</v>
      </c>
      <c r="B139" s="189" t="s">
        <v>841</v>
      </c>
      <c r="C139" s="169" t="s">
        <v>842</v>
      </c>
      <c r="D139" s="169" t="s">
        <v>843</v>
      </c>
      <c r="E139" s="42" t="s">
        <v>678</v>
      </c>
      <c r="F139" s="181" t="s">
        <v>837</v>
      </c>
      <c r="G139" s="27">
        <v>2</v>
      </c>
      <c r="H139" s="182" t="s">
        <v>678</v>
      </c>
      <c r="I139" s="186">
        <v>15000</v>
      </c>
      <c r="J139" s="186">
        <v>2400</v>
      </c>
      <c r="K139" s="183">
        <v>34800</v>
      </c>
      <c r="L139" s="104" t="s">
        <v>1276</v>
      </c>
      <c r="M139" s="149"/>
      <c r="N139" s="149"/>
      <c r="O139" s="149"/>
      <c r="P139" s="149"/>
      <c r="Q139" s="149"/>
      <c r="R139" s="106"/>
      <c r="S139" s="106"/>
      <c r="T139" s="106"/>
      <c r="U139" s="106"/>
      <c r="V139" s="106"/>
      <c r="W139" s="105"/>
      <c r="X139" s="105"/>
      <c r="Y139" s="105"/>
      <c r="Z139" s="105"/>
      <c r="AA139" s="105"/>
      <c r="AB139" s="102"/>
      <c r="AC139" s="102"/>
      <c r="AD139" s="102"/>
      <c r="AE139" s="102"/>
      <c r="AF139" s="102"/>
      <c r="AG139" s="107" t="s">
        <v>1355</v>
      </c>
      <c r="AH139" s="107">
        <v>42500</v>
      </c>
      <c r="AI139" s="107">
        <v>6800</v>
      </c>
      <c r="AJ139" s="107">
        <v>98600</v>
      </c>
      <c r="AK139" s="107" t="s">
        <v>1356</v>
      </c>
      <c r="AL139" s="167" t="str">
        <f t="shared" si="36"/>
        <v>ADEQUIM SAS</v>
      </c>
      <c r="AM139" s="167" t="str">
        <f t="shared" si="37"/>
        <v>NACIONAL</v>
      </c>
      <c r="AN139" s="167">
        <f t="shared" si="38"/>
        <v>15000</v>
      </c>
      <c r="AO139" s="167">
        <f t="shared" si="39"/>
        <v>2400</v>
      </c>
      <c r="AP139" s="167">
        <f t="shared" si="40"/>
        <v>34800</v>
      </c>
      <c r="AQ139" s="167" t="str">
        <f t="shared" si="41"/>
        <v>30 DIAS</v>
      </c>
      <c r="AR139" s="175"/>
      <c r="AS139" s="175"/>
      <c r="AT139" s="175"/>
      <c r="AU139" s="175"/>
      <c r="AV139" s="175"/>
      <c r="AW139" s="105"/>
      <c r="AX139" s="105"/>
      <c r="AY139" s="105"/>
      <c r="AZ139" s="105"/>
      <c r="BA139" s="105"/>
      <c r="BB139" s="176" t="s">
        <v>678</v>
      </c>
      <c r="BC139" s="176">
        <v>18300</v>
      </c>
      <c r="BD139" s="176">
        <v>2928</v>
      </c>
      <c r="BE139" s="176">
        <v>42456</v>
      </c>
      <c r="BF139" s="176" t="s">
        <v>1312</v>
      </c>
      <c r="BG139" s="106"/>
      <c r="BH139" s="106"/>
      <c r="BI139" s="106"/>
      <c r="BJ139" s="106"/>
      <c r="BK139" s="106"/>
      <c r="BL139" s="107"/>
      <c r="BM139" s="107"/>
      <c r="BN139" s="107"/>
      <c r="BO139" s="107"/>
      <c r="BP139" s="107"/>
      <c r="BQ139" s="102"/>
      <c r="BR139" s="102"/>
      <c r="BS139" s="102"/>
      <c r="BT139" s="102"/>
      <c r="BU139" s="102"/>
      <c r="BV139" s="151" t="str">
        <f t="shared" si="42"/>
        <v>PROFINAS S.A.S</v>
      </c>
      <c r="BW139" s="151" t="str">
        <f t="shared" si="43"/>
        <v>NACIONAL</v>
      </c>
      <c r="BX139" s="151">
        <f t="shared" si="44"/>
        <v>18300</v>
      </c>
      <c r="BY139" s="151">
        <f t="shared" si="45"/>
        <v>2928</v>
      </c>
      <c r="BZ139" s="151">
        <f t="shared" si="46"/>
        <v>42456</v>
      </c>
      <c r="CA139" s="151" t="str">
        <f t="shared" si="47"/>
        <v>8-75 DIAS</v>
      </c>
      <c r="CB139" s="107" t="str">
        <f t="shared" si="48"/>
        <v>ADEQUIM SAS</v>
      </c>
      <c r="CC139" s="107" t="str">
        <f t="shared" si="49"/>
        <v>NACIONAL</v>
      </c>
      <c r="CD139" s="107">
        <f t="shared" si="50"/>
        <v>15000</v>
      </c>
      <c r="CE139" s="107">
        <f t="shared" si="51"/>
        <v>2400</v>
      </c>
      <c r="CF139" s="107">
        <f t="shared" si="52"/>
        <v>34800</v>
      </c>
      <c r="CG139" s="107" t="str">
        <f t="shared" si="53"/>
        <v>30 DIAS</v>
      </c>
    </row>
    <row r="140" spans="1:85">
      <c r="K140" s="41">
        <f>SUM(K77:K139)</f>
        <v>10366688</v>
      </c>
      <c r="P140" s="235">
        <f>SUM(P76:P138)</f>
        <v>2079880</v>
      </c>
      <c r="U140" s="235">
        <f>SUM(U76:U138)</f>
        <v>4587405.5999999996</v>
      </c>
      <c r="Z140" s="235">
        <f>SUM(Z76:Z138)</f>
        <v>2832720</v>
      </c>
      <c r="AE140" s="235">
        <f>SUM(AE76:AE138)</f>
        <v>22939000</v>
      </c>
      <c r="AJ140" s="235">
        <f>SUM(AJ76:AJ138)</f>
        <v>5043912</v>
      </c>
      <c r="AM140" s="142"/>
      <c r="AN140" s="142"/>
      <c r="AO140" s="142"/>
      <c r="AP140" s="236">
        <f>SUM(AP76:AP138)</f>
        <v>40409597.600000001</v>
      </c>
      <c r="AQ140" s="142"/>
      <c r="AU140" s="235">
        <f>SUM(AU76:AU138)</f>
        <v>380480</v>
      </c>
      <c r="AZ140" s="235">
        <f>SUM(AZ76:AZ138)</f>
        <v>5185756.8</v>
      </c>
      <c r="BE140" s="235">
        <f>SUM(BE76:BE138)</f>
        <v>10497593.800479999</v>
      </c>
      <c r="BG140" s="237"/>
      <c r="BH140" s="237"/>
      <c r="BI140" s="237"/>
      <c r="BJ140" s="238">
        <f>SUM(BJ76:BJ138)</f>
        <v>6972760</v>
      </c>
      <c r="BK140" s="237"/>
      <c r="BO140" s="235">
        <f>SUM(BO76:BO138)</f>
        <v>459360</v>
      </c>
      <c r="BT140" s="235">
        <f>SUM(BT76:BT138)</f>
        <v>9267472</v>
      </c>
      <c r="BZ140" s="235">
        <f>SUM(BZ76:BZ138)</f>
        <v>23702288.699999999</v>
      </c>
      <c r="CB140" s="239"/>
      <c r="CC140" s="239"/>
      <c r="CD140" s="239"/>
      <c r="CE140" s="239"/>
      <c r="CF140" s="240">
        <f>SUM(CF76:CF138)</f>
        <v>48175368.284000009</v>
      </c>
      <c r="CG140" s="239"/>
    </row>
  </sheetData>
  <mergeCells count="20">
    <mergeCell ref="CB6:CG6"/>
    <mergeCell ref="AL6:AQ6"/>
    <mergeCell ref="BG6:BK6"/>
    <mergeCell ref="BL6:BP6"/>
    <mergeCell ref="BQ6:BU6"/>
    <mergeCell ref="BV6:CA6"/>
    <mergeCell ref="AG6:AK6"/>
    <mergeCell ref="AR6:AV6"/>
    <mergeCell ref="AW6:BA6"/>
    <mergeCell ref="BB6:BF6"/>
    <mergeCell ref="H6:L6"/>
    <mergeCell ref="M6:Q6"/>
    <mergeCell ref="R6:V6"/>
    <mergeCell ref="W6:AA6"/>
    <mergeCell ref="AB6:AF6"/>
    <mergeCell ref="A2:K2"/>
    <mergeCell ref="A1:K1"/>
    <mergeCell ref="A3:K3"/>
    <mergeCell ref="A4:K4"/>
    <mergeCell ref="A5:B5"/>
  </mergeCells>
  <pageMargins left="0.7" right="0.7" top="0.75" bottom="0.75" header="0.3" footer="0.3"/>
  <pageSetup paperSize="9" orientation="portrait" horizontalDpi="1200" verticalDpi="120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Q121"/>
  <sheetViews>
    <sheetView zoomScale="80" zoomScaleNormal="80" workbookViewId="0">
      <pane xSplit="2" ySplit="6" topLeftCell="BJ10" activePane="bottomRight" state="frozen"/>
      <selection pane="topRight" activeCell="C1" sqref="C1"/>
      <selection pane="bottomLeft" activeCell="A7" sqref="A7"/>
      <selection pane="bottomRight" activeCell="CC10" sqref="CC9:CC10"/>
    </sheetView>
  </sheetViews>
  <sheetFormatPr baseColWidth="10" defaultRowHeight="15"/>
  <cols>
    <col min="2" max="2" width="56.5703125" style="45" customWidth="1"/>
    <col min="6" max="7" width="11.42578125" style="1"/>
    <col min="8" max="8" width="15" style="36" customWidth="1"/>
    <col min="9" max="9" width="11.28515625" style="36" customWidth="1"/>
    <col min="10" max="10" width="14.7109375" style="36" customWidth="1"/>
    <col min="37" max="37" width="14.85546875" customWidth="1"/>
  </cols>
  <sheetData>
    <row r="1" spans="1:69" ht="15" customHeight="1">
      <c r="A1" s="314" t="s">
        <v>0</v>
      </c>
      <c r="B1" s="314"/>
      <c r="C1" s="314"/>
      <c r="D1" s="314"/>
      <c r="E1" s="314"/>
      <c r="F1" s="314"/>
      <c r="G1" s="314"/>
      <c r="H1" s="314"/>
      <c r="I1" s="314"/>
      <c r="J1" s="314"/>
      <c r="K1" s="314"/>
    </row>
    <row r="2" spans="1:69" ht="15" customHeight="1">
      <c r="A2" s="314" t="s">
        <v>1250</v>
      </c>
      <c r="B2" s="314"/>
      <c r="C2" s="314"/>
      <c r="D2" s="314"/>
      <c r="E2" s="314"/>
      <c r="F2" s="314"/>
      <c r="G2" s="314"/>
      <c r="H2" s="314"/>
      <c r="I2" s="314"/>
      <c r="J2" s="314"/>
      <c r="K2" s="314"/>
    </row>
    <row r="3" spans="1:69" ht="15" customHeight="1">
      <c r="A3" s="314" t="s">
        <v>916</v>
      </c>
      <c r="B3" s="314"/>
      <c r="C3" s="314"/>
      <c r="D3" s="314"/>
      <c r="E3" s="314"/>
      <c r="F3" s="314"/>
      <c r="G3" s="314"/>
      <c r="H3" s="314"/>
      <c r="I3" s="314"/>
      <c r="J3" s="314"/>
      <c r="K3" s="314"/>
    </row>
    <row r="4" spans="1:69" s="1" customFormat="1">
      <c r="A4" s="44"/>
      <c r="B4" s="44"/>
      <c r="C4" s="44"/>
      <c r="D4" s="44"/>
      <c r="E4" s="44"/>
      <c r="F4" s="44"/>
      <c r="G4" s="44"/>
      <c r="H4" s="44"/>
      <c r="I4" s="44"/>
      <c r="J4" s="44"/>
    </row>
    <row r="5" spans="1:69" s="1" customFormat="1">
      <c r="A5" s="338" t="s">
        <v>1251</v>
      </c>
      <c r="B5" s="338"/>
      <c r="C5" s="44"/>
      <c r="D5" s="44"/>
      <c r="E5" s="44"/>
      <c r="F5" s="44"/>
      <c r="G5" s="44"/>
      <c r="H5" s="44"/>
      <c r="I5" s="44"/>
      <c r="J5" s="44"/>
    </row>
    <row r="6" spans="1:69" ht="24.75" customHeight="1">
      <c r="A6" s="3"/>
      <c r="B6" s="2"/>
      <c r="C6" s="3"/>
      <c r="D6" s="3"/>
      <c r="E6" s="2"/>
      <c r="F6" s="3"/>
      <c r="G6" s="327" t="s">
        <v>1349</v>
      </c>
      <c r="H6" s="327"/>
      <c r="I6" s="327"/>
      <c r="J6" s="327"/>
      <c r="K6" s="327"/>
      <c r="L6" s="334" t="s">
        <v>1351</v>
      </c>
      <c r="M6" s="334"/>
      <c r="N6" s="334"/>
      <c r="O6" s="334"/>
      <c r="P6" s="334"/>
      <c r="Q6" s="339" t="s">
        <v>1391</v>
      </c>
      <c r="R6" s="339"/>
      <c r="S6" s="339"/>
      <c r="T6" s="339"/>
      <c r="U6" s="339"/>
      <c r="V6" s="340" t="s">
        <v>1433</v>
      </c>
      <c r="W6" s="340"/>
      <c r="X6" s="340"/>
      <c r="Y6" s="340"/>
      <c r="Z6" s="340"/>
      <c r="AA6" s="341" t="s">
        <v>1434</v>
      </c>
      <c r="AB6" s="341"/>
      <c r="AC6" s="341"/>
      <c r="AD6" s="341"/>
      <c r="AE6" s="341"/>
      <c r="AF6" s="342" t="s">
        <v>1411</v>
      </c>
      <c r="AG6" s="342"/>
      <c r="AH6" s="342"/>
      <c r="AI6" s="342"/>
      <c r="AJ6" s="342"/>
      <c r="AK6" s="335" t="s">
        <v>1343</v>
      </c>
      <c r="AL6" s="336"/>
      <c r="AM6" s="336"/>
      <c r="AN6" s="336"/>
      <c r="AO6" s="336"/>
      <c r="AP6" s="337"/>
      <c r="AQ6" s="342" t="s">
        <v>1413</v>
      </c>
      <c r="AR6" s="342"/>
      <c r="AS6" s="342"/>
      <c r="AT6" s="342"/>
      <c r="AU6" s="342"/>
      <c r="AV6" s="343" t="s">
        <v>1414</v>
      </c>
      <c r="AW6" s="343"/>
      <c r="AX6" s="343"/>
      <c r="AY6" s="343"/>
      <c r="AZ6" s="343"/>
      <c r="BA6" s="341" t="s">
        <v>1328</v>
      </c>
      <c r="BB6" s="341"/>
      <c r="BC6" s="341"/>
      <c r="BD6" s="341"/>
      <c r="BE6" s="341"/>
      <c r="BF6" s="344" t="s">
        <v>1342</v>
      </c>
      <c r="BG6" s="344"/>
      <c r="BH6" s="344"/>
      <c r="BI6" s="344"/>
      <c r="BJ6" s="344"/>
      <c r="BK6" s="344"/>
      <c r="BL6" s="327" t="s">
        <v>1341</v>
      </c>
      <c r="BM6" s="327"/>
      <c r="BN6" s="327"/>
      <c r="BO6" s="327"/>
      <c r="BP6" s="327"/>
      <c r="BQ6" s="327"/>
    </row>
    <row r="7" spans="1:69" ht="45">
      <c r="A7" s="4" t="s">
        <v>1</v>
      </c>
      <c r="B7" s="4" t="s">
        <v>2</v>
      </c>
      <c r="C7" s="4" t="s">
        <v>3</v>
      </c>
      <c r="D7" s="4" t="s">
        <v>4</v>
      </c>
      <c r="E7" s="4" t="s">
        <v>5</v>
      </c>
      <c r="F7" s="4" t="s">
        <v>8</v>
      </c>
      <c r="G7" s="92" t="s">
        <v>1252</v>
      </c>
      <c r="H7" s="92" t="s">
        <v>7</v>
      </c>
      <c r="I7" s="92" t="s">
        <v>1247</v>
      </c>
      <c r="J7" s="92" t="s">
        <v>1241</v>
      </c>
      <c r="K7" s="92" t="s">
        <v>6</v>
      </c>
      <c r="L7" s="76" t="s">
        <v>1252</v>
      </c>
      <c r="M7" s="76" t="s">
        <v>7</v>
      </c>
      <c r="N7" s="76" t="s">
        <v>1247</v>
      </c>
      <c r="O7" s="76" t="s">
        <v>1241</v>
      </c>
      <c r="P7" s="76" t="s">
        <v>6</v>
      </c>
      <c r="Q7" s="163" t="s">
        <v>1252</v>
      </c>
      <c r="R7" s="163" t="s">
        <v>7</v>
      </c>
      <c r="S7" s="163" t="s">
        <v>1247</v>
      </c>
      <c r="T7" s="163" t="s">
        <v>1241</v>
      </c>
      <c r="U7" s="163" t="s">
        <v>6</v>
      </c>
      <c r="V7" s="86" t="s">
        <v>1252</v>
      </c>
      <c r="W7" s="86" t="s">
        <v>7</v>
      </c>
      <c r="X7" s="86" t="s">
        <v>1247</v>
      </c>
      <c r="Y7" s="86" t="s">
        <v>1241</v>
      </c>
      <c r="Z7" s="86" t="s">
        <v>6</v>
      </c>
      <c r="AA7" s="88" t="s">
        <v>1252</v>
      </c>
      <c r="AB7" s="88" t="s">
        <v>7</v>
      </c>
      <c r="AC7" s="88" t="s">
        <v>1247</v>
      </c>
      <c r="AD7" s="88" t="s">
        <v>1241</v>
      </c>
      <c r="AE7" s="88" t="s">
        <v>6</v>
      </c>
      <c r="AF7" s="76" t="s">
        <v>1252</v>
      </c>
      <c r="AG7" s="76" t="s">
        <v>7</v>
      </c>
      <c r="AH7" s="76" t="s">
        <v>1247</v>
      </c>
      <c r="AI7" s="76" t="s">
        <v>1241</v>
      </c>
      <c r="AJ7" s="76" t="s">
        <v>6</v>
      </c>
      <c r="AK7" s="166" t="s">
        <v>1339</v>
      </c>
      <c r="AL7" s="166" t="s">
        <v>1252</v>
      </c>
      <c r="AM7" s="166" t="s">
        <v>7</v>
      </c>
      <c r="AN7" s="166" t="s">
        <v>1247</v>
      </c>
      <c r="AO7" s="166" t="s">
        <v>1241</v>
      </c>
      <c r="AP7" s="166" t="s">
        <v>6</v>
      </c>
      <c r="AQ7" s="76" t="s">
        <v>1252</v>
      </c>
      <c r="AR7" s="76" t="s">
        <v>7</v>
      </c>
      <c r="AS7" s="76" t="s">
        <v>1247</v>
      </c>
      <c r="AT7" s="76" t="s">
        <v>1241</v>
      </c>
      <c r="AU7" s="76" t="s">
        <v>6</v>
      </c>
      <c r="AV7" s="90" t="s">
        <v>1252</v>
      </c>
      <c r="AW7" s="90" t="s">
        <v>7</v>
      </c>
      <c r="AX7" s="90" t="s">
        <v>1247</v>
      </c>
      <c r="AY7" s="90" t="s">
        <v>1241</v>
      </c>
      <c r="AZ7" s="90" t="s">
        <v>6</v>
      </c>
      <c r="BA7" s="88" t="s">
        <v>1252</v>
      </c>
      <c r="BB7" s="88" t="s">
        <v>7</v>
      </c>
      <c r="BC7" s="88" t="s">
        <v>1247</v>
      </c>
      <c r="BD7" s="88" t="s">
        <v>1241</v>
      </c>
      <c r="BE7" s="88" t="s">
        <v>6</v>
      </c>
      <c r="BF7" s="166" t="s">
        <v>1339</v>
      </c>
      <c r="BG7" s="166" t="s">
        <v>1252</v>
      </c>
      <c r="BH7" s="166" t="s">
        <v>7</v>
      </c>
      <c r="BI7" s="166" t="s">
        <v>1240</v>
      </c>
      <c r="BJ7" s="166" t="s">
        <v>1241</v>
      </c>
      <c r="BK7" s="166" t="s">
        <v>6</v>
      </c>
      <c r="BL7" s="92" t="s">
        <v>1339</v>
      </c>
      <c r="BM7" s="92" t="s">
        <v>1252</v>
      </c>
      <c r="BN7" s="92" t="s">
        <v>7</v>
      </c>
      <c r="BO7" s="92" t="s">
        <v>1247</v>
      </c>
      <c r="BP7" s="92" t="s">
        <v>1241</v>
      </c>
      <c r="BQ7" s="92" t="s">
        <v>6</v>
      </c>
    </row>
    <row r="8" spans="1:69">
      <c r="A8" s="12">
        <v>1</v>
      </c>
      <c r="B8" s="68" t="s">
        <v>917</v>
      </c>
      <c r="C8" s="12">
        <v>1</v>
      </c>
      <c r="D8" s="15" t="s">
        <v>918</v>
      </c>
      <c r="E8" s="15" t="s">
        <v>134</v>
      </c>
      <c r="F8" s="32">
        <v>1</v>
      </c>
      <c r="G8" s="267" t="s">
        <v>134</v>
      </c>
      <c r="H8" s="268">
        <v>70500</v>
      </c>
      <c r="I8" s="268">
        <v>7050</v>
      </c>
      <c r="J8" s="268">
        <v>81780</v>
      </c>
      <c r="K8" s="93" t="s">
        <v>1276</v>
      </c>
      <c r="L8" s="281"/>
      <c r="M8" s="282"/>
      <c r="N8" s="282"/>
      <c r="O8" s="282"/>
      <c r="P8" s="77"/>
      <c r="Q8" s="273"/>
      <c r="R8" s="274"/>
      <c r="S8" s="274"/>
      <c r="T8" s="274"/>
      <c r="U8" s="164"/>
      <c r="V8" s="172"/>
      <c r="W8" s="301"/>
      <c r="X8" s="301"/>
      <c r="Y8" s="301"/>
      <c r="Z8" s="87"/>
      <c r="AA8" s="294"/>
      <c r="AB8" s="295"/>
      <c r="AC8" s="295"/>
      <c r="AD8" s="295"/>
      <c r="AE8" s="89"/>
      <c r="AF8" s="281" t="s">
        <v>134</v>
      </c>
      <c r="AG8" s="282">
        <v>45409.2</v>
      </c>
      <c r="AH8" s="282">
        <v>7265.4719999999998</v>
      </c>
      <c r="AI8" s="282">
        <f>+(AG8+AH8)*F8</f>
        <v>52674.671999999999</v>
      </c>
      <c r="AJ8" s="77" t="s">
        <v>1312</v>
      </c>
      <c r="AK8" s="167" t="str">
        <f>IF(AM8=AG8,$AF$6,IF(AM8=AB8,$AA$6,IF(AM8=W8,$V$6,IF(AM8=R8,$Q$6,IF(AM8=M8,$L$6,IF(AM8=H8,$G$6," "))))))</f>
        <v>PROFINAS SAS</v>
      </c>
      <c r="AL8" s="167" t="str">
        <f>IF(AM8=AG8,AF8,IF(AM8=AB8,AA8,IF(AM8=W8,V8,IF(AM8=R8,Q8,IF(AM8=M8,L8,IF(AM8=H8,G8," "))))))</f>
        <v>MERCK</v>
      </c>
      <c r="AM8" s="167">
        <f>MIN(AG8,AB8,W8,R8,M8,H8)</f>
        <v>45409.2</v>
      </c>
      <c r="AN8" s="167">
        <f>IF(AM8=AG8,AH8,IF(AM8=AB8,AC8,IF(AM8=W8,X8,IF(AM8=R8,S8,IF(AM8=M8,N8,IF(AM8=H8,I8," "))))))</f>
        <v>7265.4719999999998</v>
      </c>
      <c r="AO8" s="167">
        <f>MIN(AI8,AD8,Y8,T8,O8,J8)</f>
        <v>52674.671999999999</v>
      </c>
      <c r="AP8" s="167" t="str">
        <f>IF(AM8=AG8,AJ8,IF(AM8=AB8,AE8,IF(AM8=W8,Z8,IF(AM8=R8,U8,IF(AM8=M8,P8,IF(AM8=H8,K8," "))))))</f>
        <v>8-75 DIAS</v>
      </c>
      <c r="AQ8" s="281"/>
      <c r="AR8" s="282"/>
      <c r="AS8" s="282"/>
      <c r="AT8" s="282"/>
      <c r="AU8" s="77"/>
      <c r="AV8" s="287"/>
      <c r="AW8" s="288"/>
      <c r="AX8" s="288"/>
      <c r="AY8" s="288"/>
      <c r="AZ8" s="91"/>
      <c r="BA8" s="294"/>
      <c r="BB8" s="295"/>
      <c r="BC8" s="295"/>
      <c r="BD8" s="295"/>
      <c r="BE8" s="89"/>
      <c r="BF8" s="167"/>
      <c r="BG8" s="167"/>
      <c r="BH8" s="167"/>
      <c r="BI8" s="167"/>
      <c r="BJ8" s="167"/>
      <c r="BK8" s="167"/>
      <c r="BL8" s="107" t="str">
        <f>IF(BN8=BH8,BF8,IF(BN8=AM8,AK8,""))</f>
        <v>PROFINAS SAS</v>
      </c>
      <c r="BM8" s="107" t="str">
        <f>IF(BN8=BH8,BG8,IF(BN8=AM8,AL8,""))</f>
        <v>MERCK</v>
      </c>
      <c r="BN8" s="107">
        <f>MIN(BH8,AM8)</f>
        <v>45409.2</v>
      </c>
      <c r="BO8" s="107">
        <f>IF(BN8=BH8,BI8,IF(BN8=AM8,AN8,""))</f>
        <v>7265.4719999999998</v>
      </c>
      <c r="BP8" s="107">
        <f>MIN(BJ8,AO8)</f>
        <v>52674.671999999999</v>
      </c>
      <c r="BQ8" s="107" t="str">
        <f>IF(BN8=BH8,BK8,IF(BN8=AM8,AP8,""))</f>
        <v>8-75 DIAS</v>
      </c>
    </row>
    <row r="9" spans="1:69">
      <c r="A9" s="12">
        <v>2</v>
      </c>
      <c r="B9" s="68" t="s">
        <v>919</v>
      </c>
      <c r="C9" s="12">
        <v>500</v>
      </c>
      <c r="D9" s="12" t="s">
        <v>317</v>
      </c>
      <c r="E9" s="12" t="s">
        <v>134</v>
      </c>
      <c r="F9" s="33">
        <v>2</v>
      </c>
      <c r="G9" s="267" t="s">
        <v>134</v>
      </c>
      <c r="H9" s="107">
        <v>183000</v>
      </c>
      <c r="I9" s="107">
        <v>18300</v>
      </c>
      <c r="J9" s="268">
        <v>424559.99999999994</v>
      </c>
      <c r="K9" s="93" t="s">
        <v>1428</v>
      </c>
      <c r="L9" s="281"/>
      <c r="M9" s="102"/>
      <c r="N9" s="102"/>
      <c r="O9" s="282"/>
      <c r="P9" s="77"/>
      <c r="Q9" s="273"/>
      <c r="R9" s="275"/>
      <c r="S9" s="275"/>
      <c r="T9" s="274"/>
      <c r="U9" s="164"/>
      <c r="V9" s="172"/>
      <c r="W9" s="104"/>
      <c r="X9" s="104"/>
      <c r="Y9" s="301"/>
      <c r="Z9" s="87"/>
      <c r="AA9" s="294"/>
      <c r="AB9" s="105"/>
      <c r="AC9" s="105"/>
      <c r="AD9" s="295"/>
      <c r="AE9" s="89"/>
      <c r="AF9" s="281" t="s">
        <v>134</v>
      </c>
      <c r="AG9" s="102">
        <v>182592</v>
      </c>
      <c r="AH9" s="102">
        <v>29214.720000000001</v>
      </c>
      <c r="AI9" s="282">
        <f t="shared" ref="AI9:AI68" si="0">+(AG9+AH9)*F9</f>
        <v>423613.44</v>
      </c>
      <c r="AJ9" s="77" t="s">
        <v>1312</v>
      </c>
      <c r="AK9" s="167" t="str">
        <f t="shared" ref="AK9:AK71" si="1">IF(AM9=AG9,$AF$6,IF(AM9=AB9,$AA$6,IF(AM9=W9,$V$6,IF(AM9=R9,$Q$6,IF(AM9=M9,$L$6,IF(AM9=H9,$G$6," "))))))</f>
        <v>PROFINAS SAS</v>
      </c>
      <c r="AL9" s="167" t="str">
        <f t="shared" ref="AL9:AL71" si="2">IF(AM9=AG9,AF9,IF(AM9=AB9,AA9,IF(AM9=W9,V9,IF(AM9=R9,Q9,IF(AM9=M9,L9,IF(AM9=H9,G9," "))))))</f>
        <v>MERCK</v>
      </c>
      <c r="AM9" s="167">
        <f t="shared" ref="AM9:AM71" si="3">MIN(AG9,AB9,W9,R9,M9,H9)</f>
        <v>182592</v>
      </c>
      <c r="AN9" s="167">
        <f t="shared" ref="AN9:AN71" si="4">IF(AM9=AG9,AH9,IF(AM9=AB9,AC9,IF(AM9=W9,X9,IF(AM9=R9,S9,IF(AM9=M9,N9,IF(AM9=H9,I9," "))))))</f>
        <v>29214.720000000001</v>
      </c>
      <c r="AO9" s="167">
        <f t="shared" ref="AO9:AO71" si="5">MIN(AI9,AD9,Y9,T9,O9,J9)</f>
        <v>423613.44</v>
      </c>
      <c r="AP9" s="167" t="str">
        <f t="shared" ref="AP9:AP71" si="6">IF(AM9=AG9,AJ9,IF(AM9=AB9,AE9,IF(AM9=W9,Z9,IF(AM9=R9,U9,IF(AM9=M9,P9,IF(AM9=H9,K9," "))))))</f>
        <v>8-75 DIAS</v>
      </c>
      <c r="AQ9" s="281"/>
      <c r="AR9" s="102"/>
      <c r="AS9" s="102"/>
      <c r="AT9" s="282"/>
      <c r="AU9" s="77"/>
      <c r="AV9" s="287"/>
      <c r="AW9" s="106"/>
      <c r="AX9" s="106"/>
      <c r="AY9" s="288"/>
      <c r="AZ9" s="91"/>
      <c r="BA9" s="294"/>
      <c r="BB9" s="105"/>
      <c r="BC9" s="105"/>
      <c r="BD9" s="295"/>
      <c r="BE9" s="89"/>
      <c r="BF9" s="167"/>
      <c r="BG9" s="167"/>
      <c r="BH9" s="167"/>
      <c r="BI9" s="167"/>
      <c r="BJ9" s="167"/>
      <c r="BK9" s="167"/>
      <c r="BL9" s="107" t="str">
        <f t="shared" ref="BL9:BL72" si="7">IF(BN9=BH9,BF9,IF(BN9=AM9,AK9,""))</f>
        <v>PROFINAS SAS</v>
      </c>
      <c r="BM9" s="107" t="str">
        <f t="shared" ref="BM9:BM72" si="8">IF(BN9=BH9,BG9,IF(BN9=AM9,AL9,""))</f>
        <v>MERCK</v>
      </c>
      <c r="BN9" s="107">
        <f t="shared" ref="BN9:BN72" si="9">MIN(BH9,AM9)</f>
        <v>182592</v>
      </c>
      <c r="BO9" s="107">
        <f t="shared" ref="BO9:BO72" si="10">IF(BN9=BH9,BI9,IF(BN9=AM9,AN9,""))</f>
        <v>29214.720000000001</v>
      </c>
      <c r="BP9" s="107">
        <f t="shared" ref="BP9:BP72" si="11">MIN(BJ9,AO9)</f>
        <v>423613.44</v>
      </c>
      <c r="BQ9" s="107" t="str">
        <f t="shared" ref="BQ9:BQ72" si="12">IF(BN9=BH9,BK9,IF(BN9=AM9,AP9,""))</f>
        <v>8-75 DIAS</v>
      </c>
    </row>
    <row r="10" spans="1:69" ht="30">
      <c r="A10" s="12">
        <v>3</v>
      </c>
      <c r="B10" s="31" t="s">
        <v>920</v>
      </c>
      <c r="C10" s="12">
        <v>500</v>
      </c>
      <c r="D10" s="12" t="s">
        <v>317</v>
      </c>
      <c r="E10" s="14" t="s">
        <v>1268</v>
      </c>
      <c r="F10" s="32">
        <v>1</v>
      </c>
      <c r="G10" s="267" t="s">
        <v>134</v>
      </c>
      <c r="H10" s="107">
        <v>281100</v>
      </c>
      <c r="I10" s="107">
        <v>28110</v>
      </c>
      <c r="J10" s="268">
        <v>326076</v>
      </c>
      <c r="K10" s="93" t="s">
        <v>1276</v>
      </c>
      <c r="L10" s="281"/>
      <c r="M10" s="102"/>
      <c r="N10" s="102"/>
      <c r="O10" s="282"/>
      <c r="P10" s="77"/>
      <c r="Q10" s="273"/>
      <c r="R10" s="275"/>
      <c r="S10" s="275"/>
      <c r="T10" s="274"/>
      <c r="U10" s="164"/>
      <c r="V10" s="172"/>
      <c r="W10" s="104"/>
      <c r="X10" s="104"/>
      <c r="Y10" s="301"/>
      <c r="Z10" s="87"/>
      <c r="AA10" s="294"/>
      <c r="AB10" s="105"/>
      <c r="AC10" s="105"/>
      <c r="AD10" s="295"/>
      <c r="AE10" s="89"/>
      <c r="AF10" s="281" t="s">
        <v>134</v>
      </c>
      <c r="AG10" s="102">
        <v>281088</v>
      </c>
      <c r="AH10" s="102">
        <v>44974.080000000002</v>
      </c>
      <c r="AI10" s="282">
        <f t="shared" si="0"/>
        <v>326062.08000000002</v>
      </c>
      <c r="AJ10" s="77" t="s">
        <v>1312</v>
      </c>
      <c r="AK10" s="167" t="str">
        <f t="shared" si="1"/>
        <v>PROFINAS SAS</v>
      </c>
      <c r="AL10" s="167" t="str">
        <f t="shared" si="2"/>
        <v>MERCK</v>
      </c>
      <c r="AM10" s="167">
        <f t="shared" si="3"/>
        <v>281088</v>
      </c>
      <c r="AN10" s="167">
        <f t="shared" si="4"/>
        <v>44974.080000000002</v>
      </c>
      <c r="AO10" s="167">
        <f t="shared" si="5"/>
        <v>326062.08000000002</v>
      </c>
      <c r="AP10" s="167" t="str">
        <f t="shared" si="6"/>
        <v>8-75 DIAS</v>
      </c>
      <c r="AQ10" s="281"/>
      <c r="AR10" s="102"/>
      <c r="AS10" s="102"/>
      <c r="AT10" s="282"/>
      <c r="AU10" s="77"/>
      <c r="AV10" s="287" t="s">
        <v>762</v>
      </c>
      <c r="AW10" s="106">
        <v>242000</v>
      </c>
      <c r="AX10" s="106">
        <v>38720</v>
      </c>
      <c r="AY10" s="288">
        <v>280720</v>
      </c>
      <c r="AZ10" s="91" t="s">
        <v>1283</v>
      </c>
      <c r="BA10" s="294"/>
      <c r="BB10" s="105"/>
      <c r="BC10" s="105"/>
      <c r="BD10" s="295"/>
      <c r="BE10" s="89"/>
      <c r="BF10" s="167" t="str">
        <f>IF(BH10=BB10,$BA$6,IF(BH10=AW10,$AV$6,IF(BH10=AR10,$AQ$6," ")))</f>
        <v>QUIMICOS Y REACTIVOS SAS "QUIMIREL SAS"</v>
      </c>
      <c r="BG10" s="167" t="str">
        <f>IF(BH10=BB10,BA10,IF(BH10=AW10,AV10,IF(BH10=AR10,AQ10," ")))</f>
        <v>OXOID</v>
      </c>
      <c r="BH10" s="167">
        <f>MIN(BB10,AW10,AR10)</f>
        <v>242000</v>
      </c>
      <c r="BI10" s="167">
        <f>IF(BH10=BB10,BC10,IF(BH10=AW10,AX10,IF(BH10=AR10,AS10," ")))</f>
        <v>38720</v>
      </c>
      <c r="BJ10" s="167">
        <f>MIN(BD10,AY10,AT10)</f>
        <v>280720</v>
      </c>
      <c r="BK10" s="167" t="str">
        <f>IF(BH10=BB10,BE10,IF(BH10=AW10,AZ10,IF(BH10=AR10,AU10," ")))</f>
        <v>60 DIAS</v>
      </c>
      <c r="BL10" s="107" t="str">
        <f t="shared" si="7"/>
        <v>QUIMICOS Y REACTIVOS SAS "QUIMIREL SAS"</v>
      </c>
      <c r="BM10" s="107" t="str">
        <f t="shared" si="8"/>
        <v>OXOID</v>
      </c>
      <c r="BN10" s="107">
        <f t="shared" si="9"/>
        <v>242000</v>
      </c>
      <c r="BO10" s="107">
        <f t="shared" si="10"/>
        <v>38720</v>
      </c>
      <c r="BP10" s="107">
        <f t="shared" si="11"/>
        <v>280720</v>
      </c>
      <c r="BQ10" s="107" t="str">
        <f t="shared" si="12"/>
        <v>60 DIAS</v>
      </c>
    </row>
    <row r="11" spans="1:69">
      <c r="A11" s="12">
        <v>4</v>
      </c>
      <c r="B11" s="68" t="s">
        <v>921</v>
      </c>
      <c r="C11" s="12">
        <v>4</v>
      </c>
      <c r="D11" s="12" t="s">
        <v>89</v>
      </c>
      <c r="E11" s="15" t="s">
        <v>134</v>
      </c>
      <c r="F11" s="32">
        <v>2</v>
      </c>
      <c r="G11" s="269" t="s">
        <v>134</v>
      </c>
      <c r="H11" s="270">
        <v>551000</v>
      </c>
      <c r="I11" s="270">
        <v>55100</v>
      </c>
      <c r="J11" s="268">
        <v>1278320</v>
      </c>
      <c r="K11" s="93" t="s">
        <v>1274</v>
      </c>
      <c r="L11" s="283"/>
      <c r="M11" s="284"/>
      <c r="N11" s="284"/>
      <c r="O11" s="282"/>
      <c r="P11" s="77"/>
      <c r="Q11" s="276"/>
      <c r="R11" s="277"/>
      <c r="S11" s="277"/>
      <c r="T11" s="274"/>
      <c r="U11" s="164"/>
      <c r="V11" s="302"/>
      <c r="W11" s="303"/>
      <c r="X11" s="303"/>
      <c r="Y11" s="301"/>
      <c r="Z11" s="87"/>
      <c r="AA11" s="296"/>
      <c r="AB11" s="297"/>
      <c r="AC11" s="297"/>
      <c r="AD11" s="295"/>
      <c r="AE11" s="89"/>
      <c r="AF11" s="283" t="s">
        <v>134</v>
      </c>
      <c r="AG11" s="284">
        <v>550080</v>
      </c>
      <c r="AH11" s="284">
        <v>88012.800000000003</v>
      </c>
      <c r="AI11" s="282">
        <f t="shared" si="0"/>
        <v>1276185.6000000001</v>
      </c>
      <c r="AJ11" s="77" t="s">
        <v>1312</v>
      </c>
      <c r="AK11" s="167" t="str">
        <f t="shared" si="1"/>
        <v>PROFINAS SAS</v>
      </c>
      <c r="AL11" s="167" t="str">
        <f t="shared" si="2"/>
        <v>MERCK</v>
      </c>
      <c r="AM11" s="167">
        <f t="shared" si="3"/>
        <v>550080</v>
      </c>
      <c r="AN11" s="167">
        <f t="shared" si="4"/>
        <v>88012.800000000003</v>
      </c>
      <c r="AO11" s="167">
        <f t="shared" si="5"/>
        <v>1276185.6000000001</v>
      </c>
      <c r="AP11" s="167" t="str">
        <f t="shared" si="6"/>
        <v>8-75 DIAS</v>
      </c>
      <c r="AQ11" s="283"/>
      <c r="AR11" s="284"/>
      <c r="AS11" s="284"/>
      <c r="AT11" s="282"/>
      <c r="AU11" s="77"/>
      <c r="AV11" s="289"/>
      <c r="AW11" s="290"/>
      <c r="AX11" s="290"/>
      <c r="AY11" s="288"/>
      <c r="AZ11" s="91"/>
      <c r="BA11" s="296"/>
      <c r="BB11" s="297"/>
      <c r="BC11" s="297"/>
      <c r="BD11" s="295"/>
      <c r="BE11" s="89"/>
      <c r="BF11" s="167"/>
      <c r="BG11" s="167"/>
      <c r="BH11" s="167"/>
      <c r="BI11" s="167"/>
      <c r="BJ11" s="167"/>
      <c r="BK11" s="167"/>
      <c r="BL11" s="107" t="str">
        <f t="shared" si="7"/>
        <v>PROFINAS SAS</v>
      </c>
      <c r="BM11" s="107" t="str">
        <f t="shared" si="8"/>
        <v>MERCK</v>
      </c>
      <c r="BN11" s="107">
        <f t="shared" si="9"/>
        <v>550080</v>
      </c>
      <c r="BO11" s="107">
        <f t="shared" si="10"/>
        <v>88012.800000000003</v>
      </c>
      <c r="BP11" s="107">
        <f t="shared" si="11"/>
        <v>1276185.6000000001</v>
      </c>
      <c r="BQ11" s="107" t="str">
        <f t="shared" si="12"/>
        <v>8-75 DIAS</v>
      </c>
    </row>
    <row r="12" spans="1:69">
      <c r="A12" s="12">
        <v>5</v>
      </c>
      <c r="B12" s="68" t="s">
        <v>922</v>
      </c>
      <c r="C12" s="30">
        <v>2.5</v>
      </c>
      <c r="D12" s="12" t="s">
        <v>89</v>
      </c>
      <c r="E12" s="12" t="s">
        <v>134</v>
      </c>
      <c r="F12" s="32">
        <v>4</v>
      </c>
      <c r="G12" s="267" t="s">
        <v>134</v>
      </c>
      <c r="H12" s="107">
        <v>315000</v>
      </c>
      <c r="I12" s="107">
        <v>31500</v>
      </c>
      <c r="J12" s="268">
        <v>1461600</v>
      </c>
      <c r="K12" s="93" t="s">
        <v>1274</v>
      </c>
      <c r="L12" s="281"/>
      <c r="M12" s="102"/>
      <c r="N12" s="102"/>
      <c r="O12" s="282"/>
      <c r="P12" s="77"/>
      <c r="Q12" s="273"/>
      <c r="R12" s="275"/>
      <c r="S12" s="275"/>
      <c r="T12" s="274"/>
      <c r="U12" s="164"/>
      <c r="V12" s="172"/>
      <c r="W12" s="104"/>
      <c r="X12" s="104"/>
      <c r="Y12" s="301"/>
      <c r="Z12" s="87"/>
      <c r="AA12" s="294"/>
      <c r="AB12" s="105"/>
      <c r="AC12" s="105"/>
      <c r="AD12" s="295"/>
      <c r="AE12" s="89"/>
      <c r="AF12" s="281" t="s">
        <v>134</v>
      </c>
      <c r="AG12" s="102">
        <v>314496</v>
      </c>
      <c r="AH12" s="102">
        <v>50319.360000000001</v>
      </c>
      <c r="AI12" s="282">
        <f t="shared" si="0"/>
        <v>1459261.4399999999</v>
      </c>
      <c r="AJ12" s="77" t="s">
        <v>1312</v>
      </c>
      <c r="AK12" s="167" t="str">
        <f t="shared" si="1"/>
        <v>PROFINAS SAS</v>
      </c>
      <c r="AL12" s="167" t="str">
        <f t="shared" si="2"/>
        <v>MERCK</v>
      </c>
      <c r="AM12" s="167">
        <f t="shared" si="3"/>
        <v>314496</v>
      </c>
      <c r="AN12" s="167">
        <f t="shared" si="4"/>
        <v>50319.360000000001</v>
      </c>
      <c r="AO12" s="167">
        <f t="shared" si="5"/>
        <v>1459261.4399999999</v>
      </c>
      <c r="AP12" s="167" t="str">
        <f t="shared" si="6"/>
        <v>8-75 DIAS</v>
      </c>
      <c r="AQ12" s="281"/>
      <c r="AR12" s="102"/>
      <c r="AS12" s="102"/>
      <c r="AT12" s="282"/>
      <c r="AU12" s="77"/>
      <c r="AV12" s="287"/>
      <c r="AW12" s="106"/>
      <c r="AX12" s="106"/>
      <c r="AY12" s="288"/>
      <c r="AZ12" s="91"/>
      <c r="BA12" s="294"/>
      <c r="BB12" s="105"/>
      <c r="BC12" s="105"/>
      <c r="BD12" s="295"/>
      <c r="BE12" s="89"/>
      <c r="BF12" s="167"/>
      <c r="BG12" s="167"/>
      <c r="BH12" s="167"/>
      <c r="BI12" s="167"/>
      <c r="BJ12" s="167"/>
      <c r="BK12" s="167"/>
      <c r="BL12" s="107" t="str">
        <f t="shared" si="7"/>
        <v>PROFINAS SAS</v>
      </c>
      <c r="BM12" s="107" t="str">
        <f t="shared" si="8"/>
        <v>MERCK</v>
      </c>
      <c r="BN12" s="107">
        <f t="shared" si="9"/>
        <v>314496</v>
      </c>
      <c r="BO12" s="107">
        <f t="shared" si="10"/>
        <v>50319.360000000001</v>
      </c>
      <c r="BP12" s="107">
        <f t="shared" si="11"/>
        <v>1459261.4399999999</v>
      </c>
      <c r="BQ12" s="107" t="str">
        <f t="shared" si="12"/>
        <v>8-75 DIAS</v>
      </c>
    </row>
    <row r="13" spans="1:69" ht="30">
      <c r="A13" s="12">
        <v>6</v>
      </c>
      <c r="B13" s="31" t="s">
        <v>923</v>
      </c>
      <c r="C13" s="8">
        <v>1</v>
      </c>
      <c r="D13" s="8" t="s">
        <v>918</v>
      </c>
      <c r="E13" s="8" t="s">
        <v>134</v>
      </c>
      <c r="F13" s="32">
        <v>3</v>
      </c>
      <c r="G13" s="267" t="s">
        <v>134</v>
      </c>
      <c r="H13" s="107">
        <v>764000</v>
      </c>
      <c r="I13" s="107">
        <v>76400</v>
      </c>
      <c r="J13" s="268">
        <v>2658720</v>
      </c>
      <c r="K13" s="93" t="s">
        <v>1274</v>
      </c>
      <c r="L13" s="281"/>
      <c r="M13" s="102"/>
      <c r="N13" s="102"/>
      <c r="O13" s="282"/>
      <c r="P13" s="77"/>
      <c r="Q13" s="273"/>
      <c r="R13" s="275"/>
      <c r="S13" s="275"/>
      <c r="T13" s="274"/>
      <c r="U13" s="164"/>
      <c r="V13" s="172"/>
      <c r="W13" s="104"/>
      <c r="X13" s="104"/>
      <c r="Y13" s="301"/>
      <c r="Z13" s="87"/>
      <c r="AA13" s="294"/>
      <c r="AB13" s="105"/>
      <c r="AC13" s="105"/>
      <c r="AD13" s="295"/>
      <c r="AE13" s="89"/>
      <c r="AF13" s="281" t="s">
        <v>134</v>
      </c>
      <c r="AG13" s="102">
        <v>763776</v>
      </c>
      <c r="AH13" s="102">
        <v>122204.16</v>
      </c>
      <c r="AI13" s="282">
        <f t="shared" si="0"/>
        <v>2657940.48</v>
      </c>
      <c r="AJ13" s="77" t="s">
        <v>1312</v>
      </c>
      <c r="AK13" s="167" t="str">
        <f t="shared" si="1"/>
        <v>PROFINAS SAS</v>
      </c>
      <c r="AL13" s="167" t="str">
        <f t="shared" si="2"/>
        <v>MERCK</v>
      </c>
      <c r="AM13" s="167">
        <f t="shared" si="3"/>
        <v>763776</v>
      </c>
      <c r="AN13" s="167">
        <f t="shared" si="4"/>
        <v>122204.16</v>
      </c>
      <c r="AO13" s="167">
        <f t="shared" si="5"/>
        <v>2657940.48</v>
      </c>
      <c r="AP13" s="167" t="str">
        <f t="shared" si="6"/>
        <v>8-75 DIAS</v>
      </c>
      <c r="AQ13" s="281"/>
      <c r="AR13" s="102"/>
      <c r="AS13" s="102"/>
      <c r="AT13" s="282"/>
      <c r="AU13" s="77"/>
      <c r="AV13" s="287"/>
      <c r="AW13" s="106"/>
      <c r="AX13" s="106"/>
      <c r="AY13" s="288"/>
      <c r="AZ13" s="91"/>
      <c r="BA13" s="294"/>
      <c r="BB13" s="105"/>
      <c r="BC13" s="105"/>
      <c r="BD13" s="295"/>
      <c r="BE13" s="89"/>
      <c r="BF13" s="167"/>
      <c r="BG13" s="167"/>
      <c r="BH13" s="167"/>
      <c r="BI13" s="167"/>
      <c r="BJ13" s="167"/>
      <c r="BK13" s="167"/>
      <c r="BL13" s="107" t="str">
        <f t="shared" si="7"/>
        <v>PROFINAS SAS</v>
      </c>
      <c r="BM13" s="107" t="str">
        <f t="shared" si="8"/>
        <v>MERCK</v>
      </c>
      <c r="BN13" s="107">
        <f t="shared" si="9"/>
        <v>763776</v>
      </c>
      <c r="BO13" s="107">
        <f t="shared" si="10"/>
        <v>122204.16</v>
      </c>
      <c r="BP13" s="107">
        <f t="shared" si="11"/>
        <v>2657940.48</v>
      </c>
      <c r="BQ13" s="107" t="str">
        <f t="shared" si="12"/>
        <v>8-75 DIAS</v>
      </c>
    </row>
    <row r="14" spans="1:69" ht="30">
      <c r="A14" s="12">
        <v>7</v>
      </c>
      <c r="B14" s="31" t="s">
        <v>924</v>
      </c>
      <c r="C14" s="11">
        <v>500</v>
      </c>
      <c r="D14" s="11" t="s">
        <v>317</v>
      </c>
      <c r="E14" s="14" t="s">
        <v>1268</v>
      </c>
      <c r="F14" s="32">
        <v>1</v>
      </c>
      <c r="G14" s="267" t="s">
        <v>134</v>
      </c>
      <c r="H14" s="107">
        <v>840000</v>
      </c>
      <c r="I14" s="107">
        <v>84000</v>
      </c>
      <c r="J14" s="268">
        <v>974399.99999999988</v>
      </c>
      <c r="K14" s="93" t="s">
        <v>1276</v>
      </c>
      <c r="L14" s="281"/>
      <c r="M14" s="102"/>
      <c r="N14" s="102"/>
      <c r="O14" s="282"/>
      <c r="P14" s="77"/>
      <c r="Q14" s="273"/>
      <c r="R14" s="275"/>
      <c r="S14" s="275"/>
      <c r="T14" s="274"/>
      <c r="U14" s="164"/>
      <c r="V14" s="172"/>
      <c r="W14" s="104"/>
      <c r="X14" s="104"/>
      <c r="Y14" s="301"/>
      <c r="Z14" s="87"/>
      <c r="AA14" s="294"/>
      <c r="AB14" s="105"/>
      <c r="AC14" s="105"/>
      <c r="AD14" s="295"/>
      <c r="AE14" s="89"/>
      <c r="AF14" s="281" t="s">
        <v>134</v>
      </c>
      <c r="AG14" s="102">
        <v>839808</v>
      </c>
      <c r="AH14" s="102">
        <v>134369.28</v>
      </c>
      <c r="AI14" s="282">
        <f t="shared" si="0"/>
        <v>974177.28000000003</v>
      </c>
      <c r="AJ14" s="77" t="s">
        <v>1312</v>
      </c>
      <c r="AK14" s="167" t="str">
        <f t="shared" si="1"/>
        <v>PROFINAS SAS</v>
      </c>
      <c r="AL14" s="167" t="str">
        <f t="shared" si="2"/>
        <v>MERCK</v>
      </c>
      <c r="AM14" s="167">
        <f t="shared" si="3"/>
        <v>839808</v>
      </c>
      <c r="AN14" s="167">
        <f t="shared" si="4"/>
        <v>134369.28</v>
      </c>
      <c r="AO14" s="167">
        <f t="shared" si="5"/>
        <v>974177.28000000003</v>
      </c>
      <c r="AP14" s="167" t="str">
        <f t="shared" si="6"/>
        <v>8-75 DIAS</v>
      </c>
      <c r="AQ14" s="281"/>
      <c r="AR14" s="102"/>
      <c r="AS14" s="102"/>
      <c r="AT14" s="282"/>
      <c r="AU14" s="77"/>
      <c r="AV14" s="287" t="s">
        <v>762</v>
      </c>
      <c r="AW14" s="106">
        <v>386000</v>
      </c>
      <c r="AX14" s="106">
        <v>61760</v>
      </c>
      <c r="AY14" s="288">
        <v>447760</v>
      </c>
      <c r="AZ14" s="91" t="s">
        <v>1320</v>
      </c>
      <c r="BA14" s="294"/>
      <c r="BB14" s="105"/>
      <c r="BC14" s="105"/>
      <c r="BD14" s="295"/>
      <c r="BE14" s="89"/>
      <c r="BF14" s="167" t="str">
        <f>IF(BH14=BB14,$BA$6,IF(BH14=AW14,$AV$6,IF(BH14=AR14,$AQ$6," ")))</f>
        <v>QUIMICOS Y REACTIVOS SAS "QUIMIREL SAS"</v>
      </c>
      <c r="BG14" s="167" t="str">
        <f>IF(BH14=BB14,BA14,IF(BH14=AW14,AV14,IF(BH14=AR14,AQ14," ")))</f>
        <v>OXOID</v>
      </c>
      <c r="BH14" s="167">
        <f>MIN(BB14,AW14,AR14)</f>
        <v>386000</v>
      </c>
      <c r="BI14" s="167">
        <f>IF(BH14=BB14,BC14,IF(BH14=AW14,AX14,IF(BH14=AR14,AS14," ")))</f>
        <v>61760</v>
      </c>
      <c r="BJ14" s="167">
        <f>MIN(BD14,AY14,AT14)</f>
        <v>447760</v>
      </c>
      <c r="BK14" s="167" t="str">
        <f>IF(BH14=BB14,BE14,IF(BH14=AW14,AZ14,IF(BH14=AR14,AU14," ")))</f>
        <v xml:space="preserve">3 DIAS </v>
      </c>
      <c r="BL14" s="107" t="str">
        <f t="shared" si="7"/>
        <v>QUIMICOS Y REACTIVOS SAS "QUIMIREL SAS"</v>
      </c>
      <c r="BM14" s="107" t="str">
        <f t="shared" si="8"/>
        <v>OXOID</v>
      </c>
      <c r="BN14" s="107">
        <f t="shared" si="9"/>
        <v>386000</v>
      </c>
      <c r="BO14" s="107">
        <f t="shared" si="10"/>
        <v>61760</v>
      </c>
      <c r="BP14" s="107">
        <f t="shared" si="11"/>
        <v>447760</v>
      </c>
      <c r="BQ14" s="107" t="str">
        <f t="shared" si="12"/>
        <v xml:space="preserve">3 DIAS </v>
      </c>
    </row>
    <row r="15" spans="1:69" ht="30">
      <c r="A15" s="12">
        <v>8</v>
      </c>
      <c r="B15" s="31" t="s">
        <v>925</v>
      </c>
      <c r="C15" s="11">
        <v>500</v>
      </c>
      <c r="D15" s="11" t="s">
        <v>317</v>
      </c>
      <c r="E15" s="14" t="s">
        <v>1268</v>
      </c>
      <c r="F15" s="32">
        <v>1</v>
      </c>
      <c r="G15" s="267" t="s">
        <v>134</v>
      </c>
      <c r="H15" s="107">
        <v>147000</v>
      </c>
      <c r="I15" s="107">
        <v>14700</v>
      </c>
      <c r="J15" s="268">
        <v>170520</v>
      </c>
      <c r="K15" s="93" t="s">
        <v>1276</v>
      </c>
      <c r="L15" s="281"/>
      <c r="M15" s="102"/>
      <c r="N15" s="102"/>
      <c r="O15" s="282"/>
      <c r="P15" s="77"/>
      <c r="Q15" s="273"/>
      <c r="R15" s="275"/>
      <c r="S15" s="275"/>
      <c r="T15" s="274"/>
      <c r="U15" s="164"/>
      <c r="V15" s="172"/>
      <c r="W15" s="104"/>
      <c r="X15" s="104"/>
      <c r="Y15" s="301"/>
      <c r="Z15" s="87"/>
      <c r="AA15" s="294"/>
      <c r="AB15" s="105"/>
      <c r="AC15" s="105"/>
      <c r="AD15" s="295"/>
      <c r="AE15" s="89"/>
      <c r="AF15" s="281" t="s">
        <v>134</v>
      </c>
      <c r="AG15" s="102">
        <v>142800</v>
      </c>
      <c r="AH15" s="102">
        <v>22848</v>
      </c>
      <c r="AI15" s="282">
        <f t="shared" si="0"/>
        <v>165648</v>
      </c>
      <c r="AJ15" s="77" t="s">
        <v>1312</v>
      </c>
      <c r="AK15" s="167" t="str">
        <f t="shared" si="1"/>
        <v>PROFINAS SAS</v>
      </c>
      <c r="AL15" s="167" t="str">
        <f t="shared" si="2"/>
        <v>MERCK</v>
      </c>
      <c r="AM15" s="167">
        <f t="shared" si="3"/>
        <v>142800</v>
      </c>
      <c r="AN15" s="167">
        <f t="shared" si="4"/>
        <v>22848</v>
      </c>
      <c r="AO15" s="167">
        <f t="shared" si="5"/>
        <v>165648</v>
      </c>
      <c r="AP15" s="167" t="str">
        <f t="shared" si="6"/>
        <v>8-75 DIAS</v>
      </c>
      <c r="AQ15" s="281"/>
      <c r="AR15" s="102"/>
      <c r="AS15" s="102"/>
      <c r="AT15" s="282"/>
      <c r="AU15" s="77"/>
      <c r="AV15" s="287" t="s">
        <v>762</v>
      </c>
      <c r="AW15" s="106">
        <v>110000</v>
      </c>
      <c r="AX15" s="106">
        <v>17600</v>
      </c>
      <c r="AY15" s="288">
        <v>127600</v>
      </c>
      <c r="AZ15" s="91" t="s">
        <v>1320</v>
      </c>
      <c r="BA15" s="294"/>
      <c r="BB15" s="105"/>
      <c r="BC15" s="105"/>
      <c r="BD15" s="295"/>
      <c r="BE15" s="89"/>
      <c r="BF15" s="167" t="str">
        <f>IF(BH15=BB15,$BA$6,IF(BH15=AW15,$AV$6,IF(BH15=AR15,$AQ$6," ")))</f>
        <v>QUIMICOS Y REACTIVOS SAS "QUIMIREL SAS"</v>
      </c>
      <c r="BG15" s="167" t="str">
        <f>IF(BH15=BB15,BA15,IF(BH15=AW15,AV15,IF(BH15=AR15,AQ15," ")))</f>
        <v>OXOID</v>
      </c>
      <c r="BH15" s="167">
        <f>MIN(BB15,AW15,AR15)</f>
        <v>110000</v>
      </c>
      <c r="BI15" s="167">
        <f>IF(BH15=BB15,BC15,IF(BH15=AW15,AX15,IF(BH15=AR15,AS15," ")))</f>
        <v>17600</v>
      </c>
      <c r="BJ15" s="167">
        <f>MIN(BD15,AY15,AT15)</f>
        <v>127600</v>
      </c>
      <c r="BK15" s="167" t="str">
        <f>IF(BH15=BB15,BE15,IF(BH15=AW15,AZ15,IF(BH15=AR15,AU15," ")))</f>
        <v xml:space="preserve">3 DIAS </v>
      </c>
      <c r="BL15" s="107" t="str">
        <f t="shared" si="7"/>
        <v>QUIMICOS Y REACTIVOS SAS "QUIMIREL SAS"</v>
      </c>
      <c r="BM15" s="107" t="str">
        <f t="shared" si="8"/>
        <v>OXOID</v>
      </c>
      <c r="BN15" s="107">
        <f t="shared" si="9"/>
        <v>110000</v>
      </c>
      <c r="BO15" s="107">
        <f t="shared" si="10"/>
        <v>17600</v>
      </c>
      <c r="BP15" s="107">
        <f t="shared" si="11"/>
        <v>127600</v>
      </c>
      <c r="BQ15" s="107" t="str">
        <f t="shared" si="12"/>
        <v xml:space="preserve">3 DIAS </v>
      </c>
    </row>
    <row r="16" spans="1:69">
      <c r="A16" s="12">
        <v>9</v>
      </c>
      <c r="B16" s="31" t="s">
        <v>926</v>
      </c>
      <c r="C16" s="11">
        <v>500</v>
      </c>
      <c r="D16" s="11" t="s">
        <v>317</v>
      </c>
      <c r="E16" s="11" t="s">
        <v>134</v>
      </c>
      <c r="F16" s="32">
        <v>1</v>
      </c>
      <c r="G16" s="267" t="s">
        <v>914</v>
      </c>
      <c r="H16" s="107"/>
      <c r="I16" s="107"/>
      <c r="J16" s="268"/>
      <c r="K16" s="93"/>
      <c r="L16" s="281"/>
      <c r="M16" s="102"/>
      <c r="N16" s="102"/>
      <c r="O16" s="282"/>
      <c r="P16" s="77"/>
      <c r="Q16" s="273"/>
      <c r="R16" s="275"/>
      <c r="S16" s="275"/>
      <c r="T16" s="274"/>
      <c r="U16" s="164"/>
      <c r="V16" s="172"/>
      <c r="W16" s="104"/>
      <c r="X16" s="104"/>
      <c r="Y16" s="301"/>
      <c r="Z16" s="87"/>
      <c r="AA16" s="294"/>
      <c r="AB16" s="105"/>
      <c r="AC16" s="105"/>
      <c r="AD16" s="295"/>
      <c r="AE16" s="89"/>
      <c r="AF16" s="281"/>
      <c r="AG16" s="102"/>
      <c r="AH16" s="102"/>
      <c r="AI16" s="282"/>
      <c r="AJ16" s="77"/>
      <c r="AK16" s="167"/>
      <c r="AL16" s="167"/>
      <c r="AM16" s="167"/>
      <c r="AN16" s="167"/>
      <c r="AO16" s="167"/>
      <c r="AP16" s="167"/>
      <c r="AQ16" s="281"/>
      <c r="AR16" s="102"/>
      <c r="AS16" s="102"/>
      <c r="AT16" s="282"/>
      <c r="AU16" s="77"/>
      <c r="AV16" s="287"/>
      <c r="AW16" s="106"/>
      <c r="AX16" s="106"/>
      <c r="AY16" s="288"/>
      <c r="AZ16" s="91"/>
      <c r="BA16" s="294"/>
      <c r="BB16" s="105"/>
      <c r="BC16" s="105"/>
      <c r="BD16" s="295"/>
      <c r="BE16" s="89"/>
      <c r="BF16" s="167"/>
      <c r="BG16" s="167"/>
      <c r="BH16" s="167"/>
      <c r="BI16" s="167"/>
      <c r="BJ16" s="167"/>
      <c r="BK16" s="167"/>
      <c r="BL16" s="107"/>
      <c r="BM16" s="107"/>
      <c r="BN16" s="107"/>
      <c r="BO16" s="107"/>
      <c r="BP16" s="107">
        <f t="shared" si="11"/>
        <v>0</v>
      </c>
      <c r="BQ16" s="107"/>
    </row>
    <row r="17" spans="1:69">
      <c r="A17" s="12">
        <v>10</v>
      </c>
      <c r="B17" s="31" t="s">
        <v>927</v>
      </c>
      <c r="C17" s="11">
        <v>500</v>
      </c>
      <c r="D17" s="11" t="s">
        <v>317</v>
      </c>
      <c r="E17" s="11" t="s">
        <v>134</v>
      </c>
      <c r="F17" s="32">
        <v>1</v>
      </c>
      <c r="G17" s="267" t="s">
        <v>914</v>
      </c>
      <c r="H17" s="107"/>
      <c r="I17" s="107"/>
      <c r="J17" s="268"/>
      <c r="K17" s="93"/>
      <c r="L17" s="281"/>
      <c r="M17" s="102"/>
      <c r="N17" s="102"/>
      <c r="O17" s="282"/>
      <c r="P17" s="77"/>
      <c r="Q17" s="273"/>
      <c r="R17" s="275"/>
      <c r="S17" s="275"/>
      <c r="T17" s="274"/>
      <c r="U17" s="164"/>
      <c r="V17" s="172"/>
      <c r="W17" s="104"/>
      <c r="X17" s="104"/>
      <c r="Y17" s="301"/>
      <c r="Z17" s="87"/>
      <c r="AA17" s="294"/>
      <c r="AB17" s="105"/>
      <c r="AC17" s="105"/>
      <c r="AD17" s="295"/>
      <c r="AE17" s="89"/>
      <c r="AF17" s="281"/>
      <c r="AG17" s="102"/>
      <c r="AH17" s="102"/>
      <c r="AI17" s="282"/>
      <c r="AJ17" s="77"/>
      <c r="AK17" s="167"/>
      <c r="AL17" s="167"/>
      <c r="AM17" s="167"/>
      <c r="AN17" s="167"/>
      <c r="AO17" s="167"/>
      <c r="AP17" s="167"/>
      <c r="AQ17" s="281"/>
      <c r="AR17" s="102"/>
      <c r="AS17" s="102"/>
      <c r="AT17" s="282"/>
      <c r="AU17" s="77"/>
      <c r="AV17" s="287"/>
      <c r="AW17" s="106"/>
      <c r="AX17" s="106"/>
      <c r="AY17" s="288"/>
      <c r="AZ17" s="91"/>
      <c r="BA17" s="294"/>
      <c r="BB17" s="105"/>
      <c r="BC17" s="105"/>
      <c r="BD17" s="295"/>
      <c r="BE17" s="89"/>
      <c r="BF17" s="167"/>
      <c r="BG17" s="167"/>
      <c r="BH17" s="167"/>
      <c r="BI17" s="167"/>
      <c r="BJ17" s="167"/>
      <c r="BK17" s="167"/>
      <c r="BL17" s="107"/>
      <c r="BM17" s="107"/>
      <c r="BN17" s="107"/>
      <c r="BO17" s="107"/>
      <c r="BP17" s="107">
        <f t="shared" si="11"/>
        <v>0</v>
      </c>
      <c r="BQ17" s="107"/>
    </row>
    <row r="18" spans="1:69">
      <c r="A18" s="12">
        <v>11</v>
      </c>
      <c r="B18" s="68" t="s">
        <v>928</v>
      </c>
      <c r="C18" s="12">
        <v>50</v>
      </c>
      <c r="D18" s="12" t="s">
        <v>317</v>
      </c>
      <c r="E18" s="12" t="s">
        <v>186</v>
      </c>
      <c r="F18" s="32">
        <v>1</v>
      </c>
      <c r="G18" s="267" t="s">
        <v>1392</v>
      </c>
      <c r="H18" s="268">
        <v>166500</v>
      </c>
      <c r="I18" s="268">
        <v>16650</v>
      </c>
      <c r="J18" s="268">
        <v>193140</v>
      </c>
      <c r="K18" s="93" t="s">
        <v>1274</v>
      </c>
      <c r="L18" s="281"/>
      <c r="M18" s="282"/>
      <c r="N18" s="282"/>
      <c r="O18" s="282"/>
      <c r="P18" s="77"/>
      <c r="Q18" s="273"/>
      <c r="R18" s="274"/>
      <c r="S18" s="274"/>
      <c r="T18" s="274"/>
      <c r="U18" s="164"/>
      <c r="V18" s="172"/>
      <c r="W18" s="301"/>
      <c r="X18" s="301"/>
      <c r="Y18" s="301"/>
      <c r="Z18" s="87"/>
      <c r="AA18" s="294"/>
      <c r="AB18" s="295"/>
      <c r="AC18" s="295"/>
      <c r="AD18" s="295"/>
      <c r="AE18" s="89"/>
      <c r="AF18" s="281" t="s">
        <v>186</v>
      </c>
      <c r="AG18" s="282">
        <v>169092</v>
      </c>
      <c r="AH18" s="282">
        <v>27054.720000000001</v>
      </c>
      <c r="AI18" s="282">
        <f t="shared" si="0"/>
        <v>196146.72</v>
      </c>
      <c r="AJ18" s="77" t="s">
        <v>1312</v>
      </c>
      <c r="AK18" s="167" t="str">
        <f t="shared" si="1"/>
        <v>ADEQUIM SAS</v>
      </c>
      <c r="AL18" s="167" t="str">
        <f t="shared" si="2"/>
        <v>ALFAAESAR</v>
      </c>
      <c r="AM18" s="167">
        <f t="shared" si="3"/>
        <v>166500</v>
      </c>
      <c r="AN18" s="167">
        <f t="shared" si="4"/>
        <v>16650</v>
      </c>
      <c r="AO18" s="167">
        <f t="shared" si="5"/>
        <v>193140</v>
      </c>
      <c r="AP18" s="167" t="str">
        <f t="shared" si="6"/>
        <v>90 DIAS</v>
      </c>
      <c r="AQ18" s="281"/>
      <c r="AR18" s="282"/>
      <c r="AS18" s="282"/>
      <c r="AT18" s="282"/>
      <c r="AU18" s="77"/>
      <c r="AV18" s="287"/>
      <c r="AW18" s="288"/>
      <c r="AX18" s="288"/>
      <c r="AY18" s="288"/>
      <c r="AZ18" s="91"/>
      <c r="BA18" s="294"/>
      <c r="BB18" s="295"/>
      <c r="BC18" s="295"/>
      <c r="BD18" s="295"/>
      <c r="BE18" s="89"/>
      <c r="BF18" s="167"/>
      <c r="BG18" s="167"/>
      <c r="BH18" s="167"/>
      <c r="BI18" s="167"/>
      <c r="BJ18" s="167"/>
      <c r="BK18" s="167"/>
      <c r="BL18" s="107" t="str">
        <f t="shared" si="7"/>
        <v>ADEQUIM SAS</v>
      </c>
      <c r="BM18" s="107" t="str">
        <f t="shared" si="8"/>
        <v>ALFAAESAR</v>
      </c>
      <c r="BN18" s="107">
        <f t="shared" si="9"/>
        <v>166500</v>
      </c>
      <c r="BO18" s="107">
        <f t="shared" si="10"/>
        <v>16650</v>
      </c>
      <c r="BP18" s="107">
        <f t="shared" si="11"/>
        <v>193140</v>
      </c>
      <c r="BQ18" s="107" t="str">
        <f t="shared" si="12"/>
        <v>90 DIAS</v>
      </c>
    </row>
    <row r="19" spans="1:69">
      <c r="A19" s="12">
        <v>12</v>
      </c>
      <c r="B19" s="68" t="s">
        <v>929</v>
      </c>
      <c r="C19" s="12">
        <v>5</v>
      </c>
      <c r="D19" s="12" t="s">
        <v>308</v>
      </c>
      <c r="E19" s="12" t="s">
        <v>23</v>
      </c>
      <c r="F19" s="33">
        <v>1</v>
      </c>
      <c r="G19" s="267"/>
      <c r="H19" s="107"/>
      <c r="I19" s="107"/>
      <c r="J19" s="268"/>
      <c r="K19" s="93"/>
      <c r="L19" s="281"/>
      <c r="M19" s="102"/>
      <c r="N19" s="102"/>
      <c r="O19" s="282"/>
      <c r="P19" s="77"/>
      <c r="Q19" s="273" t="s">
        <v>23</v>
      </c>
      <c r="R19" s="275">
        <v>1447000</v>
      </c>
      <c r="S19" s="275">
        <v>231520</v>
      </c>
      <c r="T19" s="274">
        <v>1678520</v>
      </c>
      <c r="U19" s="164" t="s">
        <v>1274</v>
      </c>
      <c r="V19" s="172"/>
      <c r="W19" s="104"/>
      <c r="X19" s="104"/>
      <c r="Y19" s="301"/>
      <c r="Z19" s="87"/>
      <c r="AA19" s="294"/>
      <c r="AB19" s="105"/>
      <c r="AC19" s="105"/>
      <c r="AD19" s="295"/>
      <c r="AE19" s="89"/>
      <c r="AF19" s="281"/>
      <c r="AG19" s="102"/>
      <c r="AH19" s="102"/>
      <c r="AI19" s="282"/>
      <c r="AJ19" s="77"/>
      <c r="AK19" s="167" t="str">
        <f t="shared" si="1"/>
        <v>CASA CIENTIFICA BLANCO Y COMPANIA S.A.S</v>
      </c>
      <c r="AL19" s="167" t="str">
        <f t="shared" si="2"/>
        <v>SIGMA</v>
      </c>
      <c r="AM19" s="167">
        <f t="shared" si="3"/>
        <v>1447000</v>
      </c>
      <c r="AN19" s="167">
        <f t="shared" si="4"/>
        <v>231520</v>
      </c>
      <c r="AO19" s="167">
        <f t="shared" si="5"/>
        <v>1678520</v>
      </c>
      <c r="AP19" s="167" t="str">
        <f t="shared" si="6"/>
        <v>90 DIAS</v>
      </c>
      <c r="AQ19" s="281" t="s">
        <v>23</v>
      </c>
      <c r="AR19" s="102">
        <v>1214000</v>
      </c>
      <c r="AS19" s="102">
        <v>194240</v>
      </c>
      <c r="AT19" s="282">
        <v>1408240</v>
      </c>
      <c r="AU19" s="77" t="s">
        <v>1283</v>
      </c>
      <c r="AV19" s="287"/>
      <c r="AW19" s="106"/>
      <c r="AX19" s="106"/>
      <c r="AY19" s="288"/>
      <c r="AZ19" s="91"/>
      <c r="BA19" s="294" t="s">
        <v>23</v>
      </c>
      <c r="BB19" s="105">
        <v>1550000</v>
      </c>
      <c r="BC19" s="105">
        <v>248000</v>
      </c>
      <c r="BD19" s="295">
        <v>1798000</v>
      </c>
      <c r="BE19" s="89" t="s">
        <v>1324</v>
      </c>
      <c r="BF19" s="167" t="str">
        <f>IF(BH19=BB19,$BA$6,IF(BH19=AW19,$AV$6,IF(BH19=AR19,$AQ$6," ")))</f>
        <v>QUIMICA  M.G.  S.A.S.</v>
      </c>
      <c r="BG19" s="167" t="str">
        <f>IF(BH19=BB19,BA19,IF(BH19=AW19,AV19,IF(BH19=AR19,AQ19," ")))</f>
        <v>SIGMA</v>
      </c>
      <c r="BH19" s="167">
        <f>MIN(BB19,AW19,AR19)</f>
        <v>1214000</v>
      </c>
      <c r="BI19" s="167">
        <f>IF(BH19=BB19,BC19,IF(BH19=AW19,AX19,IF(BH19=AR19,AS19," ")))</f>
        <v>194240</v>
      </c>
      <c r="BJ19" s="167">
        <f>MIN(BD19,AY19,AT19)</f>
        <v>1408240</v>
      </c>
      <c r="BK19" s="167" t="str">
        <f>IF(BH19=BB19,BE19,IF(BH19=AW19,AZ19,IF(BH19=AR19,AU19," ")))</f>
        <v>60 DIAS</v>
      </c>
      <c r="BL19" s="107" t="str">
        <f t="shared" si="7"/>
        <v>QUIMICA  M.G.  S.A.S.</v>
      </c>
      <c r="BM19" s="107" t="str">
        <f t="shared" si="8"/>
        <v>SIGMA</v>
      </c>
      <c r="BN19" s="107">
        <f t="shared" si="9"/>
        <v>1214000</v>
      </c>
      <c r="BO19" s="107">
        <f t="shared" si="10"/>
        <v>194240</v>
      </c>
      <c r="BP19" s="107">
        <f t="shared" si="11"/>
        <v>1408240</v>
      </c>
      <c r="BQ19" s="107" t="str">
        <f t="shared" si="12"/>
        <v>60 DIAS</v>
      </c>
    </row>
    <row r="20" spans="1:69" ht="30">
      <c r="A20" s="12">
        <v>13</v>
      </c>
      <c r="B20" s="68" t="s">
        <v>930</v>
      </c>
      <c r="C20" s="15">
        <v>100</v>
      </c>
      <c r="D20" s="15" t="s">
        <v>317</v>
      </c>
      <c r="E20" s="15" t="s">
        <v>23</v>
      </c>
      <c r="F20" s="32">
        <v>1</v>
      </c>
      <c r="G20" s="267"/>
      <c r="H20" s="107"/>
      <c r="I20" s="107"/>
      <c r="J20" s="268"/>
      <c r="K20" s="93"/>
      <c r="L20" s="281"/>
      <c r="M20" s="102"/>
      <c r="N20" s="102"/>
      <c r="O20" s="282"/>
      <c r="P20" s="77"/>
      <c r="Q20" s="273" t="s">
        <v>23</v>
      </c>
      <c r="R20" s="275"/>
      <c r="S20" s="275"/>
      <c r="T20" s="274"/>
      <c r="U20" s="164"/>
      <c r="V20" s="172"/>
      <c r="W20" s="104"/>
      <c r="X20" s="104"/>
      <c r="Y20" s="301"/>
      <c r="Z20" s="87"/>
      <c r="AA20" s="294"/>
      <c r="AB20" s="105"/>
      <c r="AC20" s="105"/>
      <c r="AD20" s="295"/>
      <c r="AE20" s="89"/>
      <c r="AF20" s="281"/>
      <c r="AG20" s="102"/>
      <c r="AH20" s="102"/>
      <c r="AI20" s="282"/>
      <c r="AJ20" s="77"/>
      <c r="AK20" s="167"/>
      <c r="AL20" s="167"/>
      <c r="AM20" s="167"/>
      <c r="AN20" s="167"/>
      <c r="AO20" s="167"/>
      <c r="AP20" s="167"/>
      <c r="AQ20" s="281" t="s">
        <v>23</v>
      </c>
      <c r="AR20" s="102">
        <v>669000</v>
      </c>
      <c r="AS20" s="102">
        <v>107040</v>
      </c>
      <c r="AT20" s="282">
        <v>776040</v>
      </c>
      <c r="AU20" s="77" t="s">
        <v>1283</v>
      </c>
      <c r="AV20" s="287"/>
      <c r="AW20" s="106"/>
      <c r="AX20" s="106"/>
      <c r="AY20" s="288"/>
      <c r="AZ20" s="91"/>
      <c r="BA20" s="294" t="s">
        <v>23</v>
      </c>
      <c r="BB20" s="105">
        <v>904000</v>
      </c>
      <c r="BC20" s="105">
        <v>144640</v>
      </c>
      <c r="BD20" s="295">
        <v>1048640</v>
      </c>
      <c r="BE20" s="89" t="s">
        <v>1324</v>
      </c>
      <c r="BF20" s="167" t="str">
        <f>IF(BH20=BB20,$BA$6,IF(BH20=AW20,$AV$6,IF(BH20=AR20,$AQ$6," ")))</f>
        <v>QUIMICA  M.G.  S.A.S.</v>
      </c>
      <c r="BG20" s="167" t="str">
        <f>IF(BH20=BB20,BA20,IF(BH20=AW20,AV20,IF(BH20=AR20,AQ20," ")))</f>
        <v>SIGMA</v>
      </c>
      <c r="BH20" s="167">
        <f>MIN(BB20,AW20,AR20)</f>
        <v>669000</v>
      </c>
      <c r="BI20" s="167">
        <f>IF(BH20=BB20,BC20,IF(BH20=AW20,AX20,IF(BH20=AR20,AS20," ")))</f>
        <v>107040</v>
      </c>
      <c r="BJ20" s="167">
        <f>MIN(BD20,AY20,AT20)</f>
        <v>776040</v>
      </c>
      <c r="BK20" s="167" t="str">
        <f>IF(BH20=BB20,BE20,IF(BH20=AW20,AZ20,IF(BH20=AR20,AU20," ")))</f>
        <v>60 DIAS</v>
      </c>
      <c r="BL20" s="107" t="str">
        <f t="shared" si="7"/>
        <v>QUIMICA  M.G.  S.A.S.</v>
      </c>
      <c r="BM20" s="107" t="str">
        <f t="shared" si="8"/>
        <v>SIGMA</v>
      </c>
      <c r="BN20" s="107">
        <f t="shared" si="9"/>
        <v>669000</v>
      </c>
      <c r="BO20" s="107">
        <f t="shared" si="10"/>
        <v>107040</v>
      </c>
      <c r="BP20" s="107">
        <f t="shared" si="11"/>
        <v>776040</v>
      </c>
      <c r="BQ20" s="107" t="str">
        <f t="shared" si="12"/>
        <v>60 DIAS</v>
      </c>
    </row>
    <row r="21" spans="1:69">
      <c r="A21" s="12">
        <v>14</v>
      </c>
      <c r="B21" s="31" t="s">
        <v>931</v>
      </c>
      <c r="C21" s="12">
        <v>10</v>
      </c>
      <c r="D21" s="12" t="s">
        <v>308</v>
      </c>
      <c r="E21" s="12" t="s">
        <v>23</v>
      </c>
      <c r="F21" s="32">
        <v>1</v>
      </c>
      <c r="G21" s="267"/>
      <c r="H21" s="107"/>
      <c r="I21" s="107"/>
      <c r="J21" s="268"/>
      <c r="K21" s="93"/>
      <c r="L21" s="281"/>
      <c r="M21" s="102"/>
      <c r="N21" s="102"/>
      <c r="O21" s="282"/>
      <c r="P21" s="77"/>
      <c r="Q21" s="273" t="s">
        <v>23</v>
      </c>
      <c r="R21" s="275">
        <v>652000</v>
      </c>
      <c r="S21" s="275">
        <v>104320</v>
      </c>
      <c r="T21" s="274">
        <v>756320</v>
      </c>
      <c r="U21" s="164" t="s">
        <v>1274</v>
      </c>
      <c r="V21" s="172"/>
      <c r="W21" s="104"/>
      <c r="X21" s="104"/>
      <c r="Y21" s="301"/>
      <c r="Z21" s="87"/>
      <c r="AA21" s="294"/>
      <c r="AB21" s="105"/>
      <c r="AC21" s="105"/>
      <c r="AD21" s="295"/>
      <c r="AE21" s="89"/>
      <c r="AF21" s="281"/>
      <c r="AG21" s="102"/>
      <c r="AH21" s="102"/>
      <c r="AI21" s="282"/>
      <c r="AJ21" s="77"/>
      <c r="AK21" s="167" t="str">
        <f t="shared" si="1"/>
        <v>CASA CIENTIFICA BLANCO Y COMPANIA S.A.S</v>
      </c>
      <c r="AL21" s="167" t="str">
        <f t="shared" si="2"/>
        <v>SIGMA</v>
      </c>
      <c r="AM21" s="167">
        <f t="shared" si="3"/>
        <v>652000</v>
      </c>
      <c r="AN21" s="167">
        <f t="shared" si="4"/>
        <v>104320</v>
      </c>
      <c r="AO21" s="167">
        <f t="shared" si="5"/>
        <v>756320</v>
      </c>
      <c r="AP21" s="167" t="str">
        <f t="shared" si="6"/>
        <v>90 DIAS</v>
      </c>
      <c r="AQ21" s="281" t="s">
        <v>23</v>
      </c>
      <c r="AR21" s="102">
        <v>589000</v>
      </c>
      <c r="AS21" s="102">
        <v>94240</v>
      </c>
      <c r="AT21" s="282">
        <v>683240</v>
      </c>
      <c r="AU21" s="77" t="s">
        <v>1283</v>
      </c>
      <c r="AV21" s="287"/>
      <c r="AW21" s="106"/>
      <c r="AX21" s="106"/>
      <c r="AY21" s="288"/>
      <c r="AZ21" s="91"/>
      <c r="BA21" s="294" t="s">
        <v>23</v>
      </c>
      <c r="BB21" s="105">
        <v>813000</v>
      </c>
      <c r="BC21" s="105">
        <v>130080</v>
      </c>
      <c r="BD21" s="295">
        <v>943080</v>
      </c>
      <c r="BE21" s="89" t="s">
        <v>1324</v>
      </c>
      <c r="BF21" s="167" t="str">
        <f>IF(BH21=BB21,$BA$6,IF(BH21=AW21,$AV$6,IF(BH21=AR21,$AQ$6," ")))</f>
        <v>QUIMICA  M.G.  S.A.S.</v>
      </c>
      <c r="BG21" s="167" t="str">
        <f>IF(BH21=BB21,BA21,IF(BH21=AW21,AV21,IF(BH21=AR21,AQ21," ")))</f>
        <v>SIGMA</v>
      </c>
      <c r="BH21" s="167">
        <f>MIN(BB21,AW21,AR21)</f>
        <v>589000</v>
      </c>
      <c r="BI21" s="167">
        <f>IF(BH21=BB21,BC21,IF(BH21=AW21,AX21,IF(BH21=AR21,AS21," ")))</f>
        <v>94240</v>
      </c>
      <c r="BJ21" s="167">
        <f>MIN(BD21,AY21,AT21)</f>
        <v>683240</v>
      </c>
      <c r="BK21" s="167" t="str">
        <f>IF(BH21=BB21,BE21,IF(BH21=AW21,AZ21,IF(BH21=AR21,AU21," ")))</f>
        <v>60 DIAS</v>
      </c>
      <c r="BL21" s="107" t="str">
        <f t="shared" si="7"/>
        <v>QUIMICA  M.G.  S.A.S.</v>
      </c>
      <c r="BM21" s="107" t="str">
        <f t="shared" si="8"/>
        <v>SIGMA</v>
      </c>
      <c r="BN21" s="107">
        <f t="shared" si="9"/>
        <v>589000</v>
      </c>
      <c r="BO21" s="107">
        <f t="shared" si="10"/>
        <v>94240</v>
      </c>
      <c r="BP21" s="107">
        <f t="shared" si="11"/>
        <v>683240</v>
      </c>
      <c r="BQ21" s="107" t="str">
        <f t="shared" si="12"/>
        <v>60 DIAS</v>
      </c>
    </row>
    <row r="22" spans="1:69" ht="30">
      <c r="A22" s="12">
        <v>15</v>
      </c>
      <c r="B22" s="31" t="s">
        <v>932</v>
      </c>
      <c r="C22" s="11">
        <v>250</v>
      </c>
      <c r="D22" s="11" t="s">
        <v>93</v>
      </c>
      <c r="E22" s="73" t="s">
        <v>1269</v>
      </c>
      <c r="F22" s="32">
        <v>1</v>
      </c>
      <c r="G22" s="267"/>
      <c r="H22" s="107"/>
      <c r="I22" s="107"/>
      <c r="J22" s="268"/>
      <c r="K22" s="93"/>
      <c r="L22" s="281"/>
      <c r="M22" s="102"/>
      <c r="N22" s="102"/>
      <c r="O22" s="282"/>
      <c r="P22" s="77"/>
      <c r="Q22" s="273" t="s">
        <v>23</v>
      </c>
      <c r="R22" s="275">
        <v>192000</v>
      </c>
      <c r="S22" s="275">
        <v>30720</v>
      </c>
      <c r="T22" s="274">
        <v>222720</v>
      </c>
      <c r="U22" s="164" t="s">
        <v>1287</v>
      </c>
      <c r="V22" s="172"/>
      <c r="W22" s="104"/>
      <c r="X22" s="104"/>
      <c r="Y22" s="301"/>
      <c r="Z22" s="87"/>
      <c r="AA22" s="294"/>
      <c r="AB22" s="105"/>
      <c r="AC22" s="105"/>
      <c r="AD22" s="295"/>
      <c r="AE22" s="89"/>
      <c r="AF22" s="281" t="s">
        <v>134</v>
      </c>
      <c r="AG22" s="102">
        <v>155520</v>
      </c>
      <c r="AH22" s="102">
        <v>24883.200000000001</v>
      </c>
      <c r="AI22" s="282">
        <f t="shared" si="0"/>
        <v>180403.20000000001</v>
      </c>
      <c r="AJ22" s="77" t="s">
        <v>1312</v>
      </c>
      <c r="AK22" s="167" t="str">
        <f t="shared" si="1"/>
        <v>PROFINAS SAS</v>
      </c>
      <c r="AL22" s="167" t="str">
        <f t="shared" si="2"/>
        <v>MERCK</v>
      </c>
      <c r="AM22" s="167">
        <f t="shared" si="3"/>
        <v>155520</v>
      </c>
      <c r="AN22" s="167">
        <f t="shared" si="4"/>
        <v>24883.200000000001</v>
      </c>
      <c r="AO22" s="167">
        <f t="shared" si="5"/>
        <v>180403.20000000001</v>
      </c>
      <c r="AP22" s="167" t="str">
        <f t="shared" si="6"/>
        <v>8-75 DIAS</v>
      </c>
      <c r="AQ22" s="281" t="s">
        <v>23</v>
      </c>
      <c r="AR22" s="102">
        <v>499000</v>
      </c>
      <c r="AS22" s="102">
        <v>79840</v>
      </c>
      <c r="AT22" s="282">
        <v>578840</v>
      </c>
      <c r="AU22" s="77" t="s">
        <v>1283</v>
      </c>
      <c r="AV22" s="287"/>
      <c r="AW22" s="106"/>
      <c r="AX22" s="106"/>
      <c r="AY22" s="288"/>
      <c r="AZ22" s="91"/>
      <c r="BA22" s="294" t="s">
        <v>23</v>
      </c>
      <c r="BB22" s="105">
        <v>709000</v>
      </c>
      <c r="BC22" s="105">
        <v>113440</v>
      </c>
      <c r="BD22" s="295">
        <v>822440</v>
      </c>
      <c r="BE22" s="89" t="s">
        <v>1324</v>
      </c>
      <c r="BF22" s="167" t="str">
        <f>IF(BH22=BB22,$BA$6,IF(BH22=AW22,$AV$6,IF(BH22=AR22,$AQ$6," ")))</f>
        <v>QUIMICA  M.G.  S.A.S.</v>
      </c>
      <c r="BG22" s="167" t="str">
        <f>IF(BH22=BB22,BA22,IF(BH22=AW22,AV22,IF(BH22=AR22,AQ22," ")))</f>
        <v>SIGMA</v>
      </c>
      <c r="BH22" s="167">
        <f>MIN(BB22,AW22,AR22)</f>
        <v>499000</v>
      </c>
      <c r="BI22" s="167">
        <f>IF(BH22=BB22,BC22,IF(BH22=AW22,AX22,IF(BH22=AR22,AS22," ")))</f>
        <v>79840</v>
      </c>
      <c r="BJ22" s="167">
        <f>MIN(BD22,AY22,AT22)</f>
        <v>578840</v>
      </c>
      <c r="BK22" s="167" t="str">
        <f>IF(BH22=BB22,BE22,IF(BH22=AW22,AZ22,IF(BH22=AR22,AU22," ")))</f>
        <v>60 DIAS</v>
      </c>
      <c r="BL22" s="107" t="str">
        <f t="shared" si="7"/>
        <v>PROFINAS SAS</v>
      </c>
      <c r="BM22" s="107" t="str">
        <f t="shared" si="8"/>
        <v>MERCK</v>
      </c>
      <c r="BN22" s="107">
        <f t="shared" si="9"/>
        <v>155520</v>
      </c>
      <c r="BO22" s="107">
        <f t="shared" si="10"/>
        <v>24883.200000000001</v>
      </c>
      <c r="BP22" s="107">
        <f t="shared" si="11"/>
        <v>180403.20000000001</v>
      </c>
      <c r="BQ22" s="107" t="str">
        <f t="shared" si="12"/>
        <v>8-75 DIAS</v>
      </c>
    </row>
    <row r="23" spans="1:69">
      <c r="A23" s="12">
        <v>16</v>
      </c>
      <c r="B23" s="31" t="s">
        <v>933</v>
      </c>
      <c r="C23" s="11">
        <v>100</v>
      </c>
      <c r="D23" s="11" t="s">
        <v>317</v>
      </c>
      <c r="E23" s="11" t="s">
        <v>23</v>
      </c>
      <c r="F23" s="32">
        <v>1</v>
      </c>
      <c r="G23" s="267"/>
      <c r="H23" s="107"/>
      <c r="I23" s="107"/>
      <c r="J23" s="268"/>
      <c r="K23" s="93"/>
      <c r="L23" s="281"/>
      <c r="M23" s="102"/>
      <c r="N23" s="102"/>
      <c r="O23" s="282"/>
      <c r="P23" s="77"/>
      <c r="Q23" s="273" t="s">
        <v>23</v>
      </c>
      <c r="R23" s="275">
        <v>990000</v>
      </c>
      <c r="S23" s="275">
        <v>158400</v>
      </c>
      <c r="T23" s="274">
        <v>1148400</v>
      </c>
      <c r="U23" s="164" t="s">
        <v>1274</v>
      </c>
      <c r="V23" s="172"/>
      <c r="W23" s="104"/>
      <c r="X23" s="104"/>
      <c r="Y23" s="301"/>
      <c r="Z23" s="87"/>
      <c r="AA23" s="294"/>
      <c r="AB23" s="105"/>
      <c r="AC23" s="105"/>
      <c r="AD23" s="295"/>
      <c r="AE23" s="89"/>
      <c r="AF23" s="281"/>
      <c r="AG23" s="102"/>
      <c r="AH23" s="102"/>
      <c r="AI23" s="282"/>
      <c r="AJ23" s="77"/>
      <c r="AK23" s="167" t="str">
        <f t="shared" si="1"/>
        <v>CASA CIENTIFICA BLANCO Y COMPANIA S.A.S</v>
      </c>
      <c r="AL23" s="167" t="str">
        <f t="shared" si="2"/>
        <v>SIGMA</v>
      </c>
      <c r="AM23" s="167">
        <f t="shared" si="3"/>
        <v>990000</v>
      </c>
      <c r="AN23" s="167">
        <f t="shared" si="4"/>
        <v>158400</v>
      </c>
      <c r="AO23" s="167">
        <f t="shared" si="5"/>
        <v>1148400</v>
      </c>
      <c r="AP23" s="167" t="str">
        <f t="shared" si="6"/>
        <v>90 DIAS</v>
      </c>
      <c r="AQ23" s="281" t="s">
        <v>23</v>
      </c>
      <c r="AR23" s="102">
        <v>785000</v>
      </c>
      <c r="AS23" s="102">
        <v>125600</v>
      </c>
      <c r="AT23" s="282">
        <v>910600</v>
      </c>
      <c r="AU23" s="77" t="s">
        <v>1283</v>
      </c>
      <c r="AV23" s="287"/>
      <c r="AW23" s="106"/>
      <c r="AX23" s="106"/>
      <c r="AY23" s="288"/>
      <c r="AZ23" s="91"/>
      <c r="BA23" s="294" t="s">
        <v>23</v>
      </c>
      <c r="BB23" s="105">
        <v>1038000</v>
      </c>
      <c r="BC23" s="105">
        <v>166080</v>
      </c>
      <c r="BD23" s="295">
        <v>1204080</v>
      </c>
      <c r="BE23" s="89" t="s">
        <v>1324</v>
      </c>
      <c r="BF23" s="167" t="str">
        <f>IF(BH23=BB23,$BA$6,IF(BH23=AW23,$AV$6,IF(BH23=AR23,$AQ$6," ")))</f>
        <v>QUIMICA  M.G.  S.A.S.</v>
      </c>
      <c r="BG23" s="167" t="str">
        <f>IF(BH23=BB23,BA23,IF(BH23=AW23,AV23,IF(BH23=AR23,AQ23," ")))</f>
        <v>SIGMA</v>
      </c>
      <c r="BH23" s="167">
        <f>MIN(BB23,AW23,AR23)</f>
        <v>785000</v>
      </c>
      <c r="BI23" s="167">
        <f>IF(BH23=BB23,BC23,IF(BH23=AW23,AX23,IF(BH23=AR23,AS23," ")))</f>
        <v>125600</v>
      </c>
      <c r="BJ23" s="167">
        <f>MIN(BD23,AY23,AT23)</f>
        <v>910600</v>
      </c>
      <c r="BK23" s="167" t="str">
        <f>IF(BH23=BB23,BE23,IF(BH23=AW23,AZ23,IF(BH23=AR23,AU23," ")))</f>
        <v>60 DIAS</v>
      </c>
      <c r="BL23" s="107" t="str">
        <f t="shared" si="7"/>
        <v>QUIMICA  M.G.  S.A.S.</v>
      </c>
      <c r="BM23" s="107" t="str">
        <f t="shared" si="8"/>
        <v>SIGMA</v>
      </c>
      <c r="BN23" s="107">
        <f t="shared" si="9"/>
        <v>785000</v>
      </c>
      <c r="BO23" s="107">
        <f t="shared" si="10"/>
        <v>125600</v>
      </c>
      <c r="BP23" s="107">
        <f t="shared" si="11"/>
        <v>910600</v>
      </c>
      <c r="BQ23" s="107" t="str">
        <f t="shared" si="12"/>
        <v>60 DIAS</v>
      </c>
    </row>
    <row r="24" spans="1:69">
      <c r="A24" s="12">
        <v>17</v>
      </c>
      <c r="B24" s="31" t="s">
        <v>934</v>
      </c>
      <c r="C24" s="11">
        <v>1</v>
      </c>
      <c r="D24" s="11" t="s">
        <v>935</v>
      </c>
      <c r="E24" s="11" t="s">
        <v>936</v>
      </c>
      <c r="F24" s="32">
        <v>1</v>
      </c>
      <c r="G24" s="267"/>
      <c r="H24" s="107"/>
      <c r="I24" s="107"/>
      <c r="J24" s="268"/>
      <c r="K24" s="93"/>
      <c r="L24" s="281"/>
      <c r="M24" s="102"/>
      <c r="N24" s="102"/>
      <c r="O24" s="282"/>
      <c r="P24" s="77"/>
      <c r="Q24" s="273"/>
      <c r="R24" s="275"/>
      <c r="S24" s="275"/>
      <c r="T24" s="274"/>
      <c r="U24" s="164"/>
      <c r="V24" s="172"/>
      <c r="W24" s="104"/>
      <c r="X24" s="104"/>
      <c r="Y24" s="301"/>
      <c r="Z24" s="87"/>
      <c r="AA24" s="294"/>
      <c r="AB24" s="105"/>
      <c r="AC24" s="105"/>
      <c r="AD24" s="295"/>
      <c r="AE24" s="89"/>
      <c r="AF24" s="281"/>
      <c r="AG24" s="102"/>
      <c r="AH24" s="102"/>
      <c r="AI24" s="282"/>
      <c r="AJ24" s="77"/>
      <c r="AK24" s="167"/>
      <c r="AL24" s="167"/>
      <c r="AM24" s="167"/>
      <c r="AN24" s="167"/>
      <c r="AO24" s="167"/>
      <c r="AP24" s="167"/>
      <c r="AQ24" s="281"/>
      <c r="AR24" s="102"/>
      <c r="AS24" s="102"/>
      <c r="AT24" s="282"/>
      <c r="AU24" s="77"/>
      <c r="AV24" s="287"/>
      <c r="AW24" s="106"/>
      <c r="AX24" s="106"/>
      <c r="AY24" s="288"/>
      <c r="AZ24" s="91"/>
      <c r="BA24" s="294"/>
      <c r="BB24" s="105"/>
      <c r="BC24" s="105"/>
      <c r="BD24" s="295"/>
      <c r="BE24" s="89"/>
      <c r="BF24" s="167"/>
      <c r="BG24" s="167"/>
      <c r="BH24" s="167"/>
      <c r="BI24" s="167"/>
      <c r="BJ24" s="167"/>
      <c r="BK24" s="167"/>
      <c r="BL24" s="107"/>
      <c r="BM24" s="107"/>
      <c r="BN24" s="107"/>
      <c r="BO24" s="107"/>
      <c r="BP24" s="107">
        <f t="shared" si="11"/>
        <v>0</v>
      </c>
      <c r="BQ24" s="107"/>
    </row>
    <row r="25" spans="1:69">
      <c r="A25" s="12">
        <v>18</v>
      </c>
      <c r="B25" s="31" t="s">
        <v>937</v>
      </c>
      <c r="C25" s="11">
        <v>1</v>
      </c>
      <c r="D25" s="11" t="s">
        <v>89</v>
      </c>
      <c r="E25" s="11" t="s">
        <v>23</v>
      </c>
      <c r="F25" s="32">
        <v>1</v>
      </c>
      <c r="G25" s="267"/>
      <c r="H25" s="107"/>
      <c r="I25" s="107"/>
      <c r="J25" s="268"/>
      <c r="K25" s="93"/>
      <c r="L25" s="281"/>
      <c r="M25" s="102"/>
      <c r="N25" s="102"/>
      <c r="O25" s="282"/>
      <c r="P25" s="77"/>
      <c r="Q25" s="273"/>
      <c r="R25" s="275"/>
      <c r="S25" s="275"/>
      <c r="T25" s="274"/>
      <c r="U25" s="164"/>
      <c r="V25" s="172"/>
      <c r="W25" s="104"/>
      <c r="X25" s="104"/>
      <c r="Y25" s="301"/>
      <c r="Z25" s="87"/>
      <c r="AA25" s="294"/>
      <c r="AB25" s="105"/>
      <c r="AC25" s="105"/>
      <c r="AD25" s="295"/>
      <c r="AE25" s="89"/>
      <c r="AF25" s="281"/>
      <c r="AG25" s="102"/>
      <c r="AH25" s="102"/>
      <c r="AI25" s="282"/>
      <c r="AJ25" s="77"/>
      <c r="AK25" s="167"/>
      <c r="AL25" s="167"/>
      <c r="AM25" s="167"/>
      <c r="AN25" s="167"/>
      <c r="AO25" s="167"/>
      <c r="AP25" s="167"/>
      <c r="AQ25" s="281"/>
      <c r="AR25" s="102"/>
      <c r="AS25" s="102"/>
      <c r="AT25" s="282"/>
      <c r="AU25" s="77"/>
      <c r="AV25" s="287"/>
      <c r="AW25" s="106"/>
      <c r="AX25" s="106"/>
      <c r="AY25" s="288"/>
      <c r="AZ25" s="91"/>
      <c r="BA25" s="294"/>
      <c r="BB25" s="105"/>
      <c r="BC25" s="105"/>
      <c r="BD25" s="295"/>
      <c r="BE25" s="89"/>
      <c r="BF25" s="167"/>
      <c r="BG25" s="167"/>
      <c r="BH25" s="167"/>
      <c r="BI25" s="167"/>
      <c r="BJ25" s="167"/>
      <c r="BK25" s="167"/>
      <c r="BL25" s="107"/>
      <c r="BM25" s="107"/>
      <c r="BN25" s="107"/>
      <c r="BO25" s="107"/>
      <c r="BP25" s="107">
        <f t="shared" si="11"/>
        <v>0</v>
      </c>
      <c r="BQ25" s="107"/>
    </row>
    <row r="26" spans="1:69" s="312" customFormat="1">
      <c r="A26" s="306">
        <v>19</v>
      </c>
      <c r="B26" s="307" t="s">
        <v>938</v>
      </c>
      <c r="C26" s="306">
        <v>1</v>
      </c>
      <c r="D26" s="306" t="s">
        <v>89</v>
      </c>
      <c r="E26" s="306" t="s">
        <v>678</v>
      </c>
      <c r="F26" s="308">
        <v>3</v>
      </c>
      <c r="G26" s="308"/>
      <c r="H26" s="309"/>
      <c r="I26" s="309"/>
      <c r="J26" s="310"/>
      <c r="K26" s="311"/>
      <c r="L26" s="308"/>
      <c r="M26" s="309"/>
      <c r="N26" s="309"/>
      <c r="O26" s="310"/>
      <c r="P26" s="311"/>
      <c r="Q26" s="308"/>
      <c r="R26" s="309"/>
      <c r="S26" s="309"/>
      <c r="T26" s="310"/>
      <c r="U26" s="311"/>
      <c r="V26" s="308"/>
      <c r="W26" s="309"/>
      <c r="X26" s="309"/>
      <c r="Y26" s="310"/>
      <c r="Z26" s="311"/>
      <c r="AA26" s="308"/>
      <c r="AB26" s="309"/>
      <c r="AC26" s="309"/>
      <c r="AD26" s="310"/>
      <c r="AE26" s="311"/>
      <c r="AF26" s="308" t="s">
        <v>678</v>
      </c>
      <c r="AG26" s="309">
        <v>30000</v>
      </c>
      <c r="AH26" s="309">
        <v>4800</v>
      </c>
      <c r="AI26" s="310">
        <f>+(AG26+AH26)*F26</f>
        <v>104400</v>
      </c>
      <c r="AJ26" s="311" t="s">
        <v>1312</v>
      </c>
      <c r="AK26" s="309" t="str">
        <f t="shared" si="1"/>
        <v>PROFINAS SAS</v>
      </c>
      <c r="AL26" s="309" t="str">
        <f t="shared" si="2"/>
        <v>NACIONAL</v>
      </c>
      <c r="AM26" s="309">
        <f t="shared" si="3"/>
        <v>30000</v>
      </c>
      <c r="AN26" s="309">
        <f t="shared" si="4"/>
        <v>4800</v>
      </c>
      <c r="AO26" s="309">
        <f t="shared" si="5"/>
        <v>104400</v>
      </c>
      <c r="AP26" s="309" t="str">
        <f t="shared" si="6"/>
        <v>8-75 DIAS</v>
      </c>
      <c r="AQ26" s="308"/>
      <c r="AR26" s="309"/>
      <c r="AS26" s="309"/>
      <c r="AT26" s="310"/>
      <c r="AU26" s="311"/>
      <c r="AV26" s="308"/>
      <c r="AW26" s="309"/>
      <c r="AX26" s="309"/>
      <c r="AY26" s="310"/>
      <c r="AZ26" s="311"/>
      <c r="BA26" s="308"/>
      <c r="BB26" s="309"/>
      <c r="BC26" s="309"/>
      <c r="BD26" s="310"/>
      <c r="BE26" s="311"/>
      <c r="BF26" s="309"/>
      <c r="BG26" s="309"/>
      <c r="BH26" s="309"/>
      <c r="BI26" s="309"/>
      <c r="BJ26" s="309"/>
      <c r="BK26" s="309"/>
      <c r="BL26" s="309" t="str">
        <f t="shared" si="7"/>
        <v>PROFINAS SAS</v>
      </c>
      <c r="BM26" s="309" t="str">
        <f t="shared" si="8"/>
        <v>NACIONAL</v>
      </c>
      <c r="BN26" s="309">
        <f t="shared" si="9"/>
        <v>30000</v>
      </c>
      <c r="BO26" s="309">
        <f t="shared" si="10"/>
        <v>4800</v>
      </c>
      <c r="BP26" s="309">
        <f t="shared" si="11"/>
        <v>104400</v>
      </c>
      <c r="BQ26" s="309" t="str">
        <f t="shared" si="12"/>
        <v>8-75 DIAS</v>
      </c>
    </row>
    <row r="27" spans="1:69" s="312" customFormat="1">
      <c r="A27" s="306">
        <v>20</v>
      </c>
      <c r="B27" s="307" t="s">
        <v>939</v>
      </c>
      <c r="C27" s="306">
        <v>1</v>
      </c>
      <c r="D27" s="306" t="s">
        <v>89</v>
      </c>
      <c r="E27" s="306" t="s">
        <v>678</v>
      </c>
      <c r="F27" s="308">
        <v>2</v>
      </c>
      <c r="G27" s="308"/>
      <c r="H27" s="309"/>
      <c r="I27" s="309"/>
      <c r="J27" s="310"/>
      <c r="K27" s="311"/>
      <c r="L27" s="308"/>
      <c r="M27" s="309"/>
      <c r="N27" s="309"/>
      <c r="O27" s="310"/>
      <c r="P27" s="311"/>
      <c r="Q27" s="308"/>
      <c r="R27" s="309"/>
      <c r="S27" s="309"/>
      <c r="T27" s="310"/>
      <c r="U27" s="311"/>
      <c r="V27" s="308"/>
      <c r="W27" s="309"/>
      <c r="X27" s="309"/>
      <c r="Y27" s="310"/>
      <c r="Z27" s="311"/>
      <c r="AA27" s="308"/>
      <c r="AB27" s="309"/>
      <c r="AC27" s="309"/>
      <c r="AD27" s="310"/>
      <c r="AE27" s="311"/>
      <c r="AF27" s="308" t="s">
        <v>678</v>
      </c>
      <c r="AG27" s="309">
        <v>44100</v>
      </c>
      <c r="AH27" s="309">
        <v>7056</v>
      </c>
      <c r="AI27" s="310">
        <f t="shared" si="0"/>
        <v>102312</v>
      </c>
      <c r="AJ27" s="311" t="s">
        <v>1312</v>
      </c>
      <c r="AK27" s="309" t="str">
        <f t="shared" si="1"/>
        <v>PROFINAS SAS</v>
      </c>
      <c r="AL27" s="309" t="str">
        <f t="shared" si="2"/>
        <v>NACIONAL</v>
      </c>
      <c r="AM27" s="309">
        <f t="shared" si="3"/>
        <v>44100</v>
      </c>
      <c r="AN27" s="309">
        <f t="shared" si="4"/>
        <v>7056</v>
      </c>
      <c r="AO27" s="309">
        <f t="shared" si="5"/>
        <v>102312</v>
      </c>
      <c r="AP27" s="309" t="str">
        <f t="shared" si="6"/>
        <v>8-75 DIAS</v>
      </c>
      <c r="AQ27" s="308"/>
      <c r="AR27" s="309"/>
      <c r="AS27" s="309"/>
      <c r="AT27" s="310"/>
      <c r="AU27" s="311"/>
      <c r="AV27" s="308"/>
      <c r="AW27" s="309"/>
      <c r="AX27" s="309"/>
      <c r="AY27" s="310"/>
      <c r="AZ27" s="311"/>
      <c r="BA27" s="308"/>
      <c r="BB27" s="309"/>
      <c r="BC27" s="309"/>
      <c r="BD27" s="310"/>
      <c r="BE27" s="311"/>
      <c r="BF27" s="309"/>
      <c r="BG27" s="309"/>
      <c r="BH27" s="309"/>
      <c r="BI27" s="309"/>
      <c r="BJ27" s="309"/>
      <c r="BK27" s="309"/>
      <c r="BL27" s="309" t="str">
        <f t="shared" si="7"/>
        <v>PROFINAS SAS</v>
      </c>
      <c r="BM27" s="309" t="str">
        <f t="shared" si="8"/>
        <v>NACIONAL</v>
      </c>
      <c r="BN27" s="309">
        <f t="shared" si="9"/>
        <v>44100</v>
      </c>
      <c r="BO27" s="309">
        <f t="shared" si="10"/>
        <v>7056</v>
      </c>
      <c r="BP27" s="309">
        <f t="shared" si="11"/>
        <v>102312</v>
      </c>
      <c r="BQ27" s="309" t="str">
        <f t="shared" si="12"/>
        <v>8-75 DIAS</v>
      </c>
    </row>
    <row r="28" spans="1:69" s="312" customFormat="1">
      <c r="A28" s="306">
        <v>21</v>
      </c>
      <c r="B28" s="307" t="s">
        <v>940</v>
      </c>
      <c r="C28" s="306">
        <v>1</v>
      </c>
      <c r="D28" s="306" t="s">
        <v>941</v>
      </c>
      <c r="E28" s="306" t="s">
        <v>678</v>
      </c>
      <c r="F28" s="308">
        <v>3</v>
      </c>
      <c r="G28" s="308" t="s">
        <v>678</v>
      </c>
      <c r="H28" s="309">
        <v>25000</v>
      </c>
      <c r="I28" s="309">
        <v>2500</v>
      </c>
      <c r="J28" s="310">
        <v>434999.99999999994</v>
      </c>
      <c r="K28" s="311" t="s">
        <v>1276</v>
      </c>
      <c r="L28" s="308"/>
      <c r="M28" s="309"/>
      <c r="N28" s="309"/>
      <c r="O28" s="310"/>
      <c r="P28" s="311"/>
      <c r="Q28" s="308"/>
      <c r="R28" s="309"/>
      <c r="S28" s="309"/>
      <c r="T28" s="310"/>
      <c r="U28" s="311"/>
      <c r="V28" s="308" t="s">
        <v>1355</v>
      </c>
      <c r="W28" s="309">
        <v>16820</v>
      </c>
      <c r="X28" s="309">
        <v>2691.2000000000003</v>
      </c>
      <c r="Y28" s="310">
        <v>292668</v>
      </c>
      <c r="Z28" s="311" t="s">
        <v>1398</v>
      </c>
      <c r="AA28" s="308"/>
      <c r="AB28" s="309"/>
      <c r="AC28" s="309"/>
      <c r="AD28" s="310"/>
      <c r="AE28" s="311"/>
      <c r="AF28" s="308" t="s">
        <v>678</v>
      </c>
      <c r="AG28" s="309">
        <v>26460</v>
      </c>
      <c r="AH28" s="309">
        <v>4233.6000000000004</v>
      </c>
      <c r="AI28" s="310">
        <f t="shared" si="0"/>
        <v>92080.799999999988</v>
      </c>
      <c r="AJ28" s="311" t="s">
        <v>1312</v>
      </c>
      <c r="AK28" s="309" t="str">
        <f t="shared" si="1"/>
        <v xml:space="preserve">INVERSIONES  JIMSA  LTDA  </v>
      </c>
      <c r="AL28" s="309" t="str">
        <f t="shared" si="2"/>
        <v xml:space="preserve">NACIONAL  </v>
      </c>
      <c r="AM28" s="309">
        <f t="shared" si="3"/>
        <v>16820</v>
      </c>
      <c r="AN28" s="309">
        <f t="shared" si="4"/>
        <v>2691.2000000000003</v>
      </c>
      <c r="AO28" s="309">
        <f t="shared" si="5"/>
        <v>92080.799999999988</v>
      </c>
      <c r="AP28" s="309" t="str">
        <f t="shared" si="6"/>
        <v>10 DIAS</v>
      </c>
      <c r="AQ28" s="308"/>
      <c r="AR28" s="309"/>
      <c r="AS28" s="309"/>
      <c r="AT28" s="310"/>
      <c r="AU28" s="311"/>
      <c r="AV28" s="308"/>
      <c r="AW28" s="309"/>
      <c r="AX28" s="309"/>
      <c r="AY28" s="310"/>
      <c r="AZ28" s="311"/>
      <c r="BA28" s="308"/>
      <c r="BB28" s="309"/>
      <c r="BC28" s="309"/>
      <c r="BD28" s="310"/>
      <c r="BE28" s="311"/>
      <c r="BF28" s="309"/>
      <c r="BG28" s="309"/>
      <c r="BH28" s="309"/>
      <c r="BI28" s="309"/>
      <c r="BJ28" s="309"/>
      <c r="BK28" s="309"/>
      <c r="BL28" s="309" t="str">
        <f t="shared" si="7"/>
        <v xml:space="preserve">INVERSIONES  JIMSA  LTDA  </v>
      </c>
      <c r="BM28" s="309" t="str">
        <f t="shared" si="8"/>
        <v xml:space="preserve">NACIONAL  </v>
      </c>
      <c r="BN28" s="309">
        <f t="shared" si="9"/>
        <v>16820</v>
      </c>
      <c r="BO28" s="309">
        <f t="shared" si="10"/>
        <v>2691.2000000000003</v>
      </c>
      <c r="BP28" s="309">
        <f t="shared" si="11"/>
        <v>92080.799999999988</v>
      </c>
      <c r="BQ28" s="309" t="str">
        <f t="shared" si="12"/>
        <v>10 DIAS</v>
      </c>
    </row>
    <row r="29" spans="1:69" s="312" customFormat="1" ht="30">
      <c r="A29" s="306">
        <v>22</v>
      </c>
      <c r="B29" s="307" t="s">
        <v>942</v>
      </c>
      <c r="C29" s="306">
        <v>4</v>
      </c>
      <c r="D29" s="306" t="s">
        <v>89</v>
      </c>
      <c r="E29" s="313" t="s">
        <v>1269</v>
      </c>
      <c r="F29" s="308">
        <v>4</v>
      </c>
      <c r="G29" s="308" t="s">
        <v>134</v>
      </c>
      <c r="H29" s="309">
        <v>186700</v>
      </c>
      <c r="I29" s="309">
        <v>18670</v>
      </c>
      <c r="J29" s="310">
        <v>4331440</v>
      </c>
      <c r="K29" s="311" t="s">
        <v>1276</v>
      </c>
      <c r="L29" s="308"/>
      <c r="M29" s="309"/>
      <c r="N29" s="309"/>
      <c r="O29" s="310"/>
      <c r="P29" s="311"/>
      <c r="Q29" s="308"/>
      <c r="R29" s="309"/>
      <c r="S29" s="309"/>
      <c r="T29" s="310"/>
      <c r="U29" s="311"/>
      <c r="V29" s="308"/>
      <c r="W29" s="309"/>
      <c r="X29" s="309"/>
      <c r="Y29" s="310"/>
      <c r="Z29" s="311"/>
      <c r="AA29" s="308"/>
      <c r="AB29" s="309"/>
      <c r="AC29" s="309"/>
      <c r="AD29" s="310"/>
      <c r="AE29" s="311"/>
      <c r="AF29" s="308" t="s">
        <v>134</v>
      </c>
      <c r="AG29" s="309">
        <v>166644</v>
      </c>
      <c r="AH29" s="309">
        <v>26663.040000000001</v>
      </c>
      <c r="AI29" s="310">
        <f t="shared" si="0"/>
        <v>773228.16</v>
      </c>
      <c r="AJ29" s="311" t="s">
        <v>1312</v>
      </c>
      <c r="AK29" s="309" t="str">
        <f t="shared" si="1"/>
        <v>PROFINAS SAS</v>
      </c>
      <c r="AL29" s="309" t="str">
        <f t="shared" si="2"/>
        <v>MERCK</v>
      </c>
      <c r="AM29" s="309">
        <f t="shared" si="3"/>
        <v>166644</v>
      </c>
      <c r="AN29" s="309">
        <f t="shared" si="4"/>
        <v>26663.040000000001</v>
      </c>
      <c r="AO29" s="309">
        <f t="shared" si="5"/>
        <v>773228.16</v>
      </c>
      <c r="AP29" s="309" t="str">
        <f t="shared" si="6"/>
        <v>8-75 DIAS</v>
      </c>
      <c r="AQ29" s="308"/>
      <c r="AR29" s="309"/>
      <c r="AS29" s="309"/>
      <c r="AT29" s="310"/>
      <c r="AU29" s="311"/>
      <c r="AV29" s="308"/>
      <c r="AW29" s="309"/>
      <c r="AX29" s="309"/>
      <c r="AY29" s="310"/>
      <c r="AZ29" s="311"/>
      <c r="BA29" s="308" t="s">
        <v>23</v>
      </c>
      <c r="BB29" s="309">
        <v>70400</v>
      </c>
      <c r="BC29" s="309">
        <v>11264</v>
      </c>
      <c r="BD29" s="310">
        <v>1633280</v>
      </c>
      <c r="BE29" s="311" t="s">
        <v>137</v>
      </c>
      <c r="BF29" s="309" t="str">
        <f>IF(BH29=BB29,$BA$6,IF(BH29=AW29,$AV$6,IF(BH29=AR29,$AQ$6," ")))</f>
        <v>SCIENTIFIC PRODUCTS LTDA.</v>
      </c>
      <c r="BG29" s="309" t="str">
        <f>IF(BH29=BB29,BA29,IF(BH29=AW29,AV29,IF(BH29=AR29,AQ29," ")))</f>
        <v>SIGMA</v>
      </c>
      <c r="BH29" s="309">
        <f>MIN(BB29,AW29,AR29)</f>
        <v>70400</v>
      </c>
      <c r="BI29" s="309">
        <f>IF(BH29=BB29,BC29,IF(BH29=AW29,AX29,IF(BH29=AR29,AS29," ")))</f>
        <v>11264</v>
      </c>
      <c r="BJ29" s="309">
        <f>MIN(BD29,AY29,AT29)</f>
        <v>1633280</v>
      </c>
      <c r="BK29" s="309" t="str">
        <f>IF(BH29=BB29,BE29,IF(BH29=AW29,AZ29,IF(BH29=AR29,AU29," ")))</f>
        <v>60 DÍAS</v>
      </c>
      <c r="BL29" s="309" t="str">
        <f t="shared" si="7"/>
        <v>SCIENTIFIC PRODUCTS LTDA.</v>
      </c>
      <c r="BM29" s="309" t="str">
        <f t="shared" si="8"/>
        <v>SIGMA</v>
      </c>
      <c r="BN29" s="309">
        <f t="shared" si="9"/>
        <v>70400</v>
      </c>
      <c r="BO29" s="309">
        <f t="shared" si="10"/>
        <v>11264</v>
      </c>
      <c r="BP29" s="309">
        <f t="shared" si="11"/>
        <v>773228.16</v>
      </c>
      <c r="BQ29" s="309" t="str">
        <f t="shared" si="12"/>
        <v>60 DÍAS</v>
      </c>
    </row>
    <row r="30" spans="1:69">
      <c r="A30" s="12">
        <v>23</v>
      </c>
      <c r="B30" s="7" t="s">
        <v>943</v>
      </c>
      <c r="C30" s="12" t="s">
        <v>297</v>
      </c>
      <c r="D30" s="15" t="s">
        <v>944</v>
      </c>
      <c r="E30" s="12" t="s">
        <v>945</v>
      </c>
      <c r="F30" s="27">
        <v>7</v>
      </c>
      <c r="G30" s="271"/>
      <c r="H30" s="107"/>
      <c r="I30" s="107"/>
      <c r="J30" s="268"/>
      <c r="K30" s="93"/>
      <c r="L30" s="147"/>
      <c r="M30" s="102"/>
      <c r="N30" s="102"/>
      <c r="O30" s="282"/>
      <c r="P30" s="77"/>
      <c r="Q30" s="278"/>
      <c r="R30" s="275"/>
      <c r="S30" s="275"/>
      <c r="T30" s="274"/>
      <c r="U30" s="164"/>
      <c r="V30" s="182" t="s">
        <v>1431</v>
      </c>
      <c r="W30" s="104">
        <v>78500</v>
      </c>
      <c r="X30" s="104">
        <v>12560</v>
      </c>
      <c r="Y30" s="301">
        <v>637420</v>
      </c>
      <c r="Z30" s="87" t="s">
        <v>1398</v>
      </c>
      <c r="AA30" s="298"/>
      <c r="AB30" s="105"/>
      <c r="AC30" s="105"/>
      <c r="AD30" s="295"/>
      <c r="AE30" s="89"/>
      <c r="AF30" s="147" t="s">
        <v>945</v>
      </c>
      <c r="AG30" s="102">
        <v>58625</v>
      </c>
      <c r="AH30" s="102">
        <v>9380</v>
      </c>
      <c r="AI30" s="282">
        <f t="shared" si="0"/>
        <v>476035</v>
      </c>
      <c r="AJ30" s="77" t="s">
        <v>1312</v>
      </c>
      <c r="AK30" s="167" t="str">
        <f t="shared" si="1"/>
        <v>PROFINAS SAS</v>
      </c>
      <c r="AL30" s="167" t="str">
        <f t="shared" si="2"/>
        <v>N-DEX</v>
      </c>
      <c r="AM30" s="167">
        <f t="shared" si="3"/>
        <v>58625</v>
      </c>
      <c r="AN30" s="167">
        <f t="shared" si="4"/>
        <v>9380</v>
      </c>
      <c r="AO30" s="167">
        <f t="shared" si="5"/>
        <v>476035</v>
      </c>
      <c r="AP30" s="167" t="str">
        <f t="shared" si="6"/>
        <v>8-75 DIAS</v>
      </c>
      <c r="AQ30" s="147"/>
      <c r="AR30" s="102"/>
      <c r="AS30" s="102"/>
      <c r="AT30" s="282"/>
      <c r="AU30" s="77"/>
      <c r="AV30" s="291"/>
      <c r="AW30" s="106"/>
      <c r="AX30" s="106"/>
      <c r="AY30" s="288"/>
      <c r="AZ30" s="91"/>
      <c r="BA30" s="298"/>
      <c r="BB30" s="105"/>
      <c r="BC30" s="105"/>
      <c r="BD30" s="295"/>
      <c r="BE30" s="89"/>
      <c r="BF30" s="167"/>
      <c r="BG30" s="167"/>
      <c r="BH30" s="167"/>
      <c r="BI30" s="167"/>
      <c r="BJ30" s="167"/>
      <c r="BK30" s="167"/>
      <c r="BL30" s="107" t="str">
        <f t="shared" si="7"/>
        <v>PROFINAS SAS</v>
      </c>
      <c r="BM30" s="107" t="str">
        <f t="shared" si="8"/>
        <v>N-DEX</v>
      </c>
      <c r="BN30" s="107">
        <f t="shared" si="9"/>
        <v>58625</v>
      </c>
      <c r="BO30" s="107">
        <f t="shared" si="10"/>
        <v>9380</v>
      </c>
      <c r="BP30" s="107">
        <f t="shared" si="11"/>
        <v>476035</v>
      </c>
      <c r="BQ30" s="107" t="str">
        <f t="shared" si="12"/>
        <v>8-75 DIAS</v>
      </c>
    </row>
    <row r="31" spans="1:69">
      <c r="A31" s="12">
        <v>24</v>
      </c>
      <c r="B31" s="7" t="s">
        <v>946</v>
      </c>
      <c r="C31" s="12" t="s">
        <v>297</v>
      </c>
      <c r="D31" s="15" t="s">
        <v>944</v>
      </c>
      <c r="E31" s="12" t="s">
        <v>945</v>
      </c>
      <c r="F31" s="27">
        <v>5</v>
      </c>
      <c r="G31" s="271"/>
      <c r="H31" s="107"/>
      <c r="I31" s="107"/>
      <c r="J31" s="268"/>
      <c r="K31" s="93"/>
      <c r="L31" s="147"/>
      <c r="M31" s="102"/>
      <c r="N31" s="102"/>
      <c r="O31" s="282"/>
      <c r="P31" s="77"/>
      <c r="Q31" s="278"/>
      <c r="R31" s="275"/>
      <c r="S31" s="275"/>
      <c r="T31" s="274"/>
      <c r="U31" s="164"/>
      <c r="V31" s="182" t="s">
        <v>1431</v>
      </c>
      <c r="W31" s="104">
        <v>78500</v>
      </c>
      <c r="X31" s="104">
        <v>12560</v>
      </c>
      <c r="Y31" s="301">
        <v>455300</v>
      </c>
      <c r="Z31" s="87" t="s">
        <v>1398</v>
      </c>
      <c r="AA31" s="298"/>
      <c r="AB31" s="105"/>
      <c r="AC31" s="105"/>
      <c r="AD31" s="295"/>
      <c r="AE31" s="89"/>
      <c r="AF31" s="147" t="s">
        <v>945</v>
      </c>
      <c r="AG31" s="102">
        <v>58625</v>
      </c>
      <c r="AH31" s="102">
        <v>9380</v>
      </c>
      <c r="AI31" s="282">
        <f t="shared" si="0"/>
        <v>340025</v>
      </c>
      <c r="AJ31" s="77" t="s">
        <v>1312</v>
      </c>
      <c r="AK31" s="167" t="str">
        <f t="shared" si="1"/>
        <v>PROFINAS SAS</v>
      </c>
      <c r="AL31" s="167" t="str">
        <f t="shared" si="2"/>
        <v>N-DEX</v>
      </c>
      <c r="AM31" s="167">
        <f t="shared" si="3"/>
        <v>58625</v>
      </c>
      <c r="AN31" s="167">
        <f t="shared" si="4"/>
        <v>9380</v>
      </c>
      <c r="AO31" s="167">
        <f t="shared" si="5"/>
        <v>340025</v>
      </c>
      <c r="AP31" s="167" t="str">
        <f t="shared" si="6"/>
        <v>8-75 DIAS</v>
      </c>
      <c r="AQ31" s="147"/>
      <c r="AR31" s="102"/>
      <c r="AS31" s="102"/>
      <c r="AT31" s="282"/>
      <c r="AU31" s="77"/>
      <c r="AV31" s="291"/>
      <c r="AW31" s="106"/>
      <c r="AX31" s="106"/>
      <c r="AY31" s="288"/>
      <c r="AZ31" s="91"/>
      <c r="BA31" s="298"/>
      <c r="BB31" s="105"/>
      <c r="BC31" s="105"/>
      <c r="BD31" s="295"/>
      <c r="BE31" s="89"/>
      <c r="BF31" s="167"/>
      <c r="BG31" s="167"/>
      <c r="BH31" s="167"/>
      <c r="BI31" s="167"/>
      <c r="BJ31" s="167"/>
      <c r="BK31" s="167"/>
      <c r="BL31" s="107" t="str">
        <f t="shared" si="7"/>
        <v>PROFINAS SAS</v>
      </c>
      <c r="BM31" s="107" t="str">
        <f t="shared" si="8"/>
        <v>N-DEX</v>
      </c>
      <c r="BN31" s="107">
        <f t="shared" si="9"/>
        <v>58625</v>
      </c>
      <c r="BO31" s="107">
        <f t="shared" si="10"/>
        <v>9380</v>
      </c>
      <c r="BP31" s="107">
        <f t="shared" si="11"/>
        <v>340025</v>
      </c>
      <c r="BQ31" s="107" t="str">
        <f t="shared" si="12"/>
        <v>8-75 DIAS</v>
      </c>
    </row>
    <row r="32" spans="1:69">
      <c r="A32" s="12">
        <v>25</v>
      </c>
      <c r="B32" s="7" t="s">
        <v>947</v>
      </c>
      <c r="C32" s="12" t="s">
        <v>297</v>
      </c>
      <c r="D32" s="15" t="s">
        <v>944</v>
      </c>
      <c r="E32" s="12" t="s">
        <v>945</v>
      </c>
      <c r="F32" s="27">
        <v>5</v>
      </c>
      <c r="G32" s="271"/>
      <c r="H32" s="107"/>
      <c r="I32" s="107"/>
      <c r="J32" s="268"/>
      <c r="K32" s="93"/>
      <c r="L32" s="147"/>
      <c r="M32" s="102"/>
      <c r="N32" s="102"/>
      <c r="O32" s="282"/>
      <c r="P32" s="77"/>
      <c r="Q32" s="278"/>
      <c r="R32" s="275"/>
      <c r="S32" s="275"/>
      <c r="T32" s="274"/>
      <c r="U32" s="164"/>
      <c r="V32" s="182" t="s">
        <v>1431</v>
      </c>
      <c r="W32" s="104">
        <v>78500</v>
      </c>
      <c r="X32" s="104">
        <v>12560</v>
      </c>
      <c r="Y32" s="301">
        <v>455300</v>
      </c>
      <c r="Z32" s="87" t="s">
        <v>1398</v>
      </c>
      <c r="AA32" s="298"/>
      <c r="AB32" s="105"/>
      <c r="AC32" s="105"/>
      <c r="AD32" s="295"/>
      <c r="AE32" s="89"/>
      <c r="AF32" s="147" t="s">
        <v>945</v>
      </c>
      <c r="AG32" s="102">
        <v>58625</v>
      </c>
      <c r="AH32" s="102">
        <v>9380</v>
      </c>
      <c r="AI32" s="282">
        <f t="shared" si="0"/>
        <v>340025</v>
      </c>
      <c r="AJ32" s="77" t="s">
        <v>1312</v>
      </c>
      <c r="AK32" s="167" t="str">
        <f t="shared" si="1"/>
        <v>PROFINAS SAS</v>
      </c>
      <c r="AL32" s="167" t="str">
        <f t="shared" si="2"/>
        <v>N-DEX</v>
      </c>
      <c r="AM32" s="167">
        <f t="shared" si="3"/>
        <v>58625</v>
      </c>
      <c r="AN32" s="167">
        <f t="shared" si="4"/>
        <v>9380</v>
      </c>
      <c r="AO32" s="167">
        <f t="shared" si="5"/>
        <v>340025</v>
      </c>
      <c r="AP32" s="167" t="str">
        <f t="shared" si="6"/>
        <v>8-75 DIAS</v>
      </c>
      <c r="AQ32" s="147"/>
      <c r="AR32" s="102"/>
      <c r="AS32" s="102"/>
      <c r="AT32" s="282"/>
      <c r="AU32" s="77"/>
      <c r="AV32" s="291"/>
      <c r="AW32" s="106"/>
      <c r="AX32" s="106"/>
      <c r="AY32" s="288"/>
      <c r="AZ32" s="91"/>
      <c r="BA32" s="298"/>
      <c r="BB32" s="105"/>
      <c r="BC32" s="105"/>
      <c r="BD32" s="295"/>
      <c r="BE32" s="89"/>
      <c r="BF32" s="167"/>
      <c r="BG32" s="167"/>
      <c r="BH32" s="167"/>
      <c r="BI32" s="167"/>
      <c r="BJ32" s="167"/>
      <c r="BK32" s="167"/>
      <c r="BL32" s="107" t="str">
        <f t="shared" si="7"/>
        <v>PROFINAS SAS</v>
      </c>
      <c r="BM32" s="107" t="str">
        <f t="shared" si="8"/>
        <v>N-DEX</v>
      </c>
      <c r="BN32" s="107">
        <f t="shared" si="9"/>
        <v>58625</v>
      </c>
      <c r="BO32" s="107">
        <f t="shared" si="10"/>
        <v>9380</v>
      </c>
      <c r="BP32" s="107">
        <f t="shared" si="11"/>
        <v>340025</v>
      </c>
      <c r="BQ32" s="107" t="str">
        <f t="shared" si="12"/>
        <v>8-75 DIAS</v>
      </c>
    </row>
    <row r="33" spans="1:69">
      <c r="A33" s="12">
        <v>26</v>
      </c>
      <c r="B33" s="7" t="s">
        <v>948</v>
      </c>
      <c r="C33" s="12" t="s">
        <v>297</v>
      </c>
      <c r="D33" s="15" t="s">
        <v>944</v>
      </c>
      <c r="E33" s="12" t="s">
        <v>945</v>
      </c>
      <c r="F33" s="27">
        <v>3</v>
      </c>
      <c r="G33" s="271"/>
      <c r="H33" s="107"/>
      <c r="I33" s="107"/>
      <c r="J33" s="268"/>
      <c r="K33" s="93"/>
      <c r="L33" s="147"/>
      <c r="M33" s="102"/>
      <c r="N33" s="102"/>
      <c r="O33" s="282"/>
      <c r="P33" s="77"/>
      <c r="Q33" s="278"/>
      <c r="R33" s="275"/>
      <c r="S33" s="275"/>
      <c r="T33" s="274"/>
      <c r="U33" s="164"/>
      <c r="V33" s="182" t="s">
        <v>1431</v>
      </c>
      <c r="W33" s="104">
        <v>78500</v>
      </c>
      <c r="X33" s="104">
        <v>12560</v>
      </c>
      <c r="Y33" s="301">
        <v>273180</v>
      </c>
      <c r="Z33" s="87" t="s">
        <v>1398</v>
      </c>
      <c r="AA33" s="298"/>
      <c r="AB33" s="105"/>
      <c r="AC33" s="105"/>
      <c r="AD33" s="295"/>
      <c r="AE33" s="89"/>
      <c r="AF33" s="147" t="s">
        <v>945</v>
      </c>
      <c r="AG33" s="102">
        <v>58625</v>
      </c>
      <c r="AH33" s="102">
        <v>9380</v>
      </c>
      <c r="AI33" s="282">
        <f t="shared" si="0"/>
        <v>204015</v>
      </c>
      <c r="AJ33" s="77" t="s">
        <v>1312</v>
      </c>
      <c r="AK33" s="167" t="str">
        <f t="shared" si="1"/>
        <v>PROFINAS SAS</v>
      </c>
      <c r="AL33" s="167" t="str">
        <f t="shared" si="2"/>
        <v>N-DEX</v>
      </c>
      <c r="AM33" s="167">
        <f t="shared" si="3"/>
        <v>58625</v>
      </c>
      <c r="AN33" s="167">
        <f t="shared" si="4"/>
        <v>9380</v>
      </c>
      <c r="AO33" s="167">
        <f t="shared" si="5"/>
        <v>204015</v>
      </c>
      <c r="AP33" s="167" t="str">
        <f t="shared" si="6"/>
        <v>8-75 DIAS</v>
      </c>
      <c r="AQ33" s="147"/>
      <c r="AR33" s="102"/>
      <c r="AS33" s="102"/>
      <c r="AT33" s="282"/>
      <c r="AU33" s="77"/>
      <c r="AV33" s="291"/>
      <c r="AW33" s="106"/>
      <c r="AX33" s="106"/>
      <c r="AY33" s="288"/>
      <c r="AZ33" s="91"/>
      <c r="BA33" s="298"/>
      <c r="BB33" s="105"/>
      <c r="BC33" s="105"/>
      <c r="BD33" s="295"/>
      <c r="BE33" s="89"/>
      <c r="BF33" s="167"/>
      <c r="BG33" s="167"/>
      <c r="BH33" s="167"/>
      <c r="BI33" s="167"/>
      <c r="BJ33" s="167"/>
      <c r="BK33" s="167"/>
      <c r="BL33" s="107" t="str">
        <f t="shared" si="7"/>
        <v>PROFINAS SAS</v>
      </c>
      <c r="BM33" s="107" t="str">
        <f t="shared" si="8"/>
        <v>N-DEX</v>
      </c>
      <c r="BN33" s="107">
        <f t="shared" si="9"/>
        <v>58625</v>
      </c>
      <c r="BO33" s="107">
        <f t="shared" si="10"/>
        <v>9380</v>
      </c>
      <c r="BP33" s="107">
        <f t="shared" si="11"/>
        <v>204015</v>
      </c>
      <c r="BQ33" s="107" t="str">
        <f t="shared" si="12"/>
        <v>8-75 DIAS</v>
      </c>
    </row>
    <row r="34" spans="1:69" ht="30">
      <c r="A34" s="12">
        <v>27</v>
      </c>
      <c r="B34" s="7" t="s">
        <v>949</v>
      </c>
      <c r="C34" s="11" t="s">
        <v>950</v>
      </c>
      <c r="D34" s="11" t="s">
        <v>118</v>
      </c>
      <c r="E34" s="11" t="s">
        <v>327</v>
      </c>
      <c r="F34" s="33">
        <v>3</v>
      </c>
      <c r="G34" s="267" t="s">
        <v>327</v>
      </c>
      <c r="H34" s="107">
        <v>17900</v>
      </c>
      <c r="I34" s="107">
        <v>1790</v>
      </c>
      <c r="J34" s="268">
        <v>62291.999999999993</v>
      </c>
      <c r="K34" s="93" t="s">
        <v>1276</v>
      </c>
      <c r="L34" s="281"/>
      <c r="M34" s="102"/>
      <c r="N34" s="102"/>
      <c r="O34" s="282"/>
      <c r="P34" s="77"/>
      <c r="Q34" s="273"/>
      <c r="R34" s="275"/>
      <c r="S34" s="275"/>
      <c r="T34" s="274"/>
      <c r="U34" s="164"/>
      <c r="V34" s="172"/>
      <c r="W34" s="104"/>
      <c r="X34" s="104"/>
      <c r="Y34" s="301"/>
      <c r="Z34" s="87"/>
      <c r="AA34" s="294"/>
      <c r="AB34" s="105"/>
      <c r="AC34" s="105"/>
      <c r="AD34" s="295"/>
      <c r="AE34" s="89"/>
      <c r="AF34" s="281" t="s">
        <v>327</v>
      </c>
      <c r="AG34" s="102">
        <v>16909.2</v>
      </c>
      <c r="AH34" s="102">
        <v>2705.4720000000002</v>
      </c>
      <c r="AI34" s="282">
        <f t="shared" si="0"/>
        <v>58844.016000000003</v>
      </c>
      <c r="AJ34" s="77" t="s">
        <v>1312</v>
      </c>
      <c r="AK34" s="167" t="str">
        <f t="shared" si="1"/>
        <v>PROFINAS SAS</v>
      </c>
      <c r="AL34" s="167" t="str">
        <f t="shared" si="2"/>
        <v>BOECO</v>
      </c>
      <c r="AM34" s="167">
        <f t="shared" si="3"/>
        <v>16909.2</v>
      </c>
      <c r="AN34" s="167">
        <f t="shared" si="4"/>
        <v>2705.4720000000002</v>
      </c>
      <c r="AO34" s="167">
        <f t="shared" si="5"/>
        <v>58844.016000000003</v>
      </c>
      <c r="AP34" s="167" t="str">
        <f t="shared" si="6"/>
        <v>8-75 DIAS</v>
      </c>
      <c r="AQ34" s="281"/>
      <c r="AR34" s="102"/>
      <c r="AS34" s="102"/>
      <c r="AT34" s="282"/>
      <c r="AU34" s="77"/>
      <c r="AV34" s="287"/>
      <c r="AW34" s="106"/>
      <c r="AX34" s="106"/>
      <c r="AY34" s="288"/>
      <c r="AZ34" s="91"/>
      <c r="BA34" s="294"/>
      <c r="BB34" s="105"/>
      <c r="BC34" s="105"/>
      <c r="BD34" s="295"/>
      <c r="BE34" s="89"/>
      <c r="BF34" s="167"/>
      <c r="BG34" s="167"/>
      <c r="BH34" s="167"/>
      <c r="BI34" s="167"/>
      <c r="BJ34" s="167"/>
      <c r="BK34" s="167"/>
      <c r="BL34" s="107" t="str">
        <f t="shared" si="7"/>
        <v>PROFINAS SAS</v>
      </c>
      <c r="BM34" s="107" t="str">
        <f t="shared" si="8"/>
        <v>BOECO</v>
      </c>
      <c r="BN34" s="107">
        <f t="shared" si="9"/>
        <v>16909.2</v>
      </c>
      <c r="BO34" s="107">
        <f t="shared" si="10"/>
        <v>2705.4720000000002</v>
      </c>
      <c r="BP34" s="107">
        <f t="shared" si="11"/>
        <v>58844.016000000003</v>
      </c>
      <c r="BQ34" s="107" t="str">
        <f t="shared" si="12"/>
        <v>8-75 DIAS</v>
      </c>
    </row>
    <row r="35" spans="1:69" ht="30">
      <c r="A35" s="12">
        <v>28</v>
      </c>
      <c r="B35" s="6" t="s">
        <v>951</v>
      </c>
      <c r="C35" s="15" t="s">
        <v>690</v>
      </c>
      <c r="D35" s="12" t="s">
        <v>952</v>
      </c>
      <c r="E35" s="11" t="s">
        <v>953</v>
      </c>
      <c r="F35" s="27">
        <v>3</v>
      </c>
      <c r="G35" s="271"/>
      <c r="H35" s="107"/>
      <c r="I35" s="107"/>
      <c r="J35" s="268"/>
      <c r="K35" s="93"/>
      <c r="L35" s="147"/>
      <c r="M35" s="102"/>
      <c r="N35" s="102"/>
      <c r="O35" s="282"/>
      <c r="P35" s="77"/>
      <c r="Q35" s="278"/>
      <c r="R35" s="275"/>
      <c r="S35" s="275"/>
      <c r="T35" s="274"/>
      <c r="U35" s="164"/>
      <c r="V35" s="182"/>
      <c r="W35" s="104"/>
      <c r="X35" s="104"/>
      <c r="Y35" s="301"/>
      <c r="Z35" s="87"/>
      <c r="AA35" s="298"/>
      <c r="AB35" s="105"/>
      <c r="AC35" s="105"/>
      <c r="AD35" s="295"/>
      <c r="AE35" s="89"/>
      <c r="AF35" s="147"/>
      <c r="AG35" s="102"/>
      <c r="AH35" s="102"/>
      <c r="AI35" s="282"/>
      <c r="AJ35" s="77"/>
      <c r="AK35" s="167"/>
      <c r="AL35" s="167"/>
      <c r="AM35" s="167"/>
      <c r="AN35" s="167"/>
      <c r="AO35" s="167"/>
      <c r="AP35" s="167"/>
      <c r="AQ35" s="147"/>
      <c r="AR35" s="102"/>
      <c r="AS35" s="102"/>
      <c r="AT35" s="282"/>
      <c r="AU35" s="77"/>
      <c r="AV35" s="291"/>
      <c r="AW35" s="106"/>
      <c r="AX35" s="106"/>
      <c r="AY35" s="288"/>
      <c r="AZ35" s="91"/>
      <c r="BA35" s="298"/>
      <c r="BB35" s="105"/>
      <c r="BC35" s="105"/>
      <c r="BD35" s="295"/>
      <c r="BE35" s="89"/>
      <c r="BF35" s="167"/>
      <c r="BG35" s="167"/>
      <c r="BH35" s="167"/>
      <c r="BI35" s="167"/>
      <c r="BJ35" s="167"/>
      <c r="BK35" s="167"/>
      <c r="BL35" s="107"/>
      <c r="BM35" s="107"/>
      <c r="BN35" s="107"/>
      <c r="BO35" s="107"/>
      <c r="BP35" s="107">
        <f t="shared" si="11"/>
        <v>0</v>
      </c>
      <c r="BQ35" s="107"/>
    </row>
    <row r="36" spans="1:69" ht="30">
      <c r="A36" s="12">
        <v>29</v>
      </c>
      <c r="B36" s="6" t="s">
        <v>954</v>
      </c>
      <c r="C36" s="15" t="s">
        <v>690</v>
      </c>
      <c r="D36" s="12" t="s">
        <v>952</v>
      </c>
      <c r="E36" s="12" t="s">
        <v>955</v>
      </c>
      <c r="F36" s="32">
        <v>1</v>
      </c>
      <c r="G36" s="267" t="s">
        <v>1429</v>
      </c>
      <c r="H36" s="107">
        <v>34000</v>
      </c>
      <c r="I36" s="107">
        <v>3400</v>
      </c>
      <c r="J36" s="268">
        <v>39440</v>
      </c>
      <c r="K36" s="93" t="s">
        <v>1276</v>
      </c>
      <c r="L36" s="281"/>
      <c r="M36" s="102"/>
      <c r="N36" s="102"/>
      <c r="O36" s="282"/>
      <c r="P36" s="77"/>
      <c r="Q36" s="273"/>
      <c r="R36" s="275"/>
      <c r="S36" s="275"/>
      <c r="T36" s="274"/>
      <c r="U36" s="164"/>
      <c r="V36" s="172"/>
      <c r="W36" s="104"/>
      <c r="X36" s="104"/>
      <c r="Y36" s="301"/>
      <c r="Z36" s="87"/>
      <c r="AA36" s="294"/>
      <c r="AB36" s="105"/>
      <c r="AC36" s="105"/>
      <c r="AD36" s="295"/>
      <c r="AE36" s="89"/>
      <c r="AF36" s="281"/>
      <c r="AG36" s="102"/>
      <c r="AH36" s="102"/>
      <c r="AI36" s="282"/>
      <c r="AJ36" s="77"/>
      <c r="AK36" s="167" t="str">
        <f t="shared" si="1"/>
        <v>ADEQUIM SAS</v>
      </c>
      <c r="AL36" s="167" t="str">
        <f t="shared" si="2"/>
        <v>VIDRIOEQUIPOS</v>
      </c>
      <c r="AM36" s="167">
        <f t="shared" si="3"/>
        <v>34000</v>
      </c>
      <c r="AN36" s="167">
        <f t="shared" si="4"/>
        <v>3400</v>
      </c>
      <c r="AO36" s="167">
        <f t="shared" si="5"/>
        <v>39440</v>
      </c>
      <c r="AP36" s="167" t="str">
        <f t="shared" si="6"/>
        <v>30 DIAS</v>
      </c>
      <c r="AQ36" s="281"/>
      <c r="AR36" s="102"/>
      <c r="AS36" s="102"/>
      <c r="AT36" s="282"/>
      <c r="AU36" s="77"/>
      <c r="AV36" s="287"/>
      <c r="AW36" s="106"/>
      <c r="AX36" s="106"/>
      <c r="AY36" s="288"/>
      <c r="AZ36" s="91"/>
      <c r="BA36" s="294"/>
      <c r="BB36" s="105"/>
      <c r="BC36" s="105"/>
      <c r="BD36" s="295"/>
      <c r="BE36" s="89"/>
      <c r="BF36" s="167"/>
      <c r="BG36" s="167"/>
      <c r="BH36" s="167"/>
      <c r="BI36" s="167"/>
      <c r="BJ36" s="167"/>
      <c r="BK36" s="167"/>
      <c r="BL36" s="107" t="str">
        <f t="shared" si="7"/>
        <v>ADEQUIM SAS</v>
      </c>
      <c r="BM36" s="107" t="str">
        <f t="shared" si="8"/>
        <v>VIDRIOEQUIPOS</v>
      </c>
      <c r="BN36" s="107">
        <f t="shared" si="9"/>
        <v>34000</v>
      </c>
      <c r="BO36" s="107">
        <f t="shared" si="10"/>
        <v>3400</v>
      </c>
      <c r="BP36" s="107">
        <f t="shared" si="11"/>
        <v>39440</v>
      </c>
      <c r="BQ36" s="107" t="str">
        <f t="shared" si="12"/>
        <v>30 DIAS</v>
      </c>
    </row>
    <row r="37" spans="1:69" ht="45">
      <c r="A37" s="12">
        <v>30</v>
      </c>
      <c r="B37" s="69" t="s">
        <v>956</v>
      </c>
      <c r="C37" s="12" t="s">
        <v>957</v>
      </c>
      <c r="D37" s="12" t="s">
        <v>952</v>
      </c>
      <c r="E37" s="12" t="s">
        <v>958</v>
      </c>
      <c r="F37" s="32">
        <v>2</v>
      </c>
      <c r="G37" s="267" t="s">
        <v>1430</v>
      </c>
      <c r="H37" s="107">
        <v>63000</v>
      </c>
      <c r="I37" s="107">
        <v>6300</v>
      </c>
      <c r="J37" s="268">
        <v>146160</v>
      </c>
      <c r="K37" s="93" t="s">
        <v>1276</v>
      </c>
      <c r="L37" s="281"/>
      <c r="M37" s="102"/>
      <c r="N37" s="102"/>
      <c r="O37" s="282"/>
      <c r="P37" s="77"/>
      <c r="Q37" s="273"/>
      <c r="R37" s="275"/>
      <c r="S37" s="275"/>
      <c r="T37" s="274"/>
      <c r="U37" s="164"/>
      <c r="V37" s="172" t="s">
        <v>1430</v>
      </c>
      <c r="W37" s="104">
        <v>75500</v>
      </c>
      <c r="X37" s="104">
        <v>12080</v>
      </c>
      <c r="Y37" s="301">
        <v>175160</v>
      </c>
      <c r="Z37" s="87" t="s">
        <v>1398</v>
      </c>
      <c r="AA37" s="294"/>
      <c r="AB37" s="105"/>
      <c r="AC37" s="105"/>
      <c r="AD37" s="295"/>
      <c r="AE37" s="89"/>
      <c r="AF37" s="281"/>
      <c r="AG37" s="102"/>
      <c r="AH37" s="102"/>
      <c r="AI37" s="282"/>
      <c r="AJ37" s="77"/>
      <c r="AK37" s="167" t="str">
        <f t="shared" si="1"/>
        <v>ADEQUIM SAS</v>
      </c>
      <c r="AL37" s="167" t="str">
        <f t="shared" si="2"/>
        <v>SIMAX</v>
      </c>
      <c r="AM37" s="167">
        <f t="shared" si="3"/>
        <v>63000</v>
      </c>
      <c r="AN37" s="167">
        <f t="shared" si="4"/>
        <v>6300</v>
      </c>
      <c r="AO37" s="167">
        <f t="shared" si="5"/>
        <v>146160</v>
      </c>
      <c r="AP37" s="167" t="str">
        <f t="shared" si="6"/>
        <v>30 DIAS</v>
      </c>
      <c r="AQ37" s="281"/>
      <c r="AR37" s="102"/>
      <c r="AS37" s="102"/>
      <c r="AT37" s="282"/>
      <c r="AU37" s="77"/>
      <c r="AV37" s="287"/>
      <c r="AW37" s="106"/>
      <c r="AX37" s="106"/>
      <c r="AY37" s="288"/>
      <c r="AZ37" s="91"/>
      <c r="BA37" s="294"/>
      <c r="BB37" s="105"/>
      <c r="BC37" s="105"/>
      <c r="BD37" s="295"/>
      <c r="BE37" s="89"/>
      <c r="BF37" s="167"/>
      <c r="BG37" s="167"/>
      <c r="BH37" s="167"/>
      <c r="BI37" s="167"/>
      <c r="BJ37" s="167"/>
      <c r="BK37" s="167"/>
      <c r="BL37" s="107" t="str">
        <f t="shared" si="7"/>
        <v>ADEQUIM SAS</v>
      </c>
      <c r="BM37" s="107" t="str">
        <f t="shared" si="8"/>
        <v>SIMAX</v>
      </c>
      <c r="BN37" s="107">
        <f t="shared" si="9"/>
        <v>63000</v>
      </c>
      <c r="BO37" s="107">
        <f t="shared" si="10"/>
        <v>6300</v>
      </c>
      <c r="BP37" s="107">
        <f t="shared" si="11"/>
        <v>146160</v>
      </c>
      <c r="BQ37" s="107" t="str">
        <f t="shared" si="12"/>
        <v>30 DIAS</v>
      </c>
    </row>
    <row r="38" spans="1:69">
      <c r="A38" s="12">
        <v>31</v>
      </c>
      <c r="B38" s="6" t="s">
        <v>959</v>
      </c>
      <c r="C38" s="11" t="s">
        <v>690</v>
      </c>
      <c r="D38" s="12" t="s">
        <v>952</v>
      </c>
      <c r="E38" s="12" t="s">
        <v>696</v>
      </c>
      <c r="F38" s="32">
        <v>10</v>
      </c>
      <c r="G38" s="267" t="s">
        <v>696</v>
      </c>
      <c r="H38" s="107">
        <v>11800</v>
      </c>
      <c r="I38" s="107">
        <v>1180</v>
      </c>
      <c r="J38" s="268">
        <v>136880</v>
      </c>
      <c r="K38" s="93" t="s">
        <v>1274</v>
      </c>
      <c r="L38" s="281"/>
      <c r="M38" s="102"/>
      <c r="N38" s="102"/>
      <c r="O38" s="282"/>
      <c r="P38" s="77"/>
      <c r="Q38" s="273"/>
      <c r="R38" s="275"/>
      <c r="S38" s="275"/>
      <c r="T38" s="274"/>
      <c r="U38" s="164"/>
      <c r="V38" s="172" t="s">
        <v>1358</v>
      </c>
      <c r="W38" s="104">
        <v>10700</v>
      </c>
      <c r="X38" s="104">
        <v>1712</v>
      </c>
      <c r="Y38" s="301">
        <v>124120</v>
      </c>
      <c r="Z38" s="87" t="s">
        <v>1398</v>
      </c>
      <c r="AA38" s="294"/>
      <c r="AB38" s="105"/>
      <c r="AC38" s="105"/>
      <c r="AD38" s="295"/>
      <c r="AE38" s="89"/>
      <c r="AF38" s="281" t="s">
        <v>696</v>
      </c>
      <c r="AG38" s="102">
        <v>10016.199999999999</v>
      </c>
      <c r="AH38" s="102">
        <v>1602.5919999999999</v>
      </c>
      <c r="AI38" s="282">
        <f t="shared" si="0"/>
        <v>116187.92</v>
      </c>
      <c r="AJ38" s="77" t="s">
        <v>1312</v>
      </c>
      <c r="AK38" s="167" t="str">
        <f t="shared" si="1"/>
        <v>PROFINAS SAS</v>
      </c>
      <c r="AL38" s="167" t="str">
        <f t="shared" si="2"/>
        <v>DURAN</v>
      </c>
      <c r="AM38" s="167">
        <f t="shared" si="3"/>
        <v>10016.199999999999</v>
      </c>
      <c r="AN38" s="167">
        <f t="shared" si="4"/>
        <v>1602.5919999999999</v>
      </c>
      <c r="AO38" s="167">
        <f t="shared" si="5"/>
        <v>116187.92</v>
      </c>
      <c r="AP38" s="167" t="str">
        <f t="shared" si="6"/>
        <v>8-75 DIAS</v>
      </c>
      <c r="AQ38" s="281"/>
      <c r="AR38" s="102"/>
      <c r="AS38" s="102"/>
      <c r="AT38" s="282"/>
      <c r="AU38" s="77"/>
      <c r="AV38" s="287"/>
      <c r="AW38" s="106"/>
      <c r="AX38" s="106"/>
      <c r="AY38" s="288"/>
      <c r="AZ38" s="91"/>
      <c r="BA38" s="294"/>
      <c r="BB38" s="105"/>
      <c r="BC38" s="105"/>
      <c r="BD38" s="295"/>
      <c r="BE38" s="89"/>
      <c r="BF38" s="167"/>
      <c r="BG38" s="167"/>
      <c r="BH38" s="167"/>
      <c r="BI38" s="167"/>
      <c r="BJ38" s="167"/>
      <c r="BK38" s="167"/>
      <c r="BL38" s="107" t="str">
        <f t="shared" si="7"/>
        <v>PROFINAS SAS</v>
      </c>
      <c r="BM38" s="107" t="str">
        <f t="shared" si="8"/>
        <v>DURAN</v>
      </c>
      <c r="BN38" s="107">
        <f t="shared" si="9"/>
        <v>10016.199999999999</v>
      </c>
      <c r="BO38" s="107">
        <f t="shared" si="10"/>
        <v>1602.5919999999999</v>
      </c>
      <c r="BP38" s="107">
        <f t="shared" si="11"/>
        <v>116187.92</v>
      </c>
      <c r="BQ38" s="107" t="str">
        <f t="shared" si="12"/>
        <v>8-75 DIAS</v>
      </c>
    </row>
    <row r="39" spans="1:69">
      <c r="A39" s="12">
        <v>32</v>
      </c>
      <c r="B39" s="6" t="s">
        <v>960</v>
      </c>
      <c r="C39" s="11" t="s">
        <v>690</v>
      </c>
      <c r="D39" s="12" t="s">
        <v>952</v>
      </c>
      <c r="E39" s="12" t="s">
        <v>696</v>
      </c>
      <c r="F39" s="32">
        <v>10</v>
      </c>
      <c r="G39" s="267" t="s">
        <v>696</v>
      </c>
      <c r="H39" s="107">
        <v>11800</v>
      </c>
      <c r="I39" s="107">
        <v>1180</v>
      </c>
      <c r="J39" s="268">
        <v>136880</v>
      </c>
      <c r="K39" s="93" t="s">
        <v>1274</v>
      </c>
      <c r="L39" s="281"/>
      <c r="M39" s="102"/>
      <c r="N39" s="102"/>
      <c r="O39" s="282"/>
      <c r="P39" s="77"/>
      <c r="Q39" s="273"/>
      <c r="R39" s="275"/>
      <c r="S39" s="275"/>
      <c r="T39" s="274"/>
      <c r="U39" s="164"/>
      <c r="V39" s="172" t="s">
        <v>1358</v>
      </c>
      <c r="W39" s="104">
        <v>12400</v>
      </c>
      <c r="X39" s="104">
        <v>1984</v>
      </c>
      <c r="Y39" s="301">
        <v>143840</v>
      </c>
      <c r="Z39" s="87" t="s">
        <v>1398</v>
      </c>
      <c r="AA39" s="294"/>
      <c r="AB39" s="105"/>
      <c r="AC39" s="105"/>
      <c r="AD39" s="295"/>
      <c r="AE39" s="89"/>
      <c r="AF39" s="281" t="s">
        <v>696</v>
      </c>
      <c r="AG39" s="102">
        <v>11687.6</v>
      </c>
      <c r="AH39" s="102">
        <v>1870.0160000000001</v>
      </c>
      <c r="AI39" s="282">
        <f t="shared" si="0"/>
        <v>135576.16</v>
      </c>
      <c r="AJ39" s="77" t="s">
        <v>1312</v>
      </c>
      <c r="AK39" s="167" t="str">
        <f t="shared" si="1"/>
        <v>PROFINAS SAS</v>
      </c>
      <c r="AL39" s="167" t="str">
        <f t="shared" si="2"/>
        <v>DURAN</v>
      </c>
      <c r="AM39" s="167">
        <f t="shared" si="3"/>
        <v>11687.6</v>
      </c>
      <c r="AN39" s="167">
        <f t="shared" si="4"/>
        <v>1870.0160000000001</v>
      </c>
      <c r="AO39" s="167">
        <f t="shared" si="5"/>
        <v>135576.16</v>
      </c>
      <c r="AP39" s="167" t="str">
        <f t="shared" si="6"/>
        <v>8-75 DIAS</v>
      </c>
      <c r="AQ39" s="281"/>
      <c r="AR39" s="102"/>
      <c r="AS39" s="102"/>
      <c r="AT39" s="282"/>
      <c r="AU39" s="77"/>
      <c r="AV39" s="287"/>
      <c r="AW39" s="106"/>
      <c r="AX39" s="106"/>
      <c r="AY39" s="288"/>
      <c r="AZ39" s="91"/>
      <c r="BA39" s="294"/>
      <c r="BB39" s="105"/>
      <c r="BC39" s="105"/>
      <c r="BD39" s="295"/>
      <c r="BE39" s="89"/>
      <c r="BF39" s="167"/>
      <c r="BG39" s="167"/>
      <c r="BH39" s="167"/>
      <c r="BI39" s="167"/>
      <c r="BJ39" s="167"/>
      <c r="BK39" s="167"/>
      <c r="BL39" s="107" t="str">
        <f t="shared" si="7"/>
        <v>PROFINAS SAS</v>
      </c>
      <c r="BM39" s="107" t="str">
        <f t="shared" si="8"/>
        <v>DURAN</v>
      </c>
      <c r="BN39" s="107">
        <f t="shared" si="9"/>
        <v>11687.6</v>
      </c>
      <c r="BO39" s="107">
        <f t="shared" si="10"/>
        <v>1870.0160000000001</v>
      </c>
      <c r="BP39" s="107">
        <f t="shared" si="11"/>
        <v>135576.16</v>
      </c>
      <c r="BQ39" s="107" t="str">
        <f t="shared" si="12"/>
        <v>8-75 DIAS</v>
      </c>
    </row>
    <row r="40" spans="1:69">
      <c r="A40" s="12">
        <v>33</v>
      </c>
      <c r="B40" s="6" t="s">
        <v>961</v>
      </c>
      <c r="C40" s="12" t="s">
        <v>690</v>
      </c>
      <c r="D40" s="12" t="s">
        <v>952</v>
      </c>
      <c r="E40" s="12" t="s">
        <v>696</v>
      </c>
      <c r="F40" s="33">
        <v>10</v>
      </c>
      <c r="G40" s="267" t="s">
        <v>696</v>
      </c>
      <c r="H40" s="107">
        <v>9600</v>
      </c>
      <c r="I40" s="107">
        <v>960</v>
      </c>
      <c r="J40" s="268">
        <v>111359.99999999999</v>
      </c>
      <c r="K40" s="93" t="s">
        <v>1276</v>
      </c>
      <c r="L40" s="281"/>
      <c r="M40" s="102"/>
      <c r="N40" s="102"/>
      <c r="O40" s="282"/>
      <c r="P40" s="77"/>
      <c r="Q40" s="273"/>
      <c r="R40" s="275"/>
      <c r="S40" s="275"/>
      <c r="T40" s="274"/>
      <c r="U40" s="164"/>
      <c r="V40" s="172" t="s">
        <v>1358</v>
      </c>
      <c r="W40" s="104">
        <v>13400</v>
      </c>
      <c r="X40" s="104">
        <v>2144</v>
      </c>
      <c r="Y40" s="301">
        <v>155440</v>
      </c>
      <c r="Z40" s="87" t="s">
        <v>1398</v>
      </c>
      <c r="AA40" s="294"/>
      <c r="AB40" s="105"/>
      <c r="AC40" s="105"/>
      <c r="AD40" s="295"/>
      <c r="AE40" s="89"/>
      <c r="AF40" s="281" t="s">
        <v>696</v>
      </c>
      <c r="AG40" s="102">
        <v>12736.8</v>
      </c>
      <c r="AH40" s="102">
        <v>2037.8879999999999</v>
      </c>
      <c r="AI40" s="282">
        <f t="shared" si="0"/>
        <v>147746.87999999998</v>
      </c>
      <c r="AJ40" s="77" t="s">
        <v>1312</v>
      </c>
      <c r="AK40" s="167" t="str">
        <f t="shared" si="1"/>
        <v>ADEQUIM SAS</v>
      </c>
      <c r="AL40" s="167" t="str">
        <f t="shared" si="2"/>
        <v>DURAN</v>
      </c>
      <c r="AM40" s="167">
        <f t="shared" si="3"/>
        <v>9600</v>
      </c>
      <c r="AN40" s="167">
        <f t="shared" si="4"/>
        <v>960</v>
      </c>
      <c r="AO40" s="167">
        <f t="shared" si="5"/>
        <v>111359.99999999999</v>
      </c>
      <c r="AP40" s="167" t="str">
        <f t="shared" si="6"/>
        <v>30 DIAS</v>
      </c>
      <c r="AQ40" s="281"/>
      <c r="AR40" s="102"/>
      <c r="AS40" s="102"/>
      <c r="AT40" s="282"/>
      <c r="AU40" s="77"/>
      <c r="AV40" s="287"/>
      <c r="AW40" s="106"/>
      <c r="AX40" s="106"/>
      <c r="AY40" s="288"/>
      <c r="AZ40" s="91"/>
      <c r="BA40" s="294"/>
      <c r="BB40" s="105"/>
      <c r="BC40" s="105"/>
      <c r="BD40" s="295"/>
      <c r="BE40" s="89"/>
      <c r="BF40" s="167"/>
      <c r="BG40" s="167"/>
      <c r="BH40" s="167"/>
      <c r="BI40" s="167"/>
      <c r="BJ40" s="167"/>
      <c r="BK40" s="167"/>
      <c r="BL40" s="107" t="str">
        <f t="shared" si="7"/>
        <v>ADEQUIM SAS</v>
      </c>
      <c r="BM40" s="107" t="str">
        <f t="shared" si="8"/>
        <v>DURAN</v>
      </c>
      <c r="BN40" s="107">
        <f t="shared" si="9"/>
        <v>9600</v>
      </c>
      <c r="BO40" s="107">
        <f t="shared" si="10"/>
        <v>960</v>
      </c>
      <c r="BP40" s="107">
        <f t="shared" si="11"/>
        <v>111359.99999999999</v>
      </c>
      <c r="BQ40" s="107" t="str">
        <f t="shared" si="12"/>
        <v>30 DIAS</v>
      </c>
    </row>
    <row r="41" spans="1:69">
      <c r="A41" s="12">
        <v>34</v>
      </c>
      <c r="B41" s="6" t="s">
        <v>962</v>
      </c>
      <c r="C41" s="12" t="s">
        <v>690</v>
      </c>
      <c r="D41" s="12" t="s">
        <v>952</v>
      </c>
      <c r="E41" s="12" t="s">
        <v>696</v>
      </c>
      <c r="F41" s="33">
        <v>10</v>
      </c>
      <c r="G41" s="267" t="s">
        <v>696</v>
      </c>
      <c r="H41" s="107">
        <v>9300</v>
      </c>
      <c r="I41" s="107">
        <v>930</v>
      </c>
      <c r="J41" s="268">
        <v>107879.99999999999</v>
      </c>
      <c r="K41" s="93" t="s">
        <v>1276</v>
      </c>
      <c r="L41" s="281"/>
      <c r="M41" s="102"/>
      <c r="N41" s="102"/>
      <c r="O41" s="282"/>
      <c r="P41" s="77"/>
      <c r="Q41" s="273"/>
      <c r="R41" s="275"/>
      <c r="S41" s="275"/>
      <c r="T41" s="274"/>
      <c r="U41" s="164"/>
      <c r="V41" s="172" t="s">
        <v>1358</v>
      </c>
      <c r="W41" s="104">
        <v>12300</v>
      </c>
      <c r="X41" s="104">
        <v>1968</v>
      </c>
      <c r="Y41" s="301">
        <v>142680</v>
      </c>
      <c r="Z41" s="87" t="s">
        <v>1398</v>
      </c>
      <c r="AA41" s="294"/>
      <c r="AB41" s="105"/>
      <c r="AC41" s="105"/>
      <c r="AD41" s="295"/>
      <c r="AE41" s="89"/>
      <c r="AF41" s="281" t="s">
        <v>696</v>
      </c>
      <c r="AG41" s="102">
        <v>11529</v>
      </c>
      <c r="AH41" s="102">
        <v>1844.64</v>
      </c>
      <c r="AI41" s="282">
        <f t="shared" si="0"/>
        <v>133736.4</v>
      </c>
      <c r="AJ41" s="77" t="s">
        <v>1312</v>
      </c>
      <c r="AK41" s="167" t="str">
        <f t="shared" si="1"/>
        <v>ADEQUIM SAS</v>
      </c>
      <c r="AL41" s="167" t="str">
        <f t="shared" si="2"/>
        <v>DURAN</v>
      </c>
      <c r="AM41" s="167">
        <f t="shared" si="3"/>
        <v>9300</v>
      </c>
      <c r="AN41" s="167">
        <f t="shared" si="4"/>
        <v>930</v>
      </c>
      <c r="AO41" s="167">
        <f t="shared" si="5"/>
        <v>107879.99999999999</v>
      </c>
      <c r="AP41" s="167" t="str">
        <f t="shared" si="6"/>
        <v>30 DIAS</v>
      </c>
      <c r="AQ41" s="281"/>
      <c r="AR41" s="102"/>
      <c r="AS41" s="102"/>
      <c r="AT41" s="282"/>
      <c r="AU41" s="77"/>
      <c r="AV41" s="287"/>
      <c r="AW41" s="106"/>
      <c r="AX41" s="106"/>
      <c r="AY41" s="288"/>
      <c r="AZ41" s="91"/>
      <c r="BA41" s="294"/>
      <c r="BB41" s="105"/>
      <c r="BC41" s="105"/>
      <c r="BD41" s="295"/>
      <c r="BE41" s="89"/>
      <c r="BF41" s="167"/>
      <c r="BG41" s="167"/>
      <c r="BH41" s="167"/>
      <c r="BI41" s="167"/>
      <c r="BJ41" s="167"/>
      <c r="BK41" s="167"/>
      <c r="BL41" s="107" t="str">
        <f t="shared" si="7"/>
        <v>ADEQUIM SAS</v>
      </c>
      <c r="BM41" s="107" t="str">
        <f t="shared" si="8"/>
        <v>DURAN</v>
      </c>
      <c r="BN41" s="107">
        <f t="shared" si="9"/>
        <v>9300</v>
      </c>
      <c r="BO41" s="107">
        <f t="shared" si="10"/>
        <v>930</v>
      </c>
      <c r="BP41" s="107">
        <f t="shared" si="11"/>
        <v>107879.99999999999</v>
      </c>
      <c r="BQ41" s="107" t="str">
        <f t="shared" si="12"/>
        <v>30 DIAS</v>
      </c>
    </row>
    <row r="42" spans="1:69">
      <c r="A42" s="12">
        <v>35</v>
      </c>
      <c r="B42" s="6" t="s">
        <v>963</v>
      </c>
      <c r="C42" s="12" t="s">
        <v>690</v>
      </c>
      <c r="D42" s="12" t="s">
        <v>952</v>
      </c>
      <c r="E42" s="12" t="s">
        <v>696</v>
      </c>
      <c r="F42" s="32">
        <v>5</v>
      </c>
      <c r="G42" s="267" t="s">
        <v>696</v>
      </c>
      <c r="H42" s="107">
        <v>10000</v>
      </c>
      <c r="I42" s="107">
        <v>1000</v>
      </c>
      <c r="J42" s="268">
        <v>57999.999999999993</v>
      </c>
      <c r="K42" s="93" t="s">
        <v>1276</v>
      </c>
      <c r="L42" s="281"/>
      <c r="M42" s="102"/>
      <c r="N42" s="102"/>
      <c r="O42" s="282"/>
      <c r="P42" s="77"/>
      <c r="Q42" s="273"/>
      <c r="R42" s="275"/>
      <c r="S42" s="275"/>
      <c r="T42" s="274"/>
      <c r="U42" s="164"/>
      <c r="V42" s="172" t="s">
        <v>1358</v>
      </c>
      <c r="W42" s="104">
        <v>14000</v>
      </c>
      <c r="X42" s="104">
        <v>2240</v>
      </c>
      <c r="Y42" s="301">
        <v>81200</v>
      </c>
      <c r="Z42" s="87" t="s">
        <v>1398</v>
      </c>
      <c r="AA42" s="294"/>
      <c r="AB42" s="105"/>
      <c r="AC42" s="105"/>
      <c r="AD42" s="295"/>
      <c r="AE42" s="89"/>
      <c r="AF42" s="281" t="s">
        <v>696</v>
      </c>
      <c r="AG42" s="102">
        <v>13200.4</v>
      </c>
      <c r="AH42" s="102">
        <v>2112.0639999999999</v>
      </c>
      <c r="AI42" s="282">
        <f t="shared" si="0"/>
        <v>76562.320000000007</v>
      </c>
      <c r="AJ42" s="77" t="s">
        <v>1312</v>
      </c>
      <c r="AK42" s="167" t="str">
        <f t="shared" si="1"/>
        <v>ADEQUIM SAS</v>
      </c>
      <c r="AL42" s="167" t="str">
        <f t="shared" si="2"/>
        <v>DURAN</v>
      </c>
      <c r="AM42" s="167">
        <f t="shared" si="3"/>
        <v>10000</v>
      </c>
      <c r="AN42" s="167">
        <f t="shared" si="4"/>
        <v>1000</v>
      </c>
      <c r="AO42" s="167">
        <f t="shared" si="5"/>
        <v>57999.999999999993</v>
      </c>
      <c r="AP42" s="167" t="str">
        <f t="shared" si="6"/>
        <v>30 DIAS</v>
      </c>
      <c r="AQ42" s="281"/>
      <c r="AR42" s="102"/>
      <c r="AS42" s="102"/>
      <c r="AT42" s="282"/>
      <c r="AU42" s="77"/>
      <c r="AV42" s="287"/>
      <c r="AW42" s="106"/>
      <c r="AX42" s="106"/>
      <c r="AY42" s="288"/>
      <c r="AZ42" s="91"/>
      <c r="BA42" s="294"/>
      <c r="BB42" s="105"/>
      <c r="BC42" s="105"/>
      <c r="BD42" s="295"/>
      <c r="BE42" s="89"/>
      <c r="BF42" s="167"/>
      <c r="BG42" s="167"/>
      <c r="BH42" s="167"/>
      <c r="BI42" s="167"/>
      <c r="BJ42" s="167"/>
      <c r="BK42" s="167"/>
      <c r="BL42" s="107" t="str">
        <f t="shared" si="7"/>
        <v>ADEQUIM SAS</v>
      </c>
      <c r="BM42" s="107" t="str">
        <f t="shared" si="8"/>
        <v>DURAN</v>
      </c>
      <c r="BN42" s="107">
        <f t="shared" si="9"/>
        <v>10000</v>
      </c>
      <c r="BO42" s="107">
        <f t="shared" si="10"/>
        <v>1000</v>
      </c>
      <c r="BP42" s="107">
        <f t="shared" si="11"/>
        <v>57999.999999999993</v>
      </c>
      <c r="BQ42" s="107" t="str">
        <f t="shared" si="12"/>
        <v>30 DIAS</v>
      </c>
    </row>
    <row r="43" spans="1:69">
      <c r="A43" s="12">
        <v>36</v>
      </c>
      <c r="B43" s="6" t="s">
        <v>964</v>
      </c>
      <c r="C43" s="12" t="s">
        <v>690</v>
      </c>
      <c r="D43" s="12" t="s">
        <v>952</v>
      </c>
      <c r="E43" s="12" t="s">
        <v>696</v>
      </c>
      <c r="F43" s="32">
        <v>5</v>
      </c>
      <c r="G43" s="267" t="s">
        <v>696</v>
      </c>
      <c r="H43" s="107">
        <v>13700</v>
      </c>
      <c r="I43" s="107">
        <v>1370</v>
      </c>
      <c r="J43" s="268">
        <v>79460</v>
      </c>
      <c r="K43" s="93" t="s">
        <v>1276</v>
      </c>
      <c r="L43" s="281"/>
      <c r="M43" s="102"/>
      <c r="N43" s="102"/>
      <c r="O43" s="282"/>
      <c r="P43" s="77"/>
      <c r="Q43" s="273"/>
      <c r="R43" s="275"/>
      <c r="S43" s="275"/>
      <c r="T43" s="274"/>
      <c r="U43" s="164"/>
      <c r="V43" s="172" t="s">
        <v>1358</v>
      </c>
      <c r="W43" s="104">
        <v>15600</v>
      </c>
      <c r="X43" s="104">
        <v>2496</v>
      </c>
      <c r="Y43" s="301">
        <v>90480</v>
      </c>
      <c r="Z43" s="87" t="s">
        <v>1398</v>
      </c>
      <c r="AA43" s="294"/>
      <c r="AB43" s="105"/>
      <c r="AC43" s="105"/>
      <c r="AD43" s="295"/>
      <c r="AE43" s="89"/>
      <c r="AF43" s="281" t="s">
        <v>696</v>
      </c>
      <c r="AG43" s="102">
        <v>14713.199999999999</v>
      </c>
      <c r="AH43" s="102">
        <v>2354.1120000000001</v>
      </c>
      <c r="AI43" s="282">
        <f t="shared" si="0"/>
        <v>85336.56</v>
      </c>
      <c r="AJ43" s="77" t="s">
        <v>1312</v>
      </c>
      <c r="AK43" s="167" t="str">
        <f t="shared" si="1"/>
        <v>ADEQUIM SAS</v>
      </c>
      <c r="AL43" s="167" t="str">
        <f t="shared" si="2"/>
        <v>DURAN</v>
      </c>
      <c r="AM43" s="167">
        <f t="shared" si="3"/>
        <v>13700</v>
      </c>
      <c r="AN43" s="167">
        <f t="shared" si="4"/>
        <v>1370</v>
      </c>
      <c r="AO43" s="167">
        <f t="shared" si="5"/>
        <v>79460</v>
      </c>
      <c r="AP43" s="167" t="str">
        <f t="shared" si="6"/>
        <v>30 DIAS</v>
      </c>
      <c r="AQ43" s="281"/>
      <c r="AR43" s="102"/>
      <c r="AS43" s="102"/>
      <c r="AT43" s="282"/>
      <c r="AU43" s="77"/>
      <c r="AV43" s="287"/>
      <c r="AW43" s="106"/>
      <c r="AX43" s="106"/>
      <c r="AY43" s="288"/>
      <c r="AZ43" s="91"/>
      <c r="BA43" s="294"/>
      <c r="BB43" s="105"/>
      <c r="BC43" s="105"/>
      <c r="BD43" s="295"/>
      <c r="BE43" s="89"/>
      <c r="BF43" s="167"/>
      <c r="BG43" s="167"/>
      <c r="BH43" s="167"/>
      <c r="BI43" s="167"/>
      <c r="BJ43" s="167"/>
      <c r="BK43" s="167"/>
      <c r="BL43" s="107" t="str">
        <f t="shared" si="7"/>
        <v>ADEQUIM SAS</v>
      </c>
      <c r="BM43" s="107" t="str">
        <f t="shared" si="8"/>
        <v>DURAN</v>
      </c>
      <c r="BN43" s="107">
        <f t="shared" si="9"/>
        <v>13700</v>
      </c>
      <c r="BO43" s="107">
        <f t="shared" si="10"/>
        <v>1370</v>
      </c>
      <c r="BP43" s="107">
        <f t="shared" si="11"/>
        <v>79460</v>
      </c>
      <c r="BQ43" s="107" t="str">
        <f t="shared" si="12"/>
        <v>30 DIAS</v>
      </c>
    </row>
    <row r="44" spans="1:69">
      <c r="A44" s="12">
        <v>37</v>
      </c>
      <c r="B44" s="7" t="s">
        <v>965</v>
      </c>
      <c r="C44" s="11" t="s">
        <v>966</v>
      </c>
      <c r="D44" s="8" t="s">
        <v>944</v>
      </c>
      <c r="E44" s="12" t="s">
        <v>967</v>
      </c>
      <c r="F44" s="33">
        <v>1</v>
      </c>
      <c r="G44" s="267"/>
      <c r="H44" s="107"/>
      <c r="I44" s="107"/>
      <c r="J44" s="268"/>
      <c r="K44" s="93"/>
      <c r="L44" s="281"/>
      <c r="M44" s="102"/>
      <c r="N44" s="102"/>
      <c r="O44" s="282"/>
      <c r="P44" s="77"/>
      <c r="Q44" s="273"/>
      <c r="R44" s="275"/>
      <c r="S44" s="275"/>
      <c r="T44" s="274"/>
      <c r="U44" s="164"/>
      <c r="V44" s="172"/>
      <c r="W44" s="104"/>
      <c r="X44" s="104"/>
      <c r="Y44" s="301"/>
      <c r="Z44" s="87"/>
      <c r="AA44" s="294"/>
      <c r="AB44" s="105"/>
      <c r="AC44" s="105"/>
      <c r="AD44" s="295"/>
      <c r="AE44" s="89"/>
      <c r="AF44" s="281"/>
      <c r="AG44" s="102"/>
      <c r="AH44" s="102"/>
      <c r="AI44" s="282"/>
      <c r="AJ44" s="77"/>
      <c r="AK44" s="167"/>
      <c r="AL44" s="167"/>
      <c r="AM44" s="167"/>
      <c r="AN44" s="167"/>
      <c r="AO44" s="167"/>
      <c r="AP44" s="167"/>
      <c r="AQ44" s="281"/>
      <c r="AR44" s="102"/>
      <c r="AS44" s="102"/>
      <c r="AT44" s="282"/>
      <c r="AU44" s="77"/>
      <c r="AV44" s="287"/>
      <c r="AW44" s="106"/>
      <c r="AX44" s="106"/>
      <c r="AY44" s="288"/>
      <c r="AZ44" s="91"/>
      <c r="BA44" s="294"/>
      <c r="BB44" s="105"/>
      <c r="BC44" s="105"/>
      <c r="BD44" s="295"/>
      <c r="BE44" s="89"/>
      <c r="BF44" s="167"/>
      <c r="BG44" s="167"/>
      <c r="BH44" s="167"/>
      <c r="BI44" s="167"/>
      <c r="BJ44" s="167"/>
      <c r="BK44" s="167"/>
      <c r="BL44" s="107"/>
      <c r="BM44" s="107"/>
      <c r="BN44" s="107"/>
      <c r="BO44" s="107"/>
      <c r="BP44" s="107">
        <f t="shared" si="11"/>
        <v>0</v>
      </c>
      <c r="BQ44" s="107"/>
    </row>
    <row r="45" spans="1:69">
      <c r="A45" s="12">
        <v>38</v>
      </c>
      <c r="B45" s="7" t="s">
        <v>968</v>
      </c>
      <c r="C45" s="12">
        <v>1</v>
      </c>
      <c r="D45" s="12" t="s">
        <v>969</v>
      </c>
      <c r="E45" s="12" t="s">
        <v>970</v>
      </c>
      <c r="F45" s="32">
        <v>1</v>
      </c>
      <c r="G45" s="267"/>
      <c r="H45" s="107"/>
      <c r="I45" s="107"/>
      <c r="J45" s="268"/>
      <c r="K45" s="93"/>
      <c r="L45" s="281"/>
      <c r="M45" s="102"/>
      <c r="N45" s="102"/>
      <c r="O45" s="282"/>
      <c r="P45" s="77"/>
      <c r="Q45" s="273"/>
      <c r="R45" s="275"/>
      <c r="S45" s="275"/>
      <c r="T45" s="274"/>
      <c r="U45" s="164"/>
      <c r="V45" s="172" t="s">
        <v>970</v>
      </c>
      <c r="W45" s="104">
        <v>6990400</v>
      </c>
      <c r="X45" s="104">
        <v>1118464</v>
      </c>
      <c r="Y45" s="301">
        <v>8108864</v>
      </c>
      <c r="Z45" s="87" t="s">
        <v>1274</v>
      </c>
      <c r="AA45" s="294"/>
      <c r="AB45" s="105"/>
      <c r="AC45" s="105"/>
      <c r="AD45" s="295"/>
      <c r="AE45" s="89"/>
      <c r="AF45" s="281"/>
      <c r="AG45" s="102"/>
      <c r="AH45" s="102"/>
      <c r="AI45" s="282"/>
      <c r="AJ45" s="77"/>
      <c r="AK45" s="167" t="str">
        <f t="shared" si="1"/>
        <v xml:space="preserve">INVERSIONES  JIMSA  LTDA  </v>
      </c>
      <c r="AL45" s="167" t="str">
        <f t="shared" si="2"/>
        <v xml:space="preserve">LABCONCO </v>
      </c>
      <c r="AM45" s="167">
        <f t="shared" si="3"/>
        <v>6990400</v>
      </c>
      <c r="AN45" s="167">
        <f t="shared" si="4"/>
        <v>1118464</v>
      </c>
      <c r="AO45" s="167">
        <f t="shared" si="5"/>
        <v>8108864</v>
      </c>
      <c r="AP45" s="167" t="str">
        <f t="shared" si="6"/>
        <v>90 DIAS</v>
      </c>
      <c r="AQ45" s="281" t="s">
        <v>1435</v>
      </c>
      <c r="AR45" s="102">
        <v>5827000</v>
      </c>
      <c r="AS45" s="102">
        <v>932320</v>
      </c>
      <c r="AT45" s="282">
        <v>6759320</v>
      </c>
      <c r="AU45" s="77" t="s">
        <v>1283</v>
      </c>
      <c r="AV45" s="287"/>
      <c r="AW45" s="106"/>
      <c r="AX45" s="106"/>
      <c r="AY45" s="288"/>
      <c r="AZ45" s="91"/>
      <c r="BA45" s="294" t="s">
        <v>1435</v>
      </c>
      <c r="BB45" s="105">
        <v>5487000</v>
      </c>
      <c r="BC45" s="105">
        <v>877920</v>
      </c>
      <c r="BD45" s="295">
        <v>6364920</v>
      </c>
      <c r="BE45" s="89" t="s">
        <v>137</v>
      </c>
      <c r="BF45" s="167" t="str">
        <f t="shared" ref="BF45:BF62" si="13">IF(BH45=BB45,$BA$6,IF(BH45=AW45,$AV$6,IF(BH45=AR45,$AQ$6," ")))</f>
        <v>SCIENTIFIC PRODUCTS LTDA.</v>
      </c>
      <c r="BG45" s="167" t="str">
        <f t="shared" ref="BG45:BG62" si="14">IF(BH45=BB45,BA45,IF(BH45=AW45,AV45,IF(BH45=AR45,AQ45," ")))</f>
        <v>LABCONCO</v>
      </c>
      <c r="BH45" s="167">
        <f t="shared" ref="BH45:BH62" si="15">MIN(BB45,AW45,AR45)</f>
        <v>5487000</v>
      </c>
      <c r="BI45" s="167">
        <f t="shared" ref="BI45:BI62" si="16">IF(BH45=BB45,BC45,IF(BH45=AW45,AX45,IF(BH45=AR45,AS45," ")))</f>
        <v>877920</v>
      </c>
      <c r="BJ45" s="167">
        <f t="shared" ref="BJ45:BJ62" si="17">MIN(BD45,AY45,AT45)</f>
        <v>6364920</v>
      </c>
      <c r="BK45" s="167" t="str">
        <f t="shared" ref="BK45:BK62" si="18">IF(BH45=BB45,BE45,IF(BH45=AW45,AZ45,IF(BH45=AR45,AU45," ")))</f>
        <v>60 DÍAS</v>
      </c>
      <c r="BL45" s="107" t="str">
        <f t="shared" si="7"/>
        <v>SCIENTIFIC PRODUCTS LTDA.</v>
      </c>
      <c r="BM45" s="107" t="str">
        <f t="shared" si="8"/>
        <v>LABCONCO</v>
      </c>
      <c r="BN45" s="107">
        <f t="shared" si="9"/>
        <v>5487000</v>
      </c>
      <c r="BO45" s="107">
        <f t="shared" si="10"/>
        <v>877920</v>
      </c>
      <c r="BP45" s="107">
        <f t="shared" si="11"/>
        <v>6364920</v>
      </c>
      <c r="BQ45" s="107" t="str">
        <f t="shared" si="12"/>
        <v>60 DÍAS</v>
      </c>
    </row>
    <row r="46" spans="1:69">
      <c r="A46" s="12">
        <v>39</v>
      </c>
      <c r="B46" s="7" t="s">
        <v>971</v>
      </c>
      <c r="C46" s="12">
        <v>1</v>
      </c>
      <c r="D46" s="12" t="s">
        <v>969</v>
      </c>
      <c r="E46" s="12" t="s">
        <v>970</v>
      </c>
      <c r="F46" s="32">
        <v>1</v>
      </c>
      <c r="G46" s="267"/>
      <c r="H46" s="107"/>
      <c r="I46" s="107"/>
      <c r="J46" s="268"/>
      <c r="K46" s="93"/>
      <c r="L46" s="281"/>
      <c r="M46" s="102"/>
      <c r="N46" s="102"/>
      <c r="O46" s="282"/>
      <c r="P46" s="77"/>
      <c r="Q46" s="273"/>
      <c r="R46" s="275"/>
      <c r="S46" s="275"/>
      <c r="T46" s="274"/>
      <c r="U46" s="164"/>
      <c r="V46" s="172" t="s">
        <v>970</v>
      </c>
      <c r="W46" s="104">
        <v>5004800</v>
      </c>
      <c r="X46" s="104">
        <v>800768</v>
      </c>
      <c r="Y46" s="301">
        <v>5805568</v>
      </c>
      <c r="Z46" s="87" t="s">
        <v>1274</v>
      </c>
      <c r="AA46" s="294"/>
      <c r="AB46" s="105"/>
      <c r="AC46" s="105"/>
      <c r="AD46" s="295"/>
      <c r="AE46" s="89"/>
      <c r="AF46" s="281"/>
      <c r="AG46" s="102"/>
      <c r="AH46" s="102"/>
      <c r="AI46" s="282"/>
      <c r="AJ46" s="77"/>
      <c r="AK46" s="167" t="str">
        <f t="shared" si="1"/>
        <v xml:space="preserve">INVERSIONES  JIMSA  LTDA  </v>
      </c>
      <c r="AL46" s="167" t="str">
        <f t="shared" si="2"/>
        <v xml:space="preserve">LABCONCO </v>
      </c>
      <c r="AM46" s="167">
        <f t="shared" si="3"/>
        <v>5004800</v>
      </c>
      <c r="AN46" s="167">
        <f t="shared" si="4"/>
        <v>800768</v>
      </c>
      <c r="AO46" s="167">
        <f t="shared" si="5"/>
        <v>5805568</v>
      </c>
      <c r="AP46" s="167" t="str">
        <f t="shared" si="6"/>
        <v>90 DIAS</v>
      </c>
      <c r="AQ46" s="281" t="s">
        <v>1435</v>
      </c>
      <c r="AR46" s="102">
        <v>4156000</v>
      </c>
      <c r="AS46" s="102">
        <v>664960</v>
      </c>
      <c r="AT46" s="282">
        <v>4820960</v>
      </c>
      <c r="AU46" s="77" t="s">
        <v>1283</v>
      </c>
      <c r="AV46" s="287"/>
      <c r="AW46" s="106"/>
      <c r="AX46" s="106"/>
      <c r="AY46" s="288"/>
      <c r="AZ46" s="91"/>
      <c r="BA46" s="294" t="s">
        <v>1435</v>
      </c>
      <c r="BB46" s="105">
        <v>4108000</v>
      </c>
      <c r="BC46" s="105">
        <v>657280</v>
      </c>
      <c r="BD46" s="295">
        <v>4765280</v>
      </c>
      <c r="BE46" s="89" t="s">
        <v>137</v>
      </c>
      <c r="BF46" s="167" t="str">
        <f t="shared" si="13"/>
        <v>SCIENTIFIC PRODUCTS LTDA.</v>
      </c>
      <c r="BG46" s="167" t="str">
        <f t="shared" si="14"/>
        <v>LABCONCO</v>
      </c>
      <c r="BH46" s="167">
        <f t="shared" si="15"/>
        <v>4108000</v>
      </c>
      <c r="BI46" s="167">
        <f t="shared" si="16"/>
        <v>657280</v>
      </c>
      <c r="BJ46" s="167">
        <f t="shared" si="17"/>
        <v>4765280</v>
      </c>
      <c r="BK46" s="167" t="str">
        <f t="shared" si="18"/>
        <v>60 DÍAS</v>
      </c>
      <c r="BL46" s="107" t="str">
        <f t="shared" si="7"/>
        <v>SCIENTIFIC PRODUCTS LTDA.</v>
      </c>
      <c r="BM46" s="107" t="str">
        <f t="shared" si="8"/>
        <v>LABCONCO</v>
      </c>
      <c r="BN46" s="107">
        <f t="shared" si="9"/>
        <v>4108000</v>
      </c>
      <c r="BO46" s="107">
        <f t="shared" si="10"/>
        <v>657280</v>
      </c>
      <c r="BP46" s="107">
        <f t="shared" si="11"/>
        <v>4765280</v>
      </c>
      <c r="BQ46" s="107" t="str">
        <f t="shared" si="12"/>
        <v>60 DÍAS</v>
      </c>
    </row>
    <row r="47" spans="1:69" ht="30">
      <c r="A47" s="12">
        <v>40</v>
      </c>
      <c r="B47" s="7" t="s">
        <v>972</v>
      </c>
      <c r="C47" s="12">
        <v>1</v>
      </c>
      <c r="D47" s="12" t="s">
        <v>969</v>
      </c>
      <c r="E47" s="12" t="s">
        <v>970</v>
      </c>
      <c r="F47" s="32">
        <v>1</v>
      </c>
      <c r="G47" s="267"/>
      <c r="H47" s="107"/>
      <c r="I47" s="107"/>
      <c r="J47" s="268"/>
      <c r="K47" s="93"/>
      <c r="L47" s="281"/>
      <c r="M47" s="102"/>
      <c r="N47" s="102"/>
      <c r="O47" s="282"/>
      <c r="P47" s="77"/>
      <c r="Q47" s="273"/>
      <c r="R47" s="275"/>
      <c r="S47" s="275"/>
      <c r="T47" s="274"/>
      <c r="U47" s="164"/>
      <c r="V47" s="172" t="s">
        <v>970</v>
      </c>
      <c r="W47" s="104">
        <v>2067200</v>
      </c>
      <c r="X47" s="104">
        <v>330752</v>
      </c>
      <c r="Y47" s="301">
        <v>2397952</v>
      </c>
      <c r="Z47" s="87" t="s">
        <v>1274</v>
      </c>
      <c r="AA47" s="294"/>
      <c r="AB47" s="105"/>
      <c r="AC47" s="105"/>
      <c r="AD47" s="295"/>
      <c r="AE47" s="89"/>
      <c r="AF47" s="281"/>
      <c r="AG47" s="102"/>
      <c r="AH47" s="102"/>
      <c r="AI47" s="282"/>
      <c r="AJ47" s="77"/>
      <c r="AK47" s="167" t="str">
        <f t="shared" si="1"/>
        <v xml:space="preserve">INVERSIONES  JIMSA  LTDA  </v>
      </c>
      <c r="AL47" s="167" t="str">
        <f t="shared" si="2"/>
        <v xml:space="preserve">LABCONCO </v>
      </c>
      <c r="AM47" s="167">
        <f t="shared" si="3"/>
        <v>2067200</v>
      </c>
      <c r="AN47" s="167">
        <f t="shared" si="4"/>
        <v>330752</v>
      </c>
      <c r="AO47" s="167">
        <f t="shared" si="5"/>
        <v>2397952</v>
      </c>
      <c r="AP47" s="167" t="str">
        <f t="shared" si="6"/>
        <v>90 DIAS</v>
      </c>
      <c r="AQ47" s="281" t="s">
        <v>1435</v>
      </c>
      <c r="AR47" s="102">
        <v>1774000</v>
      </c>
      <c r="AS47" s="102">
        <v>283840</v>
      </c>
      <c r="AT47" s="282">
        <v>2057840</v>
      </c>
      <c r="AU47" s="77" t="s">
        <v>1283</v>
      </c>
      <c r="AV47" s="287"/>
      <c r="AW47" s="106"/>
      <c r="AX47" s="106"/>
      <c r="AY47" s="288"/>
      <c r="AZ47" s="91"/>
      <c r="BA47" s="294"/>
      <c r="BB47" s="105"/>
      <c r="BC47" s="105"/>
      <c r="BD47" s="295"/>
      <c r="BE47" s="89"/>
      <c r="BF47" s="167" t="str">
        <f t="shared" si="13"/>
        <v>QUIMICA  M.G.  S.A.S.</v>
      </c>
      <c r="BG47" s="167" t="str">
        <f t="shared" si="14"/>
        <v>LABCONCO</v>
      </c>
      <c r="BH47" s="167">
        <f t="shared" si="15"/>
        <v>1774000</v>
      </c>
      <c r="BI47" s="167">
        <f t="shared" si="16"/>
        <v>283840</v>
      </c>
      <c r="BJ47" s="167">
        <f t="shared" si="17"/>
        <v>2057840</v>
      </c>
      <c r="BK47" s="167" t="str">
        <f t="shared" si="18"/>
        <v>60 DIAS</v>
      </c>
      <c r="BL47" s="107" t="str">
        <f t="shared" si="7"/>
        <v>QUIMICA  M.G.  S.A.S.</v>
      </c>
      <c r="BM47" s="107" t="str">
        <f t="shared" si="8"/>
        <v>LABCONCO</v>
      </c>
      <c r="BN47" s="107">
        <f t="shared" si="9"/>
        <v>1774000</v>
      </c>
      <c r="BO47" s="107">
        <f t="shared" si="10"/>
        <v>283840</v>
      </c>
      <c r="BP47" s="107">
        <f t="shared" si="11"/>
        <v>2057840</v>
      </c>
      <c r="BQ47" s="107" t="str">
        <f t="shared" si="12"/>
        <v>60 DIAS</v>
      </c>
    </row>
    <row r="48" spans="1:69" ht="45">
      <c r="A48" s="12">
        <v>41</v>
      </c>
      <c r="B48" s="6" t="s">
        <v>973</v>
      </c>
      <c r="C48" s="15">
        <v>1</v>
      </c>
      <c r="D48" s="15" t="s">
        <v>969</v>
      </c>
      <c r="E48" s="15" t="s">
        <v>970</v>
      </c>
      <c r="F48" s="27">
        <v>2</v>
      </c>
      <c r="G48" s="271"/>
      <c r="H48" s="266"/>
      <c r="I48" s="266"/>
      <c r="J48" s="268"/>
      <c r="K48" s="93"/>
      <c r="L48" s="147"/>
      <c r="M48" s="285"/>
      <c r="N48" s="285"/>
      <c r="O48" s="282"/>
      <c r="P48" s="77"/>
      <c r="Q48" s="278"/>
      <c r="R48" s="279"/>
      <c r="S48" s="279"/>
      <c r="T48" s="274"/>
      <c r="U48" s="164"/>
      <c r="V48" s="182" t="s">
        <v>970</v>
      </c>
      <c r="W48" s="304">
        <v>2372000</v>
      </c>
      <c r="X48" s="304">
        <v>379520</v>
      </c>
      <c r="Y48" s="301">
        <v>5503040</v>
      </c>
      <c r="Z48" s="87" t="s">
        <v>1274</v>
      </c>
      <c r="AA48" s="298"/>
      <c r="AB48" s="299"/>
      <c r="AC48" s="299"/>
      <c r="AD48" s="295"/>
      <c r="AE48" s="89"/>
      <c r="AF48" s="147"/>
      <c r="AG48" s="285"/>
      <c r="AH48" s="285"/>
      <c r="AI48" s="282"/>
      <c r="AJ48" s="77"/>
      <c r="AK48" s="167" t="str">
        <f t="shared" si="1"/>
        <v xml:space="preserve">INVERSIONES  JIMSA  LTDA  </v>
      </c>
      <c r="AL48" s="167" t="str">
        <f t="shared" si="2"/>
        <v xml:space="preserve">LABCONCO </v>
      </c>
      <c r="AM48" s="167">
        <f t="shared" si="3"/>
        <v>2372000</v>
      </c>
      <c r="AN48" s="167">
        <f t="shared" si="4"/>
        <v>379520</v>
      </c>
      <c r="AO48" s="167">
        <f t="shared" si="5"/>
        <v>5503040</v>
      </c>
      <c r="AP48" s="167" t="str">
        <f t="shared" si="6"/>
        <v>90 DIAS</v>
      </c>
      <c r="AQ48" s="147"/>
      <c r="AR48" s="285"/>
      <c r="AS48" s="285"/>
      <c r="AT48" s="282"/>
      <c r="AU48" s="77"/>
      <c r="AV48" s="291"/>
      <c r="AW48" s="292"/>
      <c r="AX48" s="292"/>
      <c r="AY48" s="288"/>
      <c r="AZ48" s="91"/>
      <c r="BA48" s="298" t="s">
        <v>1439</v>
      </c>
      <c r="BB48" s="299">
        <v>976000</v>
      </c>
      <c r="BC48" s="299">
        <v>156160</v>
      </c>
      <c r="BD48" s="295">
        <v>2264320</v>
      </c>
      <c r="BE48" s="89" t="s">
        <v>160</v>
      </c>
      <c r="BF48" s="167" t="str">
        <f t="shared" si="13"/>
        <v>SCIENTIFIC PRODUCTS LTDA.</v>
      </c>
      <c r="BG48" s="167" t="str">
        <f t="shared" si="14"/>
        <v>Labconco</v>
      </c>
      <c r="BH48" s="167">
        <f t="shared" si="15"/>
        <v>976000</v>
      </c>
      <c r="BI48" s="167">
        <f t="shared" si="16"/>
        <v>156160</v>
      </c>
      <c r="BJ48" s="167">
        <f t="shared" si="17"/>
        <v>2264320</v>
      </c>
      <c r="BK48" s="167" t="str">
        <f t="shared" si="18"/>
        <v>90 DÍAS</v>
      </c>
      <c r="BL48" s="107" t="str">
        <f t="shared" si="7"/>
        <v>SCIENTIFIC PRODUCTS LTDA.</v>
      </c>
      <c r="BM48" s="107" t="str">
        <f t="shared" si="8"/>
        <v>Labconco</v>
      </c>
      <c r="BN48" s="107">
        <f t="shared" si="9"/>
        <v>976000</v>
      </c>
      <c r="BO48" s="107">
        <f t="shared" si="10"/>
        <v>156160</v>
      </c>
      <c r="BP48" s="107">
        <f t="shared" si="11"/>
        <v>2264320</v>
      </c>
      <c r="BQ48" s="107" t="str">
        <f t="shared" si="12"/>
        <v>90 DÍAS</v>
      </c>
    </row>
    <row r="49" spans="1:69" s="28" customFormat="1" ht="45">
      <c r="A49" s="12">
        <v>42</v>
      </c>
      <c r="B49" s="23" t="s">
        <v>974</v>
      </c>
      <c r="C49" s="15">
        <v>1</v>
      </c>
      <c r="D49" s="15" t="s">
        <v>969</v>
      </c>
      <c r="E49" s="15" t="s">
        <v>970</v>
      </c>
      <c r="F49" s="40">
        <v>2</v>
      </c>
      <c r="G49" s="271"/>
      <c r="H49" s="271"/>
      <c r="I49" s="271"/>
      <c r="J49" s="272"/>
      <c r="K49" s="271"/>
      <c r="L49" s="147"/>
      <c r="M49" s="147"/>
      <c r="N49" s="147"/>
      <c r="O49" s="286"/>
      <c r="P49" s="147"/>
      <c r="Q49" s="278"/>
      <c r="R49" s="278"/>
      <c r="S49" s="278"/>
      <c r="T49" s="280"/>
      <c r="U49" s="278"/>
      <c r="V49" s="182" t="s">
        <v>970</v>
      </c>
      <c r="W49" s="182">
        <v>2405000</v>
      </c>
      <c r="X49" s="182">
        <v>384800</v>
      </c>
      <c r="Y49" s="305">
        <v>5579600</v>
      </c>
      <c r="Z49" s="182" t="s">
        <v>1274</v>
      </c>
      <c r="AA49" s="298"/>
      <c r="AB49" s="298"/>
      <c r="AC49" s="298"/>
      <c r="AD49" s="300"/>
      <c r="AE49" s="298"/>
      <c r="AF49" s="147"/>
      <c r="AG49" s="147"/>
      <c r="AH49" s="147"/>
      <c r="AI49" s="282"/>
      <c r="AJ49" s="147"/>
      <c r="AK49" s="167" t="str">
        <f t="shared" si="1"/>
        <v xml:space="preserve">INVERSIONES  JIMSA  LTDA  </v>
      </c>
      <c r="AL49" s="167" t="str">
        <f t="shared" si="2"/>
        <v xml:space="preserve">LABCONCO </v>
      </c>
      <c r="AM49" s="167">
        <f t="shared" si="3"/>
        <v>2405000</v>
      </c>
      <c r="AN49" s="167">
        <f t="shared" si="4"/>
        <v>384800</v>
      </c>
      <c r="AO49" s="167">
        <f t="shared" si="5"/>
        <v>5579600</v>
      </c>
      <c r="AP49" s="167" t="str">
        <f t="shared" si="6"/>
        <v>90 DIAS</v>
      </c>
      <c r="AQ49" s="147"/>
      <c r="AR49" s="147"/>
      <c r="AS49" s="147"/>
      <c r="AT49" s="286"/>
      <c r="AU49" s="147"/>
      <c r="AV49" s="291"/>
      <c r="AW49" s="291"/>
      <c r="AX49" s="291"/>
      <c r="AY49" s="293"/>
      <c r="AZ49" s="291"/>
      <c r="BA49" s="298" t="s">
        <v>1435</v>
      </c>
      <c r="BB49" s="298">
        <v>1015000</v>
      </c>
      <c r="BC49" s="298">
        <v>162400</v>
      </c>
      <c r="BD49" s="300">
        <v>2354800</v>
      </c>
      <c r="BE49" s="298" t="s">
        <v>160</v>
      </c>
      <c r="BF49" s="167" t="str">
        <f t="shared" si="13"/>
        <v>SCIENTIFIC PRODUCTS LTDA.</v>
      </c>
      <c r="BG49" s="167" t="str">
        <f t="shared" si="14"/>
        <v>LABCONCO</v>
      </c>
      <c r="BH49" s="167">
        <f t="shared" si="15"/>
        <v>1015000</v>
      </c>
      <c r="BI49" s="167">
        <f t="shared" si="16"/>
        <v>162400</v>
      </c>
      <c r="BJ49" s="167">
        <f t="shared" si="17"/>
        <v>2354800</v>
      </c>
      <c r="BK49" s="167" t="str">
        <f t="shared" si="18"/>
        <v>90 DÍAS</v>
      </c>
      <c r="BL49" s="107" t="str">
        <f t="shared" si="7"/>
        <v>SCIENTIFIC PRODUCTS LTDA.</v>
      </c>
      <c r="BM49" s="107" t="str">
        <f t="shared" si="8"/>
        <v>LABCONCO</v>
      </c>
      <c r="BN49" s="107">
        <f t="shared" si="9"/>
        <v>1015000</v>
      </c>
      <c r="BO49" s="107">
        <f t="shared" si="10"/>
        <v>162400</v>
      </c>
      <c r="BP49" s="107">
        <f t="shared" si="11"/>
        <v>2354800</v>
      </c>
      <c r="BQ49" s="107" t="str">
        <f t="shared" si="12"/>
        <v>90 DÍAS</v>
      </c>
    </row>
    <row r="50" spans="1:69" ht="26.25">
      <c r="A50" s="12">
        <v>43</v>
      </c>
      <c r="B50" s="70" t="s">
        <v>975</v>
      </c>
      <c r="C50" s="12">
        <v>5</v>
      </c>
      <c r="D50" s="12" t="s">
        <v>976</v>
      </c>
      <c r="E50" s="12" t="s">
        <v>977</v>
      </c>
      <c r="F50" s="32">
        <v>1</v>
      </c>
      <c r="G50" s="267"/>
      <c r="H50" s="107"/>
      <c r="I50" s="107"/>
      <c r="J50" s="268"/>
      <c r="K50" s="93"/>
      <c r="L50" s="281"/>
      <c r="M50" s="102"/>
      <c r="N50" s="102"/>
      <c r="O50" s="282"/>
      <c r="P50" s="77"/>
      <c r="Q50" s="273"/>
      <c r="R50" s="275"/>
      <c r="S50" s="275"/>
      <c r="T50" s="274"/>
      <c r="U50" s="164"/>
      <c r="V50" s="172"/>
      <c r="W50" s="104"/>
      <c r="X50" s="104"/>
      <c r="Y50" s="301"/>
      <c r="Z50" s="87"/>
      <c r="AA50" s="294"/>
      <c r="AB50" s="105"/>
      <c r="AC50" s="105"/>
      <c r="AD50" s="295"/>
      <c r="AE50" s="89"/>
      <c r="AF50" s="281"/>
      <c r="AG50" s="102"/>
      <c r="AH50" s="102"/>
      <c r="AI50" s="282"/>
      <c r="AJ50" s="77"/>
      <c r="AK50" s="167"/>
      <c r="AL50" s="167"/>
      <c r="AM50" s="167"/>
      <c r="AN50" s="167"/>
      <c r="AO50" s="167"/>
      <c r="AP50" s="167"/>
      <c r="AQ50" s="281"/>
      <c r="AR50" s="102"/>
      <c r="AS50" s="102"/>
      <c r="AT50" s="282"/>
      <c r="AU50" s="77"/>
      <c r="AV50" s="287" t="s">
        <v>1438</v>
      </c>
      <c r="AW50" s="106">
        <v>719000</v>
      </c>
      <c r="AX50" s="106">
        <v>115040</v>
      </c>
      <c r="AY50" s="288">
        <v>834040</v>
      </c>
      <c r="AZ50" s="91" t="s">
        <v>1283</v>
      </c>
      <c r="BA50" s="294"/>
      <c r="BB50" s="105"/>
      <c r="BC50" s="105"/>
      <c r="BD50" s="295"/>
      <c r="BE50" s="89"/>
      <c r="BF50" s="167" t="str">
        <f t="shared" si="13"/>
        <v>QUIMICOS Y REACTIVOS SAS "QUIMIREL SAS"</v>
      </c>
      <c r="BG50" s="167" t="str">
        <f t="shared" si="14"/>
        <v>REMEL</v>
      </c>
      <c r="BH50" s="167">
        <f t="shared" si="15"/>
        <v>719000</v>
      </c>
      <c r="BI50" s="167">
        <f t="shared" si="16"/>
        <v>115040</v>
      </c>
      <c r="BJ50" s="167">
        <f t="shared" si="17"/>
        <v>834040</v>
      </c>
      <c r="BK50" s="167" t="str">
        <f t="shared" si="18"/>
        <v>60 DIAS</v>
      </c>
      <c r="BL50" s="107" t="str">
        <f t="shared" si="7"/>
        <v>QUIMICOS Y REACTIVOS SAS "QUIMIREL SAS"</v>
      </c>
      <c r="BM50" s="107" t="str">
        <f t="shared" si="8"/>
        <v>REMEL</v>
      </c>
      <c r="BN50" s="107">
        <f t="shared" si="9"/>
        <v>719000</v>
      </c>
      <c r="BO50" s="107">
        <f t="shared" si="10"/>
        <v>115040</v>
      </c>
      <c r="BP50" s="107">
        <f t="shared" si="11"/>
        <v>834040</v>
      </c>
      <c r="BQ50" s="107" t="str">
        <f t="shared" si="12"/>
        <v>60 DIAS</v>
      </c>
    </row>
    <row r="51" spans="1:69" ht="26.25">
      <c r="A51" s="12">
        <v>44</v>
      </c>
      <c r="B51" s="70" t="s">
        <v>978</v>
      </c>
      <c r="C51" s="12">
        <v>5</v>
      </c>
      <c r="D51" s="12" t="s">
        <v>976</v>
      </c>
      <c r="E51" s="12" t="s">
        <v>977</v>
      </c>
      <c r="F51" s="32">
        <v>1</v>
      </c>
      <c r="G51" s="267"/>
      <c r="H51" s="107"/>
      <c r="I51" s="107"/>
      <c r="J51" s="268"/>
      <c r="K51" s="93"/>
      <c r="L51" s="281"/>
      <c r="M51" s="102"/>
      <c r="N51" s="102"/>
      <c r="O51" s="282"/>
      <c r="P51" s="77"/>
      <c r="Q51" s="273"/>
      <c r="R51" s="275"/>
      <c r="S51" s="275"/>
      <c r="T51" s="274"/>
      <c r="U51" s="164"/>
      <c r="V51" s="172"/>
      <c r="W51" s="104"/>
      <c r="X51" s="104"/>
      <c r="Y51" s="301"/>
      <c r="Z51" s="87"/>
      <c r="AA51" s="294"/>
      <c r="AB51" s="105"/>
      <c r="AC51" s="105"/>
      <c r="AD51" s="295"/>
      <c r="AE51" s="89"/>
      <c r="AF51" s="281"/>
      <c r="AG51" s="102"/>
      <c r="AH51" s="102"/>
      <c r="AI51" s="282"/>
      <c r="AJ51" s="77"/>
      <c r="AK51" s="167"/>
      <c r="AL51" s="167"/>
      <c r="AM51" s="167"/>
      <c r="AN51" s="167"/>
      <c r="AO51" s="167"/>
      <c r="AP51" s="167"/>
      <c r="AQ51" s="281"/>
      <c r="AR51" s="102"/>
      <c r="AS51" s="102"/>
      <c r="AT51" s="282"/>
      <c r="AU51" s="77"/>
      <c r="AV51" s="287" t="s">
        <v>1438</v>
      </c>
      <c r="AW51" s="106">
        <v>719000</v>
      </c>
      <c r="AX51" s="106">
        <v>115040</v>
      </c>
      <c r="AY51" s="288">
        <v>834040</v>
      </c>
      <c r="AZ51" s="91" t="s">
        <v>1283</v>
      </c>
      <c r="BA51" s="294"/>
      <c r="BB51" s="105"/>
      <c r="BC51" s="105"/>
      <c r="BD51" s="295"/>
      <c r="BE51" s="89"/>
      <c r="BF51" s="167" t="str">
        <f t="shared" si="13"/>
        <v>QUIMICOS Y REACTIVOS SAS "QUIMIREL SAS"</v>
      </c>
      <c r="BG51" s="167" t="str">
        <f t="shared" si="14"/>
        <v>REMEL</v>
      </c>
      <c r="BH51" s="167">
        <f t="shared" si="15"/>
        <v>719000</v>
      </c>
      <c r="BI51" s="167">
        <f t="shared" si="16"/>
        <v>115040</v>
      </c>
      <c r="BJ51" s="167">
        <f t="shared" si="17"/>
        <v>834040</v>
      </c>
      <c r="BK51" s="167" t="str">
        <f t="shared" si="18"/>
        <v>60 DIAS</v>
      </c>
      <c r="BL51" s="107" t="str">
        <f t="shared" si="7"/>
        <v>QUIMICOS Y REACTIVOS SAS "QUIMIREL SAS"</v>
      </c>
      <c r="BM51" s="107" t="str">
        <f t="shared" si="8"/>
        <v>REMEL</v>
      </c>
      <c r="BN51" s="107">
        <f t="shared" si="9"/>
        <v>719000</v>
      </c>
      <c r="BO51" s="107">
        <f t="shared" si="10"/>
        <v>115040</v>
      </c>
      <c r="BP51" s="107">
        <f t="shared" si="11"/>
        <v>834040</v>
      </c>
      <c r="BQ51" s="107" t="str">
        <f t="shared" si="12"/>
        <v>60 DIAS</v>
      </c>
    </row>
    <row r="52" spans="1:69">
      <c r="A52" s="12">
        <v>45</v>
      </c>
      <c r="B52" s="68" t="s">
        <v>979</v>
      </c>
      <c r="C52" s="12">
        <v>1</v>
      </c>
      <c r="D52" s="12" t="s">
        <v>317</v>
      </c>
      <c r="E52" s="12" t="s">
        <v>23</v>
      </c>
      <c r="F52" s="33">
        <v>1</v>
      </c>
      <c r="G52" s="267"/>
      <c r="H52" s="107"/>
      <c r="I52" s="107"/>
      <c r="J52" s="268"/>
      <c r="K52" s="93"/>
      <c r="L52" s="281"/>
      <c r="M52" s="102"/>
      <c r="N52" s="102"/>
      <c r="O52" s="282"/>
      <c r="P52" s="77"/>
      <c r="Q52" s="273" t="s">
        <v>23</v>
      </c>
      <c r="R52" s="275">
        <v>1857000</v>
      </c>
      <c r="S52" s="275">
        <v>297120</v>
      </c>
      <c r="T52" s="274">
        <v>2154120</v>
      </c>
      <c r="U52" s="164" t="s">
        <v>1287</v>
      </c>
      <c r="V52" s="172"/>
      <c r="W52" s="104"/>
      <c r="X52" s="104"/>
      <c r="Y52" s="301"/>
      <c r="Z52" s="87"/>
      <c r="AA52" s="294"/>
      <c r="AB52" s="105"/>
      <c r="AC52" s="105"/>
      <c r="AD52" s="295"/>
      <c r="AE52" s="89"/>
      <c r="AF52" s="281"/>
      <c r="AG52" s="102"/>
      <c r="AH52" s="102"/>
      <c r="AI52" s="282"/>
      <c r="AJ52" s="77"/>
      <c r="AK52" s="167" t="str">
        <f t="shared" si="1"/>
        <v>CASA CIENTIFICA BLANCO Y COMPANIA S.A.S</v>
      </c>
      <c r="AL52" s="167" t="str">
        <f t="shared" si="2"/>
        <v>SIGMA</v>
      </c>
      <c r="AM52" s="167">
        <f t="shared" si="3"/>
        <v>1857000</v>
      </c>
      <c r="AN52" s="167">
        <f t="shared" si="4"/>
        <v>297120</v>
      </c>
      <c r="AO52" s="167">
        <f t="shared" si="5"/>
        <v>2154120</v>
      </c>
      <c r="AP52" s="167" t="str">
        <f t="shared" si="6"/>
        <v>45 DIAS</v>
      </c>
      <c r="AQ52" s="281" t="s">
        <v>23</v>
      </c>
      <c r="AR52" s="102">
        <v>1282000</v>
      </c>
      <c r="AS52" s="102">
        <v>205120</v>
      </c>
      <c r="AT52" s="282">
        <v>1487120</v>
      </c>
      <c r="AU52" s="77" t="s">
        <v>1283</v>
      </c>
      <c r="AV52" s="287"/>
      <c r="AW52" s="106"/>
      <c r="AX52" s="106"/>
      <c r="AY52" s="288"/>
      <c r="AZ52" s="91"/>
      <c r="BA52" s="294" t="s">
        <v>23</v>
      </c>
      <c r="BB52" s="105">
        <v>1407000</v>
      </c>
      <c r="BC52" s="105">
        <v>225120</v>
      </c>
      <c r="BD52" s="295">
        <v>1632120</v>
      </c>
      <c r="BE52" s="89" t="s">
        <v>160</v>
      </c>
      <c r="BF52" s="167" t="str">
        <f t="shared" si="13"/>
        <v>QUIMICA  M.G.  S.A.S.</v>
      </c>
      <c r="BG52" s="167" t="str">
        <f t="shared" si="14"/>
        <v>SIGMA</v>
      </c>
      <c r="BH52" s="167">
        <f t="shared" si="15"/>
        <v>1282000</v>
      </c>
      <c r="BI52" s="167">
        <f t="shared" si="16"/>
        <v>205120</v>
      </c>
      <c r="BJ52" s="167">
        <f t="shared" si="17"/>
        <v>1487120</v>
      </c>
      <c r="BK52" s="167" t="str">
        <f t="shared" si="18"/>
        <v>60 DIAS</v>
      </c>
      <c r="BL52" s="107" t="str">
        <f t="shared" si="7"/>
        <v>QUIMICA  M.G.  S.A.S.</v>
      </c>
      <c r="BM52" s="107" t="str">
        <f t="shared" si="8"/>
        <v>SIGMA</v>
      </c>
      <c r="BN52" s="107">
        <f t="shared" si="9"/>
        <v>1282000</v>
      </c>
      <c r="BO52" s="107">
        <f t="shared" si="10"/>
        <v>205120</v>
      </c>
      <c r="BP52" s="107">
        <f t="shared" si="11"/>
        <v>1487120</v>
      </c>
      <c r="BQ52" s="107" t="str">
        <f t="shared" si="12"/>
        <v>60 DIAS</v>
      </c>
    </row>
    <row r="53" spans="1:69">
      <c r="A53" s="12">
        <v>46</v>
      </c>
      <c r="B53" s="68" t="s">
        <v>980</v>
      </c>
      <c r="C53" s="12">
        <v>1</v>
      </c>
      <c r="D53" s="12" t="s">
        <v>981</v>
      </c>
      <c r="E53" s="12" t="s">
        <v>23</v>
      </c>
      <c r="F53" s="33">
        <v>1</v>
      </c>
      <c r="G53" s="267"/>
      <c r="H53" s="107"/>
      <c r="I53" s="107"/>
      <c r="J53" s="268"/>
      <c r="K53" s="93"/>
      <c r="L53" s="281"/>
      <c r="M53" s="102"/>
      <c r="N53" s="102"/>
      <c r="O53" s="282"/>
      <c r="P53" s="77"/>
      <c r="Q53" s="273" t="s">
        <v>23</v>
      </c>
      <c r="R53" s="275"/>
      <c r="S53" s="275"/>
      <c r="T53" s="274"/>
      <c r="U53" s="164"/>
      <c r="V53" s="172"/>
      <c r="W53" s="104"/>
      <c r="X53" s="104"/>
      <c r="Y53" s="301"/>
      <c r="Z53" s="87"/>
      <c r="AA53" s="294"/>
      <c r="AB53" s="105"/>
      <c r="AC53" s="105"/>
      <c r="AD53" s="295"/>
      <c r="AE53" s="89"/>
      <c r="AF53" s="281"/>
      <c r="AG53" s="102"/>
      <c r="AH53" s="102"/>
      <c r="AI53" s="282"/>
      <c r="AJ53" s="77"/>
      <c r="AK53" s="167"/>
      <c r="AL53" s="167"/>
      <c r="AM53" s="167"/>
      <c r="AN53" s="167"/>
      <c r="AO53" s="167"/>
      <c r="AP53" s="167"/>
      <c r="AQ53" s="281" t="s">
        <v>23</v>
      </c>
      <c r="AR53" s="102">
        <v>863000</v>
      </c>
      <c r="AS53" s="102">
        <v>138080</v>
      </c>
      <c r="AT53" s="282">
        <v>1001080</v>
      </c>
      <c r="AU53" s="77" t="s">
        <v>1283</v>
      </c>
      <c r="AV53" s="287"/>
      <c r="AW53" s="106"/>
      <c r="AX53" s="106"/>
      <c r="AY53" s="288"/>
      <c r="AZ53" s="91"/>
      <c r="BA53" s="294" t="s">
        <v>23</v>
      </c>
      <c r="BB53" s="105">
        <v>1000000</v>
      </c>
      <c r="BC53" s="105">
        <v>160000</v>
      </c>
      <c r="BD53" s="295">
        <v>1160000</v>
      </c>
      <c r="BE53" s="89" t="s">
        <v>160</v>
      </c>
      <c r="BF53" s="167" t="str">
        <f t="shared" si="13"/>
        <v>QUIMICA  M.G.  S.A.S.</v>
      </c>
      <c r="BG53" s="167" t="str">
        <f t="shared" si="14"/>
        <v>SIGMA</v>
      </c>
      <c r="BH53" s="167">
        <f t="shared" si="15"/>
        <v>863000</v>
      </c>
      <c r="BI53" s="167">
        <f t="shared" si="16"/>
        <v>138080</v>
      </c>
      <c r="BJ53" s="167">
        <f t="shared" si="17"/>
        <v>1001080</v>
      </c>
      <c r="BK53" s="167" t="str">
        <f t="shared" si="18"/>
        <v>60 DIAS</v>
      </c>
      <c r="BL53" s="107" t="str">
        <f t="shared" si="7"/>
        <v>QUIMICA  M.G.  S.A.S.</v>
      </c>
      <c r="BM53" s="107" t="str">
        <f t="shared" si="8"/>
        <v>SIGMA</v>
      </c>
      <c r="BN53" s="107">
        <f t="shared" si="9"/>
        <v>863000</v>
      </c>
      <c r="BO53" s="107">
        <f t="shared" si="10"/>
        <v>138080</v>
      </c>
      <c r="BP53" s="107">
        <f t="shared" si="11"/>
        <v>1001080</v>
      </c>
      <c r="BQ53" s="107" t="str">
        <f t="shared" si="12"/>
        <v>60 DIAS</v>
      </c>
    </row>
    <row r="54" spans="1:69">
      <c r="A54" s="12">
        <v>47</v>
      </c>
      <c r="B54" s="68" t="s">
        <v>982</v>
      </c>
      <c r="C54" s="12">
        <v>50</v>
      </c>
      <c r="D54" s="12" t="s">
        <v>983</v>
      </c>
      <c r="E54" s="12" t="s">
        <v>23</v>
      </c>
      <c r="F54" s="33">
        <v>1</v>
      </c>
      <c r="G54" s="267"/>
      <c r="H54" s="107"/>
      <c r="I54" s="107"/>
      <c r="J54" s="268"/>
      <c r="K54" s="93"/>
      <c r="L54" s="281"/>
      <c r="M54" s="102"/>
      <c r="N54" s="102"/>
      <c r="O54" s="282"/>
      <c r="P54" s="77"/>
      <c r="Q54" s="273" t="s">
        <v>23</v>
      </c>
      <c r="R54" s="275"/>
      <c r="S54" s="275"/>
      <c r="T54" s="274"/>
      <c r="U54" s="164"/>
      <c r="V54" s="172"/>
      <c r="W54" s="104"/>
      <c r="X54" s="104"/>
      <c r="Y54" s="301"/>
      <c r="Z54" s="87"/>
      <c r="AA54" s="294"/>
      <c r="AB54" s="105"/>
      <c r="AC54" s="105"/>
      <c r="AD54" s="295"/>
      <c r="AE54" s="89"/>
      <c r="AF54" s="281"/>
      <c r="AG54" s="102"/>
      <c r="AH54" s="102"/>
      <c r="AI54" s="282"/>
      <c r="AJ54" s="77"/>
      <c r="AK54" s="167"/>
      <c r="AL54" s="167"/>
      <c r="AM54" s="167"/>
      <c r="AN54" s="167"/>
      <c r="AO54" s="167"/>
      <c r="AP54" s="167"/>
      <c r="AQ54" s="281" t="s">
        <v>23</v>
      </c>
      <c r="AR54" s="102">
        <v>945000</v>
      </c>
      <c r="AS54" s="102">
        <v>151200</v>
      </c>
      <c r="AT54" s="282">
        <v>1096200</v>
      </c>
      <c r="AU54" s="77" t="s">
        <v>1283</v>
      </c>
      <c r="AV54" s="287"/>
      <c r="AW54" s="106"/>
      <c r="AX54" s="106"/>
      <c r="AY54" s="288"/>
      <c r="AZ54" s="91"/>
      <c r="BA54" s="294" t="s">
        <v>23</v>
      </c>
      <c r="BB54" s="105">
        <v>1019000</v>
      </c>
      <c r="BC54" s="105">
        <v>163040</v>
      </c>
      <c r="BD54" s="295">
        <v>1182040</v>
      </c>
      <c r="BE54" s="89" t="s">
        <v>160</v>
      </c>
      <c r="BF54" s="167" t="str">
        <f t="shared" si="13"/>
        <v>QUIMICA  M.G.  S.A.S.</v>
      </c>
      <c r="BG54" s="167" t="str">
        <f t="shared" si="14"/>
        <v>SIGMA</v>
      </c>
      <c r="BH54" s="167">
        <f t="shared" si="15"/>
        <v>945000</v>
      </c>
      <c r="BI54" s="167">
        <f t="shared" si="16"/>
        <v>151200</v>
      </c>
      <c r="BJ54" s="167">
        <f t="shared" si="17"/>
        <v>1096200</v>
      </c>
      <c r="BK54" s="167" t="str">
        <f t="shared" si="18"/>
        <v>60 DIAS</v>
      </c>
      <c r="BL54" s="107" t="str">
        <f t="shared" si="7"/>
        <v>QUIMICA  M.G.  S.A.S.</v>
      </c>
      <c r="BM54" s="107" t="str">
        <f t="shared" si="8"/>
        <v>SIGMA</v>
      </c>
      <c r="BN54" s="107">
        <f t="shared" si="9"/>
        <v>945000</v>
      </c>
      <c r="BO54" s="107">
        <f t="shared" si="10"/>
        <v>151200</v>
      </c>
      <c r="BP54" s="107">
        <f t="shared" si="11"/>
        <v>1096200</v>
      </c>
      <c r="BQ54" s="107" t="str">
        <f t="shared" si="12"/>
        <v>60 DIAS</v>
      </c>
    </row>
    <row r="55" spans="1:69">
      <c r="A55" s="12">
        <v>48</v>
      </c>
      <c r="B55" s="68" t="s">
        <v>984</v>
      </c>
      <c r="C55" s="12">
        <v>10</v>
      </c>
      <c r="D55" s="12" t="s">
        <v>317</v>
      </c>
      <c r="E55" s="12" t="s">
        <v>23</v>
      </c>
      <c r="F55" s="33">
        <v>1</v>
      </c>
      <c r="G55" s="267"/>
      <c r="H55" s="107"/>
      <c r="I55" s="107"/>
      <c r="J55" s="268"/>
      <c r="K55" s="93"/>
      <c r="L55" s="281"/>
      <c r="M55" s="102"/>
      <c r="N55" s="102"/>
      <c r="O55" s="282"/>
      <c r="P55" s="77"/>
      <c r="Q55" s="273" t="s">
        <v>23</v>
      </c>
      <c r="R55" s="275">
        <v>110000</v>
      </c>
      <c r="S55" s="275">
        <v>17600</v>
      </c>
      <c r="T55" s="274">
        <v>127600</v>
      </c>
      <c r="U55" s="164" t="s">
        <v>1287</v>
      </c>
      <c r="V55" s="172"/>
      <c r="W55" s="104"/>
      <c r="X55" s="104"/>
      <c r="Y55" s="301"/>
      <c r="Z55" s="87"/>
      <c r="AA55" s="294"/>
      <c r="AB55" s="105"/>
      <c r="AC55" s="105"/>
      <c r="AD55" s="295"/>
      <c r="AE55" s="89"/>
      <c r="AF55" s="281"/>
      <c r="AG55" s="102"/>
      <c r="AH55" s="102"/>
      <c r="AI55" s="282"/>
      <c r="AJ55" s="77"/>
      <c r="AK55" s="167" t="str">
        <f t="shared" si="1"/>
        <v>CASA CIENTIFICA BLANCO Y COMPANIA S.A.S</v>
      </c>
      <c r="AL55" s="167" t="str">
        <f t="shared" si="2"/>
        <v>SIGMA</v>
      </c>
      <c r="AM55" s="167">
        <f t="shared" si="3"/>
        <v>110000</v>
      </c>
      <c r="AN55" s="167">
        <f t="shared" si="4"/>
        <v>17600</v>
      </c>
      <c r="AO55" s="167">
        <f t="shared" si="5"/>
        <v>127600</v>
      </c>
      <c r="AP55" s="167" t="str">
        <f t="shared" si="6"/>
        <v>45 DIAS</v>
      </c>
      <c r="AQ55" s="281" t="s">
        <v>23</v>
      </c>
      <c r="AR55" s="102">
        <v>230000</v>
      </c>
      <c r="AS55" s="102">
        <v>36800</v>
      </c>
      <c r="AT55" s="282">
        <v>266800</v>
      </c>
      <c r="AU55" s="77" t="s">
        <v>1283</v>
      </c>
      <c r="AV55" s="287"/>
      <c r="AW55" s="106"/>
      <c r="AX55" s="106"/>
      <c r="AY55" s="288"/>
      <c r="AZ55" s="91"/>
      <c r="BA55" s="294" t="s">
        <v>23</v>
      </c>
      <c r="BB55" s="105">
        <v>242000</v>
      </c>
      <c r="BC55" s="105">
        <v>38720</v>
      </c>
      <c r="BD55" s="295">
        <v>280720</v>
      </c>
      <c r="BE55" s="89" t="s">
        <v>160</v>
      </c>
      <c r="BF55" s="167" t="str">
        <f t="shared" si="13"/>
        <v>QUIMICA  M.G.  S.A.S.</v>
      </c>
      <c r="BG55" s="167" t="str">
        <f t="shared" si="14"/>
        <v>SIGMA</v>
      </c>
      <c r="BH55" s="167">
        <f t="shared" si="15"/>
        <v>230000</v>
      </c>
      <c r="BI55" s="167">
        <f t="shared" si="16"/>
        <v>36800</v>
      </c>
      <c r="BJ55" s="167">
        <f t="shared" si="17"/>
        <v>266800</v>
      </c>
      <c r="BK55" s="167" t="str">
        <f t="shared" si="18"/>
        <v>60 DIAS</v>
      </c>
      <c r="BL55" s="107" t="str">
        <f t="shared" si="7"/>
        <v>CASA CIENTIFICA BLANCO Y COMPANIA S.A.S</v>
      </c>
      <c r="BM55" s="107" t="str">
        <f t="shared" si="8"/>
        <v>SIGMA</v>
      </c>
      <c r="BN55" s="107">
        <f t="shared" si="9"/>
        <v>110000</v>
      </c>
      <c r="BO55" s="107">
        <f t="shared" si="10"/>
        <v>17600</v>
      </c>
      <c r="BP55" s="107">
        <f t="shared" si="11"/>
        <v>127600</v>
      </c>
      <c r="BQ55" s="107" t="str">
        <f t="shared" si="12"/>
        <v>45 DIAS</v>
      </c>
    </row>
    <row r="56" spans="1:69">
      <c r="A56" s="12">
        <v>49</v>
      </c>
      <c r="B56" s="68" t="s">
        <v>985</v>
      </c>
      <c r="C56" s="12">
        <v>100</v>
      </c>
      <c r="D56" s="12" t="s">
        <v>308</v>
      </c>
      <c r="E56" s="12" t="s">
        <v>23</v>
      </c>
      <c r="F56" s="33">
        <v>1</v>
      </c>
      <c r="G56" s="267"/>
      <c r="H56" s="107"/>
      <c r="I56" s="107"/>
      <c r="J56" s="268"/>
      <c r="K56" s="93"/>
      <c r="L56" s="281"/>
      <c r="M56" s="102"/>
      <c r="N56" s="102"/>
      <c r="O56" s="282"/>
      <c r="P56" s="77"/>
      <c r="Q56" s="273" t="s">
        <v>23</v>
      </c>
      <c r="R56" s="275">
        <v>406000</v>
      </c>
      <c r="S56" s="275">
        <v>64960</v>
      </c>
      <c r="T56" s="274">
        <v>470960</v>
      </c>
      <c r="U56" s="164" t="s">
        <v>1287</v>
      </c>
      <c r="V56" s="172"/>
      <c r="W56" s="104"/>
      <c r="X56" s="104"/>
      <c r="Y56" s="301"/>
      <c r="Z56" s="87"/>
      <c r="AA56" s="294"/>
      <c r="AB56" s="105"/>
      <c r="AC56" s="105"/>
      <c r="AD56" s="295"/>
      <c r="AE56" s="89"/>
      <c r="AF56" s="281"/>
      <c r="AG56" s="102"/>
      <c r="AH56" s="102"/>
      <c r="AI56" s="282"/>
      <c r="AJ56" s="77"/>
      <c r="AK56" s="167" t="str">
        <f t="shared" si="1"/>
        <v>CASA CIENTIFICA BLANCO Y COMPANIA S.A.S</v>
      </c>
      <c r="AL56" s="167" t="str">
        <f t="shared" si="2"/>
        <v>SIGMA</v>
      </c>
      <c r="AM56" s="167">
        <f t="shared" si="3"/>
        <v>406000</v>
      </c>
      <c r="AN56" s="167">
        <f t="shared" si="4"/>
        <v>64960</v>
      </c>
      <c r="AO56" s="167">
        <f t="shared" si="5"/>
        <v>470960</v>
      </c>
      <c r="AP56" s="167" t="str">
        <f t="shared" si="6"/>
        <v>45 DIAS</v>
      </c>
      <c r="AQ56" s="281" t="s">
        <v>23</v>
      </c>
      <c r="AR56" s="102">
        <v>671000</v>
      </c>
      <c r="AS56" s="102">
        <v>107360</v>
      </c>
      <c r="AT56" s="282">
        <v>778360</v>
      </c>
      <c r="AU56" s="77" t="s">
        <v>1283</v>
      </c>
      <c r="AV56" s="287"/>
      <c r="AW56" s="106"/>
      <c r="AX56" s="106"/>
      <c r="AY56" s="288"/>
      <c r="AZ56" s="91"/>
      <c r="BA56" s="294" t="s">
        <v>23</v>
      </c>
      <c r="BB56" s="105">
        <v>906000</v>
      </c>
      <c r="BC56" s="105">
        <v>144960</v>
      </c>
      <c r="BD56" s="295">
        <v>1050960</v>
      </c>
      <c r="BE56" s="89" t="s">
        <v>1324</v>
      </c>
      <c r="BF56" s="167" t="str">
        <f t="shared" si="13"/>
        <v>QUIMICA  M.G.  S.A.S.</v>
      </c>
      <c r="BG56" s="167" t="str">
        <f t="shared" si="14"/>
        <v>SIGMA</v>
      </c>
      <c r="BH56" s="167">
        <f t="shared" si="15"/>
        <v>671000</v>
      </c>
      <c r="BI56" s="167">
        <f t="shared" si="16"/>
        <v>107360</v>
      </c>
      <c r="BJ56" s="167">
        <f t="shared" si="17"/>
        <v>778360</v>
      </c>
      <c r="BK56" s="167" t="str">
        <f t="shared" si="18"/>
        <v>60 DIAS</v>
      </c>
      <c r="BL56" s="107" t="str">
        <f t="shared" si="7"/>
        <v>CASA CIENTIFICA BLANCO Y COMPANIA S.A.S</v>
      </c>
      <c r="BM56" s="107" t="str">
        <f t="shared" si="8"/>
        <v>SIGMA</v>
      </c>
      <c r="BN56" s="107">
        <f t="shared" si="9"/>
        <v>406000</v>
      </c>
      <c r="BO56" s="107">
        <f t="shared" si="10"/>
        <v>64960</v>
      </c>
      <c r="BP56" s="107">
        <f t="shared" si="11"/>
        <v>470960</v>
      </c>
      <c r="BQ56" s="107" t="str">
        <f t="shared" si="12"/>
        <v>45 DIAS</v>
      </c>
    </row>
    <row r="57" spans="1:69">
      <c r="A57" s="12">
        <v>50</v>
      </c>
      <c r="B57" s="68" t="s">
        <v>986</v>
      </c>
      <c r="C57" s="12">
        <v>10</v>
      </c>
      <c r="D57" s="12" t="s">
        <v>308</v>
      </c>
      <c r="E57" s="12" t="s">
        <v>23</v>
      </c>
      <c r="F57" s="33">
        <v>1</v>
      </c>
      <c r="G57" s="267"/>
      <c r="H57" s="107"/>
      <c r="I57" s="107"/>
      <c r="J57" s="268"/>
      <c r="K57" s="93"/>
      <c r="L57" s="281"/>
      <c r="M57" s="102"/>
      <c r="N57" s="102"/>
      <c r="O57" s="282"/>
      <c r="P57" s="77"/>
      <c r="Q57" s="273" t="s">
        <v>23</v>
      </c>
      <c r="R57" s="275">
        <v>666000</v>
      </c>
      <c r="S57" s="275">
        <v>106560</v>
      </c>
      <c r="T57" s="274">
        <v>772560</v>
      </c>
      <c r="U57" s="164" t="s">
        <v>1287</v>
      </c>
      <c r="V57" s="172"/>
      <c r="W57" s="104"/>
      <c r="X57" s="104"/>
      <c r="Y57" s="301"/>
      <c r="Z57" s="87"/>
      <c r="AA57" s="294"/>
      <c r="AB57" s="105"/>
      <c r="AC57" s="105"/>
      <c r="AD57" s="295"/>
      <c r="AE57" s="89"/>
      <c r="AF57" s="281"/>
      <c r="AG57" s="102"/>
      <c r="AH57" s="102"/>
      <c r="AI57" s="282"/>
      <c r="AJ57" s="77"/>
      <c r="AK57" s="167" t="str">
        <f t="shared" si="1"/>
        <v>CASA CIENTIFICA BLANCO Y COMPANIA S.A.S</v>
      </c>
      <c r="AL57" s="167" t="str">
        <f t="shared" si="2"/>
        <v>SIGMA</v>
      </c>
      <c r="AM57" s="167">
        <f t="shared" si="3"/>
        <v>666000</v>
      </c>
      <c r="AN57" s="167">
        <f t="shared" si="4"/>
        <v>106560</v>
      </c>
      <c r="AO57" s="167">
        <f t="shared" si="5"/>
        <v>772560</v>
      </c>
      <c r="AP57" s="167" t="str">
        <f t="shared" si="6"/>
        <v>45 DIAS</v>
      </c>
      <c r="AQ57" s="281" t="s">
        <v>23</v>
      </c>
      <c r="AR57" s="102">
        <v>542000</v>
      </c>
      <c r="AS57" s="102">
        <v>86720</v>
      </c>
      <c r="AT57" s="282">
        <v>628720</v>
      </c>
      <c r="AU57" s="77" t="s">
        <v>1283</v>
      </c>
      <c r="AV57" s="287"/>
      <c r="AW57" s="106"/>
      <c r="AX57" s="106"/>
      <c r="AY57" s="288"/>
      <c r="AZ57" s="91"/>
      <c r="BA57" s="294" t="s">
        <v>23</v>
      </c>
      <c r="BB57" s="105">
        <v>601000</v>
      </c>
      <c r="BC57" s="105">
        <v>96160</v>
      </c>
      <c r="BD57" s="295">
        <v>697160</v>
      </c>
      <c r="BE57" s="89" t="s">
        <v>160</v>
      </c>
      <c r="BF57" s="167" t="str">
        <f t="shared" si="13"/>
        <v>QUIMICA  M.G.  S.A.S.</v>
      </c>
      <c r="BG57" s="167" t="str">
        <f t="shared" si="14"/>
        <v>SIGMA</v>
      </c>
      <c r="BH57" s="167">
        <f t="shared" si="15"/>
        <v>542000</v>
      </c>
      <c r="BI57" s="167">
        <f t="shared" si="16"/>
        <v>86720</v>
      </c>
      <c r="BJ57" s="167">
        <f t="shared" si="17"/>
        <v>628720</v>
      </c>
      <c r="BK57" s="167" t="str">
        <f t="shared" si="18"/>
        <v>60 DIAS</v>
      </c>
      <c r="BL57" s="107" t="str">
        <f t="shared" si="7"/>
        <v>QUIMICA  M.G.  S.A.S.</v>
      </c>
      <c r="BM57" s="107" t="str">
        <f t="shared" si="8"/>
        <v>SIGMA</v>
      </c>
      <c r="BN57" s="107">
        <f t="shared" si="9"/>
        <v>542000</v>
      </c>
      <c r="BO57" s="107">
        <f t="shared" si="10"/>
        <v>86720</v>
      </c>
      <c r="BP57" s="107">
        <f t="shared" si="11"/>
        <v>628720</v>
      </c>
      <c r="BQ57" s="107" t="str">
        <f t="shared" si="12"/>
        <v>60 DIAS</v>
      </c>
    </row>
    <row r="58" spans="1:69" ht="30">
      <c r="A58" s="12">
        <v>51</v>
      </c>
      <c r="B58" s="68" t="s">
        <v>987</v>
      </c>
      <c r="C58" s="15">
        <v>100</v>
      </c>
      <c r="D58" s="15" t="s">
        <v>317</v>
      </c>
      <c r="E58" s="15" t="s">
        <v>988</v>
      </c>
      <c r="F58" s="33">
        <v>1</v>
      </c>
      <c r="G58" s="267"/>
      <c r="H58" s="107"/>
      <c r="I58" s="107"/>
      <c r="J58" s="268"/>
      <c r="K58" s="93"/>
      <c r="L58" s="281"/>
      <c r="M58" s="102"/>
      <c r="N58" s="102"/>
      <c r="O58" s="282"/>
      <c r="P58" s="77"/>
      <c r="Q58" s="273"/>
      <c r="R58" s="275"/>
      <c r="S58" s="275"/>
      <c r="T58" s="274"/>
      <c r="U58" s="164"/>
      <c r="V58" s="172"/>
      <c r="W58" s="104"/>
      <c r="X58" s="104"/>
      <c r="Y58" s="301"/>
      <c r="Z58" s="87"/>
      <c r="AA58" s="294"/>
      <c r="AB58" s="105"/>
      <c r="AC58" s="105"/>
      <c r="AD58" s="295"/>
      <c r="AE58" s="89"/>
      <c r="AF58" s="281"/>
      <c r="AG58" s="102"/>
      <c r="AH58" s="102"/>
      <c r="AI58" s="282"/>
      <c r="AJ58" s="77"/>
      <c r="AK58" s="167"/>
      <c r="AL58" s="167"/>
      <c r="AM58" s="167"/>
      <c r="AN58" s="167"/>
      <c r="AO58" s="167"/>
      <c r="AP58" s="167"/>
      <c r="AQ58" s="281" t="s">
        <v>88</v>
      </c>
      <c r="AR58" s="102">
        <v>400000</v>
      </c>
      <c r="AS58" s="102">
        <v>64000</v>
      </c>
      <c r="AT58" s="282">
        <v>464000</v>
      </c>
      <c r="AU58" s="77" t="s">
        <v>1283</v>
      </c>
      <c r="AV58" s="287"/>
      <c r="AW58" s="106"/>
      <c r="AX58" s="106"/>
      <c r="AY58" s="288"/>
      <c r="AZ58" s="91"/>
      <c r="BA58" s="294" t="s">
        <v>88</v>
      </c>
      <c r="BB58" s="105"/>
      <c r="BC58" s="105"/>
      <c r="BD58" s="295"/>
      <c r="BE58" s="89"/>
      <c r="BF58" s="167" t="str">
        <f t="shared" si="13"/>
        <v>QUIMICA  M.G.  S.A.S.</v>
      </c>
      <c r="BG58" s="167" t="str">
        <f t="shared" si="14"/>
        <v>FISHER</v>
      </c>
      <c r="BH58" s="167">
        <f t="shared" si="15"/>
        <v>400000</v>
      </c>
      <c r="BI58" s="167">
        <f t="shared" si="16"/>
        <v>64000</v>
      </c>
      <c r="BJ58" s="167">
        <f t="shared" si="17"/>
        <v>464000</v>
      </c>
      <c r="BK58" s="167" t="str">
        <f t="shared" si="18"/>
        <v>60 DIAS</v>
      </c>
      <c r="BL58" s="107" t="str">
        <f t="shared" si="7"/>
        <v>QUIMICA  M.G.  S.A.S.</v>
      </c>
      <c r="BM58" s="107" t="str">
        <f t="shared" si="8"/>
        <v>FISHER</v>
      </c>
      <c r="BN58" s="107">
        <f t="shared" si="9"/>
        <v>400000</v>
      </c>
      <c r="BO58" s="107">
        <f t="shared" si="10"/>
        <v>64000</v>
      </c>
      <c r="BP58" s="107">
        <f t="shared" si="11"/>
        <v>464000</v>
      </c>
      <c r="BQ58" s="107" t="str">
        <f t="shared" si="12"/>
        <v>60 DIAS</v>
      </c>
    </row>
    <row r="59" spans="1:69">
      <c r="A59" s="12">
        <v>52</v>
      </c>
      <c r="B59" s="68" t="s">
        <v>989</v>
      </c>
      <c r="C59" s="12">
        <v>1</v>
      </c>
      <c r="D59" s="12" t="s">
        <v>317</v>
      </c>
      <c r="E59" s="12" t="s">
        <v>23</v>
      </c>
      <c r="F59" s="33">
        <v>1</v>
      </c>
      <c r="G59" s="267"/>
      <c r="H59" s="107"/>
      <c r="I59" s="107"/>
      <c r="J59" s="268"/>
      <c r="K59" s="93"/>
      <c r="L59" s="281"/>
      <c r="M59" s="102"/>
      <c r="N59" s="102"/>
      <c r="O59" s="282"/>
      <c r="P59" s="77"/>
      <c r="Q59" s="273" t="s">
        <v>23</v>
      </c>
      <c r="R59" s="275">
        <v>507000</v>
      </c>
      <c r="S59" s="275">
        <v>81120</v>
      </c>
      <c r="T59" s="274">
        <v>588120</v>
      </c>
      <c r="U59" s="164" t="s">
        <v>1287</v>
      </c>
      <c r="V59" s="172"/>
      <c r="W59" s="104"/>
      <c r="X59" s="104"/>
      <c r="Y59" s="301"/>
      <c r="Z59" s="87"/>
      <c r="AA59" s="294"/>
      <c r="AB59" s="105"/>
      <c r="AC59" s="105"/>
      <c r="AD59" s="295"/>
      <c r="AE59" s="89"/>
      <c r="AF59" s="281"/>
      <c r="AG59" s="102"/>
      <c r="AH59" s="102"/>
      <c r="AI59" s="282"/>
      <c r="AJ59" s="77"/>
      <c r="AK59" s="167" t="str">
        <f t="shared" si="1"/>
        <v>CASA CIENTIFICA BLANCO Y COMPANIA S.A.S</v>
      </c>
      <c r="AL59" s="167" t="str">
        <f t="shared" si="2"/>
        <v>SIGMA</v>
      </c>
      <c r="AM59" s="167">
        <f t="shared" si="3"/>
        <v>507000</v>
      </c>
      <c r="AN59" s="167">
        <f t="shared" si="4"/>
        <v>81120</v>
      </c>
      <c r="AO59" s="167">
        <f t="shared" si="5"/>
        <v>588120</v>
      </c>
      <c r="AP59" s="167" t="str">
        <f t="shared" si="6"/>
        <v>45 DIAS</v>
      </c>
      <c r="AQ59" s="281" t="s">
        <v>23</v>
      </c>
      <c r="AR59" s="102">
        <v>435000</v>
      </c>
      <c r="AS59" s="102">
        <v>69600</v>
      </c>
      <c r="AT59" s="282">
        <v>504600</v>
      </c>
      <c r="AU59" s="77" t="s">
        <v>1283</v>
      </c>
      <c r="AV59" s="287"/>
      <c r="AW59" s="106"/>
      <c r="AX59" s="106"/>
      <c r="AY59" s="288"/>
      <c r="AZ59" s="91"/>
      <c r="BA59" s="294" t="s">
        <v>23</v>
      </c>
      <c r="BB59" s="105">
        <v>477700</v>
      </c>
      <c r="BC59" s="105">
        <v>76432</v>
      </c>
      <c r="BD59" s="295">
        <v>554132</v>
      </c>
      <c r="BE59" s="89" t="s">
        <v>160</v>
      </c>
      <c r="BF59" s="167" t="str">
        <f t="shared" si="13"/>
        <v>QUIMICA  M.G.  S.A.S.</v>
      </c>
      <c r="BG59" s="167" t="str">
        <f t="shared" si="14"/>
        <v>SIGMA</v>
      </c>
      <c r="BH59" s="167">
        <f t="shared" si="15"/>
        <v>435000</v>
      </c>
      <c r="BI59" s="167">
        <f t="shared" si="16"/>
        <v>69600</v>
      </c>
      <c r="BJ59" s="167">
        <f t="shared" si="17"/>
        <v>504600</v>
      </c>
      <c r="BK59" s="167" t="str">
        <f t="shared" si="18"/>
        <v>60 DIAS</v>
      </c>
      <c r="BL59" s="107" t="str">
        <f t="shared" si="7"/>
        <v>QUIMICA  M.G.  S.A.S.</v>
      </c>
      <c r="BM59" s="107" t="str">
        <f t="shared" si="8"/>
        <v>SIGMA</v>
      </c>
      <c r="BN59" s="107">
        <f t="shared" si="9"/>
        <v>435000</v>
      </c>
      <c r="BO59" s="107">
        <f t="shared" si="10"/>
        <v>69600</v>
      </c>
      <c r="BP59" s="107">
        <f t="shared" si="11"/>
        <v>504600</v>
      </c>
      <c r="BQ59" s="107" t="str">
        <f t="shared" si="12"/>
        <v>60 DIAS</v>
      </c>
    </row>
    <row r="60" spans="1:69" ht="30">
      <c r="A60" s="12">
        <v>53</v>
      </c>
      <c r="B60" s="68" t="s">
        <v>990</v>
      </c>
      <c r="C60" s="12">
        <v>100</v>
      </c>
      <c r="D60" s="12" t="s">
        <v>317</v>
      </c>
      <c r="E60" s="12" t="s">
        <v>23</v>
      </c>
      <c r="F60" s="33">
        <v>1</v>
      </c>
      <c r="G60" s="267"/>
      <c r="H60" s="107"/>
      <c r="I60" s="107"/>
      <c r="J60" s="268"/>
      <c r="K60" s="93"/>
      <c r="L60" s="281"/>
      <c r="M60" s="102"/>
      <c r="N60" s="102"/>
      <c r="O60" s="282"/>
      <c r="P60" s="77"/>
      <c r="Q60" s="273" t="s">
        <v>23</v>
      </c>
      <c r="R60" s="275">
        <v>203000</v>
      </c>
      <c r="S60" s="275">
        <v>32480</v>
      </c>
      <c r="T60" s="274">
        <v>235480</v>
      </c>
      <c r="U60" s="164" t="s">
        <v>1287</v>
      </c>
      <c r="V60" s="172"/>
      <c r="W60" s="104"/>
      <c r="X60" s="104"/>
      <c r="Y60" s="301"/>
      <c r="Z60" s="87"/>
      <c r="AA60" s="294"/>
      <c r="AB60" s="105"/>
      <c r="AC60" s="105"/>
      <c r="AD60" s="295"/>
      <c r="AE60" s="89"/>
      <c r="AF60" s="281"/>
      <c r="AG60" s="102"/>
      <c r="AH60" s="102"/>
      <c r="AI60" s="282"/>
      <c r="AJ60" s="77"/>
      <c r="AK60" s="167" t="str">
        <f t="shared" si="1"/>
        <v>CASA CIENTIFICA BLANCO Y COMPANIA S.A.S</v>
      </c>
      <c r="AL60" s="167" t="str">
        <f t="shared" si="2"/>
        <v>SIGMA</v>
      </c>
      <c r="AM60" s="167">
        <f t="shared" si="3"/>
        <v>203000</v>
      </c>
      <c r="AN60" s="167">
        <f t="shared" si="4"/>
        <v>32480</v>
      </c>
      <c r="AO60" s="167">
        <f t="shared" si="5"/>
        <v>235480</v>
      </c>
      <c r="AP60" s="167" t="str">
        <f t="shared" si="6"/>
        <v>45 DIAS</v>
      </c>
      <c r="AQ60" s="281" t="s">
        <v>23</v>
      </c>
      <c r="AR60" s="102">
        <v>179000</v>
      </c>
      <c r="AS60" s="102">
        <v>28640</v>
      </c>
      <c r="AT60" s="282">
        <v>207640</v>
      </c>
      <c r="AU60" s="77" t="s">
        <v>1283</v>
      </c>
      <c r="AV60" s="287"/>
      <c r="AW60" s="106"/>
      <c r="AX60" s="106"/>
      <c r="AY60" s="288"/>
      <c r="AZ60" s="91"/>
      <c r="BA60" s="294" t="s">
        <v>23</v>
      </c>
      <c r="BB60" s="105">
        <v>183000</v>
      </c>
      <c r="BC60" s="105">
        <v>29280</v>
      </c>
      <c r="BD60" s="295">
        <v>212280</v>
      </c>
      <c r="BE60" s="89" t="s">
        <v>160</v>
      </c>
      <c r="BF60" s="167" t="str">
        <f t="shared" si="13"/>
        <v>QUIMICA  M.G.  S.A.S.</v>
      </c>
      <c r="BG60" s="167" t="str">
        <f t="shared" si="14"/>
        <v>SIGMA</v>
      </c>
      <c r="BH60" s="167">
        <f t="shared" si="15"/>
        <v>179000</v>
      </c>
      <c r="BI60" s="167">
        <f t="shared" si="16"/>
        <v>28640</v>
      </c>
      <c r="BJ60" s="167">
        <f t="shared" si="17"/>
        <v>207640</v>
      </c>
      <c r="BK60" s="167" t="str">
        <f t="shared" si="18"/>
        <v>60 DIAS</v>
      </c>
      <c r="BL60" s="107" t="str">
        <f t="shared" si="7"/>
        <v>QUIMICA  M.G.  S.A.S.</v>
      </c>
      <c r="BM60" s="107" t="str">
        <f t="shared" si="8"/>
        <v>SIGMA</v>
      </c>
      <c r="BN60" s="107">
        <f t="shared" si="9"/>
        <v>179000</v>
      </c>
      <c r="BO60" s="107">
        <f t="shared" si="10"/>
        <v>28640</v>
      </c>
      <c r="BP60" s="107">
        <f t="shared" si="11"/>
        <v>207640</v>
      </c>
      <c r="BQ60" s="107" t="str">
        <f t="shared" si="12"/>
        <v>60 DIAS</v>
      </c>
    </row>
    <row r="61" spans="1:69" ht="30">
      <c r="A61" s="12">
        <v>54</v>
      </c>
      <c r="B61" s="68" t="s">
        <v>991</v>
      </c>
      <c r="C61" s="12">
        <v>4</v>
      </c>
      <c r="D61" s="12" t="s">
        <v>89</v>
      </c>
      <c r="E61" s="19" t="s">
        <v>1270</v>
      </c>
      <c r="F61" s="33">
        <v>4</v>
      </c>
      <c r="G61" s="267" t="s">
        <v>134</v>
      </c>
      <c r="H61" s="107">
        <v>281000</v>
      </c>
      <c r="I61" s="107">
        <v>28100</v>
      </c>
      <c r="J61" s="268">
        <v>1303840</v>
      </c>
      <c r="K61" s="93" t="s">
        <v>1276</v>
      </c>
      <c r="L61" s="281"/>
      <c r="M61" s="102"/>
      <c r="N61" s="102"/>
      <c r="O61" s="282"/>
      <c r="P61" s="77"/>
      <c r="Q61" s="273"/>
      <c r="R61" s="275"/>
      <c r="S61" s="275"/>
      <c r="T61" s="274"/>
      <c r="U61" s="164"/>
      <c r="V61" s="172"/>
      <c r="W61" s="104"/>
      <c r="X61" s="104"/>
      <c r="Y61" s="301"/>
      <c r="Z61" s="87"/>
      <c r="AA61" s="294"/>
      <c r="AB61" s="105"/>
      <c r="AC61" s="105"/>
      <c r="AD61" s="295"/>
      <c r="AE61" s="89"/>
      <c r="AF61" s="281" t="s">
        <v>134</v>
      </c>
      <c r="AG61" s="102">
        <v>141102</v>
      </c>
      <c r="AH61" s="102">
        <v>22576.32</v>
      </c>
      <c r="AI61" s="282">
        <f t="shared" si="0"/>
        <v>654713.28</v>
      </c>
      <c r="AJ61" s="77" t="s">
        <v>1312</v>
      </c>
      <c r="AK61" s="167" t="str">
        <f t="shared" si="1"/>
        <v>PROFINAS SAS</v>
      </c>
      <c r="AL61" s="167" t="str">
        <f t="shared" si="2"/>
        <v>MERCK</v>
      </c>
      <c r="AM61" s="167">
        <f t="shared" si="3"/>
        <v>141102</v>
      </c>
      <c r="AN61" s="167">
        <f t="shared" si="4"/>
        <v>22576.32</v>
      </c>
      <c r="AO61" s="167">
        <f t="shared" si="5"/>
        <v>654713.28</v>
      </c>
      <c r="AP61" s="167" t="str">
        <f t="shared" si="6"/>
        <v>8-75 DIAS</v>
      </c>
      <c r="AQ61" s="281"/>
      <c r="AR61" s="102"/>
      <c r="AS61" s="102"/>
      <c r="AT61" s="282"/>
      <c r="AU61" s="77"/>
      <c r="AV61" s="287"/>
      <c r="AW61" s="106"/>
      <c r="AX61" s="106"/>
      <c r="AY61" s="288"/>
      <c r="AZ61" s="91"/>
      <c r="BA61" s="294" t="s">
        <v>88</v>
      </c>
      <c r="BB61" s="105">
        <v>127600</v>
      </c>
      <c r="BC61" s="105">
        <v>20416</v>
      </c>
      <c r="BD61" s="295">
        <v>592064</v>
      </c>
      <c r="BE61" s="89" t="s">
        <v>160</v>
      </c>
      <c r="BF61" s="167" t="str">
        <f t="shared" si="13"/>
        <v>SCIENTIFIC PRODUCTS LTDA.</v>
      </c>
      <c r="BG61" s="167" t="str">
        <f t="shared" si="14"/>
        <v>FISHER</v>
      </c>
      <c r="BH61" s="167">
        <f t="shared" si="15"/>
        <v>127600</v>
      </c>
      <c r="BI61" s="167">
        <f t="shared" si="16"/>
        <v>20416</v>
      </c>
      <c r="BJ61" s="167">
        <f t="shared" si="17"/>
        <v>592064</v>
      </c>
      <c r="BK61" s="167" t="str">
        <f t="shared" si="18"/>
        <v>90 DÍAS</v>
      </c>
      <c r="BL61" s="107" t="str">
        <f t="shared" si="7"/>
        <v>SCIENTIFIC PRODUCTS LTDA.</v>
      </c>
      <c r="BM61" s="107" t="str">
        <f t="shared" si="8"/>
        <v>FISHER</v>
      </c>
      <c r="BN61" s="107">
        <f t="shared" si="9"/>
        <v>127600</v>
      </c>
      <c r="BO61" s="107">
        <f t="shared" si="10"/>
        <v>20416</v>
      </c>
      <c r="BP61" s="107">
        <f t="shared" si="11"/>
        <v>592064</v>
      </c>
      <c r="BQ61" s="107" t="str">
        <f t="shared" si="12"/>
        <v>90 DÍAS</v>
      </c>
    </row>
    <row r="62" spans="1:69">
      <c r="A62" s="12">
        <v>55</v>
      </c>
      <c r="B62" s="68" t="s">
        <v>992</v>
      </c>
      <c r="C62" s="12">
        <v>100</v>
      </c>
      <c r="D62" s="12" t="s">
        <v>983</v>
      </c>
      <c r="E62" s="12" t="s">
        <v>23</v>
      </c>
      <c r="F62" s="33">
        <v>1</v>
      </c>
      <c r="G62" s="267"/>
      <c r="H62" s="107"/>
      <c r="I62" s="107"/>
      <c r="J62" s="268"/>
      <c r="K62" s="93"/>
      <c r="L62" s="281"/>
      <c r="M62" s="102"/>
      <c r="N62" s="102"/>
      <c r="O62" s="282"/>
      <c r="P62" s="77"/>
      <c r="Q62" s="273"/>
      <c r="R62" s="275"/>
      <c r="S62" s="275"/>
      <c r="T62" s="274"/>
      <c r="U62" s="164"/>
      <c r="V62" s="172"/>
      <c r="W62" s="104"/>
      <c r="X62" s="104"/>
      <c r="Y62" s="301"/>
      <c r="Z62" s="87"/>
      <c r="AA62" s="294"/>
      <c r="AB62" s="105"/>
      <c r="AC62" s="105"/>
      <c r="AD62" s="295"/>
      <c r="AE62" s="89"/>
      <c r="AF62" s="281"/>
      <c r="AG62" s="102"/>
      <c r="AH62" s="102"/>
      <c r="AI62" s="282"/>
      <c r="AJ62" s="77"/>
      <c r="AK62" s="167"/>
      <c r="AL62" s="167"/>
      <c r="AM62" s="167"/>
      <c r="AN62" s="167"/>
      <c r="AO62" s="167"/>
      <c r="AP62" s="167"/>
      <c r="AQ62" s="281" t="s">
        <v>23</v>
      </c>
      <c r="AR62" s="102">
        <v>227000</v>
      </c>
      <c r="AS62" s="102">
        <v>36320</v>
      </c>
      <c r="AT62" s="282">
        <v>263320</v>
      </c>
      <c r="AU62" s="77" t="s">
        <v>1283</v>
      </c>
      <c r="AV62" s="287"/>
      <c r="AW62" s="106"/>
      <c r="AX62" s="106"/>
      <c r="AY62" s="288"/>
      <c r="AZ62" s="91"/>
      <c r="BA62" s="294" t="s">
        <v>23</v>
      </c>
      <c r="BB62" s="105">
        <v>268200</v>
      </c>
      <c r="BC62" s="105">
        <v>42912</v>
      </c>
      <c r="BD62" s="295">
        <v>311112</v>
      </c>
      <c r="BE62" s="89" t="s">
        <v>160</v>
      </c>
      <c r="BF62" s="167" t="str">
        <f t="shared" si="13"/>
        <v>QUIMICA  M.G.  S.A.S.</v>
      </c>
      <c r="BG62" s="167" t="str">
        <f t="shared" si="14"/>
        <v>SIGMA</v>
      </c>
      <c r="BH62" s="167">
        <f t="shared" si="15"/>
        <v>227000</v>
      </c>
      <c r="BI62" s="167">
        <f t="shared" si="16"/>
        <v>36320</v>
      </c>
      <c r="BJ62" s="167">
        <f t="shared" si="17"/>
        <v>263320</v>
      </c>
      <c r="BK62" s="167" t="str">
        <f t="shared" si="18"/>
        <v>60 DIAS</v>
      </c>
      <c r="BL62" s="107" t="str">
        <f t="shared" si="7"/>
        <v>QUIMICA  M.G.  S.A.S.</v>
      </c>
      <c r="BM62" s="107" t="str">
        <f t="shared" si="8"/>
        <v>SIGMA</v>
      </c>
      <c r="BN62" s="107">
        <f t="shared" si="9"/>
        <v>227000</v>
      </c>
      <c r="BO62" s="107">
        <f t="shared" si="10"/>
        <v>36320</v>
      </c>
      <c r="BP62" s="107">
        <f t="shared" si="11"/>
        <v>263320</v>
      </c>
      <c r="BQ62" s="107" t="str">
        <f t="shared" si="12"/>
        <v>60 DIAS</v>
      </c>
    </row>
    <row r="63" spans="1:69" ht="30">
      <c r="A63" s="12">
        <v>56</v>
      </c>
      <c r="B63" s="68" t="s">
        <v>993</v>
      </c>
      <c r="C63" s="12">
        <v>4</v>
      </c>
      <c r="D63" s="12" t="s">
        <v>89</v>
      </c>
      <c r="E63" s="73" t="s">
        <v>1269</v>
      </c>
      <c r="F63" s="33">
        <v>5</v>
      </c>
      <c r="G63" s="267" t="s">
        <v>134</v>
      </c>
      <c r="H63" s="107">
        <v>184000</v>
      </c>
      <c r="I63" s="107">
        <v>18400</v>
      </c>
      <c r="J63" s="268">
        <v>1067200</v>
      </c>
      <c r="K63" s="93" t="s">
        <v>1276</v>
      </c>
      <c r="L63" s="281"/>
      <c r="M63" s="102"/>
      <c r="N63" s="102"/>
      <c r="O63" s="282"/>
      <c r="P63" s="77"/>
      <c r="Q63" s="273"/>
      <c r="R63" s="275"/>
      <c r="S63" s="275"/>
      <c r="T63" s="274"/>
      <c r="U63" s="164"/>
      <c r="V63" s="172"/>
      <c r="W63" s="104"/>
      <c r="X63" s="104"/>
      <c r="Y63" s="301"/>
      <c r="Z63" s="87"/>
      <c r="AA63" s="294"/>
      <c r="AB63" s="105"/>
      <c r="AC63" s="105"/>
      <c r="AD63" s="295"/>
      <c r="AE63" s="89"/>
      <c r="AF63" s="281" t="s">
        <v>134</v>
      </c>
      <c r="AG63" s="102">
        <v>176400</v>
      </c>
      <c r="AH63" s="102">
        <v>28224</v>
      </c>
      <c r="AI63" s="282">
        <f t="shared" si="0"/>
        <v>1023120</v>
      </c>
      <c r="AJ63" s="77" t="s">
        <v>1312</v>
      </c>
      <c r="AK63" s="167" t="str">
        <f t="shared" si="1"/>
        <v>PROFINAS SAS</v>
      </c>
      <c r="AL63" s="167" t="str">
        <f t="shared" si="2"/>
        <v>MERCK</v>
      </c>
      <c r="AM63" s="167">
        <f t="shared" si="3"/>
        <v>176400</v>
      </c>
      <c r="AN63" s="167">
        <f t="shared" si="4"/>
        <v>28224</v>
      </c>
      <c r="AO63" s="167">
        <f t="shared" si="5"/>
        <v>1023120</v>
      </c>
      <c r="AP63" s="167" t="str">
        <f t="shared" si="6"/>
        <v>8-75 DIAS</v>
      </c>
      <c r="AQ63" s="281"/>
      <c r="AR63" s="102"/>
      <c r="AS63" s="102"/>
      <c r="AT63" s="282"/>
      <c r="AU63" s="77"/>
      <c r="AV63" s="287"/>
      <c r="AW63" s="106"/>
      <c r="AX63" s="106"/>
      <c r="AY63" s="288"/>
      <c r="AZ63" s="91"/>
      <c r="BA63" s="294"/>
      <c r="BB63" s="105"/>
      <c r="BC63" s="105"/>
      <c r="BD63" s="295"/>
      <c r="BE63" s="89"/>
      <c r="BF63" s="167"/>
      <c r="BG63" s="167"/>
      <c r="BH63" s="167"/>
      <c r="BI63" s="167"/>
      <c r="BJ63" s="167"/>
      <c r="BK63" s="167"/>
      <c r="BL63" s="107" t="str">
        <f t="shared" si="7"/>
        <v>PROFINAS SAS</v>
      </c>
      <c r="BM63" s="107" t="str">
        <f t="shared" si="8"/>
        <v>MERCK</v>
      </c>
      <c r="BN63" s="107">
        <f t="shared" si="9"/>
        <v>176400</v>
      </c>
      <c r="BO63" s="107">
        <f t="shared" si="10"/>
        <v>28224</v>
      </c>
      <c r="BP63" s="107">
        <f t="shared" si="11"/>
        <v>1023120</v>
      </c>
      <c r="BQ63" s="107" t="str">
        <f t="shared" si="12"/>
        <v>8-75 DIAS</v>
      </c>
    </row>
    <row r="64" spans="1:69" ht="30">
      <c r="A64" s="12">
        <v>57</v>
      </c>
      <c r="B64" s="68" t="s">
        <v>994</v>
      </c>
      <c r="C64" s="12">
        <v>4</v>
      </c>
      <c r="D64" s="12" t="s">
        <v>89</v>
      </c>
      <c r="E64" s="19" t="s">
        <v>1270</v>
      </c>
      <c r="F64" s="33">
        <v>9</v>
      </c>
      <c r="G64" s="267" t="s">
        <v>134</v>
      </c>
      <c r="H64" s="107">
        <v>76000</v>
      </c>
      <c r="I64" s="107">
        <v>7600</v>
      </c>
      <c r="J64" s="268">
        <v>793440</v>
      </c>
      <c r="K64" s="93" t="s">
        <v>1276</v>
      </c>
      <c r="L64" s="281"/>
      <c r="M64" s="102"/>
      <c r="N64" s="102"/>
      <c r="O64" s="282"/>
      <c r="P64" s="77"/>
      <c r="Q64" s="273"/>
      <c r="R64" s="275"/>
      <c r="S64" s="275"/>
      <c r="T64" s="274"/>
      <c r="U64" s="164"/>
      <c r="V64" s="172"/>
      <c r="W64" s="104"/>
      <c r="X64" s="104"/>
      <c r="Y64" s="301"/>
      <c r="Z64" s="87"/>
      <c r="AA64" s="294"/>
      <c r="AB64" s="105"/>
      <c r="AC64" s="105"/>
      <c r="AD64" s="295"/>
      <c r="AE64" s="89"/>
      <c r="AF64" s="281" t="s">
        <v>134</v>
      </c>
      <c r="AG64" s="102">
        <v>57772.799999999996</v>
      </c>
      <c r="AH64" s="102">
        <v>9243.6479999999992</v>
      </c>
      <c r="AI64" s="282">
        <f t="shared" si="0"/>
        <v>603148.03199999989</v>
      </c>
      <c r="AJ64" s="77" t="s">
        <v>1312</v>
      </c>
      <c r="AK64" s="167" t="str">
        <f t="shared" si="1"/>
        <v>PROFINAS SAS</v>
      </c>
      <c r="AL64" s="167" t="str">
        <f t="shared" si="2"/>
        <v>MERCK</v>
      </c>
      <c r="AM64" s="167">
        <f t="shared" si="3"/>
        <v>57772.799999999996</v>
      </c>
      <c r="AN64" s="167">
        <f t="shared" si="4"/>
        <v>9243.6479999999992</v>
      </c>
      <c r="AO64" s="167">
        <f t="shared" si="5"/>
        <v>603148.03199999989</v>
      </c>
      <c r="AP64" s="167" t="str">
        <f t="shared" si="6"/>
        <v>8-75 DIAS</v>
      </c>
      <c r="AQ64" s="281"/>
      <c r="AR64" s="102"/>
      <c r="AS64" s="102"/>
      <c r="AT64" s="282"/>
      <c r="AU64" s="77"/>
      <c r="AV64" s="287"/>
      <c r="AW64" s="106"/>
      <c r="AX64" s="106"/>
      <c r="AY64" s="288"/>
      <c r="AZ64" s="91"/>
      <c r="BA64" s="294" t="s">
        <v>88</v>
      </c>
      <c r="BB64" s="105">
        <v>77000</v>
      </c>
      <c r="BC64" s="105">
        <v>12320</v>
      </c>
      <c r="BD64" s="295">
        <v>803880</v>
      </c>
      <c r="BE64" s="89" t="s">
        <v>160</v>
      </c>
      <c r="BF64" s="167" t="str">
        <f t="shared" ref="BF64:BF94" si="19">IF(BH64=BB64,$BA$6,IF(BH64=AW64,$AV$6,IF(BH64=AR64,$AQ$6," ")))</f>
        <v>SCIENTIFIC PRODUCTS LTDA.</v>
      </c>
      <c r="BG64" s="167" t="str">
        <f t="shared" ref="BG64:BG94" si="20">IF(BH64=BB64,BA64,IF(BH64=AW64,AV64,IF(BH64=AR64,AQ64," ")))</f>
        <v>FISHER</v>
      </c>
      <c r="BH64" s="167">
        <f t="shared" ref="BH64:BH94" si="21">MIN(BB64,AW64,AR64)</f>
        <v>77000</v>
      </c>
      <c r="BI64" s="167">
        <f t="shared" ref="BI64:BI94" si="22">IF(BH64=BB64,BC64,IF(BH64=AW64,AX64,IF(BH64=AR64,AS64," ")))</f>
        <v>12320</v>
      </c>
      <c r="BJ64" s="167">
        <f t="shared" ref="BJ64:BJ94" si="23">MIN(BD64,AY64,AT64)</f>
        <v>803880</v>
      </c>
      <c r="BK64" s="167" t="str">
        <f t="shared" ref="BK64:BK94" si="24">IF(BH64=BB64,BE64,IF(BH64=AW64,AZ64,IF(BH64=AR64,AU64," ")))</f>
        <v>90 DÍAS</v>
      </c>
      <c r="BL64" s="107" t="str">
        <f t="shared" si="7"/>
        <v>PROFINAS SAS</v>
      </c>
      <c r="BM64" s="107" t="str">
        <f t="shared" si="8"/>
        <v>MERCK</v>
      </c>
      <c r="BN64" s="107">
        <f t="shared" si="9"/>
        <v>57772.799999999996</v>
      </c>
      <c r="BO64" s="107">
        <f t="shared" si="10"/>
        <v>9243.6479999999992</v>
      </c>
      <c r="BP64" s="107">
        <f t="shared" si="11"/>
        <v>603148.03199999989</v>
      </c>
      <c r="BQ64" s="107" t="str">
        <f t="shared" si="12"/>
        <v>8-75 DIAS</v>
      </c>
    </row>
    <row r="65" spans="1:69">
      <c r="A65" s="12">
        <v>58</v>
      </c>
      <c r="B65" s="31" t="s">
        <v>995</v>
      </c>
      <c r="C65" s="12">
        <v>25</v>
      </c>
      <c r="D65" s="12" t="s">
        <v>308</v>
      </c>
      <c r="E65" s="12" t="s">
        <v>23</v>
      </c>
      <c r="F65" s="33">
        <v>1</v>
      </c>
      <c r="G65" s="267"/>
      <c r="H65" s="107"/>
      <c r="I65" s="107"/>
      <c r="J65" s="268"/>
      <c r="K65" s="93"/>
      <c r="L65" s="281"/>
      <c r="M65" s="102"/>
      <c r="N65" s="102"/>
      <c r="O65" s="282"/>
      <c r="P65" s="77"/>
      <c r="Q65" s="273" t="s">
        <v>23</v>
      </c>
      <c r="R65" s="275">
        <v>598000</v>
      </c>
      <c r="S65" s="275">
        <v>95680</v>
      </c>
      <c r="T65" s="274">
        <v>693680</v>
      </c>
      <c r="U65" s="164" t="s">
        <v>1287</v>
      </c>
      <c r="V65" s="172"/>
      <c r="W65" s="104"/>
      <c r="X65" s="104"/>
      <c r="Y65" s="301"/>
      <c r="Z65" s="87"/>
      <c r="AA65" s="294"/>
      <c r="AB65" s="105"/>
      <c r="AC65" s="105"/>
      <c r="AD65" s="295"/>
      <c r="AE65" s="89"/>
      <c r="AF65" s="281"/>
      <c r="AG65" s="102"/>
      <c r="AH65" s="102"/>
      <c r="AI65" s="282"/>
      <c r="AJ65" s="77"/>
      <c r="AK65" s="167" t="str">
        <f t="shared" si="1"/>
        <v>CASA CIENTIFICA BLANCO Y COMPANIA S.A.S</v>
      </c>
      <c r="AL65" s="167" t="str">
        <f t="shared" si="2"/>
        <v>SIGMA</v>
      </c>
      <c r="AM65" s="167">
        <f t="shared" si="3"/>
        <v>598000</v>
      </c>
      <c r="AN65" s="167">
        <f t="shared" si="4"/>
        <v>95680</v>
      </c>
      <c r="AO65" s="167">
        <f t="shared" si="5"/>
        <v>693680</v>
      </c>
      <c r="AP65" s="167" t="str">
        <f t="shared" si="6"/>
        <v>45 DIAS</v>
      </c>
      <c r="AQ65" s="281" t="s">
        <v>23</v>
      </c>
      <c r="AR65" s="102">
        <v>489000</v>
      </c>
      <c r="AS65" s="102">
        <v>78240</v>
      </c>
      <c r="AT65" s="282">
        <v>567240</v>
      </c>
      <c r="AU65" s="77" t="s">
        <v>1283</v>
      </c>
      <c r="AV65" s="287"/>
      <c r="AW65" s="106"/>
      <c r="AX65" s="106"/>
      <c r="AY65" s="288"/>
      <c r="AZ65" s="91"/>
      <c r="BA65" s="294" t="s">
        <v>23</v>
      </c>
      <c r="BB65" s="105">
        <v>540000</v>
      </c>
      <c r="BC65" s="105">
        <v>86400</v>
      </c>
      <c r="BD65" s="295">
        <v>626400</v>
      </c>
      <c r="BE65" s="89" t="s">
        <v>160</v>
      </c>
      <c r="BF65" s="167" t="str">
        <f t="shared" si="19"/>
        <v>QUIMICA  M.G.  S.A.S.</v>
      </c>
      <c r="BG65" s="167" t="str">
        <f t="shared" si="20"/>
        <v>SIGMA</v>
      </c>
      <c r="BH65" s="167">
        <f t="shared" si="21"/>
        <v>489000</v>
      </c>
      <c r="BI65" s="167">
        <f t="shared" si="22"/>
        <v>78240</v>
      </c>
      <c r="BJ65" s="167">
        <f t="shared" si="23"/>
        <v>567240</v>
      </c>
      <c r="BK65" s="167" t="str">
        <f t="shared" si="24"/>
        <v>60 DIAS</v>
      </c>
      <c r="BL65" s="107" t="str">
        <f t="shared" si="7"/>
        <v>QUIMICA  M.G.  S.A.S.</v>
      </c>
      <c r="BM65" s="107" t="str">
        <f t="shared" si="8"/>
        <v>SIGMA</v>
      </c>
      <c r="BN65" s="107">
        <f t="shared" si="9"/>
        <v>489000</v>
      </c>
      <c r="BO65" s="107">
        <f t="shared" si="10"/>
        <v>78240</v>
      </c>
      <c r="BP65" s="107">
        <f t="shared" si="11"/>
        <v>567240</v>
      </c>
      <c r="BQ65" s="107" t="str">
        <f t="shared" si="12"/>
        <v>60 DIAS</v>
      </c>
    </row>
    <row r="66" spans="1:69" ht="30">
      <c r="A66" s="12">
        <v>59</v>
      </c>
      <c r="B66" s="68" t="s">
        <v>996</v>
      </c>
      <c r="C66" s="12">
        <v>100</v>
      </c>
      <c r="D66" s="12" t="s">
        <v>317</v>
      </c>
      <c r="E66" s="73" t="s">
        <v>1269</v>
      </c>
      <c r="F66" s="33">
        <v>1</v>
      </c>
      <c r="G66" s="267" t="s">
        <v>134</v>
      </c>
      <c r="H66" s="107">
        <v>222500</v>
      </c>
      <c r="I66" s="107">
        <v>22250</v>
      </c>
      <c r="J66" s="268">
        <v>258099.99999999997</v>
      </c>
      <c r="K66" s="93" t="s">
        <v>1274</v>
      </c>
      <c r="L66" s="281"/>
      <c r="M66" s="102"/>
      <c r="N66" s="102"/>
      <c r="O66" s="282"/>
      <c r="P66" s="77"/>
      <c r="Q66" s="273" t="s">
        <v>23</v>
      </c>
      <c r="R66" s="275">
        <v>253000</v>
      </c>
      <c r="S66" s="275">
        <v>40480</v>
      </c>
      <c r="T66" s="274">
        <v>293480</v>
      </c>
      <c r="U66" s="164" t="s">
        <v>1287</v>
      </c>
      <c r="V66" s="172"/>
      <c r="W66" s="104"/>
      <c r="X66" s="104"/>
      <c r="Y66" s="301"/>
      <c r="Z66" s="87"/>
      <c r="AA66" s="294"/>
      <c r="AB66" s="105"/>
      <c r="AC66" s="105"/>
      <c r="AD66" s="295"/>
      <c r="AE66" s="89"/>
      <c r="AF66" s="281" t="s">
        <v>134</v>
      </c>
      <c r="AG66" s="102">
        <v>184320</v>
      </c>
      <c r="AH66" s="102">
        <v>29491.200000000001</v>
      </c>
      <c r="AI66" s="282">
        <f t="shared" si="0"/>
        <v>213811.20000000001</v>
      </c>
      <c r="AJ66" s="77" t="s">
        <v>1312</v>
      </c>
      <c r="AK66" s="167" t="str">
        <f t="shared" si="1"/>
        <v>PROFINAS SAS</v>
      </c>
      <c r="AL66" s="167" t="str">
        <f t="shared" si="2"/>
        <v>MERCK</v>
      </c>
      <c r="AM66" s="167">
        <f t="shared" si="3"/>
        <v>184320</v>
      </c>
      <c r="AN66" s="167">
        <f t="shared" si="4"/>
        <v>29491.200000000001</v>
      </c>
      <c r="AO66" s="167">
        <f t="shared" si="5"/>
        <v>213811.20000000001</v>
      </c>
      <c r="AP66" s="167" t="str">
        <f t="shared" si="6"/>
        <v>8-75 DIAS</v>
      </c>
      <c r="AQ66" s="281" t="s">
        <v>23</v>
      </c>
      <c r="AR66" s="102">
        <v>225000</v>
      </c>
      <c r="AS66" s="102">
        <v>36000</v>
      </c>
      <c r="AT66" s="282">
        <v>261000</v>
      </c>
      <c r="AU66" s="77" t="s">
        <v>1283</v>
      </c>
      <c r="AV66" s="287"/>
      <c r="AW66" s="106"/>
      <c r="AX66" s="106"/>
      <c r="AY66" s="288"/>
      <c r="AZ66" s="91"/>
      <c r="BA66" s="294" t="s">
        <v>23</v>
      </c>
      <c r="BB66" s="105">
        <v>236000</v>
      </c>
      <c r="BC66" s="105">
        <v>37760</v>
      </c>
      <c r="BD66" s="295">
        <v>273760</v>
      </c>
      <c r="BE66" s="89" t="s">
        <v>160</v>
      </c>
      <c r="BF66" s="167" t="str">
        <f t="shared" si="19"/>
        <v>QUIMICA  M.G.  S.A.S.</v>
      </c>
      <c r="BG66" s="167" t="str">
        <f t="shared" si="20"/>
        <v>SIGMA</v>
      </c>
      <c r="BH66" s="167">
        <f t="shared" si="21"/>
        <v>225000</v>
      </c>
      <c r="BI66" s="167">
        <f t="shared" si="22"/>
        <v>36000</v>
      </c>
      <c r="BJ66" s="167">
        <f t="shared" si="23"/>
        <v>261000</v>
      </c>
      <c r="BK66" s="167" t="str">
        <f t="shared" si="24"/>
        <v>60 DIAS</v>
      </c>
      <c r="BL66" s="107" t="str">
        <f t="shared" si="7"/>
        <v>PROFINAS SAS</v>
      </c>
      <c r="BM66" s="107" t="str">
        <f t="shared" si="8"/>
        <v>MERCK</v>
      </c>
      <c r="BN66" s="107">
        <f t="shared" si="9"/>
        <v>184320</v>
      </c>
      <c r="BO66" s="107">
        <f t="shared" si="10"/>
        <v>29491.200000000001</v>
      </c>
      <c r="BP66" s="107">
        <f t="shared" si="11"/>
        <v>213811.20000000001</v>
      </c>
      <c r="BQ66" s="107" t="str">
        <f t="shared" si="12"/>
        <v>8-75 DIAS</v>
      </c>
    </row>
    <row r="67" spans="1:69" ht="30">
      <c r="A67" s="12">
        <v>60</v>
      </c>
      <c r="B67" s="68" t="s">
        <v>997</v>
      </c>
      <c r="C67" s="12">
        <v>1</v>
      </c>
      <c r="D67" s="11" t="s">
        <v>935</v>
      </c>
      <c r="E67" s="14" t="s">
        <v>38</v>
      </c>
      <c r="F67" s="33">
        <v>1</v>
      </c>
      <c r="G67" s="267"/>
      <c r="H67" s="107"/>
      <c r="I67" s="107"/>
      <c r="J67" s="268"/>
      <c r="K67" s="93"/>
      <c r="L67" s="281"/>
      <c r="M67" s="102"/>
      <c r="N67" s="102"/>
      <c r="O67" s="282"/>
      <c r="P67" s="77"/>
      <c r="Q67" s="273"/>
      <c r="R67" s="275"/>
      <c r="S67" s="275"/>
      <c r="T67" s="274"/>
      <c r="U67" s="164"/>
      <c r="V67" s="172"/>
      <c r="W67" s="104"/>
      <c r="X67" s="104"/>
      <c r="Y67" s="301"/>
      <c r="Z67" s="87"/>
      <c r="AA67" s="294"/>
      <c r="AB67" s="105"/>
      <c r="AC67" s="105"/>
      <c r="AD67" s="295"/>
      <c r="AE67" s="89"/>
      <c r="AF67" s="281"/>
      <c r="AG67" s="102"/>
      <c r="AH67" s="102"/>
      <c r="AI67" s="282"/>
      <c r="AJ67" s="77"/>
      <c r="AK67" s="167"/>
      <c r="AL67" s="167"/>
      <c r="AM67" s="167"/>
      <c r="AN67" s="167"/>
      <c r="AO67" s="167"/>
      <c r="AP67" s="167"/>
      <c r="AQ67" s="281" t="s">
        <v>38</v>
      </c>
      <c r="AR67" s="102">
        <v>800000</v>
      </c>
      <c r="AS67" s="102">
        <v>128000</v>
      </c>
      <c r="AT67" s="282">
        <v>928000</v>
      </c>
      <c r="AU67" s="77" t="s">
        <v>1283</v>
      </c>
      <c r="AV67" s="287"/>
      <c r="AW67" s="106"/>
      <c r="AX67" s="106"/>
      <c r="AY67" s="288"/>
      <c r="AZ67" s="91"/>
      <c r="BA67" s="294"/>
      <c r="BB67" s="105"/>
      <c r="BC67" s="105"/>
      <c r="BD67" s="295"/>
      <c r="BE67" s="89"/>
      <c r="BF67" s="167" t="str">
        <f t="shared" si="19"/>
        <v>QUIMICA  M.G.  S.A.S.</v>
      </c>
      <c r="BG67" s="167" t="str">
        <f t="shared" si="20"/>
        <v>THERMO SCIENTIFIC</v>
      </c>
      <c r="BH67" s="167">
        <f t="shared" si="21"/>
        <v>800000</v>
      </c>
      <c r="BI67" s="167">
        <f t="shared" si="22"/>
        <v>128000</v>
      </c>
      <c r="BJ67" s="167">
        <f t="shared" si="23"/>
        <v>928000</v>
      </c>
      <c r="BK67" s="167" t="str">
        <f t="shared" si="24"/>
        <v>60 DIAS</v>
      </c>
      <c r="BL67" s="107" t="str">
        <f t="shared" si="7"/>
        <v>QUIMICA  M.G.  S.A.S.</v>
      </c>
      <c r="BM67" s="107" t="str">
        <f t="shared" si="8"/>
        <v>THERMO SCIENTIFIC</v>
      </c>
      <c r="BN67" s="107">
        <f t="shared" si="9"/>
        <v>800000</v>
      </c>
      <c r="BO67" s="107">
        <f t="shared" si="10"/>
        <v>128000</v>
      </c>
      <c r="BP67" s="107">
        <f t="shared" si="11"/>
        <v>928000</v>
      </c>
      <c r="BQ67" s="107" t="str">
        <f t="shared" si="12"/>
        <v>60 DIAS</v>
      </c>
    </row>
    <row r="68" spans="1:69" ht="30">
      <c r="A68" s="12">
        <v>61</v>
      </c>
      <c r="B68" s="68" t="s">
        <v>998</v>
      </c>
      <c r="C68" s="30">
        <v>2</v>
      </c>
      <c r="D68" s="12" t="s">
        <v>317</v>
      </c>
      <c r="E68" s="73" t="s">
        <v>1269</v>
      </c>
      <c r="F68" s="33">
        <v>1</v>
      </c>
      <c r="G68" s="267" t="s">
        <v>134</v>
      </c>
      <c r="H68" s="107">
        <v>2144500</v>
      </c>
      <c r="I68" s="107">
        <v>214450</v>
      </c>
      <c r="J68" s="268">
        <v>2487620</v>
      </c>
      <c r="K68" s="93" t="s">
        <v>1276</v>
      </c>
      <c r="L68" s="281"/>
      <c r="M68" s="102"/>
      <c r="N68" s="102"/>
      <c r="O68" s="282"/>
      <c r="P68" s="77"/>
      <c r="Q68" s="273" t="s">
        <v>23</v>
      </c>
      <c r="R68" s="275">
        <v>180000</v>
      </c>
      <c r="S68" s="275">
        <v>28800</v>
      </c>
      <c r="T68" s="274">
        <v>208800</v>
      </c>
      <c r="U68" s="164" t="s">
        <v>1287</v>
      </c>
      <c r="V68" s="172"/>
      <c r="W68" s="104"/>
      <c r="X68" s="104"/>
      <c r="Y68" s="301"/>
      <c r="Z68" s="87"/>
      <c r="AA68" s="294"/>
      <c r="AB68" s="105"/>
      <c r="AC68" s="105"/>
      <c r="AD68" s="295"/>
      <c r="AE68" s="89"/>
      <c r="AF68" s="281" t="s">
        <v>134</v>
      </c>
      <c r="AG68" s="102">
        <v>214272</v>
      </c>
      <c r="AH68" s="102">
        <v>34283.520000000004</v>
      </c>
      <c r="AI68" s="282">
        <f t="shared" si="0"/>
        <v>248555.52000000002</v>
      </c>
      <c r="AJ68" s="77" t="s">
        <v>1312</v>
      </c>
      <c r="AK68" s="167" t="str">
        <f t="shared" si="1"/>
        <v>CASA CIENTIFICA BLANCO Y COMPANIA S.A.S</v>
      </c>
      <c r="AL68" s="167" t="str">
        <f t="shared" si="2"/>
        <v>SIGMA</v>
      </c>
      <c r="AM68" s="167">
        <f t="shared" si="3"/>
        <v>180000</v>
      </c>
      <c r="AN68" s="167">
        <f t="shared" si="4"/>
        <v>28800</v>
      </c>
      <c r="AO68" s="167">
        <f t="shared" si="5"/>
        <v>208800</v>
      </c>
      <c r="AP68" s="167" t="str">
        <f t="shared" si="6"/>
        <v>45 DIAS</v>
      </c>
      <c r="AQ68" s="281" t="s">
        <v>23</v>
      </c>
      <c r="AR68" s="102">
        <v>141000</v>
      </c>
      <c r="AS68" s="102">
        <v>22560</v>
      </c>
      <c r="AT68" s="282">
        <v>163560</v>
      </c>
      <c r="AU68" s="77" t="s">
        <v>1283</v>
      </c>
      <c r="AV68" s="287"/>
      <c r="AW68" s="106"/>
      <c r="AX68" s="106"/>
      <c r="AY68" s="288"/>
      <c r="AZ68" s="91"/>
      <c r="BA68" s="294" t="s">
        <v>23</v>
      </c>
      <c r="BB68" s="105">
        <v>140000</v>
      </c>
      <c r="BC68" s="105">
        <v>22400</v>
      </c>
      <c r="BD68" s="295">
        <v>162400</v>
      </c>
      <c r="BE68" s="89" t="s">
        <v>160</v>
      </c>
      <c r="BF68" s="167" t="str">
        <f t="shared" si="19"/>
        <v>SCIENTIFIC PRODUCTS LTDA.</v>
      </c>
      <c r="BG68" s="167" t="str">
        <f t="shared" si="20"/>
        <v>SIGMA</v>
      </c>
      <c r="BH68" s="167">
        <f t="shared" si="21"/>
        <v>140000</v>
      </c>
      <c r="BI68" s="167">
        <f t="shared" si="22"/>
        <v>22400</v>
      </c>
      <c r="BJ68" s="167">
        <f t="shared" si="23"/>
        <v>162400</v>
      </c>
      <c r="BK68" s="167" t="str">
        <f t="shared" si="24"/>
        <v>90 DÍAS</v>
      </c>
      <c r="BL68" s="107" t="str">
        <f t="shared" si="7"/>
        <v>SCIENTIFIC PRODUCTS LTDA.</v>
      </c>
      <c r="BM68" s="107" t="str">
        <f t="shared" si="8"/>
        <v>SIGMA</v>
      </c>
      <c r="BN68" s="107">
        <f t="shared" si="9"/>
        <v>140000</v>
      </c>
      <c r="BO68" s="107">
        <f t="shared" si="10"/>
        <v>22400</v>
      </c>
      <c r="BP68" s="107">
        <f t="shared" si="11"/>
        <v>162400</v>
      </c>
      <c r="BQ68" s="107" t="str">
        <f t="shared" si="12"/>
        <v>90 DÍAS</v>
      </c>
    </row>
    <row r="69" spans="1:69">
      <c r="A69" s="12">
        <v>62</v>
      </c>
      <c r="B69" s="68" t="s">
        <v>999</v>
      </c>
      <c r="C69" s="12">
        <v>5</v>
      </c>
      <c r="D69" s="12" t="s">
        <v>317</v>
      </c>
      <c r="E69" s="11" t="s">
        <v>23</v>
      </c>
      <c r="F69" s="33">
        <v>1</v>
      </c>
      <c r="G69" s="267"/>
      <c r="H69" s="107"/>
      <c r="I69" s="107"/>
      <c r="J69" s="268"/>
      <c r="K69" s="93"/>
      <c r="L69" s="281"/>
      <c r="M69" s="102"/>
      <c r="N69" s="102"/>
      <c r="O69" s="282"/>
      <c r="P69" s="77"/>
      <c r="Q69" s="273" t="s">
        <v>23</v>
      </c>
      <c r="R69" s="275">
        <v>222000</v>
      </c>
      <c r="S69" s="275">
        <v>35520</v>
      </c>
      <c r="T69" s="274">
        <v>257520</v>
      </c>
      <c r="U69" s="164" t="s">
        <v>1287</v>
      </c>
      <c r="V69" s="172"/>
      <c r="W69" s="104"/>
      <c r="X69" s="104"/>
      <c r="Y69" s="301"/>
      <c r="Z69" s="87"/>
      <c r="AA69" s="294"/>
      <c r="AB69" s="105"/>
      <c r="AC69" s="105"/>
      <c r="AD69" s="295"/>
      <c r="AE69" s="89"/>
      <c r="AF69" s="281"/>
      <c r="AG69" s="102"/>
      <c r="AH69" s="102"/>
      <c r="AI69" s="282"/>
      <c r="AJ69" s="77"/>
      <c r="AK69" s="167" t="str">
        <f t="shared" si="1"/>
        <v>CASA CIENTIFICA BLANCO Y COMPANIA S.A.S</v>
      </c>
      <c r="AL69" s="167" t="str">
        <f t="shared" si="2"/>
        <v>SIGMA</v>
      </c>
      <c r="AM69" s="167">
        <f t="shared" si="3"/>
        <v>222000</v>
      </c>
      <c r="AN69" s="167">
        <f t="shared" si="4"/>
        <v>35520</v>
      </c>
      <c r="AO69" s="167">
        <f t="shared" si="5"/>
        <v>257520</v>
      </c>
      <c r="AP69" s="167" t="str">
        <f t="shared" si="6"/>
        <v>45 DIAS</v>
      </c>
      <c r="AQ69" s="281"/>
      <c r="AR69" s="102"/>
      <c r="AS69" s="102"/>
      <c r="AT69" s="282"/>
      <c r="AU69" s="77"/>
      <c r="AV69" s="287"/>
      <c r="AW69" s="106"/>
      <c r="AX69" s="106"/>
      <c r="AY69" s="288"/>
      <c r="AZ69" s="91"/>
      <c r="BA69" s="294" t="s">
        <v>23</v>
      </c>
      <c r="BB69" s="105">
        <v>198700</v>
      </c>
      <c r="BC69" s="105">
        <v>31792</v>
      </c>
      <c r="BD69" s="295">
        <v>230492</v>
      </c>
      <c r="BE69" s="89" t="s">
        <v>160</v>
      </c>
      <c r="BF69" s="167" t="str">
        <f t="shared" si="19"/>
        <v>SCIENTIFIC PRODUCTS LTDA.</v>
      </c>
      <c r="BG69" s="167" t="str">
        <f t="shared" si="20"/>
        <v>SIGMA</v>
      </c>
      <c r="BH69" s="167">
        <f t="shared" si="21"/>
        <v>198700</v>
      </c>
      <c r="BI69" s="167">
        <f t="shared" si="22"/>
        <v>31792</v>
      </c>
      <c r="BJ69" s="167">
        <f t="shared" si="23"/>
        <v>230492</v>
      </c>
      <c r="BK69" s="167" t="str">
        <f t="shared" si="24"/>
        <v>90 DÍAS</v>
      </c>
      <c r="BL69" s="107" t="str">
        <f t="shared" si="7"/>
        <v>SCIENTIFIC PRODUCTS LTDA.</v>
      </c>
      <c r="BM69" s="107" t="str">
        <f t="shared" si="8"/>
        <v>SIGMA</v>
      </c>
      <c r="BN69" s="107">
        <f t="shared" si="9"/>
        <v>198700</v>
      </c>
      <c r="BO69" s="107">
        <f t="shared" si="10"/>
        <v>31792</v>
      </c>
      <c r="BP69" s="107">
        <f t="shared" si="11"/>
        <v>230492</v>
      </c>
      <c r="BQ69" s="107" t="str">
        <f t="shared" si="12"/>
        <v>90 DÍAS</v>
      </c>
    </row>
    <row r="70" spans="1:69">
      <c r="A70" s="12">
        <v>63</v>
      </c>
      <c r="B70" s="68" t="s">
        <v>1000</v>
      </c>
      <c r="C70" s="12">
        <v>10</v>
      </c>
      <c r="D70" s="12" t="s">
        <v>317</v>
      </c>
      <c r="E70" s="11" t="s">
        <v>23</v>
      </c>
      <c r="F70" s="33">
        <v>1</v>
      </c>
      <c r="G70" s="267"/>
      <c r="H70" s="107"/>
      <c r="I70" s="107"/>
      <c r="J70" s="268"/>
      <c r="K70" s="93"/>
      <c r="L70" s="281"/>
      <c r="M70" s="102"/>
      <c r="N70" s="102"/>
      <c r="O70" s="282"/>
      <c r="P70" s="77"/>
      <c r="Q70" s="273" t="s">
        <v>23</v>
      </c>
      <c r="R70" s="275">
        <v>303000</v>
      </c>
      <c r="S70" s="275">
        <v>48480</v>
      </c>
      <c r="T70" s="274">
        <v>351480</v>
      </c>
      <c r="U70" s="164" t="s">
        <v>1287</v>
      </c>
      <c r="V70" s="172"/>
      <c r="W70" s="104"/>
      <c r="X70" s="104"/>
      <c r="Y70" s="301"/>
      <c r="Z70" s="87"/>
      <c r="AA70" s="294"/>
      <c r="AB70" s="105"/>
      <c r="AC70" s="105"/>
      <c r="AD70" s="295"/>
      <c r="AE70" s="89"/>
      <c r="AF70" s="281"/>
      <c r="AG70" s="102"/>
      <c r="AH70" s="102"/>
      <c r="AI70" s="282"/>
      <c r="AJ70" s="77"/>
      <c r="AK70" s="167" t="str">
        <f t="shared" si="1"/>
        <v>CASA CIENTIFICA BLANCO Y COMPANIA S.A.S</v>
      </c>
      <c r="AL70" s="167" t="str">
        <f t="shared" si="2"/>
        <v>SIGMA</v>
      </c>
      <c r="AM70" s="167">
        <f t="shared" si="3"/>
        <v>303000</v>
      </c>
      <c r="AN70" s="167">
        <f t="shared" si="4"/>
        <v>48480</v>
      </c>
      <c r="AO70" s="167">
        <f t="shared" si="5"/>
        <v>351480</v>
      </c>
      <c r="AP70" s="167" t="str">
        <f t="shared" si="6"/>
        <v>45 DIAS</v>
      </c>
      <c r="AQ70" s="281" t="s">
        <v>23</v>
      </c>
      <c r="AR70" s="102">
        <v>265000</v>
      </c>
      <c r="AS70" s="102">
        <v>42400</v>
      </c>
      <c r="AT70" s="282">
        <v>307400</v>
      </c>
      <c r="AU70" s="77" t="s">
        <v>1283</v>
      </c>
      <c r="AV70" s="287"/>
      <c r="AW70" s="106"/>
      <c r="AX70" s="106"/>
      <c r="AY70" s="288"/>
      <c r="AZ70" s="91"/>
      <c r="BA70" s="294" t="s">
        <v>23</v>
      </c>
      <c r="BB70" s="105">
        <v>282800</v>
      </c>
      <c r="BC70" s="105">
        <v>45248</v>
      </c>
      <c r="BD70" s="295">
        <v>328048</v>
      </c>
      <c r="BE70" s="89" t="s">
        <v>160</v>
      </c>
      <c r="BF70" s="167" t="str">
        <f t="shared" si="19"/>
        <v>QUIMICA  M.G.  S.A.S.</v>
      </c>
      <c r="BG70" s="167" t="str">
        <f t="shared" si="20"/>
        <v>SIGMA</v>
      </c>
      <c r="BH70" s="167">
        <f t="shared" si="21"/>
        <v>265000</v>
      </c>
      <c r="BI70" s="167">
        <f t="shared" si="22"/>
        <v>42400</v>
      </c>
      <c r="BJ70" s="167">
        <f t="shared" si="23"/>
        <v>307400</v>
      </c>
      <c r="BK70" s="167" t="str">
        <f t="shared" si="24"/>
        <v>60 DIAS</v>
      </c>
      <c r="BL70" s="107" t="str">
        <f t="shared" si="7"/>
        <v>QUIMICA  M.G.  S.A.S.</v>
      </c>
      <c r="BM70" s="107" t="str">
        <f t="shared" si="8"/>
        <v>SIGMA</v>
      </c>
      <c r="BN70" s="107">
        <f t="shared" si="9"/>
        <v>265000</v>
      </c>
      <c r="BO70" s="107">
        <f t="shared" si="10"/>
        <v>42400</v>
      </c>
      <c r="BP70" s="107">
        <f t="shared" si="11"/>
        <v>307400</v>
      </c>
      <c r="BQ70" s="107" t="str">
        <f t="shared" si="12"/>
        <v>60 DIAS</v>
      </c>
    </row>
    <row r="71" spans="1:69">
      <c r="A71" s="12">
        <v>64</v>
      </c>
      <c r="B71" s="31" t="s">
        <v>1001</v>
      </c>
      <c r="C71" s="12">
        <v>1</v>
      </c>
      <c r="D71" s="12" t="s">
        <v>317</v>
      </c>
      <c r="E71" s="11" t="s">
        <v>23</v>
      </c>
      <c r="F71" s="33">
        <v>1</v>
      </c>
      <c r="G71" s="267"/>
      <c r="H71" s="107"/>
      <c r="I71" s="107"/>
      <c r="J71" s="268"/>
      <c r="K71" s="93"/>
      <c r="L71" s="281"/>
      <c r="M71" s="102"/>
      <c r="N71" s="102"/>
      <c r="O71" s="282"/>
      <c r="P71" s="77"/>
      <c r="Q71" s="273" t="s">
        <v>23</v>
      </c>
      <c r="R71" s="275">
        <v>1001000</v>
      </c>
      <c r="S71" s="275">
        <v>160160</v>
      </c>
      <c r="T71" s="274">
        <v>1161160</v>
      </c>
      <c r="U71" s="164" t="s">
        <v>1287</v>
      </c>
      <c r="V71" s="172"/>
      <c r="W71" s="104"/>
      <c r="X71" s="104"/>
      <c r="Y71" s="301"/>
      <c r="Z71" s="87"/>
      <c r="AA71" s="294"/>
      <c r="AB71" s="105"/>
      <c r="AC71" s="105"/>
      <c r="AD71" s="295"/>
      <c r="AE71" s="89"/>
      <c r="AF71" s="281"/>
      <c r="AG71" s="102"/>
      <c r="AH71" s="102"/>
      <c r="AI71" s="282"/>
      <c r="AJ71" s="77"/>
      <c r="AK71" s="167" t="str">
        <f t="shared" si="1"/>
        <v>CASA CIENTIFICA BLANCO Y COMPANIA S.A.S</v>
      </c>
      <c r="AL71" s="167" t="str">
        <f t="shared" si="2"/>
        <v>SIGMA</v>
      </c>
      <c r="AM71" s="167">
        <f t="shared" si="3"/>
        <v>1001000</v>
      </c>
      <c r="AN71" s="167">
        <f t="shared" si="4"/>
        <v>160160</v>
      </c>
      <c r="AO71" s="167">
        <f t="shared" si="5"/>
        <v>1161160</v>
      </c>
      <c r="AP71" s="167" t="str">
        <f t="shared" si="6"/>
        <v>45 DIAS</v>
      </c>
      <c r="AQ71" s="281"/>
      <c r="AR71" s="102"/>
      <c r="AS71" s="102"/>
      <c r="AT71" s="282"/>
      <c r="AU71" s="77"/>
      <c r="AV71" s="287"/>
      <c r="AW71" s="106"/>
      <c r="AX71" s="106"/>
      <c r="AY71" s="288"/>
      <c r="AZ71" s="91"/>
      <c r="BA71" s="294" t="s">
        <v>23</v>
      </c>
      <c r="BB71" s="105">
        <v>717000</v>
      </c>
      <c r="BC71" s="105">
        <v>114720</v>
      </c>
      <c r="BD71" s="295">
        <v>831720</v>
      </c>
      <c r="BE71" s="89" t="s">
        <v>160</v>
      </c>
      <c r="BF71" s="167" t="str">
        <f t="shared" si="19"/>
        <v>SCIENTIFIC PRODUCTS LTDA.</v>
      </c>
      <c r="BG71" s="167" t="str">
        <f t="shared" si="20"/>
        <v>SIGMA</v>
      </c>
      <c r="BH71" s="167">
        <f t="shared" si="21"/>
        <v>717000</v>
      </c>
      <c r="BI71" s="167">
        <f t="shared" si="22"/>
        <v>114720</v>
      </c>
      <c r="BJ71" s="167">
        <f t="shared" si="23"/>
        <v>831720</v>
      </c>
      <c r="BK71" s="167" t="str">
        <f t="shared" si="24"/>
        <v>90 DÍAS</v>
      </c>
      <c r="BL71" s="107" t="str">
        <f t="shared" si="7"/>
        <v>SCIENTIFIC PRODUCTS LTDA.</v>
      </c>
      <c r="BM71" s="107" t="str">
        <f t="shared" si="8"/>
        <v>SIGMA</v>
      </c>
      <c r="BN71" s="107">
        <f t="shared" si="9"/>
        <v>717000</v>
      </c>
      <c r="BO71" s="107">
        <f t="shared" si="10"/>
        <v>114720</v>
      </c>
      <c r="BP71" s="107">
        <f t="shared" si="11"/>
        <v>831720</v>
      </c>
      <c r="BQ71" s="107" t="str">
        <f t="shared" si="12"/>
        <v>90 DÍAS</v>
      </c>
    </row>
    <row r="72" spans="1:69">
      <c r="A72" s="12">
        <v>65</v>
      </c>
      <c r="B72" s="68" t="s">
        <v>1002</v>
      </c>
      <c r="C72" s="12">
        <v>5</v>
      </c>
      <c r="D72" s="12" t="s">
        <v>308</v>
      </c>
      <c r="E72" s="11" t="s">
        <v>23</v>
      </c>
      <c r="F72" s="33">
        <v>1</v>
      </c>
      <c r="G72" s="267"/>
      <c r="H72" s="107"/>
      <c r="I72" s="107"/>
      <c r="J72" s="268"/>
      <c r="K72" s="93"/>
      <c r="L72" s="281"/>
      <c r="M72" s="102"/>
      <c r="N72" s="102"/>
      <c r="O72" s="282"/>
      <c r="P72" s="77"/>
      <c r="Q72" s="273" t="s">
        <v>23</v>
      </c>
      <c r="R72" s="275"/>
      <c r="S72" s="275"/>
      <c r="T72" s="274"/>
      <c r="U72" s="164"/>
      <c r="V72" s="172"/>
      <c r="W72" s="104"/>
      <c r="X72" s="104"/>
      <c r="Y72" s="301"/>
      <c r="Z72" s="87"/>
      <c r="AA72" s="294"/>
      <c r="AB72" s="105"/>
      <c r="AC72" s="105"/>
      <c r="AD72" s="295"/>
      <c r="AE72" s="89"/>
      <c r="AF72" s="281"/>
      <c r="AG72" s="102"/>
      <c r="AH72" s="102"/>
      <c r="AI72" s="282"/>
      <c r="AJ72" s="77"/>
      <c r="AK72" s="167"/>
      <c r="AL72" s="167"/>
      <c r="AM72" s="167"/>
      <c r="AN72" s="167"/>
      <c r="AO72" s="167"/>
      <c r="AP72" s="167"/>
      <c r="AQ72" s="281" t="s">
        <v>23</v>
      </c>
      <c r="AR72" s="102">
        <v>1869000</v>
      </c>
      <c r="AS72" s="102">
        <v>299040</v>
      </c>
      <c r="AT72" s="282">
        <v>2168040</v>
      </c>
      <c r="AU72" s="77" t="s">
        <v>1283</v>
      </c>
      <c r="AV72" s="287"/>
      <c r="AW72" s="106"/>
      <c r="AX72" s="106"/>
      <c r="AY72" s="288"/>
      <c r="AZ72" s="91"/>
      <c r="BA72" s="294" t="s">
        <v>23</v>
      </c>
      <c r="BB72" s="105">
        <v>2285000</v>
      </c>
      <c r="BC72" s="105">
        <v>365600</v>
      </c>
      <c r="BD72" s="295">
        <v>2650600</v>
      </c>
      <c r="BE72" s="89" t="s">
        <v>1324</v>
      </c>
      <c r="BF72" s="167" t="str">
        <f t="shared" si="19"/>
        <v>QUIMICA  M.G.  S.A.S.</v>
      </c>
      <c r="BG72" s="167" t="str">
        <f t="shared" si="20"/>
        <v>SIGMA</v>
      </c>
      <c r="BH72" s="167">
        <f t="shared" si="21"/>
        <v>1869000</v>
      </c>
      <c r="BI72" s="167">
        <f t="shared" si="22"/>
        <v>299040</v>
      </c>
      <c r="BJ72" s="167">
        <f t="shared" si="23"/>
        <v>2168040</v>
      </c>
      <c r="BK72" s="167" t="str">
        <f t="shared" si="24"/>
        <v>60 DIAS</v>
      </c>
      <c r="BL72" s="107" t="str">
        <f t="shared" si="7"/>
        <v>QUIMICA  M.G.  S.A.S.</v>
      </c>
      <c r="BM72" s="107" t="str">
        <f t="shared" si="8"/>
        <v>SIGMA</v>
      </c>
      <c r="BN72" s="107">
        <f t="shared" si="9"/>
        <v>1869000</v>
      </c>
      <c r="BO72" s="107">
        <f t="shared" si="10"/>
        <v>299040</v>
      </c>
      <c r="BP72" s="107">
        <f t="shared" si="11"/>
        <v>2168040</v>
      </c>
      <c r="BQ72" s="107" t="str">
        <f t="shared" si="12"/>
        <v>60 DIAS</v>
      </c>
    </row>
    <row r="73" spans="1:69">
      <c r="A73" s="12">
        <v>66</v>
      </c>
      <c r="B73" s="68" t="s">
        <v>1003</v>
      </c>
      <c r="C73" s="12">
        <v>1</v>
      </c>
      <c r="D73" s="12" t="s">
        <v>308</v>
      </c>
      <c r="E73" s="11" t="s">
        <v>23</v>
      </c>
      <c r="F73" s="33">
        <v>1</v>
      </c>
      <c r="G73" s="267"/>
      <c r="H73" s="107"/>
      <c r="I73" s="107"/>
      <c r="J73" s="268"/>
      <c r="K73" s="93"/>
      <c r="L73" s="281"/>
      <c r="M73" s="102"/>
      <c r="N73" s="102"/>
      <c r="O73" s="282"/>
      <c r="P73" s="77"/>
      <c r="Q73" s="273" t="s">
        <v>23</v>
      </c>
      <c r="R73" s="275">
        <v>1499000</v>
      </c>
      <c r="S73" s="275">
        <v>239840</v>
      </c>
      <c r="T73" s="274">
        <v>1738840</v>
      </c>
      <c r="U73" s="164" t="s">
        <v>1287</v>
      </c>
      <c r="V73" s="172"/>
      <c r="W73" s="104"/>
      <c r="X73" s="104"/>
      <c r="Y73" s="301"/>
      <c r="Z73" s="87"/>
      <c r="AA73" s="294"/>
      <c r="AB73" s="105"/>
      <c r="AC73" s="105"/>
      <c r="AD73" s="295"/>
      <c r="AE73" s="89"/>
      <c r="AF73" s="281"/>
      <c r="AG73" s="102"/>
      <c r="AH73" s="102"/>
      <c r="AI73" s="282"/>
      <c r="AJ73" s="77"/>
      <c r="AK73" s="167" t="str">
        <f t="shared" ref="AK73:AK115" si="25">IF(AM73=AG73,$AF$6,IF(AM73=AB73,$AA$6,IF(AM73=W73,$V$6,IF(AM73=R73,$Q$6,IF(AM73=M73,$L$6,IF(AM73=H73,$G$6," "))))))</f>
        <v>CASA CIENTIFICA BLANCO Y COMPANIA S.A.S</v>
      </c>
      <c r="AL73" s="167" t="str">
        <f t="shared" ref="AL73:AL115" si="26">IF(AM73=AG73,AF73,IF(AM73=AB73,AA73,IF(AM73=W73,V73,IF(AM73=R73,Q73,IF(AM73=M73,L73,IF(AM73=H73,G73," "))))))</f>
        <v>SIGMA</v>
      </c>
      <c r="AM73" s="167">
        <f t="shared" ref="AM73:AM115" si="27">MIN(AG73,AB73,W73,R73,M73,H73)</f>
        <v>1499000</v>
      </c>
      <c r="AN73" s="167">
        <f t="shared" ref="AN73:AN115" si="28">IF(AM73=AG73,AH73,IF(AM73=AB73,AC73,IF(AM73=W73,X73,IF(AM73=R73,S73,IF(AM73=M73,N73,IF(AM73=H73,I73," "))))))</f>
        <v>239840</v>
      </c>
      <c r="AO73" s="167">
        <f t="shared" ref="AO73:AO115" si="29">MIN(AI73,AD73,Y73,T73,O73,J73)</f>
        <v>1738840</v>
      </c>
      <c r="AP73" s="167" t="str">
        <f t="shared" ref="AP73:AP115" si="30">IF(AM73=AG73,AJ73,IF(AM73=AB73,AE73,IF(AM73=W73,Z73,IF(AM73=R73,U73,IF(AM73=M73,P73,IF(AM73=H73,K73," "))))))</f>
        <v>45 DIAS</v>
      </c>
      <c r="AQ73" s="281" t="s">
        <v>23</v>
      </c>
      <c r="AR73" s="102">
        <v>961000</v>
      </c>
      <c r="AS73" s="102">
        <v>153760</v>
      </c>
      <c r="AT73" s="282">
        <v>1114760</v>
      </c>
      <c r="AU73" s="77" t="s">
        <v>1283</v>
      </c>
      <c r="AV73" s="287"/>
      <c r="AW73" s="106"/>
      <c r="AX73" s="106"/>
      <c r="AY73" s="288"/>
      <c r="AZ73" s="91"/>
      <c r="BA73" s="294" t="s">
        <v>23</v>
      </c>
      <c r="BB73" s="105">
        <v>1100000</v>
      </c>
      <c r="BC73" s="105">
        <v>176000</v>
      </c>
      <c r="BD73" s="295">
        <v>1276000</v>
      </c>
      <c r="BE73" s="89" t="s">
        <v>160</v>
      </c>
      <c r="BF73" s="167" t="str">
        <f t="shared" si="19"/>
        <v>QUIMICA  M.G.  S.A.S.</v>
      </c>
      <c r="BG73" s="167" t="str">
        <f t="shared" si="20"/>
        <v>SIGMA</v>
      </c>
      <c r="BH73" s="167">
        <f t="shared" si="21"/>
        <v>961000</v>
      </c>
      <c r="BI73" s="167">
        <f t="shared" si="22"/>
        <v>153760</v>
      </c>
      <c r="BJ73" s="167">
        <f t="shared" si="23"/>
        <v>1114760</v>
      </c>
      <c r="BK73" s="167" t="str">
        <f t="shared" si="24"/>
        <v>60 DIAS</v>
      </c>
      <c r="BL73" s="107" t="str">
        <f t="shared" ref="BL73:BL115" si="31">IF(BN73=BH73,BF73,IF(BN73=AM73,AK73,""))</f>
        <v>QUIMICA  M.G.  S.A.S.</v>
      </c>
      <c r="BM73" s="107" t="str">
        <f t="shared" ref="BM73:BM115" si="32">IF(BN73=BH73,BG73,IF(BN73=AM73,AL73,""))</f>
        <v>SIGMA</v>
      </c>
      <c r="BN73" s="107">
        <f t="shared" ref="BN73:BN115" si="33">MIN(BH73,AM73)</f>
        <v>961000</v>
      </c>
      <c r="BO73" s="107">
        <f t="shared" ref="BO73:BO115" si="34">IF(BN73=BH73,BI73,IF(BN73=AM73,AN73,""))</f>
        <v>153760</v>
      </c>
      <c r="BP73" s="107">
        <f t="shared" ref="BP73:BP115" si="35">MIN(BJ73,AO73)</f>
        <v>1114760</v>
      </c>
      <c r="BQ73" s="107" t="str">
        <f t="shared" ref="BQ73:BQ115" si="36">IF(BN73=BH73,BK73,IF(BN73=AM73,AP73,""))</f>
        <v>60 DIAS</v>
      </c>
    </row>
    <row r="74" spans="1:69">
      <c r="A74" s="12">
        <v>67</v>
      </c>
      <c r="B74" s="68" t="s">
        <v>1004</v>
      </c>
      <c r="C74" s="12">
        <v>10</v>
      </c>
      <c r="D74" s="12" t="s">
        <v>308</v>
      </c>
      <c r="E74" s="11" t="s">
        <v>23</v>
      </c>
      <c r="F74" s="33">
        <v>1</v>
      </c>
      <c r="G74" s="267"/>
      <c r="H74" s="107"/>
      <c r="I74" s="107"/>
      <c r="J74" s="268"/>
      <c r="K74" s="93"/>
      <c r="L74" s="281"/>
      <c r="M74" s="102"/>
      <c r="N74" s="102"/>
      <c r="O74" s="282"/>
      <c r="P74" s="77"/>
      <c r="Q74" s="273" t="s">
        <v>23</v>
      </c>
      <c r="R74" s="275">
        <v>1435000</v>
      </c>
      <c r="S74" s="275">
        <v>229600</v>
      </c>
      <c r="T74" s="274">
        <v>1664600</v>
      </c>
      <c r="U74" s="164" t="s">
        <v>1287</v>
      </c>
      <c r="V74" s="172"/>
      <c r="W74" s="104"/>
      <c r="X74" s="104"/>
      <c r="Y74" s="301"/>
      <c r="Z74" s="87"/>
      <c r="AA74" s="294"/>
      <c r="AB74" s="105"/>
      <c r="AC74" s="105"/>
      <c r="AD74" s="295"/>
      <c r="AE74" s="89"/>
      <c r="AF74" s="281"/>
      <c r="AG74" s="102"/>
      <c r="AH74" s="102"/>
      <c r="AI74" s="282"/>
      <c r="AJ74" s="77"/>
      <c r="AK74" s="167" t="str">
        <f t="shared" si="25"/>
        <v>CASA CIENTIFICA BLANCO Y COMPANIA S.A.S</v>
      </c>
      <c r="AL74" s="167" t="str">
        <f t="shared" si="26"/>
        <v>SIGMA</v>
      </c>
      <c r="AM74" s="167">
        <f t="shared" si="27"/>
        <v>1435000</v>
      </c>
      <c r="AN74" s="167">
        <f t="shared" si="28"/>
        <v>229600</v>
      </c>
      <c r="AO74" s="167">
        <f t="shared" si="29"/>
        <v>1664600</v>
      </c>
      <c r="AP74" s="167" t="str">
        <f t="shared" si="30"/>
        <v>45 DIAS</v>
      </c>
      <c r="AQ74" s="281" t="s">
        <v>23</v>
      </c>
      <c r="AR74" s="102">
        <v>1447000</v>
      </c>
      <c r="AS74" s="102">
        <v>231520</v>
      </c>
      <c r="AT74" s="282">
        <v>1678520</v>
      </c>
      <c r="AU74" s="77" t="s">
        <v>1283</v>
      </c>
      <c r="AV74" s="287"/>
      <c r="AW74" s="106"/>
      <c r="AX74" s="106"/>
      <c r="AY74" s="288"/>
      <c r="AZ74" s="91"/>
      <c r="BA74" s="294" t="s">
        <v>23</v>
      </c>
      <c r="BB74" s="105">
        <v>1296600</v>
      </c>
      <c r="BC74" s="105">
        <v>207456</v>
      </c>
      <c r="BD74" s="295">
        <v>1504056</v>
      </c>
      <c r="BE74" s="89" t="s">
        <v>160</v>
      </c>
      <c r="BF74" s="167" t="str">
        <f t="shared" si="19"/>
        <v>SCIENTIFIC PRODUCTS LTDA.</v>
      </c>
      <c r="BG74" s="167" t="str">
        <f t="shared" si="20"/>
        <v>SIGMA</v>
      </c>
      <c r="BH74" s="167">
        <f t="shared" si="21"/>
        <v>1296600</v>
      </c>
      <c r="BI74" s="167">
        <f t="shared" si="22"/>
        <v>207456</v>
      </c>
      <c r="BJ74" s="167">
        <f t="shared" si="23"/>
        <v>1504056</v>
      </c>
      <c r="BK74" s="167" t="str">
        <f t="shared" si="24"/>
        <v>90 DÍAS</v>
      </c>
      <c r="BL74" s="107" t="str">
        <f t="shared" si="31"/>
        <v>SCIENTIFIC PRODUCTS LTDA.</v>
      </c>
      <c r="BM74" s="107" t="str">
        <f t="shared" si="32"/>
        <v>SIGMA</v>
      </c>
      <c r="BN74" s="107">
        <f t="shared" si="33"/>
        <v>1296600</v>
      </c>
      <c r="BO74" s="107">
        <f t="shared" si="34"/>
        <v>207456</v>
      </c>
      <c r="BP74" s="107">
        <f t="shared" si="35"/>
        <v>1504056</v>
      </c>
      <c r="BQ74" s="107" t="str">
        <f t="shared" si="36"/>
        <v>90 DÍAS</v>
      </c>
    </row>
    <row r="75" spans="1:69">
      <c r="A75" s="12">
        <v>68</v>
      </c>
      <c r="B75" s="68" t="s">
        <v>1005</v>
      </c>
      <c r="C75" s="12">
        <v>10</v>
      </c>
      <c r="D75" s="12" t="s">
        <v>308</v>
      </c>
      <c r="E75" s="11" t="s">
        <v>23</v>
      </c>
      <c r="F75" s="33">
        <v>1</v>
      </c>
      <c r="G75" s="267"/>
      <c r="H75" s="107"/>
      <c r="I75" s="107"/>
      <c r="J75" s="268"/>
      <c r="K75" s="93"/>
      <c r="L75" s="281"/>
      <c r="M75" s="102"/>
      <c r="N75" s="102"/>
      <c r="O75" s="282"/>
      <c r="P75" s="77"/>
      <c r="Q75" s="273" t="s">
        <v>23</v>
      </c>
      <c r="R75" s="275">
        <v>1508000</v>
      </c>
      <c r="S75" s="275">
        <v>241280</v>
      </c>
      <c r="T75" s="274">
        <v>1749280</v>
      </c>
      <c r="U75" s="164" t="s">
        <v>1287</v>
      </c>
      <c r="V75" s="172"/>
      <c r="W75" s="104"/>
      <c r="X75" s="104"/>
      <c r="Y75" s="301"/>
      <c r="Z75" s="87"/>
      <c r="AA75" s="294"/>
      <c r="AB75" s="105"/>
      <c r="AC75" s="105"/>
      <c r="AD75" s="295"/>
      <c r="AE75" s="89"/>
      <c r="AF75" s="281"/>
      <c r="AG75" s="102"/>
      <c r="AH75" s="102"/>
      <c r="AI75" s="282"/>
      <c r="AJ75" s="77"/>
      <c r="AK75" s="167" t="str">
        <f t="shared" si="25"/>
        <v>CASA CIENTIFICA BLANCO Y COMPANIA S.A.S</v>
      </c>
      <c r="AL75" s="167" t="str">
        <f t="shared" si="26"/>
        <v>SIGMA</v>
      </c>
      <c r="AM75" s="167">
        <f t="shared" si="27"/>
        <v>1508000</v>
      </c>
      <c r="AN75" s="167">
        <f t="shared" si="28"/>
        <v>241280</v>
      </c>
      <c r="AO75" s="167">
        <f t="shared" si="29"/>
        <v>1749280</v>
      </c>
      <c r="AP75" s="167" t="str">
        <f t="shared" si="30"/>
        <v>45 DIAS</v>
      </c>
      <c r="AQ75" s="281" t="s">
        <v>23</v>
      </c>
      <c r="AR75" s="102">
        <v>1206000</v>
      </c>
      <c r="AS75" s="102">
        <v>192960</v>
      </c>
      <c r="AT75" s="282">
        <v>1398960</v>
      </c>
      <c r="AU75" s="77" t="s">
        <v>1283</v>
      </c>
      <c r="AV75" s="287"/>
      <c r="AW75" s="106"/>
      <c r="AX75" s="106"/>
      <c r="AY75" s="288"/>
      <c r="AZ75" s="91"/>
      <c r="BA75" s="294" t="s">
        <v>23</v>
      </c>
      <c r="BB75" s="105">
        <v>1364000</v>
      </c>
      <c r="BC75" s="105">
        <v>218240</v>
      </c>
      <c r="BD75" s="295">
        <v>1582240</v>
      </c>
      <c r="BE75" s="89" t="s">
        <v>160</v>
      </c>
      <c r="BF75" s="167" t="str">
        <f t="shared" si="19"/>
        <v>QUIMICA  M.G.  S.A.S.</v>
      </c>
      <c r="BG75" s="167" t="str">
        <f t="shared" si="20"/>
        <v>SIGMA</v>
      </c>
      <c r="BH75" s="167">
        <f t="shared" si="21"/>
        <v>1206000</v>
      </c>
      <c r="BI75" s="167">
        <f t="shared" si="22"/>
        <v>192960</v>
      </c>
      <c r="BJ75" s="167">
        <f t="shared" si="23"/>
        <v>1398960</v>
      </c>
      <c r="BK75" s="167" t="str">
        <f t="shared" si="24"/>
        <v>60 DIAS</v>
      </c>
      <c r="BL75" s="107" t="str">
        <f t="shared" si="31"/>
        <v>QUIMICA  M.G.  S.A.S.</v>
      </c>
      <c r="BM75" s="107" t="str">
        <f t="shared" si="32"/>
        <v>SIGMA</v>
      </c>
      <c r="BN75" s="107">
        <f t="shared" si="33"/>
        <v>1206000</v>
      </c>
      <c r="BO75" s="107">
        <f t="shared" si="34"/>
        <v>192960</v>
      </c>
      <c r="BP75" s="107">
        <f t="shared" si="35"/>
        <v>1398960</v>
      </c>
      <c r="BQ75" s="107" t="str">
        <f t="shared" si="36"/>
        <v>60 DIAS</v>
      </c>
    </row>
    <row r="76" spans="1:69">
      <c r="A76" s="12">
        <v>69</v>
      </c>
      <c r="B76" s="68" t="s">
        <v>1006</v>
      </c>
      <c r="C76" s="12">
        <v>10</v>
      </c>
      <c r="D76" s="12" t="s">
        <v>308</v>
      </c>
      <c r="E76" s="11" t="s">
        <v>23</v>
      </c>
      <c r="F76" s="33">
        <v>1</v>
      </c>
      <c r="G76" s="267"/>
      <c r="H76" s="107"/>
      <c r="I76" s="107"/>
      <c r="J76" s="268"/>
      <c r="K76" s="93"/>
      <c r="L76" s="281"/>
      <c r="M76" s="102"/>
      <c r="N76" s="102"/>
      <c r="O76" s="282"/>
      <c r="P76" s="77"/>
      <c r="Q76" s="273" t="s">
        <v>23</v>
      </c>
      <c r="R76" s="275">
        <v>1259000</v>
      </c>
      <c r="S76" s="275">
        <v>201440</v>
      </c>
      <c r="T76" s="274">
        <v>1460440</v>
      </c>
      <c r="U76" s="164" t="s">
        <v>1287</v>
      </c>
      <c r="V76" s="172"/>
      <c r="W76" s="104"/>
      <c r="X76" s="104"/>
      <c r="Y76" s="301"/>
      <c r="Z76" s="87"/>
      <c r="AA76" s="294"/>
      <c r="AB76" s="105"/>
      <c r="AC76" s="105"/>
      <c r="AD76" s="295"/>
      <c r="AE76" s="89"/>
      <c r="AF76" s="281"/>
      <c r="AG76" s="102"/>
      <c r="AH76" s="102"/>
      <c r="AI76" s="282"/>
      <c r="AJ76" s="77"/>
      <c r="AK76" s="167" t="str">
        <f t="shared" si="25"/>
        <v>CASA CIENTIFICA BLANCO Y COMPANIA S.A.S</v>
      </c>
      <c r="AL76" s="167" t="str">
        <f t="shared" si="26"/>
        <v>SIGMA</v>
      </c>
      <c r="AM76" s="167">
        <f t="shared" si="27"/>
        <v>1259000</v>
      </c>
      <c r="AN76" s="167">
        <f t="shared" si="28"/>
        <v>201440</v>
      </c>
      <c r="AO76" s="167">
        <f t="shared" si="29"/>
        <v>1460440</v>
      </c>
      <c r="AP76" s="167" t="str">
        <f t="shared" si="30"/>
        <v>45 DIAS</v>
      </c>
      <c r="AQ76" s="281" t="s">
        <v>23</v>
      </c>
      <c r="AR76" s="102">
        <v>812000</v>
      </c>
      <c r="AS76" s="102">
        <v>129920</v>
      </c>
      <c r="AT76" s="282">
        <v>941920</v>
      </c>
      <c r="AU76" s="77" t="s">
        <v>1283</v>
      </c>
      <c r="AV76" s="287"/>
      <c r="AW76" s="106"/>
      <c r="AX76" s="106"/>
      <c r="AY76" s="288"/>
      <c r="AZ76" s="91"/>
      <c r="BA76" s="294" t="s">
        <v>23</v>
      </c>
      <c r="BB76" s="105">
        <v>897000</v>
      </c>
      <c r="BC76" s="105">
        <v>143520</v>
      </c>
      <c r="BD76" s="295">
        <v>1040520</v>
      </c>
      <c r="BE76" s="89" t="s">
        <v>160</v>
      </c>
      <c r="BF76" s="167" t="str">
        <f t="shared" si="19"/>
        <v>QUIMICA  M.G.  S.A.S.</v>
      </c>
      <c r="BG76" s="167" t="str">
        <f t="shared" si="20"/>
        <v>SIGMA</v>
      </c>
      <c r="BH76" s="167">
        <f t="shared" si="21"/>
        <v>812000</v>
      </c>
      <c r="BI76" s="167">
        <f t="shared" si="22"/>
        <v>129920</v>
      </c>
      <c r="BJ76" s="167">
        <f t="shared" si="23"/>
        <v>941920</v>
      </c>
      <c r="BK76" s="167" t="str">
        <f t="shared" si="24"/>
        <v>60 DIAS</v>
      </c>
      <c r="BL76" s="107" t="str">
        <f t="shared" si="31"/>
        <v>QUIMICA  M.G.  S.A.S.</v>
      </c>
      <c r="BM76" s="107" t="str">
        <f t="shared" si="32"/>
        <v>SIGMA</v>
      </c>
      <c r="BN76" s="107">
        <f t="shared" si="33"/>
        <v>812000</v>
      </c>
      <c r="BO76" s="107">
        <f t="shared" si="34"/>
        <v>129920</v>
      </c>
      <c r="BP76" s="107">
        <f t="shared" si="35"/>
        <v>941920</v>
      </c>
      <c r="BQ76" s="107" t="str">
        <f t="shared" si="36"/>
        <v>60 DIAS</v>
      </c>
    </row>
    <row r="77" spans="1:69">
      <c r="A77" s="12">
        <v>70</v>
      </c>
      <c r="B77" s="68" t="s">
        <v>1007</v>
      </c>
      <c r="C77" s="12">
        <v>10</v>
      </c>
      <c r="D77" s="37" t="s">
        <v>308</v>
      </c>
      <c r="E77" s="11" t="s">
        <v>23</v>
      </c>
      <c r="F77" s="33">
        <v>1</v>
      </c>
      <c r="G77" s="267"/>
      <c r="H77" s="107"/>
      <c r="I77" s="107"/>
      <c r="J77" s="268"/>
      <c r="K77" s="93"/>
      <c r="L77" s="281"/>
      <c r="M77" s="102"/>
      <c r="N77" s="102"/>
      <c r="O77" s="282"/>
      <c r="P77" s="77"/>
      <c r="Q77" s="273" t="s">
        <v>23</v>
      </c>
      <c r="R77" s="275">
        <v>1976000</v>
      </c>
      <c r="S77" s="275">
        <v>316160</v>
      </c>
      <c r="T77" s="274">
        <v>2292160</v>
      </c>
      <c r="U77" s="164" t="s">
        <v>1287</v>
      </c>
      <c r="V77" s="172"/>
      <c r="W77" s="104"/>
      <c r="X77" s="104"/>
      <c r="Y77" s="301"/>
      <c r="Z77" s="87"/>
      <c r="AA77" s="294"/>
      <c r="AB77" s="105"/>
      <c r="AC77" s="105"/>
      <c r="AD77" s="295"/>
      <c r="AE77" s="89"/>
      <c r="AF77" s="281"/>
      <c r="AG77" s="102"/>
      <c r="AH77" s="102"/>
      <c r="AI77" s="282"/>
      <c r="AJ77" s="77"/>
      <c r="AK77" s="167" t="str">
        <f t="shared" si="25"/>
        <v>CASA CIENTIFICA BLANCO Y COMPANIA S.A.S</v>
      </c>
      <c r="AL77" s="167" t="str">
        <f t="shared" si="26"/>
        <v>SIGMA</v>
      </c>
      <c r="AM77" s="167">
        <f t="shared" si="27"/>
        <v>1976000</v>
      </c>
      <c r="AN77" s="167">
        <f t="shared" si="28"/>
        <v>316160</v>
      </c>
      <c r="AO77" s="167">
        <f t="shared" si="29"/>
        <v>2292160</v>
      </c>
      <c r="AP77" s="167" t="str">
        <f t="shared" si="30"/>
        <v>45 DIAS</v>
      </c>
      <c r="AQ77" s="281" t="s">
        <v>23</v>
      </c>
      <c r="AR77" s="102">
        <v>1251000</v>
      </c>
      <c r="AS77" s="102">
        <v>200160</v>
      </c>
      <c r="AT77" s="282">
        <v>1451160</v>
      </c>
      <c r="AU77" s="77" t="s">
        <v>1283</v>
      </c>
      <c r="AV77" s="287"/>
      <c r="AW77" s="106"/>
      <c r="AX77" s="106"/>
      <c r="AY77" s="288"/>
      <c r="AZ77" s="91"/>
      <c r="BA77" s="294" t="s">
        <v>23</v>
      </c>
      <c r="BB77" s="105">
        <v>1415900</v>
      </c>
      <c r="BC77" s="105">
        <v>226544</v>
      </c>
      <c r="BD77" s="295">
        <v>1642444</v>
      </c>
      <c r="BE77" s="89" t="s">
        <v>160</v>
      </c>
      <c r="BF77" s="167" t="str">
        <f t="shared" si="19"/>
        <v>QUIMICA  M.G.  S.A.S.</v>
      </c>
      <c r="BG77" s="167" t="str">
        <f t="shared" si="20"/>
        <v>SIGMA</v>
      </c>
      <c r="BH77" s="167">
        <f t="shared" si="21"/>
        <v>1251000</v>
      </c>
      <c r="BI77" s="167">
        <f t="shared" si="22"/>
        <v>200160</v>
      </c>
      <c r="BJ77" s="167">
        <f t="shared" si="23"/>
        <v>1451160</v>
      </c>
      <c r="BK77" s="167" t="str">
        <f t="shared" si="24"/>
        <v>60 DIAS</v>
      </c>
      <c r="BL77" s="107" t="str">
        <f t="shared" si="31"/>
        <v>QUIMICA  M.G.  S.A.S.</v>
      </c>
      <c r="BM77" s="107" t="str">
        <f t="shared" si="32"/>
        <v>SIGMA</v>
      </c>
      <c r="BN77" s="107">
        <f t="shared" si="33"/>
        <v>1251000</v>
      </c>
      <c r="BO77" s="107">
        <f t="shared" si="34"/>
        <v>200160</v>
      </c>
      <c r="BP77" s="107">
        <f t="shared" si="35"/>
        <v>1451160</v>
      </c>
      <c r="BQ77" s="107" t="str">
        <f t="shared" si="36"/>
        <v>60 DIAS</v>
      </c>
    </row>
    <row r="78" spans="1:69">
      <c r="A78" s="12">
        <v>71</v>
      </c>
      <c r="B78" s="71" t="s">
        <v>1008</v>
      </c>
      <c r="C78" s="12">
        <v>50</v>
      </c>
      <c r="D78" s="30" t="s">
        <v>308</v>
      </c>
      <c r="E78" s="12" t="s">
        <v>23</v>
      </c>
      <c r="F78" s="33">
        <v>1</v>
      </c>
      <c r="G78" s="267"/>
      <c r="H78" s="107"/>
      <c r="I78" s="107"/>
      <c r="J78" s="268"/>
      <c r="K78" s="93"/>
      <c r="L78" s="281"/>
      <c r="M78" s="102"/>
      <c r="N78" s="102"/>
      <c r="O78" s="282"/>
      <c r="P78" s="77"/>
      <c r="Q78" s="273" t="s">
        <v>23</v>
      </c>
      <c r="R78" s="275">
        <v>549000</v>
      </c>
      <c r="S78" s="275">
        <v>87840</v>
      </c>
      <c r="T78" s="274">
        <v>636840</v>
      </c>
      <c r="U78" s="164" t="s">
        <v>1287</v>
      </c>
      <c r="V78" s="172"/>
      <c r="W78" s="104"/>
      <c r="X78" s="104"/>
      <c r="Y78" s="301"/>
      <c r="Z78" s="87"/>
      <c r="AA78" s="294"/>
      <c r="AB78" s="105"/>
      <c r="AC78" s="105"/>
      <c r="AD78" s="295"/>
      <c r="AE78" s="89"/>
      <c r="AF78" s="281"/>
      <c r="AG78" s="102"/>
      <c r="AH78" s="102"/>
      <c r="AI78" s="282"/>
      <c r="AJ78" s="77"/>
      <c r="AK78" s="167" t="str">
        <f t="shared" si="25"/>
        <v>CASA CIENTIFICA BLANCO Y COMPANIA S.A.S</v>
      </c>
      <c r="AL78" s="167" t="str">
        <f t="shared" si="26"/>
        <v>SIGMA</v>
      </c>
      <c r="AM78" s="167">
        <f t="shared" si="27"/>
        <v>549000</v>
      </c>
      <c r="AN78" s="167">
        <f t="shared" si="28"/>
        <v>87840</v>
      </c>
      <c r="AO78" s="167">
        <f t="shared" si="29"/>
        <v>636840</v>
      </c>
      <c r="AP78" s="167" t="str">
        <f t="shared" si="30"/>
        <v>45 DIAS</v>
      </c>
      <c r="AQ78" s="281" t="s">
        <v>23</v>
      </c>
      <c r="AR78" s="102">
        <v>361000</v>
      </c>
      <c r="AS78" s="102">
        <v>57760</v>
      </c>
      <c r="AT78" s="282">
        <v>418760</v>
      </c>
      <c r="AU78" s="77" t="s">
        <v>1283</v>
      </c>
      <c r="AV78" s="287"/>
      <c r="AW78" s="106"/>
      <c r="AX78" s="106"/>
      <c r="AY78" s="288"/>
      <c r="AZ78" s="91"/>
      <c r="BA78" s="294" t="s">
        <v>23</v>
      </c>
      <c r="BB78" s="105">
        <v>393000</v>
      </c>
      <c r="BC78" s="105">
        <v>62880</v>
      </c>
      <c r="BD78" s="295">
        <v>455880</v>
      </c>
      <c r="BE78" s="89" t="s">
        <v>160</v>
      </c>
      <c r="BF78" s="167" t="str">
        <f t="shared" si="19"/>
        <v>QUIMICA  M.G.  S.A.S.</v>
      </c>
      <c r="BG78" s="167" t="str">
        <f t="shared" si="20"/>
        <v>SIGMA</v>
      </c>
      <c r="BH78" s="167">
        <f t="shared" si="21"/>
        <v>361000</v>
      </c>
      <c r="BI78" s="167">
        <f t="shared" si="22"/>
        <v>57760</v>
      </c>
      <c r="BJ78" s="167">
        <f t="shared" si="23"/>
        <v>418760</v>
      </c>
      <c r="BK78" s="167" t="str">
        <f t="shared" si="24"/>
        <v>60 DIAS</v>
      </c>
      <c r="BL78" s="107" t="str">
        <f t="shared" si="31"/>
        <v>QUIMICA  M.G.  S.A.S.</v>
      </c>
      <c r="BM78" s="107" t="str">
        <f t="shared" si="32"/>
        <v>SIGMA</v>
      </c>
      <c r="BN78" s="107">
        <f t="shared" si="33"/>
        <v>361000</v>
      </c>
      <c r="BO78" s="107">
        <f t="shared" si="34"/>
        <v>57760</v>
      </c>
      <c r="BP78" s="107">
        <f t="shared" si="35"/>
        <v>418760</v>
      </c>
      <c r="BQ78" s="107" t="str">
        <f t="shared" si="36"/>
        <v>60 DIAS</v>
      </c>
    </row>
    <row r="79" spans="1:69">
      <c r="A79" s="12">
        <v>72</v>
      </c>
      <c r="B79" s="31" t="s">
        <v>1009</v>
      </c>
      <c r="C79" s="12">
        <v>25</v>
      </c>
      <c r="D79" s="12" t="s">
        <v>308</v>
      </c>
      <c r="E79" s="12" t="s">
        <v>1010</v>
      </c>
      <c r="F79" s="33">
        <v>1</v>
      </c>
      <c r="G79" s="267"/>
      <c r="H79" s="107"/>
      <c r="I79" s="107"/>
      <c r="J79" s="268"/>
      <c r="K79" s="93"/>
      <c r="L79" s="281"/>
      <c r="M79" s="102"/>
      <c r="N79" s="102"/>
      <c r="O79" s="282"/>
      <c r="P79" s="77"/>
      <c r="Q79" s="273"/>
      <c r="R79" s="275"/>
      <c r="S79" s="275"/>
      <c r="T79" s="274"/>
      <c r="U79" s="164"/>
      <c r="V79" s="172"/>
      <c r="W79" s="104"/>
      <c r="X79" s="104"/>
      <c r="Y79" s="301"/>
      <c r="Z79" s="87"/>
      <c r="AA79" s="294"/>
      <c r="AB79" s="105"/>
      <c r="AC79" s="105"/>
      <c r="AD79" s="295"/>
      <c r="AE79" s="89"/>
      <c r="AF79" s="281"/>
      <c r="AG79" s="102"/>
      <c r="AH79" s="102"/>
      <c r="AI79" s="282"/>
      <c r="AJ79" s="77"/>
      <c r="AK79" s="167"/>
      <c r="AL79" s="167"/>
      <c r="AM79" s="167"/>
      <c r="AN79" s="167"/>
      <c r="AO79" s="167"/>
      <c r="AP79" s="167"/>
      <c r="AQ79" s="281" t="s">
        <v>1436</v>
      </c>
      <c r="AR79" s="102">
        <v>627000</v>
      </c>
      <c r="AS79" s="102">
        <v>100320</v>
      </c>
      <c r="AT79" s="282">
        <v>727320</v>
      </c>
      <c r="AU79" s="77" t="s">
        <v>1283</v>
      </c>
      <c r="AV79" s="287"/>
      <c r="AW79" s="106"/>
      <c r="AX79" s="106"/>
      <c r="AY79" s="288"/>
      <c r="AZ79" s="91"/>
      <c r="BA79" s="294" t="s">
        <v>1010</v>
      </c>
      <c r="BB79" s="105">
        <v>698500</v>
      </c>
      <c r="BC79" s="105">
        <v>111760</v>
      </c>
      <c r="BD79" s="295">
        <v>810260</v>
      </c>
      <c r="BE79" s="89" t="s">
        <v>160</v>
      </c>
      <c r="BF79" s="167" t="str">
        <f t="shared" si="19"/>
        <v>QUIMICA  M.G.  S.A.S.</v>
      </c>
      <c r="BG79" s="167" t="str">
        <f t="shared" si="20"/>
        <v>SIGMA-FLUKA</v>
      </c>
      <c r="BH79" s="167">
        <f t="shared" si="21"/>
        <v>627000</v>
      </c>
      <c r="BI79" s="167">
        <f t="shared" si="22"/>
        <v>100320</v>
      </c>
      <c r="BJ79" s="167">
        <f t="shared" si="23"/>
        <v>727320</v>
      </c>
      <c r="BK79" s="167" t="str">
        <f t="shared" si="24"/>
        <v>60 DIAS</v>
      </c>
      <c r="BL79" s="107" t="str">
        <f t="shared" si="31"/>
        <v>QUIMICA  M.G.  S.A.S.</v>
      </c>
      <c r="BM79" s="107" t="str">
        <f t="shared" si="32"/>
        <v>SIGMA-FLUKA</v>
      </c>
      <c r="BN79" s="107">
        <f t="shared" si="33"/>
        <v>627000</v>
      </c>
      <c r="BO79" s="107">
        <f t="shared" si="34"/>
        <v>100320</v>
      </c>
      <c r="BP79" s="107">
        <f t="shared" si="35"/>
        <v>727320</v>
      </c>
      <c r="BQ79" s="107" t="str">
        <f t="shared" si="36"/>
        <v>60 DIAS</v>
      </c>
    </row>
    <row r="80" spans="1:69">
      <c r="A80" s="12">
        <v>73</v>
      </c>
      <c r="B80" s="31" t="s">
        <v>1011</v>
      </c>
      <c r="C80" s="12">
        <v>50</v>
      </c>
      <c r="D80" s="12" t="s">
        <v>308</v>
      </c>
      <c r="E80" s="12" t="s">
        <v>23</v>
      </c>
      <c r="F80" s="33">
        <v>1</v>
      </c>
      <c r="G80" s="267"/>
      <c r="H80" s="107"/>
      <c r="I80" s="107"/>
      <c r="J80" s="268"/>
      <c r="K80" s="93"/>
      <c r="L80" s="281"/>
      <c r="M80" s="102"/>
      <c r="N80" s="102"/>
      <c r="O80" s="282"/>
      <c r="P80" s="77"/>
      <c r="Q80" s="273" t="s">
        <v>23</v>
      </c>
      <c r="R80" s="275">
        <v>1889000</v>
      </c>
      <c r="S80" s="275">
        <v>302240</v>
      </c>
      <c r="T80" s="274">
        <v>2191240</v>
      </c>
      <c r="U80" s="164" t="s">
        <v>1287</v>
      </c>
      <c r="V80" s="172"/>
      <c r="W80" s="104"/>
      <c r="X80" s="104"/>
      <c r="Y80" s="301"/>
      <c r="Z80" s="87"/>
      <c r="AA80" s="294"/>
      <c r="AB80" s="105"/>
      <c r="AC80" s="105"/>
      <c r="AD80" s="295"/>
      <c r="AE80" s="89"/>
      <c r="AF80" s="281"/>
      <c r="AG80" s="102"/>
      <c r="AH80" s="102"/>
      <c r="AI80" s="282"/>
      <c r="AJ80" s="77"/>
      <c r="AK80" s="167" t="str">
        <f t="shared" si="25"/>
        <v>CASA CIENTIFICA BLANCO Y COMPANIA S.A.S</v>
      </c>
      <c r="AL80" s="167" t="str">
        <f t="shared" si="26"/>
        <v>SIGMA</v>
      </c>
      <c r="AM80" s="167">
        <f t="shared" si="27"/>
        <v>1889000</v>
      </c>
      <c r="AN80" s="167">
        <f t="shared" si="28"/>
        <v>302240</v>
      </c>
      <c r="AO80" s="167">
        <f t="shared" si="29"/>
        <v>2191240</v>
      </c>
      <c r="AP80" s="167" t="str">
        <f t="shared" si="30"/>
        <v>45 DIAS</v>
      </c>
      <c r="AQ80" s="281" t="s">
        <v>23</v>
      </c>
      <c r="AR80" s="102">
        <v>1197000</v>
      </c>
      <c r="AS80" s="102">
        <v>191520</v>
      </c>
      <c r="AT80" s="282">
        <v>1388520</v>
      </c>
      <c r="AU80" s="77" t="s">
        <v>1283</v>
      </c>
      <c r="AV80" s="287"/>
      <c r="AW80" s="106"/>
      <c r="AX80" s="106"/>
      <c r="AY80" s="288"/>
      <c r="AZ80" s="91"/>
      <c r="BA80" s="294" t="s">
        <v>23</v>
      </c>
      <c r="BB80" s="105">
        <v>1354000</v>
      </c>
      <c r="BC80" s="105">
        <v>216640</v>
      </c>
      <c r="BD80" s="295">
        <v>1570640</v>
      </c>
      <c r="BE80" s="89" t="s">
        <v>160</v>
      </c>
      <c r="BF80" s="167" t="str">
        <f t="shared" si="19"/>
        <v>QUIMICA  M.G.  S.A.S.</v>
      </c>
      <c r="BG80" s="167" t="str">
        <f t="shared" si="20"/>
        <v>SIGMA</v>
      </c>
      <c r="BH80" s="167">
        <f t="shared" si="21"/>
        <v>1197000</v>
      </c>
      <c r="BI80" s="167">
        <f t="shared" si="22"/>
        <v>191520</v>
      </c>
      <c r="BJ80" s="167">
        <f t="shared" si="23"/>
        <v>1388520</v>
      </c>
      <c r="BK80" s="167" t="str">
        <f t="shared" si="24"/>
        <v>60 DIAS</v>
      </c>
      <c r="BL80" s="107" t="str">
        <f t="shared" si="31"/>
        <v>QUIMICA  M.G.  S.A.S.</v>
      </c>
      <c r="BM80" s="107" t="str">
        <f t="shared" si="32"/>
        <v>SIGMA</v>
      </c>
      <c r="BN80" s="107">
        <f t="shared" si="33"/>
        <v>1197000</v>
      </c>
      <c r="BO80" s="107">
        <f t="shared" si="34"/>
        <v>191520</v>
      </c>
      <c r="BP80" s="107">
        <f t="shared" si="35"/>
        <v>1388520</v>
      </c>
      <c r="BQ80" s="107" t="str">
        <f t="shared" si="36"/>
        <v>60 DIAS</v>
      </c>
    </row>
    <row r="81" spans="1:69">
      <c r="A81" s="12">
        <v>74</v>
      </c>
      <c r="B81" s="68" t="s">
        <v>1012</v>
      </c>
      <c r="C81" s="12">
        <v>2</v>
      </c>
      <c r="D81" s="12" t="s">
        <v>317</v>
      </c>
      <c r="E81" s="12" t="s">
        <v>23</v>
      </c>
      <c r="F81" s="33">
        <v>1</v>
      </c>
      <c r="G81" s="267"/>
      <c r="H81" s="107"/>
      <c r="I81" s="107"/>
      <c r="J81" s="268"/>
      <c r="K81" s="93"/>
      <c r="L81" s="281"/>
      <c r="M81" s="102"/>
      <c r="N81" s="102"/>
      <c r="O81" s="282"/>
      <c r="P81" s="77"/>
      <c r="Q81" s="273" t="s">
        <v>23</v>
      </c>
      <c r="R81" s="275">
        <v>256000</v>
      </c>
      <c r="S81" s="275">
        <v>40960</v>
      </c>
      <c r="T81" s="274">
        <v>296960</v>
      </c>
      <c r="U81" s="164" t="s">
        <v>1287</v>
      </c>
      <c r="V81" s="172"/>
      <c r="W81" s="104"/>
      <c r="X81" s="104"/>
      <c r="Y81" s="301"/>
      <c r="Z81" s="87"/>
      <c r="AA81" s="294"/>
      <c r="AB81" s="105"/>
      <c r="AC81" s="105"/>
      <c r="AD81" s="295"/>
      <c r="AE81" s="89"/>
      <c r="AF81" s="281"/>
      <c r="AG81" s="102"/>
      <c r="AH81" s="102"/>
      <c r="AI81" s="282"/>
      <c r="AJ81" s="77"/>
      <c r="AK81" s="167" t="str">
        <f t="shared" si="25"/>
        <v>CASA CIENTIFICA BLANCO Y COMPANIA S.A.S</v>
      </c>
      <c r="AL81" s="167" t="str">
        <f t="shared" si="26"/>
        <v>SIGMA</v>
      </c>
      <c r="AM81" s="167">
        <f t="shared" si="27"/>
        <v>256000</v>
      </c>
      <c r="AN81" s="167">
        <f t="shared" si="28"/>
        <v>40960</v>
      </c>
      <c r="AO81" s="167">
        <f t="shared" si="29"/>
        <v>296960</v>
      </c>
      <c r="AP81" s="167" t="str">
        <f t="shared" si="30"/>
        <v>45 DIAS</v>
      </c>
      <c r="AQ81" s="281" t="s">
        <v>23</v>
      </c>
      <c r="AR81" s="102">
        <v>220000</v>
      </c>
      <c r="AS81" s="102">
        <v>35200</v>
      </c>
      <c r="AT81" s="282">
        <v>255200</v>
      </c>
      <c r="AU81" s="77" t="s">
        <v>1283</v>
      </c>
      <c r="AV81" s="287"/>
      <c r="AW81" s="106"/>
      <c r="AX81" s="106"/>
      <c r="AY81" s="288"/>
      <c r="AZ81" s="91"/>
      <c r="BA81" s="294" t="s">
        <v>23</v>
      </c>
      <c r="BB81" s="105">
        <v>231000</v>
      </c>
      <c r="BC81" s="105">
        <v>36960</v>
      </c>
      <c r="BD81" s="295">
        <v>267960</v>
      </c>
      <c r="BE81" s="89" t="s">
        <v>160</v>
      </c>
      <c r="BF81" s="167" t="str">
        <f t="shared" si="19"/>
        <v>QUIMICA  M.G.  S.A.S.</v>
      </c>
      <c r="BG81" s="167" t="str">
        <f t="shared" si="20"/>
        <v>SIGMA</v>
      </c>
      <c r="BH81" s="167">
        <f t="shared" si="21"/>
        <v>220000</v>
      </c>
      <c r="BI81" s="167">
        <f t="shared" si="22"/>
        <v>35200</v>
      </c>
      <c r="BJ81" s="167">
        <f t="shared" si="23"/>
        <v>255200</v>
      </c>
      <c r="BK81" s="167" t="str">
        <f t="shared" si="24"/>
        <v>60 DIAS</v>
      </c>
      <c r="BL81" s="107" t="str">
        <f t="shared" si="31"/>
        <v>QUIMICA  M.G.  S.A.S.</v>
      </c>
      <c r="BM81" s="107" t="str">
        <f t="shared" si="32"/>
        <v>SIGMA</v>
      </c>
      <c r="BN81" s="107">
        <f t="shared" si="33"/>
        <v>220000</v>
      </c>
      <c r="BO81" s="107">
        <f t="shared" si="34"/>
        <v>35200</v>
      </c>
      <c r="BP81" s="107">
        <f t="shared" si="35"/>
        <v>255200</v>
      </c>
      <c r="BQ81" s="107" t="str">
        <f t="shared" si="36"/>
        <v>60 DIAS</v>
      </c>
    </row>
    <row r="82" spans="1:69">
      <c r="A82" s="12">
        <v>75</v>
      </c>
      <c r="B82" s="68" t="s">
        <v>1013</v>
      </c>
      <c r="C82" s="12">
        <v>10</v>
      </c>
      <c r="D82" s="12" t="s">
        <v>317</v>
      </c>
      <c r="E82" s="12" t="s">
        <v>23</v>
      </c>
      <c r="F82" s="33">
        <v>1</v>
      </c>
      <c r="G82" s="267"/>
      <c r="H82" s="107"/>
      <c r="I82" s="107"/>
      <c r="J82" s="268"/>
      <c r="K82" s="93"/>
      <c r="L82" s="281"/>
      <c r="M82" s="102"/>
      <c r="N82" s="102"/>
      <c r="O82" s="282"/>
      <c r="P82" s="77"/>
      <c r="Q82" s="273" t="s">
        <v>23</v>
      </c>
      <c r="R82" s="275"/>
      <c r="S82" s="275"/>
      <c r="T82" s="274"/>
      <c r="U82" s="164"/>
      <c r="V82" s="172"/>
      <c r="W82" s="104"/>
      <c r="X82" s="104"/>
      <c r="Y82" s="301"/>
      <c r="Z82" s="87"/>
      <c r="AA82" s="294"/>
      <c r="AB82" s="105"/>
      <c r="AC82" s="105"/>
      <c r="AD82" s="295"/>
      <c r="AE82" s="89"/>
      <c r="AF82" s="281"/>
      <c r="AG82" s="102"/>
      <c r="AH82" s="102"/>
      <c r="AI82" s="282"/>
      <c r="AJ82" s="77"/>
      <c r="AK82" s="167"/>
      <c r="AL82" s="167"/>
      <c r="AM82" s="167"/>
      <c r="AN82" s="167"/>
      <c r="AO82" s="167"/>
      <c r="AP82" s="167"/>
      <c r="AQ82" s="281" t="s">
        <v>23</v>
      </c>
      <c r="AR82" s="102">
        <v>379000</v>
      </c>
      <c r="AS82" s="102">
        <v>60640</v>
      </c>
      <c r="AT82" s="282">
        <v>439640</v>
      </c>
      <c r="AU82" s="77" t="s">
        <v>1283</v>
      </c>
      <c r="AV82" s="287"/>
      <c r="AW82" s="106"/>
      <c r="AX82" s="106"/>
      <c r="AY82" s="288"/>
      <c r="AZ82" s="91"/>
      <c r="BA82" s="294" t="s">
        <v>23</v>
      </c>
      <c r="BB82" s="105">
        <v>413100</v>
      </c>
      <c r="BC82" s="105">
        <v>66096</v>
      </c>
      <c r="BD82" s="295">
        <v>479196</v>
      </c>
      <c r="BE82" s="89" t="s">
        <v>160</v>
      </c>
      <c r="BF82" s="167" t="str">
        <f t="shared" si="19"/>
        <v>QUIMICA  M.G.  S.A.S.</v>
      </c>
      <c r="BG82" s="167" t="str">
        <f t="shared" si="20"/>
        <v>SIGMA</v>
      </c>
      <c r="BH82" s="167">
        <f t="shared" si="21"/>
        <v>379000</v>
      </c>
      <c r="BI82" s="167">
        <f t="shared" si="22"/>
        <v>60640</v>
      </c>
      <c r="BJ82" s="167">
        <f t="shared" si="23"/>
        <v>439640</v>
      </c>
      <c r="BK82" s="167" t="str">
        <f t="shared" si="24"/>
        <v>60 DIAS</v>
      </c>
      <c r="BL82" s="107" t="str">
        <f t="shared" si="31"/>
        <v>QUIMICA  M.G.  S.A.S.</v>
      </c>
      <c r="BM82" s="107" t="str">
        <f t="shared" si="32"/>
        <v>SIGMA</v>
      </c>
      <c r="BN82" s="107">
        <f t="shared" si="33"/>
        <v>379000</v>
      </c>
      <c r="BO82" s="107">
        <f t="shared" si="34"/>
        <v>60640</v>
      </c>
      <c r="BP82" s="107">
        <f t="shared" si="35"/>
        <v>439640</v>
      </c>
      <c r="BQ82" s="107" t="str">
        <f t="shared" si="36"/>
        <v>60 DIAS</v>
      </c>
    </row>
    <row r="83" spans="1:69">
      <c r="A83" s="12">
        <v>76</v>
      </c>
      <c r="B83" s="31" t="s">
        <v>1014</v>
      </c>
      <c r="C83" s="11">
        <v>100</v>
      </c>
      <c r="D83" s="11" t="s">
        <v>308</v>
      </c>
      <c r="E83" s="11" t="s">
        <v>23</v>
      </c>
      <c r="F83" s="33">
        <v>1</v>
      </c>
      <c r="G83" s="267"/>
      <c r="H83" s="107"/>
      <c r="I83" s="107"/>
      <c r="J83" s="268"/>
      <c r="K83" s="93"/>
      <c r="L83" s="281"/>
      <c r="M83" s="102"/>
      <c r="N83" s="102"/>
      <c r="O83" s="282"/>
      <c r="P83" s="77"/>
      <c r="Q83" s="273" t="s">
        <v>23</v>
      </c>
      <c r="R83" s="275">
        <v>335000</v>
      </c>
      <c r="S83" s="275">
        <v>53600</v>
      </c>
      <c r="T83" s="274">
        <v>388600</v>
      </c>
      <c r="U83" s="164" t="s">
        <v>1287</v>
      </c>
      <c r="V83" s="172"/>
      <c r="W83" s="104"/>
      <c r="X83" s="104"/>
      <c r="Y83" s="301"/>
      <c r="Z83" s="87"/>
      <c r="AA83" s="294"/>
      <c r="AB83" s="105"/>
      <c r="AC83" s="105"/>
      <c r="AD83" s="295"/>
      <c r="AE83" s="89"/>
      <c r="AF83" s="281"/>
      <c r="AG83" s="102"/>
      <c r="AH83" s="102"/>
      <c r="AI83" s="282"/>
      <c r="AJ83" s="77"/>
      <c r="AK83" s="167" t="str">
        <f t="shared" si="25"/>
        <v>CASA CIENTIFICA BLANCO Y COMPANIA S.A.S</v>
      </c>
      <c r="AL83" s="167" t="str">
        <f t="shared" si="26"/>
        <v>SIGMA</v>
      </c>
      <c r="AM83" s="167">
        <f t="shared" si="27"/>
        <v>335000</v>
      </c>
      <c r="AN83" s="167">
        <f t="shared" si="28"/>
        <v>53600</v>
      </c>
      <c r="AO83" s="167">
        <f t="shared" si="29"/>
        <v>388600</v>
      </c>
      <c r="AP83" s="167" t="str">
        <f t="shared" si="30"/>
        <v>45 DIAS</v>
      </c>
      <c r="AQ83" s="281" t="s">
        <v>23</v>
      </c>
      <c r="AR83" s="102">
        <v>228000</v>
      </c>
      <c r="AS83" s="102">
        <v>36480</v>
      </c>
      <c r="AT83" s="282">
        <v>264480</v>
      </c>
      <c r="AU83" s="77" t="s">
        <v>1283</v>
      </c>
      <c r="AV83" s="287"/>
      <c r="AW83" s="106"/>
      <c r="AX83" s="106"/>
      <c r="AY83" s="288"/>
      <c r="AZ83" s="91"/>
      <c r="BA83" s="294" t="s">
        <v>23</v>
      </c>
      <c r="BB83" s="105">
        <v>240000</v>
      </c>
      <c r="BC83" s="105">
        <v>38400</v>
      </c>
      <c r="BD83" s="295">
        <v>278400</v>
      </c>
      <c r="BE83" s="89" t="s">
        <v>160</v>
      </c>
      <c r="BF83" s="167" t="str">
        <f t="shared" si="19"/>
        <v>QUIMICA  M.G.  S.A.S.</v>
      </c>
      <c r="BG83" s="167" t="str">
        <f t="shared" si="20"/>
        <v>SIGMA</v>
      </c>
      <c r="BH83" s="167">
        <f t="shared" si="21"/>
        <v>228000</v>
      </c>
      <c r="BI83" s="167">
        <f t="shared" si="22"/>
        <v>36480</v>
      </c>
      <c r="BJ83" s="167">
        <f t="shared" si="23"/>
        <v>264480</v>
      </c>
      <c r="BK83" s="167" t="str">
        <f t="shared" si="24"/>
        <v>60 DIAS</v>
      </c>
      <c r="BL83" s="107" t="str">
        <f t="shared" si="31"/>
        <v>QUIMICA  M.G.  S.A.S.</v>
      </c>
      <c r="BM83" s="107" t="str">
        <f t="shared" si="32"/>
        <v>SIGMA</v>
      </c>
      <c r="BN83" s="107">
        <f t="shared" si="33"/>
        <v>228000</v>
      </c>
      <c r="BO83" s="107">
        <f t="shared" si="34"/>
        <v>36480</v>
      </c>
      <c r="BP83" s="107">
        <f t="shared" si="35"/>
        <v>264480</v>
      </c>
      <c r="BQ83" s="107" t="str">
        <f t="shared" si="36"/>
        <v>60 DIAS</v>
      </c>
    </row>
    <row r="84" spans="1:69">
      <c r="A84" s="12">
        <v>77</v>
      </c>
      <c r="B84" s="31" t="s">
        <v>1015</v>
      </c>
      <c r="C84" s="11">
        <v>20</v>
      </c>
      <c r="D84" s="11" t="s">
        <v>308</v>
      </c>
      <c r="E84" s="11" t="s">
        <v>1010</v>
      </c>
      <c r="F84" s="33">
        <v>1</v>
      </c>
      <c r="G84" s="267"/>
      <c r="H84" s="107"/>
      <c r="I84" s="107"/>
      <c r="J84" s="268"/>
      <c r="K84" s="93"/>
      <c r="L84" s="281"/>
      <c r="M84" s="102"/>
      <c r="N84" s="102"/>
      <c r="O84" s="282"/>
      <c r="P84" s="77"/>
      <c r="Q84" s="273"/>
      <c r="R84" s="275"/>
      <c r="S84" s="275"/>
      <c r="T84" s="274"/>
      <c r="U84" s="164"/>
      <c r="V84" s="172"/>
      <c r="W84" s="104"/>
      <c r="X84" s="104"/>
      <c r="Y84" s="301"/>
      <c r="Z84" s="87"/>
      <c r="AA84" s="294"/>
      <c r="AB84" s="105"/>
      <c r="AC84" s="105"/>
      <c r="AD84" s="295"/>
      <c r="AE84" s="89"/>
      <c r="AF84" s="281"/>
      <c r="AG84" s="102"/>
      <c r="AH84" s="102"/>
      <c r="AI84" s="282"/>
      <c r="AJ84" s="77"/>
      <c r="AK84" s="167"/>
      <c r="AL84" s="167"/>
      <c r="AM84" s="167"/>
      <c r="AN84" s="167"/>
      <c r="AO84" s="167"/>
      <c r="AP84" s="167"/>
      <c r="AQ84" s="281" t="s">
        <v>1436</v>
      </c>
      <c r="AR84" s="102">
        <v>627000</v>
      </c>
      <c r="AS84" s="102">
        <v>100320</v>
      </c>
      <c r="AT84" s="282">
        <v>727320</v>
      </c>
      <c r="AU84" s="77" t="s">
        <v>1283</v>
      </c>
      <c r="AV84" s="287"/>
      <c r="AW84" s="106"/>
      <c r="AX84" s="106"/>
      <c r="AY84" s="288"/>
      <c r="AZ84" s="91"/>
      <c r="BA84" s="294" t="s">
        <v>1010</v>
      </c>
      <c r="BB84" s="105">
        <v>698600</v>
      </c>
      <c r="BC84" s="105">
        <v>111776</v>
      </c>
      <c r="BD84" s="295">
        <v>810376</v>
      </c>
      <c r="BE84" s="89" t="s">
        <v>160</v>
      </c>
      <c r="BF84" s="167" t="str">
        <f t="shared" si="19"/>
        <v>QUIMICA  M.G.  S.A.S.</v>
      </c>
      <c r="BG84" s="167" t="str">
        <f t="shared" si="20"/>
        <v>SIGMA-FLUKA</v>
      </c>
      <c r="BH84" s="167">
        <f t="shared" si="21"/>
        <v>627000</v>
      </c>
      <c r="BI84" s="167">
        <f t="shared" si="22"/>
        <v>100320</v>
      </c>
      <c r="BJ84" s="167">
        <f t="shared" si="23"/>
        <v>727320</v>
      </c>
      <c r="BK84" s="167" t="str">
        <f t="shared" si="24"/>
        <v>60 DIAS</v>
      </c>
      <c r="BL84" s="107" t="str">
        <f t="shared" si="31"/>
        <v>QUIMICA  M.G.  S.A.S.</v>
      </c>
      <c r="BM84" s="107" t="str">
        <f t="shared" si="32"/>
        <v>SIGMA-FLUKA</v>
      </c>
      <c r="BN84" s="107">
        <f t="shared" si="33"/>
        <v>627000</v>
      </c>
      <c r="BO84" s="107">
        <f t="shared" si="34"/>
        <v>100320</v>
      </c>
      <c r="BP84" s="107">
        <f t="shared" si="35"/>
        <v>727320</v>
      </c>
      <c r="BQ84" s="107" t="str">
        <f t="shared" si="36"/>
        <v>60 DIAS</v>
      </c>
    </row>
    <row r="85" spans="1:69">
      <c r="A85" s="12">
        <v>78</v>
      </c>
      <c r="B85" s="31" t="s">
        <v>1016</v>
      </c>
      <c r="C85" s="11">
        <v>25</v>
      </c>
      <c r="D85" s="11" t="s">
        <v>308</v>
      </c>
      <c r="E85" s="11" t="s">
        <v>23</v>
      </c>
      <c r="F85" s="33">
        <v>1</v>
      </c>
      <c r="G85" s="267"/>
      <c r="H85" s="107"/>
      <c r="I85" s="107"/>
      <c r="J85" s="268"/>
      <c r="K85" s="93"/>
      <c r="L85" s="281"/>
      <c r="M85" s="102"/>
      <c r="N85" s="102"/>
      <c r="O85" s="282"/>
      <c r="P85" s="77"/>
      <c r="Q85" s="273" t="s">
        <v>23</v>
      </c>
      <c r="R85" s="275">
        <v>1889000</v>
      </c>
      <c r="S85" s="275">
        <v>302240</v>
      </c>
      <c r="T85" s="274">
        <v>2191240</v>
      </c>
      <c r="U85" s="164" t="s">
        <v>1287</v>
      </c>
      <c r="V85" s="172"/>
      <c r="W85" s="104"/>
      <c r="X85" s="104"/>
      <c r="Y85" s="301"/>
      <c r="Z85" s="87"/>
      <c r="AA85" s="294"/>
      <c r="AB85" s="105"/>
      <c r="AC85" s="105"/>
      <c r="AD85" s="295"/>
      <c r="AE85" s="89"/>
      <c r="AF85" s="281"/>
      <c r="AG85" s="102"/>
      <c r="AH85" s="102"/>
      <c r="AI85" s="282"/>
      <c r="AJ85" s="77"/>
      <c r="AK85" s="167" t="str">
        <f t="shared" si="25"/>
        <v>CASA CIENTIFICA BLANCO Y COMPANIA S.A.S</v>
      </c>
      <c r="AL85" s="167" t="str">
        <f t="shared" si="26"/>
        <v>SIGMA</v>
      </c>
      <c r="AM85" s="167">
        <f t="shared" si="27"/>
        <v>1889000</v>
      </c>
      <c r="AN85" s="167">
        <f t="shared" si="28"/>
        <v>302240</v>
      </c>
      <c r="AO85" s="167">
        <f t="shared" si="29"/>
        <v>2191240</v>
      </c>
      <c r="AP85" s="167" t="str">
        <f t="shared" si="30"/>
        <v>45 DIAS</v>
      </c>
      <c r="AQ85" s="281" t="s">
        <v>23</v>
      </c>
      <c r="AR85" s="102">
        <v>1197000</v>
      </c>
      <c r="AS85" s="102">
        <v>191520</v>
      </c>
      <c r="AT85" s="282">
        <v>1388520</v>
      </c>
      <c r="AU85" s="77" t="s">
        <v>1283</v>
      </c>
      <c r="AV85" s="287"/>
      <c r="AW85" s="106"/>
      <c r="AX85" s="106"/>
      <c r="AY85" s="288"/>
      <c r="AZ85" s="91"/>
      <c r="BA85" s="294" t="s">
        <v>23</v>
      </c>
      <c r="BB85" s="105">
        <v>1354000</v>
      </c>
      <c r="BC85" s="105">
        <v>216640</v>
      </c>
      <c r="BD85" s="295">
        <v>1570640</v>
      </c>
      <c r="BE85" s="89" t="s">
        <v>160</v>
      </c>
      <c r="BF85" s="167" t="str">
        <f t="shared" si="19"/>
        <v>QUIMICA  M.G.  S.A.S.</v>
      </c>
      <c r="BG85" s="167" t="str">
        <f t="shared" si="20"/>
        <v>SIGMA</v>
      </c>
      <c r="BH85" s="167">
        <f t="shared" si="21"/>
        <v>1197000</v>
      </c>
      <c r="BI85" s="167">
        <f t="shared" si="22"/>
        <v>191520</v>
      </c>
      <c r="BJ85" s="167">
        <f t="shared" si="23"/>
        <v>1388520</v>
      </c>
      <c r="BK85" s="167" t="str">
        <f t="shared" si="24"/>
        <v>60 DIAS</v>
      </c>
      <c r="BL85" s="107" t="str">
        <f t="shared" si="31"/>
        <v>QUIMICA  M.G.  S.A.S.</v>
      </c>
      <c r="BM85" s="107" t="str">
        <f t="shared" si="32"/>
        <v>SIGMA</v>
      </c>
      <c r="BN85" s="107">
        <f t="shared" si="33"/>
        <v>1197000</v>
      </c>
      <c r="BO85" s="107">
        <f t="shared" si="34"/>
        <v>191520</v>
      </c>
      <c r="BP85" s="107">
        <f t="shared" si="35"/>
        <v>1388520</v>
      </c>
      <c r="BQ85" s="107" t="str">
        <f t="shared" si="36"/>
        <v>60 DIAS</v>
      </c>
    </row>
    <row r="86" spans="1:69">
      <c r="A86" s="12">
        <v>79</v>
      </c>
      <c r="B86" s="31" t="s">
        <v>1017</v>
      </c>
      <c r="C86" s="11">
        <v>50</v>
      </c>
      <c r="D86" s="11" t="s">
        <v>308</v>
      </c>
      <c r="E86" s="11" t="s">
        <v>23</v>
      </c>
      <c r="F86" s="33">
        <v>1</v>
      </c>
      <c r="G86" s="267"/>
      <c r="H86" s="107"/>
      <c r="I86" s="107"/>
      <c r="J86" s="268"/>
      <c r="K86" s="93"/>
      <c r="L86" s="281"/>
      <c r="M86" s="102"/>
      <c r="N86" s="102"/>
      <c r="O86" s="282"/>
      <c r="P86" s="77"/>
      <c r="Q86" s="273" t="s">
        <v>23</v>
      </c>
      <c r="R86" s="275">
        <v>348000</v>
      </c>
      <c r="S86" s="275">
        <v>55680</v>
      </c>
      <c r="T86" s="274">
        <v>403680</v>
      </c>
      <c r="U86" s="164" t="s">
        <v>1287</v>
      </c>
      <c r="V86" s="172"/>
      <c r="W86" s="104"/>
      <c r="X86" s="104"/>
      <c r="Y86" s="301"/>
      <c r="Z86" s="87"/>
      <c r="AA86" s="294"/>
      <c r="AB86" s="105"/>
      <c r="AC86" s="105"/>
      <c r="AD86" s="295"/>
      <c r="AE86" s="89"/>
      <c r="AF86" s="281"/>
      <c r="AG86" s="102"/>
      <c r="AH86" s="102"/>
      <c r="AI86" s="282"/>
      <c r="AJ86" s="77"/>
      <c r="AK86" s="167" t="str">
        <f t="shared" si="25"/>
        <v>CASA CIENTIFICA BLANCO Y COMPANIA S.A.S</v>
      </c>
      <c r="AL86" s="167" t="str">
        <f t="shared" si="26"/>
        <v>SIGMA</v>
      </c>
      <c r="AM86" s="167">
        <f t="shared" si="27"/>
        <v>348000</v>
      </c>
      <c r="AN86" s="167">
        <f t="shared" si="28"/>
        <v>55680</v>
      </c>
      <c r="AO86" s="167">
        <f t="shared" si="29"/>
        <v>403680</v>
      </c>
      <c r="AP86" s="167" t="str">
        <f t="shared" si="30"/>
        <v>45 DIAS</v>
      </c>
      <c r="AQ86" s="281" t="s">
        <v>23</v>
      </c>
      <c r="AR86" s="102">
        <v>233000</v>
      </c>
      <c r="AS86" s="102">
        <v>37280</v>
      </c>
      <c r="AT86" s="282">
        <v>270280</v>
      </c>
      <c r="AU86" s="77" t="s">
        <v>1283</v>
      </c>
      <c r="AV86" s="287"/>
      <c r="AW86" s="106"/>
      <c r="AX86" s="106"/>
      <c r="AY86" s="288"/>
      <c r="AZ86" s="91"/>
      <c r="BA86" s="294" t="s">
        <v>23</v>
      </c>
      <c r="BB86" s="105">
        <v>245900</v>
      </c>
      <c r="BC86" s="105">
        <v>39344</v>
      </c>
      <c r="BD86" s="295">
        <v>285244</v>
      </c>
      <c r="BE86" s="89" t="s">
        <v>160</v>
      </c>
      <c r="BF86" s="167" t="str">
        <f t="shared" si="19"/>
        <v>QUIMICA  M.G.  S.A.S.</v>
      </c>
      <c r="BG86" s="167" t="str">
        <f t="shared" si="20"/>
        <v>SIGMA</v>
      </c>
      <c r="BH86" s="167">
        <f t="shared" si="21"/>
        <v>233000</v>
      </c>
      <c r="BI86" s="167">
        <f t="shared" si="22"/>
        <v>37280</v>
      </c>
      <c r="BJ86" s="167">
        <f t="shared" si="23"/>
        <v>270280</v>
      </c>
      <c r="BK86" s="167" t="str">
        <f t="shared" si="24"/>
        <v>60 DIAS</v>
      </c>
      <c r="BL86" s="107" t="str">
        <f t="shared" si="31"/>
        <v>QUIMICA  M.G.  S.A.S.</v>
      </c>
      <c r="BM86" s="107" t="str">
        <f t="shared" si="32"/>
        <v>SIGMA</v>
      </c>
      <c r="BN86" s="107">
        <f t="shared" si="33"/>
        <v>233000</v>
      </c>
      <c r="BO86" s="107">
        <f t="shared" si="34"/>
        <v>37280</v>
      </c>
      <c r="BP86" s="107">
        <f t="shared" si="35"/>
        <v>270280</v>
      </c>
      <c r="BQ86" s="107" t="str">
        <f t="shared" si="36"/>
        <v>60 DIAS</v>
      </c>
    </row>
    <row r="87" spans="1:69">
      <c r="A87" s="12">
        <v>80</v>
      </c>
      <c r="B87" s="31" t="s">
        <v>1018</v>
      </c>
      <c r="C87" s="11">
        <v>1</v>
      </c>
      <c r="D87" s="11" t="s">
        <v>308</v>
      </c>
      <c r="E87" s="11" t="s">
        <v>23</v>
      </c>
      <c r="F87" s="33">
        <v>1</v>
      </c>
      <c r="G87" s="267"/>
      <c r="H87" s="107"/>
      <c r="I87" s="107"/>
      <c r="J87" s="268"/>
      <c r="K87" s="93"/>
      <c r="L87" s="281"/>
      <c r="M87" s="102"/>
      <c r="N87" s="102"/>
      <c r="O87" s="282"/>
      <c r="P87" s="77"/>
      <c r="Q87" s="273" t="s">
        <v>23</v>
      </c>
      <c r="R87" s="275">
        <v>920000</v>
      </c>
      <c r="S87" s="275">
        <v>147200</v>
      </c>
      <c r="T87" s="274">
        <v>1067200</v>
      </c>
      <c r="U87" s="164" t="s">
        <v>1287</v>
      </c>
      <c r="V87" s="172"/>
      <c r="W87" s="104"/>
      <c r="X87" s="104"/>
      <c r="Y87" s="301"/>
      <c r="Z87" s="87"/>
      <c r="AA87" s="294"/>
      <c r="AB87" s="105"/>
      <c r="AC87" s="105"/>
      <c r="AD87" s="295"/>
      <c r="AE87" s="89"/>
      <c r="AF87" s="281"/>
      <c r="AG87" s="102"/>
      <c r="AH87" s="102"/>
      <c r="AI87" s="282"/>
      <c r="AJ87" s="77"/>
      <c r="AK87" s="167" t="str">
        <f t="shared" si="25"/>
        <v>CASA CIENTIFICA BLANCO Y COMPANIA S.A.S</v>
      </c>
      <c r="AL87" s="167" t="str">
        <f t="shared" si="26"/>
        <v>SIGMA</v>
      </c>
      <c r="AM87" s="167">
        <f t="shared" si="27"/>
        <v>920000</v>
      </c>
      <c r="AN87" s="167">
        <f t="shared" si="28"/>
        <v>147200</v>
      </c>
      <c r="AO87" s="167">
        <f t="shared" si="29"/>
        <v>1067200</v>
      </c>
      <c r="AP87" s="167" t="str">
        <f t="shared" si="30"/>
        <v>45 DIAS</v>
      </c>
      <c r="AQ87" s="281" t="s">
        <v>23</v>
      </c>
      <c r="AR87" s="102">
        <v>782000</v>
      </c>
      <c r="AS87" s="102">
        <v>125120</v>
      </c>
      <c r="AT87" s="282">
        <v>907120</v>
      </c>
      <c r="AU87" s="77" t="s">
        <v>1283</v>
      </c>
      <c r="AV87" s="287"/>
      <c r="AW87" s="106"/>
      <c r="AX87" s="106"/>
      <c r="AY87" s="288"/>
      <c r="AZ87" s="91"/>
      <c r="BA87" s="294" t="s">
        <v>23</v>
      </c>
      <c r="BB87" s="105">
        <v>860000</v>
      </c>
      <c r="BC87" s="105">
        <v>137600</v>
      </c>
      <c r="BD87" s="295">
        <v>997600</v>
      </c>
      <c r="BE87" s="89" t="s">
        <v>160</v>
      </c>
      <c r="BF87" s="167" t="str">
        <f t="shared" si="19"/>
        <v>QUIMICA  M.G.  S.A.S.</v>
      </c>
      <c r="BG87" s="167" t="str">
        <f t="shared" si="20"/>
        <v>SIGMA</v>
      </c>
      <c r="BH87" s="167">
        <f t="shared" si="21"/>
        <v>782000</v>
      </c>
      <c r="BI87" s="167">
        <f t="shared" si="22"/>
        <v>125120</v>
      </c>
      <c r="BJ87" s="167">
        <f t="shared" si="23"/>
        <v>907120</v>
      </c>
      <c r="BK87" s="167" t="str">
        <f t="shared" si="24"/>
        <v>60 DIAS</v>
      </c>
      <c r="BL87" s="107" t="str">
        <f t="shared" si="31"/>
        <v>QUIMICA  M.G.  S.A.S.</v>
      </c>
      <c r="BM87" s="107" t="str">
        <f t="shared" si="32"/>
        <v>SIGMA</v>
      </c>
      <c r="BN87" s="107">
        <f t="shared" si="33"/>
        <v>782000</v>
      </c>
      <c r="BO87" s="107">
        <f t="shared" si="34"/>
        <v>125120</v>
      </c>
      <c r="BP87" s="107">
        <f t="shared" si="35"/>
        <v>907120</v>
      </c>
      <c r="BQ87" s="107" t="str">
        <f t="shared" si="36"/>
        <v>60 DIAS</v>
      </c>
    </row>
    <row r="88" spans="1:69">
      <c r="A88" s="12">
        <v>81</v>
      </c>
      <c r="B88" s="31" t="s">
        <v>1019</v>
      </c>
      <c r="C88" s="11">
        <v>10</v>
      </c>
      <c r="D88" s="11" t="s">
        <v>308</v>
      </c>
      <c r="E88" s="11" t="s">
        <v>23</v>
      </c>
      <c r="F88" s="33">
        <v>1</v>
      </c>
      <c r="G88" s="267"/>
      <c r="H88" s="107"/>
      <c r="I88" s="107"/>
      <c r="J88" s="268"/>
      <c r="K88" s="93"/>
      <c r="L88" s="281"/>
      <c r="M88" s="102"/>
      <c r="N88" s="102"/>
      <c r="O88" s="282"/>
      <c r="P88" s="77"/>
      <c r="Q88" s="273" t="s">
        <v>23</v>
      </c>
      <c r="R88" s="275">
        <v>3991679.9999999995</v>
      </c>
      <c r="S88" s="275">
        <v>638668.79999999993</v>
      </c>
      <c r="T88" s="274">
        <v>4630348.8</v>
      </c>
      <c r="U88" s="164" t="s">
        <v>1287</v>
      </c>
      <c r="V88" s="172"/>
      <c r="W88" s="104"/>
      <c r="X88" s="104"/>
      <c r="Y88" s="301"/>
      <c r="Z88" s="87"/>
      <c r="AA88" s="294"/>
      <c r="AB88" s="105"/>
      <c r="AC88" s="105"/>
      <c r="AD88" s="295"/>
      <c r="AE88" s="89"/>
      <c r="AF88" s="281"/>
      <c r="AG88" s="102"/>
      <c r="AH88" s="102"/>
      <c r="AI88" s="282"/>
      <c r="AJ88" s="77"/>
      <c r="AK88" s="167" t="str">
        <f t="shared" si="25"/>
        <v>CASA CIENTIFICA BLANCO Y COMPANIA S.A.S</v>
      </c>
      <c r="AL88" s="167" t="str">
        <f t="shared" si="26"/>
        <v>SIGMA</v>
      </c>
      <c r="AM88" s="167">
        <f t="shared" si="27"/>
        <v>3991679.9999999995</v>
      </c>
      <c r="AN88" s="167">
        <f t="shared" si="28"/>
        <v>638668.79999999993</v>
      </c>
      <c r="AO88" s="167">
        <f t="shared" si="29"/>
        <v>4630348.8</v>
      </c>
      <c r="AP88" s="167" t="str">
        <f t="shared" si="30"/>
        <v>45 DIAS</v>
      </c>
      <c r="AQ88" s="281" t="s">
        <v>23</v>
      </c>
      <c r="AR88" s="102">
        <v>2507000</v>
      </c>
      <c r="AS88" s="102">
        <v>401120</v>
      </c>
      <c r="AT88" s="282">
        <v>2908120</v>
      </c>
      <c r="AU88" s="77" t="s">
        <v>1283</v>
      </c>
      <c r="AV88" s="287"/>
      <c r="AW88" s="106"/>
      <c r="AX88" s="106"/>
      <c r="AY88" s="288"/>
      <c r="AZ88" s="91"/>
      <c r="BA88" s="294" t="s">
        <v>23</v>
      </c>
      <c r="BB88" s="105">
        <v>2861000</v>
      </c>
      <c r="BC88" s="105">
        <v>457760</v>
      </c>
      <c r="BD88" s="295">
        <v>3318760</v>
      </c>
      <c r="BE88" s="89" t="s">
        <v>160</v>
      </c>
      <c r="BF88" s="167" t="str">
        <f t="shared" si="19"/>
        <v>QUIMICA  M.G.  S.A.S.</v>
      </c>
      <c r="BG88" s="167" t="str">
        <f t="shared" si="20"/>
        <v>SIGMA</v>
      </c>
      <c r="BH88" s="167">
        <f t="shared" si="21"/>
        <v>2507000</v>
      </c>
      <c r="BI88" s="167">
        <f t="shared" si="22"/>
        <v>401120</v>
      </c>
      <c r="BJ88" s="167">
        <f t="shared" si="23"/>
        <v>2908120</v>
      </c>
      <c r="BK88" s="167" t="str">
        <f t="shared" si="24"/>
        <v>60 DIAS</v>
      </c>
      <c r="BL88" s="107" t="str">
        <f t="shared" si="31"/>
        <v>QUIMICA  M.G.  S.A.S.</v>
      </c>
      <c r="BM88" s="107" t="str">
        <f t="shared" si="32"/>
        <v>SIGMA</v>
      </c>
      <c r="BN88" s="107">
        <f t="shared" si="33"/>
        <v>2507000</v>
      </c>
      <c r="BO88" s="107">
        <f t="shared" si="34"/>
        <v>401120</v>
      </c>
      <c r="BP88" s="107">
        <f t="shared" si="35"/>
        <v>2908120</v>
      </c>
      <c r="BQ88" s="107" t="str">
        <f t="shared" si="36"/>
        <v>60 DIAS</v>
      </c>
    </row>
    <row r="89" spans="1:69">
      <c r="A89" s="12">
        <v>82</v>
      </c>
      <c r="B89" s="31" t="s">
        <v>1020</v>
      </c>
      <c r="C89" s="8">
        <v>1</v>
      </c>
      <c r="D89" s="8" t="s">
        <v>317</v>
      </c>
      <c r="E89" s="8" t="s">
        <v>23</v>
      </c>
      <c r="F89" s="33">
        <v>1</v>
      </c>
      <c r="G89" s="267"/>
      <c r="H89" s="107"/>
      <c r="I89" s="107"/>
      <c r="J89" s="268"/>
      <c r="K89" s="93"/>
      <c r="L89" s="281"/>
      <c r="M89" s="102"/>
      <c r="N89" s="102"/>
      <c r="O89" s="282"/>
      <c r="P89" s="77"/>
      <c r="Q89" s="273" t="s">
        <v>23</v>
      </c>
      <c r="R89" s="275">
        <v>387000</v>
      </c>
      <c r="S89" s="275">
        <v>61920</v>
      </c>
      <c r="T89" s="274">
        <v>448920</v>
      </c>
      <c r="U89" s="164" t="s">
        <v>1287</v>
      </c>
      <c r="V89" s="172"/>
      <c r="W89" s="104"/>
      <c r="X89" s="104"/>
      <c r="Y89" s="301"/>
      <c r="Z89" s="87"/>
      <c r="AA89" s="294"/>
      <c r="AB89" s="105"/>
      <c r="AC89" s="105"/>
      <c r="AD89" s="295"/>
      <c r="AE89" s="89"/>
      <c r="AF89" s="281"/>
      <c r="AG89" s="102"/>
      <c r="AH89" s="102"/>
      <c r="AI89" s="282"/>
      <c r="AJ89" s="77"/>
      <c r="AK89" s="167" t="str">
        <f t="shared" si="25"/>
        <v>CASA CIENTIFICA BLANCO Y COMPANIA S.A.S</v>
      </c>
      <c r="AL89" s="167" t="str">
        <f t="shared" si="26"/>
        <v>SIGMA</v>
      </c>
      <c r="AM89" s="167">
        <f t="shared" si="27"/>
        <v>387000</v>
      </c>
      <c r="AN89" s="167">
        <f t="shared" si="28"/>
        <v>61920</v>
      </c>
      <c r="AO89" s="167">
        <f t="shared" si="29"/>
        <v>448920</v>
      </c>
      <c r="AP89" s="167" t="str">
        <f t="shared" si="30"/>
        <v>45 DIAS</v>
      </c>
      <c r="AQ89" s="281" t="s">
        <v>23</v>
      </c>
      <c r="AR89" s="102">
        <v>316000</v>
      </c>
      <c r="AS89" s="102">
        <v>50560</v>
      </c>
      <c r="AT89" s="282">
        <v>366560</v>
      </c>
      <c r="AU89" s="77" t="s">
        <v>1283</v>
      </c>
      <c r="AV89" s="287"/>
      <c r="AW89" s="106"/>
      <c r="AX89" s="106"/>
      <c r="AY89" s="288"/>
      <c r="AZ89" s="91"/>
      <c r="BA89" s="294" t="s">
        <v>23</v>
      </c>
      <c r="BB89" s="105">
        <v>341500</v>
      </c>
      <c r="BC89" s="105">
        <v>54640</v>
      </c>
      <c r="BD89" s="295">
        <v>396140</v>
      </c>
      <c r="BE89" s="89" t="s">
        <v>160</v>
      </c>
      <c r="BF89" s="167" t="str">
        <f t="shared" si="19"/>
        <v>QUIMICA  M.G.  S.A.S.</v>
      </c>
      <c r="BG89" s="167" t="str">
        <f t="shared" si="20"/>
        <v>SIGMA</v>
      </c>
      <c r="BH89" s="167">
        <f t="shared" si="21"/>
        <v>316000</v>
      </c>
      <c r="BI89" s="167">
        <f t="shared" si="22"/>
        <v>50560</v>
      </c>
      <c r="BJ89" s="167">
        <f t="shared" si="23"/>
        <v>366560</v>
      </c>
      <c r="BK89" s="167" t="str">
        <f t="shared" si="24"/>
        <v>60 DIAS</v>
      </c>
      <c r="BL89" s="107" t="str">
        <f t="shared" si="31"/>
        <v>QUIMICA  M.G.  S.A.S.</v>
      </c>
      <c r="BM89" s="107" t="str">
        <f t="shared" si="32"/>
        <v>SIGMA</v>
      </c>
      <c r="BN89" s="107">
        <f t="shared" si="33"/>
        <v>316000</v>
      </c>
      <c r="BO89" s="107">
        <f t="shared" si="34"/>
        <v>50560</v>
      </c>
      <c r="BP89" s="107">
        <f t="shared" si="35"/>
        <v>366560</v>
      </c>
      <c r="BQ89" s="107" t="str">
        <f t="shared" si="36"/>
        <v>60 DIAS</v>
      </c>
    </row>
    <row r="90" spans="1:69">
      <c r="A90" s="12">
        <v>83</v>
      </c>
      <c r="B90" s="31" t="s">
        <v>1021</v>
      </c>
      <c r="C90" s="11">
        <v>1</v>
      </c>
      <c r="D90" s="11" t="s">
        <v>981</v>
      </c>
      <c r="E90" s="11" t="s">
        <v>23</v>
      </c>
      <c r="F90" s="33">
        <v>1</v>
      </c>
      <c r="G90" s="267"/>
      <c r="H90" s="107"/>
      <c r="I90" s="107"/>
      <c r="J90" s="268"/>
      <c r="K90" s="93"/>
      <c r="L90" s="281"/>
      <c r="M90" s="102"/>
      <c r="N90" s="102"/>
      <c r="O90" s="282"/>
      <c r="P90" s="77"/>
      <c r="Q90" s="273"/>
      <c r="R90" s="275"/>
      <c r="S90" s="275"/>
      <c r="T90" s="274"/>
      <c r="U90" s="164"/>
      <c r="V90" s="172"/>
      <c r="W90" s="104"/>
      <c r="X90" s="104"/>
      <c r="Y90" s="301"/>
      <c r="Z90" s="87"/>
      <c r="AA90" s="294"/>
      <c r="AB90" s="105"/>
      <c r="AC90" s="105"/>
      <c r="AD90" s="295"/>
      <c r="AE90" s="89"/>
      <c r="AF90" s="281"/>
      <c r="AG90" s="102"/>
      <c r="AH90" s="102"/>
      <c r="AI90" s="282"/>
      <c r="AJ90" s="77"/>
      <c r="AK90" s="167"/>
      <c r="AL90" s="167"/>
      <c r="AM90" s="167"/>
      <c r="AN90" s="167"/>
      <c r="AO90" s="167"/>
      <c r="AP90" s="167"/>
      <c r="AQ90" s="281" t="s">
        <v>23</v>
      </c>
      <c r="AR90" s="102">
        <v>557000</v>
      </c>
      <c r="AS90" s="102">
        <v>89120</v>
      </c>
      <c r="AT90" s="282">
        <v>646120</v>
      </c>
      <c r="AU90" s="77" t="s">
        <v>1283</v>
      </c>
      <c r="AV90" s="287"/>
      <c r="AW90" s="106"/>
      <c r="AX90" s="106"/>
      <c r="AY90" s="288"/>
      <c r="AZ90" s="91"/>
      <c r="BA90" s="294" t="s">
        <v>23</v>
      </c>
      <c r="BB90" s="105">
        <v>648000</v>
      </c>
      <c r="BC90" s="105">
        <v>103680</v>
      </c>
      <c r="BD90" s="295">
        <v>751680</v>
      </c>
      <c r="BE90" s="89" t="s">
        <v>160</v>
      </c>
      <c r="BF90" s="167" t="str">
        <f t="shared" si="19"/>
        <v>QUIMICA  M.G.  S.A.S.</v>
      </c>
      <c r="BG90" s="167" t="str">
        <f t="shared" si="20"/>
        <v>SIGMA</v>
      </c>
      <c r="BH90" s="167">
        <f t="shared" si="21"/>
        <v>557000</v>
      </c>
      <c r="BI90" s="167">
        <f t="shared" si="22"/>
        <v>89120</v>
      </c>
      <c r="BJ90" s="167">
        <f t="shared" si="23"/>
        <v>646120</v>
      </c>
      <c r="BK90" s="167" t="str">
        <f t="shared" si="24"/>
        <v>60 DIAS</v>
      </c>
      <c r="BL90" s="107" t="str">
        <f t="shared" si="31"/>
        <v>QUIMICA  M.G.  S.A.S.</v>
      </c>
      <c r="BM90" s="107" t="str">
        <f t="shared" si="32"/>
        <v>SIGMA</v>
      </c>
      <c r="BN90" s="107">
        <f t="shared" si="33"/>
        <v>557000</v>
      </c>
      <c r="BO90" s="107">
        <f t="shared" si="34"/>
        <v>89120</v>
      </c>
      <c r="BP90" s="107">
        <f t="shared" si="35"/>
        <v>646120</v>
      </c>
      <c r="BQ90" s="107" t="str">
        <f t="shared" si="36"/>
        <v>60 DIAS</v>
      </c>
    </row>
    <row r="91" spans="1:69">
      <c r="A91" s="12">
        <v>84</v>
      </c>
      <c r="B91" s="31" t="s">
        <v>1022</v>
      </c>
      <c r="C91" s="11">
        <v>4</v>
      </c>
      <c r="D91" s="11" t="s">
        <v>89</v>
      </c>
      <c r="E91" s="11" t="s">
        <v>988</v>
      </c>
      <c r="F91" s="33">
        <v>4</v>
      </c>
      <c r="G91" s="267"/>
      <c r="H91" s="107"/>
      <c r="I91" s="107"/>
      <c r="J91" s="268"/>
      <c r="K91" s="93"/>
      <c r="L91" s="281"/>
      <c r="M91" s="102"/>
      <c r="N91" s="102"/>
      <c r="O91" s="282"/>
      <c r="P91" s="77"/>
      <c r="Q91" s="273"/>
      <c r="R91" s="275"/>
      <c r="S91" s="275"/>
      <c r="T91" s="274"/>
      <c r="U91" s="164"/>
      <c r="V91" s="172"/>
      <c r="W91" s="104"/>
      <c r="X91" s="104"/>
      <c r="Y91" s="301"/>
      <c r="Z91" s="87"/>
      <c r="AA91" s="294"/>
      <c r="AB91" s="105"/>
      <c r="AC91" s="105"/>
      <c r="AD91" s="295"/>
      <c r="AE91" s="89"/>
      <c r="AF91" s="281"/>
      <c r="AG91" s="102"/>
      <c r="AH91" s="102"/>
      <c r="AI91" s="282"/>
      <c r="AJ91" s="77"/>
      <c r="AK91" s="167"/>
      <c r="AL91" s="167"/>
      <c r="AM91" s="167"/>
      <c r="AN91" s="167"/>
      <c r="AO91" s="167"/>
      <c r="AP91" s="167"/>
      <c r="AQ91" s="281"/>
      <c r="AR91" s="102"/>
      <c r="AS91" s="102"/>
      <c r="AT91" s="282"/>
      <c r="AU91" s="77"/>
      <c r="AV91" s="287"/>
      <c r="AW91" s="106"/>
      <c r="AX91" s="106"/>
      <c r="AY91" s="288"/>
      <c r="AZ91" s="91"/>
      <c r="BA91" s="294" t="s">
        <v>88</v>
      </c>
      <c r="BB91" s="105">
        <v>202400</v>
      </c>
      <c r="BC91" s="105">
        <v>32384</v>
      </c>
      <c r="BD91" s="295">
        <v>939136</v>
      </c>
      <c r="BE91" s="89" t="s">
        <v>160</v>
      </c>
      <c r="BF91" s="167" t="str">
        <f t="shared" si="19"/>
        <v>SCIENTIFIC PRODUCTS LTDA.</v>
      </c>
      <c r="BG91" s="167" t="str">
        <f t="shared" si="20"/>
        <v>FISHER</v>
      </c>
      <c r="BH91" s="167">
        <f t="shared" si="21"/>
        <v>202400</v>
      </c>
      <c r="BI91" s="167">
        <f t="shared" si="22"/>
        <v>32384</v>
      </c>
      <c r="BJ91" s="167">
        <f t="shared" si="23"/>
        <v>939136</v>
      </c>
      <c r="BK91" s="167" t="str">
        <f t="shared" si="24"/>
        <v>90 DÍAS</v>
      </c>
      <c r="BL91" s="107" t="str">
        <f t="shared" si="31"/>
        <v>SCIENTIFIC PRODUCTS LTDA.</v>
      </c>
      <c r="BM91" s="107" t="str">
        <f t="shared" si="32"/>
        <v>FISHER</v>
      </c>
      <c r="BN91" s="107">
        <f t="shared" si="33"/>
        <v>202400</v>
      </c>
      <c r="BO91" s="107">
        <f t="shared" si="34"/>
        <v>32384</v>
      </c>
      <c r="BP91" s="107">
        <f t="shared" si="35"/>
        <v>939136</v>
      </c>
      <c r="BQ91" s="107" t="str">
        <f t="shared" si="36"/>
        <v>90 DÍAS</v>
      </c>
    </row>
    <row r="92" spans="1:69" ht="45">
      <c r="A92" s="12">
        <v>85</v>
      </c>
      <c r="B92" s="31" t="s">
        <v>1023</v>
      </c>
      <c r="C92" s="8">
        <v>250</v>
      </c>
      <c r="D92" s="8" t="s">
        <v>317</v>
      </c>
      <c r="E92" s="8" t="s">
        <v>23</v>
      </c>
      <c r="F92" s="33">
        <v>1</v>
      </c>
      <c r="G92" s="267"/>
      <c r="H92" s="107"/>
      <c r="I92" s="107"/>
      <c r="J92" s="268"/>
      <c r="K92" s="93"/>
      <c r="L92" s="281"/>
      <c r="M92" s="102"/>
      <c r="N92" s="102"/>
      <c r="O92" s="282"/>
      <c r="P92" s="77"/>
      <c r="Q92" s="273" t="s">
        <v>23</v>
      </c>
      <c r="R92" s="275">
        <v>1097000</v>
      </c>
      <c r="S92" s="275">
        <v>175520</v>
      </c>
      <c r="T92" s="274">
        <v>1272520</v>
      </c>
      <c r="U92" s="164" t="s">
        <v>1287</v>
      </c>
      <c r="V92" s="172"/>
      <c r="W92" s="104"/>
      <c r="X92" s="104"/>
      <c r="Y92" s="301"/>
      <c r="Z92" s="87"/>
      <c r="AA92" s="294"/>
      <c r="AB92" s="105"/>
      <c r="AC92" s="105"/>
      <c r="AD92" s="295"/>
      <c r="AE92" s="89"/>
      <c r="AF92" s="281"/>
      <c r="AG92" s="102"/>
      <c r="AH92" s="102"/>
      <c r="AI92" s="282"/>
      <c r="AJ92" s="77"/>
      <c r="AK92" s="167" t="str">
        <f t="shared" si="25"/>
        <v>CASA CIENTIFICA BLANCO Y COMPANIA S.A.S</v>
      </c>
      <c r="AL92" s="167" t="str">
        <f t="shared" si="26"/>
        <v>SIGMA</v>
      </c>
      <c r="AM92" s="167">
        <f t="shared" si="27"/>
        <v>1097000</v>
      </c>
      <c r="AN92" s="167">
        <f t="shared" si="28"/>
        <v>175520</v>
      </c>
      <c r="AO92" s="167">
        <f t="shared" si="29"/>
        <v>1272520</v>
      </c>
      <c r="AP92" s="167" t="str">
        <f t="shared" si="30"/>
        <v>45 DIAS</v>
      </c>
      <c r="AQ92" s="281" t="s">
        <v>23</v>
      </c>
      <c r="AR92" s="102">
        <v>564000</v>
      </c>
      <c r="AS92" s="102">
        <v>90240</v>
      </c>
      <c r="AT92" s="282">
        <v>654240</v>
      </c>
      <c r="AU92" s="77" t="s">
        <v>1283</v>
      </c>
      <c r="AV92" s="287"/>
      <c r="AW92" s="106"/>
      <c r="AX92" s="106"/>
      <c r="AY92" s="288"/>
      <c r="AZ92" s="91"/>
      <c r="BA92" s="294" t="s">
        <v>23</v>
      </c>
      <c r="BB92" s="105">
        <v>626600</v>
      </c>
      <c r="BC92" s="105">
        <v>100256</v>
      </c>
      <c r="BD92" s="295">
        <v>726856</v>
      </c>
      <c r="BE92" s="89" t="s">
        <v>160</v>
      </c>
      <c r="BF92" s="167" t="str">
        <f t="shared" si="19"/>
        <v>QUIMICA  M.G.  S.A.S.</v>
      </c>
      <c r="BG92" s="167" t="str">
        <f t="shared" si="20"/>
        <v>SIGMA</v>
      </c>
      <c r="BH92" s="167">
        <f t="shared" si="21"/>
        <v>564000</v>
      </c>
      <c r="BI92" s="167">
        <f t="shared" si="22"/>
        <v>90240</v>
      </c>
      <c r="BJ92" s="167">
        <f t="shared" si="23"/>
        <v>654240</v>
      </c>
      <c r="BK92" s="167" t="str">
        <f t="shared" si="24"/>
        <v>60 DIAS</v>
      </c>
      <c r="BL92" s="107" t="str">
        <f t="shared" si="31"/>
        <v>QUIMICA  M.G.  S.A.S.</v>
      </c>
      <c r="BM92" s="107" t="str">
        <f t="shared" si="32"/>
        <v>SIGMA</v>
      </c>
      <c r="BN92" s="107">
        <f t="shared" si="33"/>
        <v>564000</v>
      </c>
      <c r="BO92" s="107">
        <f t="shared" si="34"/>
        <v>90240</v>
      </c>
      <c r="BP92" s="107">
        <f t="shared" si="35"/>
        <v>654240</v>
      </c>
      <c r="BQ92" s="107" t="str">
        <f t="shared" si="36"/>
        <v>60 DIAS</v>
      </c>
    </row>
    <row r="93" spans="1:69">
      <c r="A93" s="12">
        <v>86</v>
      </c>
      <c r="B93" s="31" t="s">
        <v>1024</v>
      </c>
      <c r="C93" s="11">
        <v>10</v>
      </c>
      <c r="D93" s="11" t="s">
        <v>317</v>
      </c>
      <c r="E93" s="11" t="s">
        <v>23</v>
      </c>
      <c r="F93" s="33">
        <v>1</v>
      </c>
      <c r="G93" s="267"/>
      <c r="H93" s="107"/>
      <c r="I93" s="107"/>
      <c r="J93" s="268"/>
      <c r="K93" s="93"/>
      <c r="L93" s="281"/>
      <c r="M93" s="102"/>
      <c r="N93" s="102"/>
      <c r="O93" s="282"/>
      <c r="P93" s="77"/>
      <c r="Q93" s="273" t="s">
        <v>23</v>
      </c>
      <c r="R93" s="275">
        <v>765000</v>
      </c>
      <c r="S93" s="275">
        <v>122400</v>
      </c>
      <c r="T93" s="274">
        <v>887400</v>
      </c>
      <c r="U93" s="164" t="s">
        <v>1287</v>
      </c>
      <c r="V93" s="172"/>
      <c r="W93" s="104"/>
      <c r="X93" s="104"/>
      <c r="Y93" s="301"/>
      <c r="Z93" s="87"/>
      <c r="AA93" s="294"/>
      <c r="AB93" s="105"/>
      <c r="AC93" s="105"/>
      <c r="AD93" s="295"/>
      <c r="AE93" s="89"/>
      <c r="AF93" s="281"/>
      <c r="AG93" s="102"/>
      <c r="AH93" s="102"/>
      <c r="AI93" s="282"/>
      <c r="AJ93" s="77"/>
      <c r="AK93" s="167" t="str">
        <f t="shared" si="25"/>
        <v>CASA CIENTIFICA BLANCO Y COMPANIA S.A.S</v>
      </c>
      <c r="AL93" s="167" t="str">
        <f t="shared" si="26"/>
        <v>SIGMA</v>
      </c>
      <c r="AM93" s="167">
        <f t="shared" si="27"/>
        <v>765000</v>
      </c>
      <c r="AN93" s="167">
        <f t="shared" si="28"/>
        <v>122400</v>
      </c>
      <c r="AO93" s="167">
        <f t="shared" si="29"/>
        <v>887400</v>
      </c>
      <c r="AP93" s="167" t="str">
        <f t="shared" si="30"/>
        <v>45 DIAS</v>
      </c>
      <c r="AQ93" s="281" t="s">
        <v>23</v>
      </c>
      <c r="AR93" s="102">
        <v>641000</v>
      </c>
      <c r="AS93" s="102">
        <v>102560</v>
      </c>
      <c r="AT93" s="282">
        <v>743560</v>
      </c>
      <c r="AU93" s="77" t="s">
        <v>1283</v>
      </c>
      <c r="AV93" s="287"/>
      <c r="AW93" s="106"/>
      <c r="AX93" s="106"/>
      <c r="AY93" s="288"/>
      <c r="AZ93" s="91"/>
      <c r="BA93" s="294" t="s">
        <v>23</v>
      </c>
      <c r="BB93" s="105">
        <v>714000</v>
      </c>
      <c r="BC93" s="105">
        <v>114240</v>
      </c>
      <c r="BD93" s="295">
        <v>828240</v>
      </c>
      <c r="BE93" s="89" t="s">
        <v>160</v>
      </c>
      <c r="BF93" s="167" t="str">
        <f t="shared" si="19"/>
        <v>QUIMICA  M.G.  S.A.S.</v>
      </c>
      <c r="BG93" s="167" t="str">
        <f t="shared" si="20"/>
        <v>SIGMA</v>
      </c>
      <c r="BH93" s="167">
        <f t="shared" si="21"/>
        <v>641000</v>
      </c>
      <c r="BI93" s="167">
        <f t="shared" si="22"/>
        <v>102560</v>
      </c>
      <c r="BJ93" s="167">
        <f t="shared" si="23"/>
        <v>743560</v>
      </c>
      <c r="BK93" s="167" t="str">
        <f t="shared" si="24"/>
        <v>60 DIAS</v>
      </c>
      <c r="BL93" s="107" t="str">
        <f t="shared" si="31"/>
        <v>QUIMICA  M.G.  S.A.S.</v>
      </c>
      <c r="BM93" s="107" t="str">
        <f t="shared" si="32"/>
        <v>SIGMA</v>
      </c>
      <c r="BN93" s="107">
        <f t="shared" si="33"/>
        <v>641000</v>
      </c>
      <c r="BO93" s="107">
        <f t="shared" si="34"/>
        <v>102560</v>
      </c>
      <c r="BP93" s="107">
        <f t="shared" si="35"/>
        <v>743560</v>
      </c>
      <c r="BQ93" s="107" t="str">
        <f t="shared" si="36"/>
        <v>60 DIAS</v>
      </c>
    </row>
    <row r="94" spans="1:69">
      <c r="A94" s="12">
        <v>87</v>
      </c>
      <c r="B94" s="72" t="s">
        <v>1025</v>
      </c>
      <c r="C94" s="11">
        <v>500</v>
      </c>
      <c r="D94" s="11" t="s">
        <v>93</v>
      </c>
      <c r="E94" s="11" t="s">
        <v>23</v>
      </c>
      <c r="F94" s="33">
        <v>1</v>
      </c>
      <c r="G94" s="267"/>
      <c r="H94" s="107"/>
      <c r="I94" s="107"/>
      <c r="J94" s="268"/>
      <c r="K94" s="93"/>
      <c r="L94" s="281"/>
      <c r="M94" s="102"/>
      <c r="N94" s="102"/>
      <c r="O94" s="282"/>
      <c r="P94" s="77"/>
      <c r="Q94" s="273"/>
      <c r="R94" s="275"/>
      <c r="S94" s="275"/>
      <c r="T94" s="274"/>
      <c r="U94" s="164"/>
      <c r="V94" s="172"/>
      <c r="W94" s="104"/>
      <c r="X94" s="104"/>
      <c r="Y94" s="301"/>
      <c r="Z94" s="87"/>
      <c r="AA94" s="294"/>
      <c r="AB94" s="105"/>
      <c r="AC94" s="105"/>
      <c r="AD94" s="295"/>
      <c r="AE94" s="89"/>
      <c r="AF94" s="281"/>
      <c r="AG94" s="102"/>
      <c r="AH94" s="102"/>
      <c r="AI94" s="282"/>
      <c r="AJ94" s="77"/>
      <c r="AK94" s="167"/>
      <c r="AL94" s="167"/>
      <c r="AM94" s="167"/>
      <c r="AN94" s="167"/>
      <c r="AO94" s="167"/>
      <c r="AP94" s="167"/>
      <c r="AQ94" s="281"/>
      <c r="AR94" s="102"/>
      <c r="AS94" s="102"/>
      <c r="AT94" s="282"/>
      <c r="AU94" s="77"/>
      <c r="AV94" s="287"/>
      <c r="AW94" s="106"/>
      <c r="AX94" s="106"/>
      <c r="AY94" s="288"/>
      <c r="AZ94" s="91"/>
      <c r="BA94" s="294" t="s">
        <v>23</v>
      </c>
      <c r="BB94" s="105">
        <v>140800</v>
      </c>
      <c r="BC94" s="105">
        <v>22528</v>
      </c>
      <c r="BD94" s="295">
        <v>163328</v>
      </c>
      <c r="BE94" s="89" t="s">
        <v>160</v>
      </c>
      <c r="BF94" s="167" t="str">
        <f t="shared" si="19"/>
        <v>SCIENTIFIC PRODUCTS LTDA.</v>
      </c>
      <c r="BG94" s="167" t="str">
        <f t="shared" si="20"/>
        <v>SIGMA</v>
      </c>
      <c r="BH94" s="167">
        <f t="shared" si="21"/>
        <v>140800</v>
      </c>
      <c r="BI94" s="167">
        <f t="shared" si="22"/>
        <v>22528</v>
      </c>
      <c r="BJ94" s="167">
        <f t="shared" si="23"/>
        <v>163328</v>
      </c>
      <c r="BK94" s="167" t="str">
        <f t="shared" si="24"/>
        <v>90 DÍAS</v>
      </c>
      <c r="BL94" s="107" t="str">
        <f t="shared" si="31"/>
        <v>SCIENTIFIC PRODUCTS LTDA.</v>
      </c>
      <c r="BM94" s="107" t="str">
        <f t="shared" si="32"/>
        <v>SIGMA</v>
      </c>
      <c r="BN94" s="107">
        <f t="shared" si="33"/>
        <v>140800</v>
      </c>
      <c r="BO94" s="107">
        <f t="shared" si="34"/>
        <v>22528</v>
      </c>
      <c r="BP94" s="107">
        <f t="shared" si="35"/>
        <v>163328</v>
      </c>
      <c r="BQ94" s="107" t="str">
        <f t="shared" si="36"/>
        <v>90 DÍAS</v>
      </c>
    </row>
    <row r="95" spans="1:69">
      <c r="A95" s="12">
        <v>88</v>
      </c>
      <c r="B95" s="31" t="s">
        <v>1026</v>
      </c>
      <c r="C95" s="11">
        <v>5</v>
      </c>
      <c r="D95" s="11" t="s">
        <v>317</v>
      </c>
      <c r="E95" s="11" t="s">
        <v>23</v>
      </c>
      <c r="F95" s="33">
        <v>1</v>
      </c>
      <c r="G95" s="267"/>
      <c r="H95" s="107"/>
      <c r="I95" s="107"/>
      <c r="J95" s="268"/>
      <c r="K95" s="93"/>
      <c r="L95" s="281"/>
      <c r="M95" s="102"/>
      <c r="N95" s="102"/>
      <c r="O95" s="282"/>
      <c r="P95" s="77"/>
      <c r="Q95" s="273"/>
      <c r="R95" s="275"/>
      <c r="S95" s="275"/>
      <c r="T95" s="274"/>
      <c r="U95" s="164"/>
      <c r="V95" s="172"/>
      <c r="W95" s="104"/>
      <c r="X95" s="104"/>
      <c r="Y95" s="301"/>
      <c r="Z95" s="87"/>
      <c r="AA95" s="294"/>
      <c r="AB95" s="105"/>
      <c r="AC95" s="105"/>
      <c r="AD95" s="295"/>
      <c r="AE95" s="89"/>
      <c r="AF95" s="281"/>
      <c r="AG95" s="102"/>
      <c r="AH95" s="102"/>
      <c r="AI95" s="282"/>
      <c r="AJ95" s="77"/>
      <c r="AK95" s="167"/>
      <c r="AL95" s="167"/>
      <c r="AM95" s="167"/>
      <c r="AN95" s="167"/>
      <c r="AO95" s="167"/>
      <c r="AP95" s="167"/>
      <c r="AQ95" s="281"/>
      <c r="AR95" s="102"/>
      <c r="AS95" s="102"/>
      <c r="AT95" s="282"/>
      <c r="AU95" s="77"/>
      <c r="AV95" s="287"/>
      <c r="AW95" s="106"/>
      <c r="AX95" s="106"/>
      <c r="AY95" s="288"/>
      <c r="AZ95" s="91"/>
      <c r="BA95" s="294"/>
      <c r="BB95" s="105"/>
      <c r="BC95" s="105"/>
      <c r="BD95" s="295"/>
      <c r="BE95" s="89"/>
      <c r="BF95" s="167"/>
      <c r="BG95" s="167"/>
      <c r="BH95" s="167"/>
      <c r="BI95" s="167"/>
      <c r="BJ95" s="167"/>
      <c r="BK95" s="167"/>
      <c r="BL95" s="107"/>
      <c r="BM95" s="107"/>
      <c r="BN95" s="107"/>
      <c r="BO95" s="107"/>
      <c r="BP95" s="107">
        <f t="shared" si="35"/>
        <v>0</v>
      </c>
      <c r="BQ95" s="107"/>
    </row>
    <row r="96" spans="1:69" ht="30">
      <c r="A96" s="12">
        <v>89</v>
      </c>
      <c r="B96" s="9" t="s">
        <v>1027</v>
      </c>
      <c r="C96" s="15" t="s">
        <v>1028</v>
      </c>
      <c r="D96" s="15" t="s">
        <v>118</v>
      </c>
      <c r="E96" s="15" t="s">
        <v>988</v>
      </c>
      <c r="F96" s="33">
        <v>1</v>
      </c>
      <c r="G96" s="267"/>
      <c r="H96" s="107"/>
      <c r="I96" s="107"/>
      <c r="J96" s="268"/>
      <c r="K96" s="93"/>
      <c r="L96" s="281" t="s">
        <v>988</v>
      </c>
      <c r="M96" s="102">
        <v>694400</v>
      </c>
      <c r="N96" s="102">
        <v>111104</v>
      </c>
      <c r="O96" s="282">
        <v>805504</v>
      </c>
      <c r="P96" s="77" t="s">
        <v>1283</v>
      </c>
      <c r="Q96" s="273"/>
      <c r="R96" s="275"/>
      <c r="S96" s="275"/>
      <c r="T96" s="274"/>
      <c r="U96" s="164"/>
      <c r="V96" s="172" t="s">
        <v>1432</v>
      </c>
      <c r="W96" s="104">
        <v>930000</v>
      </c>
      <c r="X96" s="104">
        <v>148800</v>
      </c>
      <c r="Y96" s="301">
        <v>1078800</v>
      </c>
      <c r="Z96" s="87" t="s">
        <v>1274</v>
      </c>
      <c r="AA96" s="294"/>
      <c r="AB96" s="105"/>
      <c r="AC96" s="105"/>
      <c r="AD96" s="295"/>
      <c r="AE96" s="89"/>
      <c r="AF96" s="281"/>
      <c r="AG96" s="102"/>
      <c r="AH96" s="102"/>
      <c r="AI96" s="282"/>
      <c r="AJ96" s="77"/>
      <c r="AK96" s="167" t="str">
        <f t="shared" si="25"/>
        <v>BLAMIS DOTACIONES</v>
      </c>
      <c r="AL96" s="167" t="str">
        <f t="shared" si="26"/>
        <v xml:space="preserve">FISHER </v>
      </c>
      <c r="AM96" s="167">
        <f t="shared" si="27"/>
        <v>694400</v>
      </c>
      <c r="AN96" s="167">
        <f t="shared" si="28"/>
        <v>111104</v>
      </c>
      <c r="AO96" s="167">
        <f t="shared" si="29"/>
        <v>805504</v>
      </c>
      <c r="AP96" s="167" t="str">
        <f t="shared" si="30"/>
        <v>60 DIAS</v>
      </c>
      <c r="AQ96" s="281" t="s">
        <v>88</v>
      </c>
      <c r="AR96" s="102">
        <v>710000</v>
      </c>
      <c r="AS96" s="102">
        <v>113600</v>
      </c>
      <c r="AT96" s="282">
        <v>823600</v>
      </c>
      <c r="AU96" s="77" t="s">
        <v>1283</v>
      </c>
      <c r="AV96" s="287"/>
      <c r="AW96" s="106"/>
      <c r="AX96" s="106"/>
      <c r="AY96" s="288"/>
      <c r="AZ96" s="91"/>
      <c r="BA96" s="294" t="s">
        <v>88</v>
      </c>
      <c r="BB96" s="105">
        <v>601000</v>
      </c>
      <c r="BC96" s="105">
        <v>96160</v>
      </c>
      <c r="BD96" s="295">
        <v>697160</v>
      </c>
      <c r="BE96" s="89" t="s">
        <v>137</v>
      </c>
      <c r="BF96" s="167" t="str">
        <f>IF(BH96=BB96,$BA$6,IF(BH96=AW96,$AV$6,IF(BH96=AR96,$AQ$6," ")))</f>
        <v>SCIENTIFIC PRODUCTS LTDA.</v>
      </c>
      <c r="BG96" s="167" t="str">
        <f>IF(BH96=BB96,BA96,IF(BH96=AW96,AV96,IF(BH96=AR96,AQ96," ")))</f>
        <v>FISHER</v>
      </c>
      <c r="BH96" s="167">
        <f>MIN(BB96,AW96,AR96)</f>
        <v>601000</v>
      </c>
      <c r="BI96" s="167">
        <f>IF(BH96=BB96,BC96,IF(BH96=AW96,AX96,IF(BH96=AR96,AS96," ")))</f>
        <v>96160</v>
      </c>
      <c r="BJ96" s="167">
        <f>MIN(BD96,AY96,AT96)</f>
        <v>697160</v>
      </c>
      <c r="BK96" s="167" t="str">
        <f>IF(BH96=BB96,BE96,IF(BH96=AW96,AZ96,IF(BH96=AR96,AU96," ")))</f>
        <v>60 DÍAS</v>
      </c>
      <c r="BL96" s="107" t="str">
        <f t="shared" si="31"/>
        <v>SCIENTIFIC PRODUCTS LTDA.</v>
      </c>
      <c r="BM96" s="107" t="str">
        <f t="shared" si="32"/>
        <v>FISHER</v>
      </c>
      <c r="BN96" s="107">
        <f t="shared" si="33"/>
        <v>601000</v>
      </c>
      <c r="BO96" s="107">
        <f t="shared" si="34"/>
        <v>96160</v>
      </c>
      <c r="BP96" s="107">
        <f t="shared" si="35"/>
        <v>697160</v>
      </c>
      <c r="BQ96" s="107" t="str">
        <f t="shared" si="36"/>
        <v>60 DÍAS</v>
      </c>
    </row>
    <row r="97" spans="1:69" ht="30">
      <c r="A97" s="12">
        <v>90</v>
      </c>
      <c r="B97" s="6" t="s">
        <v>1029</v>
      </c>
      <c r="C97" s="12" t="s">
        <v>1030</v>
      </c>
      <c r="D97" s="12" t="s">
        <v>118</v>
      </c>
      <c r="E97" s="12" t="s">
        <v>38</v>
      </c>
      <c r="F97" s="33">
        <v>1</v>
      </c>
      <c r="G97" s="267"/>
      <c r="H97" s="107"/>
      <c r="I97" s="107"/>
      <c r="J97" s="268"/>
      <c r="K97" s="93"/>
      <c r="L97" s="281"/>
      <c r="M97" s="102"/>
      <c r="N97" s="102"/>
      <c r="O97" s="282"/>
      <c r="P97" s="77"/>
      <c r="Q97" s="273"/>
      <c r="R97" s="275"/>
      <c r="S97" s="275"/>
      <c r="T97" s="274"/>
      <c r="U97" s="164"/>
      <c r="V97" s="172" t="s">
        <v>38</v>
      </c>
      <c r="W97" s="104">
        <v>2186000</v>
      </c>
      <c r="X97" s="104">
        <v>349760</v>
      </c>
      <c r="Y97" s="301">
        <v>2535760</v>
      </c>
      <c r="Z97" s="87" t="s">
        <v>1274</v>
      </c>
      <c r="AA97" s="294"/>
      <c r="AB97" s="105"/>
      <c r="AC97" s="105"/>
      <c r="AD97" s="295"/>
      <c r="AE97" s="89"/>
      <c r="AF97" s="281"/>
      <c r="AG97" s="102"/>
      <c r="AH97" s="102"/>
      <c r="AI97" s="282"/>
      <c r="AJ97" s="77"/>
      <c r="AK97" s="167" t="str">
        <f t="shared" si="25"/>
        <v xml:space="preserve">INVERSIONES  JIMSA  LTDA  </v>
      </c>
      <c r="AL97" s="167" t="str">
        <f t="shared" si="26"/>
        <v>THERMO SCIENTIFIC</v>
      </c>
      <c r="AM97" s="167">
        <f t="shared" si="27"/>
        <v>2186000</v>
      </c>
      <c r="AN97" s="167">
        <f t="shared" si="28"/>
        <v>349760</v>
      </c>
      <c r="AO97" s="167">
        <f t="shared" si="29"/>
        <v>2535760</v>
      </c>
      <c r="AP97" s="167" t="str">
        <f t="shared" si="30"/>
        <v>90 DIAS</v>
      </c>
      <c r="AQ97" s="281" t="s">
        <v>38</v>
      </c>
      <c r="AR97" s="102">
        <v>1341000</v>
      </c>
      <c r="AS97" s="102">
        <v>214560</v>
      </c>
      <c r="AT97" s="282">
        <v>1555560</v>
      </c>
      <c r="AU97" s="77" t="s">
        <v>1283</v>
      </c>
      <c r="AV97" s="287"/>
      <c r="AW97" s="106"/>
      <c r="AX97" s="106"/>
      <c r="AY97" s="288"/>
      <c r="AZ97" s="91"/>
      <c r="BA97" s="294" t="s">
        <v>1440</v>
      </c>
      <c r="BB97" s="105">
        <v>638000</v>
      </c>
      <c r="BC97" s="105">
        <v>102080</v>
      </c>
      <c r="BD97" s="295">
        <v>740080</v>
      </c>
      <c r="BE97" s="89" t="s">
        <v>137</v>
      </c>
      <c r="BF97" s="167" t="str">
        <f>IF(BH97=BB97,$BA$6,IF(BH97=AW97,$AV$6,IF(BH97=AR97,$AQ$6," ")))</f>
        <v>SCIENTIFIC PRODUCTS LTDA.</v>
      </c>
      <c r="BG97" s="167" t="str">
        <f>IF(BH97=BB97,BA97,IF(BH97=AW97,AV97,IF(BH97=AR97,AQ97," ")))</f>
        <v>Thermos Scientific</v>
      </c>
      <c r="BH97" s="167">
        <f>MIN(BB97,AW97,AR97)</f>
        <v>638000</v>
      </c>
      <c r="BI97" s="167">
        <f>IF(BH97=BB97,BC97,IF(BH97=AW97,AX97,IF(BH97=AR97,AS97," ")))</f>
        <v>102080</v>
      </c>
      <c r="BJ97" s="167">
        <f>MIN(BD97,AY97,AT97)</f>
        <v>740080</v>
      </c>
      <c r="BK97" s="167" t="str">
        <f>IF(BH97=BB97,BE97,IF(BH97=AW97,AZ97,IF(BH97=AR97,AU97," ")))</f>
        <v>60 DÍAS</v>
      </c>
      <c r="BL97" s="107" t="str">
        <f t="shared" si="31"/>
        <v>SCIENTIFIC PRODUCTS LTDA.</v>
      </c>
      <c r="BM97" s="107" t="str">
        <f t="shared" si="32"/>
        <v>Thermos Scientific</v>
      </c>
      <c r="BN97" s="107">
        <f t="shared" si="33"/>
        <v>638000</v>
      </c>
      <c r="BO97" s="107">
        <f t="shared" si="34"/>
        <v>102080</v>
      </c>
      <c r="BP97" s="107">
        <f t="shared" si="35"/>
        <v>740080</v>
      </c>
      <c r="BQ97" s="107" t="str">
        <f t="shared" si="36"/>
        <v>60 DÍAS</v>
      </c>
    </row>
    <row r="98" spans="1:69" ht="30">
      <c r="A98" s="12">
        <v>91</v>
      </c>
      <c r="B98" s="6" t="s">
        <v>1031</v>
      </c>
      <c r="C98" s="12" t="s">
        <v>1032</v>
      </c>
      <c r="D98" s="12" t="s">
        <v>118</v>
      </c>
      <c r="E98" s="15" t="s">
        <v>1033</v>
      </c>
      <c r="F98" s="33">
        <v>1</v>
      </c>
      <c r="G98" s="267"/>
      <c r="H98" s="107"/>
      <c r="I98" s="107"/>
      <c r="J98" s="268"/>
      <c r="K98" s="93"/>
      <c r="L98" s="281"/>
      <c r="M98" s="102"/>
      <c r="N98" s="102"/>
      <c r="O98" s="282"/>
      <c r="P98" s="77"/>
      <c r="Q98" s="273"/>
      <c r="R98" s="275"/>
      <c r="S98" s="275"/>
      <c r="T98" s="274"/>
      <c r="U98" s="164"/>
      <c r="V98" s="172"/>
      <c r="W98" s="104"/>
      <c r="X98" s="104"/>
      <c r="Y98" s="301"/>
      <c r="Z98" s="87"/>
      <c r="AA98" s="294"/>
      <c r="AB98" s="105"/>
      <c r="AC98" s="105"/>
      <c r="AD98" s="295"/>
      <c r="AE98" s="89"/>
      <c r="AF98" s="281"/>
      <c r="AG98" s="102"/>
      <c r="AH98" s="102"/>
      <c r="AI98" s="282"/>
      <c r="AJ98" s="77"/>
      <c r="AK98" s="167"/>
      <c r="AL98" s="167"/>
      <c r="AM98" s="167"/>
      <c r="AN98" s="167"/>
      <c r="AO98" s="167"/>
      <c r="AP98" s="167"/>
      <c r="AQ98" s="281"/>
      <c r="AR98" s="102"/>
      <c r="AS98" s="102"/>
      <c r="AT98" s="282"/>
      <c r="AU98" s="77"/>
      <c r="AV98" s="287"/>
      <c r="AW98" s="106"/>
      <c r="AX98" s="106"/>
      <c r="AY98" s="288"/>
      <c r="AZ98" s="91"/>
      <c r="BA98" s="294" t="s">
        <v>1033</v>
      </c>
      <c r="BB98" s="105">
        <v>253000</v>
      </c>
      <c r="BC98" s="105">
        <v>40480</v>
      </c>
      <c r="BD98" s="295">
        <v>293480</v>
      </c>
      <c r="BE98" s="89" t="s">
        <v>137</v>
      </c>
      <c r="BF98" s="167" t="str">
        <f>IF(BH98=BB98,$BA$6,IF(BH98=AW98,$AV$6,IF(BH98=AR98,$AQ$6," ")))</f>
        <v>SCIENTIFIC PRODUCTS LTDA.</v>
      </c>
      <c r="BG98" s="167" t="str">
        <f>IF(BH98=BB98,BA98,IF(BH98=AW98,AV98,IF(BH98=AR98,AQ98," ")))</f>
        <v>QLS</v>
      </c>
      <c r="BH98" s="167">
        <f>MIN(BB98,AW98,AR98)</f>
        <v>253000</v>
      </c>
      <c r="BI98" s="167">
        <f>IF(BH98=BB98,BC98,IF(BH98=AW98,AX98,IF(BH98=AR98,AS98," ")))</f>
        <v>40480</v>
      </c>
      <c r="BJ98" s="167">
        <f>MIN(BD98,AY98,AT98)</f>
        <v>293480</v>
      </c>
      <c r="BK98" s="167" t="str">
        <f>IF(BH98=BB98,BE98,IF(BH98=AW98,AZ98,IF(BH98=AR98,AU98," ")))</f>
        <v>60 DÍAS</v>
      </c>
      <c r="BL98" s="107" t="str">
        <f t="shared" si="31"/>
        <v>SCIENTIFIC PRODUCTS LTDA.</v>
      </c>
      <c r="BM98" s="107" t="str">
        <f t="shared" si="32"/>
        <v>QLS</v>
      </c>
      <c r="BN98" s="107">
        <f t="shared" si="33"/>
        <v>253000</v>
      </c>
      <c r="BO98" s="107">
        <f t="shared" si="34"/>
        <v>40480</v>
      </c>
      <c r="BP98" s="107">
        <f t="shared" si="35"/>
        <v>293480</v>
      </c>
      <c r="BQ98" s="107" t="str">
        <f t="shared" si="36"/>
        <v>60 DÍAS</v>
      </c>
    </row>
    <row r="99" spans="1:69">
      <c r="A99" s="12">
        <v>92</v>
      </c>
      <c r="B99" s="7" t="s">
        <v>1034</v>
      </c>
      <c r="C99" s="12" t="s">
        <v>1035</v>
      </c>
      <c r="D99" s="12" t="s">
        <v>118</v>
      </c>
      <c r="E99" s="12" t="s">
        <v>327</v>
      </c>
      <c r="F99" s="33">
        <v>1</v>
      </c>
      <c r="G99" s="267" t="s">
        <v>327</v>
      </c>
      <c r="H99" s="107">
        <v>44000</v>
      </c>
      <c r="I99" s="107">
        <v>4400</v>
      </c>
      <c r="J99" s="268">
        <v>51040</v>
      </c>
      <c r="K99" s="93" t="s">
        <v>1274</v>
      </c>
      <c r="L99" s="281"/>
      <c r="M99" s="102"/>
      <c r="N99" s="102"/>
      <c r="O99" s="282"/>
      <c r="P99" s="77"/>
      <c r="Q99" s="273"/>
      <c r="R99" s="275"/>
      <c r="S99" s="275"/>
      <c r="T99" s="274"/>
      <c r="U99" s="164"/>
      <c r="V99" s="172"/>
      <c r="W99" s="104"/>
      <c r="X99" s="104"/>
      <c r="Y99" s="301"/>
      <c r="Z99" s="87"/>
      <c r="AA99" s="294"/>
      <c r="AB99" s="105"/>
      <c r="AC99" s="105"/>
      <c r="AD99" s="295"/>
      <c r="AE99" s="89"/>
      <c r="AF99" s="281" t="s">
        <v>327</v>
      </c>
      <c r="AG99" s="102">
        <v>42944</v>
      </c>
      <c r="AH99" s="102">
        <v>6871.04</v>
      </c>
      <c r="AI99" s="282">
        <f t="shared" ref="AI99:AI113" si="37">+(AG99+AH99)*F99</f>
        <v>49815.040000000001</v>
      </c>
      <c r="AJ99" s="77" t="s">
        <v>1312</v>
      </c>
      <c r="AK99" s="167" t="str">
        <f t="shared" si="25"/>
        <v>PROFINAS SAS</v>
      </c>
      <c r="AL99" s="167" t="str">
        <f t="shared" si="26"/>
        <v>BOECO</v>
      </c>
      <c r="AM99" s="167">
        <f t="shared" si="27"/>
        <v>42944</v>
      </c>
      <c r="AN99" s="167">
        <f t="shared" si="28"/>
        <v>6871.04</v>
      </c>
      <c r="AO99" s="167">
        <f t="shared" si="29"/>
        <v>49815.040000000001</v>
      </c>
      <c r="AP99" s="167" t="str">
        <f t="shared" si="30"/>
        <v>8-75 DIAS</v>
      </c>
      <c r="AQ99" s="281"/>
      <c r="AR99" s="102"/>
      <c r="AS99" s="102"/>
      <c r="AT99" s="282"/>
      <c r="AU99" s="77"/>
      <c r="AV99" s="287"/>
      <c r="AW99" s="106"/>
      <c r="AX99" s="106"/>
      <c r="AY99" s="288"/>
      <c r="AZ99" s="91"/>
      <c r="BA99" s="294"/>
      <c r="BB99" s="105"/>
      <c r="BC99" s="105"/>
      <c r="BD99" s="295"/>
      <c r="BE99" s="89"/>
      <c r="BF99" s="167"/>
      <c r="BG99" s="167"/>
      <c r="BH99" s="167"/>
      <c r="BI99" s="167"/>
      <c r="BJ99" s="167"/>
      <c r="BK99" s="167"/>
      <c r="BL99" s="107" t="str">
        <f t="shared" si="31"/>
        <v>PROFINAS SAS</v>
      </c>
      <c r="BM99" s="107" t="str">
        <f t="shared" si="32"/>
        <v>BOECO</v>
      </c>
      <c r="BN99" s="107">
        <f t="shared" si="33"/>
        <v>42944</v>
      </c>
      <c r="BO99" s="107">
        <f t="shared" si="34"/>
        <v>6871.04</v>
      </c>
      <c r="BP99" s="107">
        <f t="shared" si="35"/>
        <v>49815.040000000001</v>
      </c>
      <c r="BQ99" s="107" t="str">
        <f t="shared" si="36"/>
        <v>8-75 DIAS</v>
      </c>
    </row>
    <row r="100" spans="1:69">
      <c r="A100" s="12">
        <v>93</v>
      </c>
      <c r="B100" s="7" t="s">
        <v>1036</v>
      </c>
      <c r="C100" s="11" t="s">
        <v>1035</v>
      </c>
      <c r="D100" s="12" t="s">
        <v>118</v>
      </c>
      <c r="E100" s="12" t="s">
        <v>327</v>
      </c>
      <c r="F100" s="33">
        <v>1</v>
      </c>
      <c r="G100" s="267" t="s">
        <v>327</v>
      </c>
      <c r="H100" s="107">
        <v>44000</v>
      </c>
      <c r="I100" s="107">
        <v>4400</v>
      </c>
      <c r="J100" s="268">
        <v>51040</v>
      </c>
      <c r="K100" s="93" t="s">
        <v>1274</v>
      </c>
      <c r="L100" s="281"/>
      <c r="M100" s="102"/>
      <c r="N100" s="102"/>
      <c r="O100" s="282"/>
      <c r="P100" s="77"/>
      <c r="Q100" s="273"/>
      <c r="R100" s="275"/>
      <c r="S100" s="275"/>
      <c r="T100" s="274"/>
      <c r="U100" s="164"/>
      <c r="V100" s="172"/>
      <c r="W100" s="104"/>
      <c r="X100" s="104"/>
      <c r="Y100" s="301"/>
      <c r="Z100" s="87"/>
      <c r="AA100" s="294"/>
      <c r="AB100" s="105"/>
      <c r="AC100" s="105"/>
      <c r="AD100" s="295"/>
      <c r="AE100" s="89"/>
      <c r="AF100" s="281" t="s">
        <v>327</v>
      </c>
      <c r="AG100" s="102">
        <v>42944</v>
      </c>
      <c r="AH100" s="102">
        <v>6871.04</v>
      </c>
      <c r="AI100" s="282">
        <f t="shared" si="37"/>
        <v>49815.040000000001</v>
      </c>
      <c r="AJ100" s="77" t="s">
        <v>1312</v>
      </c>
      <c r="AK100" s="167" t="str">
        <f t="shared" si="25"/>
        <v>PROFINAS SAS</v>
      </c>
      <c r="AL100" s="167" t="str">
        <f t="shared" si="26"/>
        <v>BOECO</v>
      </c>
      <c r="AM100" s="167">
        <f t="shared" si="27"/>
        <v>42944</v>
      </c>
      <c r="AN100" s="167">
        <f t="shared" si="28"/>
        <v>6871.04</v>
      </c>
      <c r="AO100" s="167">
        <f t="shared" si="29"/>
        <v>49815.040000000001</v>
      </c>
      <c r="AP100" s="167" t="str">
        <f t="shared" si="30"/>
        <v>8-75 DIAS</v>
      </c>
      <c r="AQ100" s="281"/>
      <c r="AR100" s="102"/>
      <c r="AS100" s="102"/>
      <c r="AT100" s="282"/>
      <c r="AU100" s="77"/>
      <c r="AV100" s="287"/>
      <c r="AW100" s="106"/>
      <c r="AX100" s="106"/>
      <c r="AY100" s="288"/>
      <c r="AZ100" s="91"/>
      <c r="BA100" s="294"/>
      <c r="BB100" s="105"/>
      <c r="BC100" s="105"/>
      <c r="BD100" s="295"/>
      <c r="BE100" s="89"/>
      <c r="BF100" s="167"/>
      <c r="BG100" s="167"/>
      <c r="BH100" s="167"/>
      <c r="BI100" s="167"/>
      <c r="BJ100" s="167"/>
      <c r="BK100" s="167"/>
      <c r="BL100" s="107" t="str">
        <f t="shared" si="31"/>
        <v>PROFINAS SAS</v>
      </c>
      <c r="BM100" s="107" t="str">
        <f t="shared" si="32"/>
        <v>BOECO</v>
      </c>
      <c r="BN100" s="107">
        <f t="shared" si="33"/>
        <v>42944</v>
      </c>
      <c r="BO100" s="107">
        <f t="shared" si="34"/>
        <v>6871.04</v>
      </c>
      <c r="BP100" s="107">
        <f t="shared" si="35"/>
        <v>49815.040000000001</v>
      </c>
      <c r="BQ100" s="107" t="str">
        <f t="shared" si="36"/>
        <v>8-75 DIAS</v>
      </c>
    </row>
    <row r="101" spans="1:69" ht="30">
      <c r="A101" s="12">
        <v>94</v>
      </c>
      <c r="B101" s="6" t="s">
        <v>1037</v>
      </c>
      <c r="C101" s="12" t="s">
        <v>690</v>
      </c>
      <c r="D101" s="12" t="s">
        <v>952</v>
      </c>
      <c r="E101" s="12" t="s">
        <v>1038</v>
      </c>
      <c r="F101" s="33">
        <v>1</v>
      </c>
      <c r="G101" s="267" t="s">
        <v>113</v>
      </c>
      <c r="H101" s="107">
        <v>2900000</v>
      </c>
      <c r="I101" s="107">
        <v>290000</v>
      </c>
      <c r="J101" s="268">
        <v>3364000</v>
      </c>
      <c r="K101" s="93" t="s">
        <v>1274</v>
      </c>
      <c r="L101" s="281" t="s">
        <v>113</v>
      </c>
      <c r="M101" s="102">
        <v>2317700</v>
      </c>
      <c r="N101" s="102">
        <v>370832</v>
      </c>
      <c r="O101" s="282">
        <v>2688532</v>
      </c>
      <c r="P101" s="77" t="s">
        <v>1283</v>
      </c>
      <c r="Q101" s="273"/>
      <c r="R101" s="275"/>
      <c r="S101" s="275"/>
      <c r="T101" s="274"/>
      <c r="U101" s="164"/>
      <c r="V101" s="172"/>
      <c r="W101" s="104"/>
      <c r="X101" s="104"/>
      <c r="Y101" s="301"/>
      <c r="Z101" s="87"/>
      <c r="AA101" s="294"/>
      <c r="AB101" s="105"/>
      <c r="AC101" s="105"/>
      <c r="AD101" s="295"/>
      <c r="AE101" s="89"/>
      <c r="AF101" s="281" t="s">
        <v>113</v>
      </c>
      <c r="AG101" s="102">
        <v>3326585.0409999997</v>
      </c>
      <c r="AH101" s="102">
        <v>532253.60655999999</v>
      </c>
      <c r="AI101" s="282">
        <f t="shared" si="37"/>
        <v>3858838.6475599995</v>
      </c>
      <c r="AJ101" s="77" t="s">
        <v>1312</v>
      </c>
      <c r="AK101" s="167" t="str">
        <f t="shared" si="25"/>
        <v>BLAMIS DOTACIONES</v>
      </c>
      <c r="AL101" s="167" t="str">
        <f t="shared" si="26"/>
        <v>BRAND</v>
      </c>
      <c r="AM101" s="167">
        <f t="shared" si="27"/>
        <v>2317700</v>
      </c>
      <c r="AN101" s="167">
        <f t="shared" si="28"/>
        <v>370832</v>
      </c>
      <c r="AO101" s="167">
        <f t="shared" si="29"/>
        <v>2688532</v>
      </c>
      <c r="AP101" s="167" t="str">
        <f t="shared" si="30"/>
        <v>60 DIAS</v>
      </c>
      <c r="AQ101" s="281" t="s">
        <v>113</v>
      </c>
      <c r="AR101" s="102">
        <v>3027000</v>
      </c>
      <c r="AS101" s="102">
        <v>484320</v>
      </c>
      <c r="AT101" s="282">
        <v>3511320</v>
      </c>
      <c r="AU101" s="77" t="s">
        <v>1283</v>
      </c>
      <c r="AV101" s="287"/>
      <c r="AW101" s="106"/>
      <c r="AX101" s="106"/>
      <c r="AY101" s="288"/>
      <c r="AZ101" s="91"/>
      <c r="BA101" s="294" t="s">
        <v>1441</v>
      </c>
      <c r="BB101" s="105">
        <v>2542200</v>
      </c>
      <c r="BC101" s="105">
        <v>406752</v>
      </c>
      <c r="BD101" s="295">
        <v>2948952</v>
      </c>
      <c r="BE101" s="89" t="s">
        <v>160</v>
      </c>
      <c r="BF101" s="167" t="str">
        <f>IF(BH101=BB101,$BA$6,IF(BH101=AW101,$AV$6,IF(BH101=AR101,$AQ$6," ")))</f>
        <v>SCIENTIFIC PRODUCTS LTDA.</v>
      </c>
      <c r="BG101" s="167" t="str">
        <f>IF(BH101=BB101,BA101,IF(BH101=AW101,AV101,IF(BH101=AR101,AQ101," ")))</f>
        <v xml:space="preserve">Brand </v>
      </c>
      <c r="BH101" s="167">
        <f>MIN(BB101,AW101,AR101)</f>
        <v>2542200</v>
      </c>
      <c r="BI101" s="167">
        <f>IF(BH101=BB101,BC101,IF(BH101=AW101,AX101,IF(BH101=AR101,AS101," ")))</f>
        <v>406752</v>
      </c>
      <c r="BJ101" s="167">
        <f>MIN(BD101,AY101,AT101)</f>
        <v>2948952</v>
      </c>
      <c r="BK101" s="167" t="str">
        <f>IF(BH101=BB101,BE101,IF(BH101=AW101,AZ101,IF(BH101=AR101,AU101," ")))</f>
        <v>90 DÍAS</v>
      </c>
      <c r="BL101" s="107" t="str">
        <f t="shared" si="31"/>
        <v>BLAMIS DOTACIONES</v>
      </c>
      <c r="BM101" s="107" t="str">
        <f t="shared" si="32"/>
        <v>BRAND</v>
      </c>
      <c r="BN101" s="107">
        <f t="shared" si="33"/>
        <v>2317700</v>
      </c>
      <c r="BO101" s="107">
        <f t="shared" si="34"/>
        <v>370832</v>
      </c>
      <c r="BP101" s="107">
        <f t="shared" si="35"/>
        <v>2688532</v>
      </c>
      <c r="BQ101" s="107" t="str">
        <f t="shared" si="36"/>
        <v>60 DIAS</v>
      </c>
    </row>
    <row r="102" spans="1:69">
      <c r="A102" s="12">
        <v>95</v>
      </c>
      <c r="B102" s="6" t="s">
        <v>1039</v>
      </c>
      <c r="C102" s="12" t="s">
        <v>690</v>
      </c>
      <c r="D102" s="12" t="s">
        <v>952</v>
      </c>
      <c r="E102" s="12" t="s">
        <v>1040</v>
      </c>
      <c r="F102" s="33">
        <v>1</v>
      </c>
      <c r="G102" s="267"/>
      <c r="H102" s="107"/>
      <c r="I102" s="107"/>
      <c r="J102" s="268"/>
      <c r="K102" s="93"/>
      <c r="L102" s="281"/>
      <c r="M102" s="102"/>
      <c r="N102" s="102"/>
      <c r="O102" s="282"/>
      <c r="P102" s="77"/>
      <c r="Q102" s="273"/>
      <c r="R102" s="275"/>
      <c r="S102" s="275"/>
      <c r="T102" s="274"/>
      <c r="U102" s="164"/>
      <c r="V102" s="172"/>
      <c r="W102" s="104"/>
      <c r="X102" s="104"/>
      <c r="Y102" s="301"/>
      <c r="Z102" s="87"/>
      <c r="AA102" s="294"/>
      <c r="AB102" s="105"/>
      <c r="AC102" s="105"/>
      <c r="AD102" s="295"/>
      <c r="AE102" s="89"/>
      <c r="AF102" s="281"/>
      <c r="AG102" s="102"/>
      <c r="AH102" s="102"/>
      <c r="AI102" s="282"/>
      <c r="AJ102" s="77"/>
      <c r="AK102" s="167"/>
      <c r="AL102" s="167"/>
      <c r="AM102" s="167"/>
      <c r="AN102" s="167"/>
      <c r="AO102" s="167"/>
      <c r="AP102" s="167"/>
      <c r="AQ102" s="281"/>
      <c r="AR102" s="102"/>
      <c r="AS102" s="102"/>
      <c r="AT102" s="282"/>
      <c r="AU102" s="77"/>
      <c r="AV102" s="287"/>
      <c r="AW102" s="106"/>
      <c r="AX102" s="106"/>
      <c r="AY102" s="288"/>
      <c r="AZ102" s="91"/>
      <c r="BA102" s="294"/>
      <c r="BB102" s="105"/>
      <c r="BC102" s="105"/>
      <c r="BD102" s="295"/>
      <c r="BE102" s="89"/>
      <c r="BF102" s="167"/>
      <c r="BG102" s="167"/>
      <c r="BH102" s="167"/>
      <c r="BI102" s="167"/>
      <c r="BJ102" s="167"/>
      <c r="BK102" s="167"/>
      <c r="BL102" s="107"/>
      <c r="BM102" s="107"/>
      <c r="BN102" s="107"/>
      <c r="BO102" s="107"/>
      <c r="BP102" s="107">
        <f t="shared" si="35"/>
        <v>0</v>
      </c>
      <c r="BQ102" s="107"/>
    </row>
    <row r="103" spans="1:69">
      <c r="A103" s="12">
        <v>96</v>
      </c>
      <c r="B103" s="38" t="s">
        <v>1041</v>
      </c>
      <c r="C103" s="39" t="s">
        <v>690</v>
      </c>
      <c r="D103" s="39" t="s">
        <v>952</v>
      </c>
      <c r="E103" s="39" t="s">
        <v>1042</v>
      </c>
      <c r="F103" s="33">
        <v>1</v>
      </c>
      <c r="G103" s="267"/>
      <c r="H103" s="107"/>
      <c r="I103" s="107"/>
      <c r="J103" s="268"/>
      <c r="K103" s="93"/>
      <c r="L103" s="281"/>
      <c r="M103" s="102"/>
      <c r="N103" s="102"/>
      <c r="O103" s="282"/>
      <c r="P103" s="77"/>
      <c r="Q103" s="273"/>
      <c r="R103" s="275"/>
      <c r="S103" s="275"/>
      <c r="T103" s="274"/>
      <c r="U103" s="164"/>
      <c r="V103" s="172"/>
      <c r="W103" s="104"/>
      <c r="X103" s="104"/>
      <c r="Y103" s="301"/>
      <c r="Z103" s="87"/>
      <c r="AA103" s="294"/>
      <c r="AB103" s="105"/>
      <c r="AC103" s="105"/>
      <c r="AD103" s="295"/>
      <c r="AE103" s="89"/>
      <c r="AF103" s="281"/>
      <c r="AG103" s="102"/>
      <c r="AH103" s="102"/>
      <c r="AI103" s="282"/>
      <c r="AJ103" s="77"/>
      <c r="AK103" s="167"/>
      <c r="AL103" s="167"/>
      <c r="AM103" s="167"/>
      <c r="AN103" s="167"/>
      <c r="AO103" s="167"/>
      <c r="AP103" s="167"/>
      <c r="AQ103" s="281" t="s">
        <v>1437</v>
      </c>
      <c r="AR103" s="102">
        <v>2290000</v>
      </c>
      <c r="AS103" s="102">
        <v>366400</v>
      </c>
      <c r="AT103" s="282">
        <v>2656400</v>
      </c>
      <c r="AU103" s="77" t="s">
        <v>1283</v>
      </c>
      <c r="AV103" s="287"/>
      <c r="AW103" s="106"/>
      <c r="AX103" s="106"/>
      <c r="AY103" s="288"/>
      <c r="AZ103" s="91"/>
      <c r="BA103" s="294" t="s">
        <v>1042</v>
      </c>
      <c r="BB103" s="105">
        <v>2611900</v>
      </c>
      <c r="BC103" s="105">
        <v>417904</v>
      </c>
      <c r="BD103" s="295">
        <v>3029804</v>
      </c>
      <c r="BE103" s="89" t="s">
        <v>137</v>
      </c>
      <c r="BF103" s="167" t="str">
        <f>IF(BH103=BB103,$BA$6,IF(BH103=AW103,$AV$6,IF(BH103=AR103,$AQ$6," ")))</f>
        <v>QUIMICA  M.G.  S.A.S.</v>
      </c>
      <c r="BG103" s="167" t="str">
        <f>IF(BH103=BB103,BA103,IF(BH103=AW103,AV103,IF(BH103=AR103,AQ103," ")))</f>
        <v>SUPLECO</v>
      </c>
      <c r="BH103" s="167">
        <f>MIN(BB103,AW103,AR103)</f>
        <v>2290000</v>
      </c>
      <c r="BI103" s="167">
        <f>IF(BH103=BB103,BC103,IF(BH103=AW103,AX103,IF(BH103=AR103,AS103," ")))</f>
        <v>366400</v>
      </c>
      <c r="BJ103" s="167">
        <f>MIN(BD103,AY103,AT103)</f>
        <v>2656400</v>
      </c>
      <c r="BK103" s="167" t="str">
        <f>IF(BH103=BB103,BE103,IF(BH103=AW103,AZ103,IF(BH103=AR103,AU103," ")))</f>
        <v>60 DIAS</v>
      </c>
      <c r="BL103" s="107" t="str">
        <f t="shared" si="31"/>
        <v>QUIMICA  M.G.  S.A.S.</v>
      </c>
      <c r="BM103" s="107" t="str">
        <f t="shared" si="32"/>
        <v>SUPLECO</v>
      </c>
      <c r="BN103" s="107">
        <f t="shared" si="33"/>
        <v>2290000</v>
      </c>
      <c r="BO103" s="107">
        <f t="shared" si="34"/>
        <v>366400</v>
      </c>
      <c r="BP103" s="107">
        <f t="shared" si="35"/>
        <v>2656400</v>
      </c>
      <c r="BQ103" s="107" t="str">
        <f t="shared" si="36"/>
        <v>60 DIAS</v>
      </c>
    </row>
    <row r="104" spans="1:69" ht="30">
      <c r="A104" s="12">
        <v>97</v>
      </c>
      <c r="B104" s="38" t="s">
        <v>1043</v>
      </c>
      <c r="C104" s="39" t="s">
        <v>690</v>
      </c>
      <c r="D104" s="39" t="s">
        <v>952</v>
      </c>
      <c r="E104" s="39" t="s">
        <v>1040</v>
      </c>
      <c r="F104" s="33">
        <v>1</v>
      </c>
      <c r="G104" s="267"/>
      <c r="H104" s="107"/>
      <c r="I104" s="107"/>
      <c r="J104" s="268"/>
      <c r="K104" s="93"/>
      <c r="L104" s="281"/>
      <c r="M104" s="102"/>
      <c r="N104" s="102"/>
      <c r="O104" s="282"/>
      <c r="P104" s="77"/>
      <c r="Q104" s="273"/>
      <c r="R104" s="275"/>
      <c r="S104" s="275"/>
      <c r="T104" s="274"/>
      <c r="U104" s="164"/>
      <c r="V104" s="172"/>
      <c r="W104" s="104"/>
      <c r="X104" s="104"/>
      <c r="Y104" s="301"/>
      <c r="Z104" s="87"/>
      <c r="AA104" s="294"/>
      <c r="AB104" s="105"/>
      <c r="AC104" s="105"/>
      <c r="AD104" s="295"/>
      <c r="AE104" s="89"/>
      <c r="AF104" s="281"/>
      <c r="AG104" s="102"/>
      <c r="AH104" s="102"/>
      <c r="AI104" s="282"/>
      <c r="AJ104" s="77"/>
      <c r="AK104" s="167"/>
      <c r="AL104" s="167"/>
      <c r="AM104" s="167"/>
      <c r="AN104" s="167"/>
      <c r="AO104" s="167"/>
      <c r="AP104" s="167"/>
      <c r="AQ104" s="281"/>
      <c r="AR104" s="102"/>
      <c r="AS104" s="102"/>
      <c r="AT104" s="282"/>
      <c r="AU104" s="77"/>
      <c r="AV104" s="287"/>
      <c r="AW104" s="106"/>
      <c r="AX104" s="106"/>
      <c r="AY104" s="288"/>
      <c r="AZ104" s="91"/>
      <c r="BA104" s="294"/>
      <c r="BB104" s="105"/>
      <c r="BC104" s="105"/>
      <c r="BD104" s="295"/>
      <c r="BE104" s="89"/>
      <c r="BF104" s="167"/>
      <c r="BG104" s="167"/>
      <c r="BH104" s="167"/>
      <c r="BI104" s="167"/>
      <c r="BJ104" s="167"/>
      <c r="BK104" s="167"/>
      <c r="BL104" s="107"/>
      <c r="BM104" s="107"/>
      <c r="BN104" s="107"/>
      <c r="BO104" s="107"/>
      <c r="BP104" s="107">
        <f t="shared" si="35"/>
        <v>0</v>
      </c>
      <c r="BQ104" s="107"/>
    </row>
    <row r="105" spans="1:69" ht="30">
      <c r="A105" s="12">
        <v>98</v>
      </c>
      <c r="B105" s="38" t="s">
        <v>1044</v>
      </c>
      <c r="C105" s="39" t="s">
        <v>690</v>
      </c>
      <c r="D105" s="39" t="s">
        <v>952</v>
      </c>
      <c r="E105" s="39" t="s">
        <v>1042</v>
      </c>
      <c r="F105" s="33">
        <v>1</v>
      </c>
      <c r="G105" s="267"/>
      <c r="H105" s="107"/>
      <c r="I105" s="107"/>
      <c r="J105" s="268"/>
      <c r="K105" s="93"/>
      <c r="L105" s="281"/>
      <c r="M105" s="102"/>
      <c r="N105" s="102"/>
      <c r="O105" s="282"/>
      <c r="P105" s="77"/>
      <c r="Q105" s="273"/>
      <c r="R105" s="275"/>
      <c r="S105" s="275"/>
      <c r="T105" s="274"/>
      <c r="U105" s="164"/>
      <c r="V105" s="172"/>
      <c r="W105" s="104"/>
      <c r="X105" s="104"/>
      <c r="Y105" s="301"/>
      <c r="Z105" s="87"/>
      <c r="AA105" s="294"/>
      <c r="AB105" s="105"/>
      <c r="AC105" s="105"/>
      <c r="AD105" s="295"/>
      <c r="AE105" s="89"/>
      <c r="AF105" s="281"/>
      <c r="AG105" s="102"/>
      <c r="AH105" s="102"/>
      <c r="AI105" s="282"/>
      <c r="AJ105" s="77"/>
      <c r="AK105" s="167"/>
      <c r="AL105" s="167"/>
      <c r="AM105" s="167"/>
      <c r="AN105" s="167"/>
      <c r="AO105" s="167"/>
      <c r="AP105" s="167"/>
      <c r="AQ105" s="281" t="s">
        <v>1042</v>
      </c>
      <c r="AR105" s="102">
        <v>862000</v>
      </c>
      <c r="AS105" s="102">
        <v>137920</v>
      </c>
      <c r="AT105" s="282">
        <v>999920</v>
      </c>
      <c r="AU105" s="77" t="s">
        <v>1283</v>
      </c>
      <c r="AV105" s="287"/>
      <c r="AW105" s="106"/>
      <c r="AX105" s="106"/>
      <c r="AY105" s="288"/>
      <c r="AZ105" s="91"/>
      <c r="BA105" s="294" t="s">
        <v>1042</v>
      </c>
      <c r="BB105" s="105">
        <v>968000</v>
      </c>
      <c r="BC105" s="105">
        <v>154880</v>
      </c>
      <c r="BD105" s="295">
        <v>1122880</v>
      </c>
      <c r="BE105" s="89" t="s">
        <v>137</v>
      </c>
      <c r="BF105" s="167" t="str">
        <f>IF(BH105=BB105,$BA$6,IF(BH105=AW105,$AV$6,IF(BH105=AR105,$AQ$6," ")))</f>
        <v>QUIMICA  M.G.  S.A.S.</v>
      </c>
      <c r="BG105" s="167" t="str">
        <f>IF(BH105=BB105,BA105,IF(BH105=AW105,AV105,IF(BH105=AR105,AQ105," ")))</f>
        <v>SUPELCO</v>
      </c>
      <c r="BH105" s="167">
        <f>MIN(BB105,AW105,AR105)</f>
        <v>862000</v>
      </c>
      <c r="BI105" s="167">
        <f>IF(BH105=BB105,BC105,IF(BH105=AW105,AX105,IF(BH105=AR105,AS105," ")))</f>
        <v>137920</v>
      </c>
      <c r="BJ105" s="167">
        <f>MIN(BD105,AY105,AT105)</f>
        <v>999920</v>
      </c>
      <c r="BK105" s="167" t="str">
        <f>IF(BH105=BB105,BE105,IF(BH105=AW105,AZ105,IF(BH105=AR105,AU105," ")))</f>
        <v>60 DIAS</v>
      </c>
      <c r="BL105" s="107" t="str">
        <f t="shared" si="31"/>
        <v>QUIMICA  M.G.  S.A.S.</v>
      </c>
      <c r="BM105" s="107" t="str">
        <f t="shared" si="32"/>
        <v>SUPELCO</v>
      </c>
      <c r="BN105" s="107">
        <f t="shared" si="33"/>
        <v>862000</v>
      </c>
      <c r="BO105" s="107">
        <f t="shared" si="34"/>
        <v>137920</v>
      </c>
      <c r="BP105" s="107">
        <f t="shared" si="35"/>
        <v>999920</v>
      </c>
      <c r="BQ105" s="107" t="str">
        <f t="shared" si="36"/>
        <v>60 DIAS</v>
      </c>
    </row>
    <row r="106" spans="1:69">
      <c r="A106" s="12">
        <v>99</v>
      </c>
      <c r="B106" s="38" t="s">
        <v>1045</v>
      </c>
      <c r="C106" s="39" t="s">
        <v>690</v>
      </c>
      <c r="D106" s="39" t="s">
        <v>952</v>
      </c>
      <c r="E106" s="39" t="s">
        <v>1042</v>
      </c>
      <c r="F106" s="33">
        <v>1</v>
      </c>
      <c r="G106" s="267"/>
      <c r="H106" s="107"/>
      <c r="I106" s="107"/>
      <c r="J106" s="268"/>
      <c r="K106" s="93"/>
      <c r="L106" s="281"/>
      <c r="M106" s="102"/>
      <c r="N106" s="102"/>
      <c r="O106" s="282"/>
      <c r="P106" s="77"/>
      <c r="Q106" s="273"/>
      <c r="R106" s="275"/>
      <c r="S106" s="275"/>
      <c r="T106" s="274"/>
      <c r="U106" s="164"/>
      <c r="V106" s="172"/>
      <c r="W106" s="104"/>
      <c r="X106" s="104"/>
      <c r="Y106" s="301"/>
      <c r="Z106" s="87"/>
      <c r="AA106" s="294"/>
      <c r="AB106" s="105"/>
      <c r="AC106" s="105"/>
      <c r="AD106" s="295"/>
      <c r="AE106" s="89"/>
      <c r="AF106" s="281"/>
      <c r="AG106" s="102"/>
      <c r="AH106" s="102"/>
      <c r="AI106" s="282"/>
      <c r="AJ106" s="77"/>
      <c r="AK106" s="167"/>
      <c r="AL106" s="167"/>
      <c r="AM106" s="167"/>
      <c r="AN106" s="167"/>
      <c r="AO106" s="167"/>
      <c r="AP106" s="167"/>
      <c r="AQ106" s="281"/>
      <c r="AR106" s="102"/>
      <c r="AS106" s="102"/>
      <c r="AT106" s="282"/>
      <c r="AU106" s="77"/>
      <c r="AV106" s="287"/>
      <c r="AW106" s="106"/>
      <c r="AX106" s="106"/>
      <c r="AY106" s="288"/>
      <c r="AZ106" s="91"/>
      <c r="BA106" s="294" t="s">
        <v>1042</v>
      </c>
      <c r="BB106" s="105">
        <v>532800</v>
      </c>
      <c r="BC106" s="105">
        <v>85248</v>
      </c>
      <c r="BD106" s="295">
        <v>618048</v>
      </c>
      <c r="BE106" s="89" t="s">
        <v>137</v>
      </c>
      <c r="BF106" s="167" t="str">
        <f>IF(BH106=BB106,$BA$6,IF(BH106=AW106,$AV$6,IF(BH106=AR106,$AQ$6," ")))</f>
        <v>SCIENTIFIC PRODUCTS LTDA.</v>
      </c>
      <c r="BG106" s="167" t="str">
        <f>IF(BH106=BB106,BA106,IF(BH106=AW106,AV106,IF(BH106=AR106,AQ106," ")))</f>
        <v>SUPELCO</v>
      </c>
      <c r="BH106" s="167">
        <f>MIN(BB106,AW106,AR106)</f>
        <v>532800</v>
      </c>
      <c r="BI106" s="167">
        <f>IF(BH106=BB106,BC106,IF(BH106=AW106,AX106,IF(BH106=AR106,AS106," ")))</f>
        <v>85248</v>
      </c>
      <c r="BJ106" s="167">
        <f>MIN(BD106,AY106,AT106)</f>
        <v>618048</v>
      </c>
      <c r="BK106" s="167" t="str">
        <f>IF(BH106=BB106,BE106,IF(BH106=AW106,AZ106,IF(BH106=AR106,AU106," ")))</f>
        <v>60 DÍAS</v>
      </c>
      <c r="BL106" s="107" t="str">
        <f t="shared" si="31"/>
        <v>SCIENTIFIC PRODUCTS LTDA.</v>
      </c>
      <c r="BM106" s="107" t="str">
        <f t="shared" si="32"/>
        <v>SUPELCO</v>
      </c>
      <c r="BN106" s="107">
        <f t="shared" si="33"/>
        <v>532800</v>
      </c>
      <c r="BO106" s="107">
        <f t="shared" si="34"/>
        <v>85248</v>
      </c>
      <c r="BP106" s="107">
        <f t="shared" si="35"/>
        <v>618048</v>
      </c>
      <c r="BQ106" s="107" t="str">
        <f t="shared" si="36"/>
        <v>60 DÍAS</v>
      </c>
    </row>
    <row r="107" spans="1:69" ht="30">
      <c r="A107" s="12">
        <v>100</v>
      </c>
      <c r="B107" s="7" t="s">
        <v>1046</v>
      </c>
      <c r="C107" s="39" t="s">
        <v>1047</v>
      </c>
      <c r="D107" s="11" t="s">
        <v>952</v>
      </c>
      <c r="E107" s="11" t="s">
        <v>467</v>
      </c>
      <c r="F107" s="33">
        <v>2</v>
      </c>
      <c r="G107" s="267"/>
      <c r="H107" s="107"/>
      <c r="I107" s="107"/>
      <c r="J107" s="268"/>
      <c r="K107" s="93"/>
      <c r="L107" s="281" t="s">
        <v>467</v>
      </c>
      <c r="M107" s="102">
        <v>1134000</v>
      </c>
      <c r="N107" s="102">
        <v>181440</v>
      </c>
      <c r="O107" s="282">
        <v>2630880</v>
      </c>
      <c r="P107" s="77" t="s">
        <v>1283</v>
      </c>
      <c r="Q107" s="273"/>
      <c r="R107" s="275"/>
      <c r="S107" s="275"/>
      <c r="T107" s="274"/>
      <c r="U107" s="164"/>
      <c r="V107" s="172" t="s">
        <v>467</v>
      </c>
      <c r="W107" s="104">
        <v>1050000</v>
      </c>
      <c r="X107" s="104">
        <v>168000</v>
      </c>
      <c r="Y107" s="301">
        <v>2436000</v>
      </c>
      <c r="Z107" s="87" t="s">
        <v>1274</v>
      </c>
      <c r="AA107" s="294"/>
      <c r="AB107" s="105"/>
      <c r="AC107" s="105"/>
      <c r="AD107" s="295"/>
      <c r="AE107" s="89"/>
      <c r="AF107" s="281"/>
      <c r="AG107" s="102"/>
      <c r="AH107" s="102"/>
      <c r="AI107" s="282"/>
      <c r="AJ107" s="77"/>
      <c r="AK107" s="167" t="str">
        <f t="shared" si="25"/>
        <v xml:space="preserve">INVERSIONES  JIMSA  LTDA  </v>
      </c>
      <c r="AL107" s="167" t="str">
        <f t="shared" si="26"/>
        <v>FALCON</v>
      </c>
      <c r="AM107" s="167">
        <f t="shared" si="27"/>
        <v>1050000</v>
      </c>
      <c r="AN107" s="167">
        <f t="shared" si="28"/>
        <v>168000</v>
      </c>
      <c r="AO107" s="167">
        <f t="shared" si="29"/>
        <v>2436000</v>
      </c>
      <c r="AP107" s="167" t="str">
        <f t="shared" si="30"/>
        <v>90 DIAS</v>
      </c>
      <c r="AQ107" s="281" t="s">
        <v>467</v>
      </c>
      <c r="AR107" s="102">
        <v>766000</v>
      </c>
      <c r="AS107" s="102">
        <v>122560</v>
      </c>
      <c r="AT107" s="282">
        <v>1777120</v>
      </c>
      <c r="AU107" s="77" t="s">
        <v>1283</v>
      </c>
      <c r="AV107" s="287"/>
      <c r="AW107" s="106"/>
      <c r="AX107" s="106"/>
      <c r="AY107" s="288"/>
      <c r="AZ107" s="91"/>
      <c r="BA107" s="294" t="s">
        <v>467</v>
      </c>
      <c r="BB107" s="105">
        <v>240600</v>
      </c>
      <c r="BC107" s="105">
        <v>38496</v>
      </c>
      <c r="BD107" s="295">
        <v>558192</v>
      </c>
      <c r="BE107" s="89" t="s">
        <v>160</v>
      </c>
      <c r="BF107" s="167" t="str">
        <f>IF(BH107=BB107,$BA$6,IF(BH107=AW107,$AV$6,IF(BH107=AR107,$AQ$6," ")))</f>
        <v>SCIENTIFIC PRODUCTS LTDA.</v>
      </c>
      <c r="BG107" s="167" t="str">
        <f>IF(BH107=BB107,BA107,IF(BH107=AW107,AV107,IF(BH107=AR107,AQ107," ")))</f>
        <v>FALCON</v>
      </c>
      <c r="BH107" s="167">
        <f>MIN(BB107,AW107,AR107)</f>
        <v>240600</v>
      </c>
      <c r="BI107" s="167">
        <f>IF(BH107=BB107,BC107,IF(BH107=AW107,AX107,IF(BH107=AR107,AS107," ")))</f>
        <v>38496</v>
      </c>
      <c r="BJ107" s="167">
        <f>MIN(BD107,AY107,AT107)</f>
        <v>558192</v>
      </c>
      <c r="BK107" s="167" t="str">
        <f>IF(BH107=BB107,BE107,IF(BH107=AW107,AZ107,IF(BH107=AR107,AU107," ")))</f>
        <v>90 DÍAS</v>
      </c>
      <c r="BL107" s="107" t="str">
        <f t="shared" si="31"/>
        <v>SCIENTIFIC PRODUCTS LTDA.</v>
      </c>
      <c r="BM107" s="107" t="str">
        <f t="shared" si="32"/>
        <v>FALCON</v>
      </c>
      <c r="BN107" s="107">
        <f t="shared" si="33"/>
        <v>240600</v>
      </c>
      <c r="BO107" s="107">
        <f t="shared" si="34"/>
        <v>38496</v>
      </c>
      <c r="BP107" s="107">
        <f t="shared" si="35"/>
        <v>558192</v>
      </c>
      <c r="BQ107" s="107" t="str">
        <f t="shared" si="36"/>
        <v>90 DÍAS</v>
      </c>
    </row>
    <row r="108" spans="1:69">
      <c r="A108" s="12">
        <v>101</v>
      </c>
      <c r="B108" s="7" t="s">
        <v>1048</v>
      </c>
      <c r="C108" s="11" t="s">
        <v>1049</v>
      </c>
      <c r="D108" s="12" t="s">
        <v>952</v>
      </c>
      <c r="E108" s="11" t="s">
        <v>1038</v>
      </c>
      <c r="F108" s="33">
        <v>1</v>
      </c>
      <c r="G108" s="267" t="s">
        <v>113</v>
      </c>
      <c r="H108" s="107">
        <v>772000</v>
      </c>
      <c r="I108" s="107">
        <v>77200</v>
      </c>
      <c r="J108" s="268">
        <v>895519.99999999988</v>
      </c>
      <c r="K108" s="93" t="s">
        <v>1274</v>
      </c>
      <c r="L108" s="281" t="s">
        <v>113</v>
      </c>
      <c r="M108" s="102">
        <v>620050</v>
      </c>
      <c r="N108" s="102">
        <v>99208</v>
      </c>
      <c r="O108" s="282">
        <v>719258</v>
      </c>
      <c r="P108" s="77" t="s">
        <v>1283</v>
      </c>
      <c r="Q108" s="273"/>
      <c r="R108" s="275"/>
      <c r="S108" s="275"/>
      <c r="T108" s="274"/>
      <c r="U108" s="164"/>
      <c r="V108" s="172"/>
      <c r="W108" s="104"/>
      <c r="X108" s="104"/>
      <c r="Y108" s="301"/>
      <c r="Z108" s="87"/>
      <c r="AA108" s="294"/>
      <c r="AB108" s="105"/>
      <c r="AC108" s="105"/>
      <c r="AD108" s="295"/>
      <c r="AE108" s="89"/>
      <c r="AF108" s="281" t="s">
        <v>113</v>
      </c>
      <c r="AG108" s="102">
        <v>889963.77</v>
      </c>
      <c r="AH108" s="102">
        <v>142394.20320000002</v>
      </c>
      <c r="AI108" s="282">
        <f t="shared" si="37"/>
        <v>1032357.9732</v>
      </c>
      <c r="AJ108" s="77" t="s">
        <v>1312</v>
      </c>
      <c r="AK108" s="167" t="str">
        <f t="shared" si="25"/>
        <v>BLAMIS DOTACIONES</v>
      </c>
      <c r="AL108" s="167" t="str">
        <f t="shared" si="26"/>
        <v>BRAND</v>
      </c>
      <c r="AM108" s="167">
        <f t="shared" si="27"/>
        <v>620050</v>
      </c>
      <c r="AN108" s="167">
        <f t="shared" si="28"/>
        <v>99208</v>
      </c>
      <c r="AO108" s="167">
        <f t="shared" si="29"/>
        <v>719258</v>
      </c>
      <c r="AP108" s="167" t="str">
        <f t="shared" si="30"/>
        <v>60 DIAS</v>
      </c>
      <c r="AQ108" s="281" t="s">
        <v>113</v>
      </c>
      <c r="AR108" s="102">
        <v>835000</v>
      </c>
      <c r="AS108" s="102">
        <v>133600</v>
      </c>
      <c r="AT108" s="282">
        <v>968600</v>
      </c>
      <c r="AU108" s="77" t="s">
        <v>1319</v>
      </c>
      <c r="AV108" s="287"/>
      <c r="AW108" s="106"/>
      <c r="AX108" s="106"/>
      <c r="AY108" s="288"/>
      <c r="AZ108" s="91"/>
      <c r="BA108" s="294" t="s">
        <v>1441</v>
      </c>
      <c r="BB108" s="105">
        <v>680000</v>
      </c>
      <c r="BC108" s="105">
        <v>108800</v>
      </c>
      <c r="BD108" s="295">
        <v>788800</v>
      </c>
      <c r="BE108" s="89" t="s">
        <v>160</v>
      </c>
      <c r="BF108" s="167" t="str">
        <f>IF(BH108=BB108,$BA$6,IF(BH108=AW108,$AV$6,IF(BH108=AR108,$AQ$6," ")))</f>
        <v>SCIENTIFIC PRODUCTS LTDA.</v>
      </c>
      <c r="BG108" s="167" t="str">
        <f>IF(BH108=BB108,BA108,IF(BH108=AW108,AV108,IF(BH108=AR108,AQ108," ")))</f>
        <v xml:space="preserve">Brand </v>
      </c>
      <c r="BH108" s="167">
        <f>MIN(BB108,AW108,AR108)</f>
        <v>680000</v>
      </c>
      <c r="BI108" s="167">
        <f>IF(BH108=BB108,BC108,IF(BH108=AW108,AX108,IF(BH108=AR108,AS108," ")))</f>
        <v>108800</v>
      </c>
      <c r="BJ108" s="167">
        <f>MIN(BD108,AY108,AT108)</f>
        <v>788800</v>
      </c>
      <c r="BK108" s="167" t="str">
        <f>IF(BH108=BB108,BE108,IF(BH108=AW108,AZ108,IF(BH108=AR108,AU108," ")))</f>
        <v>90 DÍAS</v>
      </c>
      <c r="BL108" s="107" t="str">
        <f t="shared" si="31"/>
        <v>BLAMIS DOTACIONES</v>
      </c>
      <c r="BM108" s="107" t="str">
        <f t="shared" si="32"/>
        <v>BRAND</v>
      </c>
      <c r="BN108" s="107">
        <f t="shared" si="33"/>
        <v>620050</v>
      </c>
      <c r="BO108" s="107">
        <f t="shared" si="34"/>
        <v>99208</v>
      </c>
      <c r="BP108" s="107">
        <f t="shared" si="35"/>
        <v>719258</v>
      </c>
      <c r="BQ108" s="107" t="str">
        <f t="shared" si="36"/>
        <v>60 DIAS</v>
      </c>
    </row>
    <row r="109" spans="1:69" ht="30">
      <c r="A109" s="12">
        <v>102</v>
      </c>
      <c r="B109" s="6" t="s">
        <v>1050</v>
      </c>
      <c r="C109" s="12" t="s">
        <v>129</v>
      </c>
      <c r="D109" s="12" t="s">
        <v>952</v>
      </c>
      <c r="E109" s="12" t="s">
        <v>758</v>
      </c>
      <c r="F109" s="33">
        <v>1</v>
      </c>
      <c r="G109" s="267" t="s">
        <v>758</v>
      </c>
      <c r="H109" s="107">
        <v>440000</v>
      </c>
      <c r="I109" s="107">
        <v>44000</v>
      </c>
      <c r="J109" s="268">
        <v>510399.99999999994</v>
      </c>
      <c r="K109" s="93" t="s">
        <v>1274</v>
      </c>
      <c r="L109" s="281"/>
      <c r="M109" s="102"/>
      <c r="N109" s="102"/>
      <c r="O109" s="282"/>
      <c r="P109" s="77"/>
      <c r="Q109" s="273"/>
      <c r="R109" s="275"/>
      <c r="S109" s="275"/>
      <c r="T109" s="274"/>
      <c r="U109" s="164"/>
      <c r="V109" s="172"/>
      <c r="W109" s="104"/>
      <c r="X109" s="104"/>
      <c r="Y109" s="301"/>
      <c r="Z109" s="87"/>
      <c r="AA109" s="294" t="s">
        <v>758</v>
      </c>
      <c r="AB109" s="105">
        <v>458000</v>
      </c>
      <c r="AC109" s="105">
        <v>73280</v>
      </c>
      <c r="AD109" s="295">
        <v>531280</v>
      </c>
      <c r="AE109" s="89" t="s">
        <v>1377</v>
      </c>
      <c r="AF109" s="281" t="s">
        <v>758</v>
      </c>
      <c r="AG109" s="102">
        <v>429440</v>
      </c>
      <c r="AH109" s="102">
        <v>68710.399999999994</v>
      </c>
      <c r="AI109" s="282">
        <f t="shared" si="37"/>
        <v>498150.40000000002</v>
      </c>
      <c r="AJ109" s="77" t="s">
        <v>1312</v>
      </c>
      <c r="AK109" s="167" t="str">
        <f t="shared" si="25"/>
        <v>PROFINAS SAS</v>
      </c>
      <c r="AL109" s="167" t="str">
        <f t="shared" si="26"/>
        <v>CITOPLUS</v>
      </c>
      <c r="AM109" s="167">
        <f t="shared" si="27"/>
        <v>429440</v>
      </c>
      <c r="AN109" s="167">
        <f t="shared" si="28"/>
        <v>68710.399999999994</v>
      </c>
      <c r="AO109" s="167">
        <f t="shared" si="29"/>
        <v>498150.40000000002</v>
      </c>
      <c r="AP109" s="167" t="str">
        <f t="shared" si="30"/>
        <v>8-75 DIAS</v>
      </c>
      <c r="AQ109" s="281"/>
      <c r="AR109" s="102"/>
      <c r="AS109" s="102"/>
      <c r="AT109" s="282"/>
      <c r="AU109" s="77"/>
      <c r="AV109" s="287"/>
      <c r="AW109" s="106"/>
      <c r="AX109" s="106"/>
      <c r="AY109" s="288"/>
      <c r="AZ109" s="91"/>
      <c r="BA109" s="294"/>
      <c r="BB109" s="105"/>
      <c r="BC109" s="105"/>
      <c r="BD109" s="295"/>
      <c r="BE109" s="89"/>
      <c r="BF109" s="167"/>
      <c r="BG109" s="167"/>
      <c r="BH109" s="167"/>
      <c r="BI109" s="167"/>
      <c r="BJ109" s="167"/>
      <c r="BK109" s="167"/>
      <c r="BL109" s="107" t="str">
        <f t="shared" si="31"/>
        <v>PROFINAS SAS</v>
      </c>
      <c r="BM109" s="107" t="str">
        <f t="shared" si="32"/>
        <v>CITOPLUS</v>
      </c>
      <c r="BN109" s="107">
        <f t="shared" si="33"/>
        <v>429440</v>
      </c>
      <c r="BO109" s="107">
        <f t="shared" si="34"/>
        <v>68710.399999999994</v>
      </c>
      <c r="BP109" s="107">
        <f t="shared" si="35"/>
        <v>498150.40000000002</v>
      </c>
      <c r="BQ109" s="107" t="str">
        <f t="shared" si="36"/>
        <v>8-75 DIAS</v>
      </c>
    </row>
    <row r="110" spans="1:69">
      <c r="A110" s="12">
        <v>103</v>
      </c>
      <c r="B110" s="7" t="s">
        <v>1051</v>
      </c>
      <c r="C110" s="15">
        <v>1</v>
      </c>
      <c r="D110" s="15" t="s">
        <v>944</v>
      </c>
      <c r="E110" s="15" t="s">
        <v>1042</v>
      </c>
      <c r="F110" s="33">
        <v>1</v>
      </c>
      <c r="G110" s="267"/>
      <c r="H110" s="107"/>
      <c r="I110" s="107"/>
      <c r="J110" s="268"/>
      <c r="K110" s="93"/>
      <c r="L110" s="281"/>
      <c r="M110" s="102"/>
      <c r="N110" s="102"/>
      <c r="O110" s="282"/>
      <c r="P110" s="77"/>
      <c r="Q110" s="273"/>
      <c r="R110" s="275"/>
      <c r="S110" s="275"/>
      <c r="T110" s="274"/>
      <c r="U110" s="164"/>
      <c r="V110" s="172"/>
      <c r="W110" s="104"/>
      <c r="X110" s="104"/>
      <c r="Y110" s="301"/>
      <c r="Z110" s="87"/>
      <c r="AA110" s="294"/>
      <c r="AB110" s="105"/>
      <c r="AC110" s="105"/>
      <c r="AD110" s="295"/>
      <c r="AE110" s="89"/>
      <c r="AF110" s="281"/>
      <c r="AG110" s="102"/>
      <c r="AH110" s="102"/>
      <c r="AI110" s="282"/>
      <c r="AJ110" s="77"/>
      <c r="AK110" s="167"/>
      <c r="AL110" s="167"/>
      <c r="AM110" s="167"/>
      <c r="AN110" s="167"/>
      <c r="AO110" s="167"/>
      <c r="AP110" s="167"/>
      <c r="AQ110" s="281" t="s">
        <v>1042</v>
      </c>
      <c r="AR110" s="102">
        <v>1186000</v>
      </c>
      <c r="AS110" s="102">
        <v>189760</v>
      </c>
      <c r="AT110" s="282">
        <v>1375760</v>
      </c>
      <c r="AU110" s="77" t="s">
        <v>1283</v>
      </c>
      <c r="AV110" s="287"/>
      <c r="AW110" s="106"/>
      <c r="AX110" s="106"/>
      <c r="AY110" s="288"/>
      <c r="AZ110" s="91"/>
      <c r="BA110" s="294" t="s">
        <v>1042</v>
      </c>
      <c r="BB110" s="105">
        <v>1341000</v>
      </c>
      <c r="BC110" s="105">
        <v>214560</v>
      </c>
      <c r="BD110" s="295">
        <v>1555560</v>
      </c>
      <c r="BE110" s="89" t="s">
        <v>137</v>
      </c>
      <c r="BF110" s="167" t="str">
        <f>IF(BH110=BB110,$BA$6,IF(BH110=AW110,$AV$6,IF(BH110=AR110,$AQ$6," ")))</f>
        <v>QUIMICA  M.G.  S.A.S.</v>
      </c>
      <c r="BG110" s="167" t="str">
        <f>IF(BH110=BB110,BA110,IF(BH110=AW110,AV110,IF(BH110=AR110,AQ110," ")))</f>
        <v>SUPELCO</v>
      </c>
      <c r="BH110" s="167">
        <f>MIN(BB110,AW110,AR110)</f>
        <v>1186000</v>
      </c>
      <c r="BI110" s="167">
        <f>IF(BH110=BB110,BC110,IF(BH110=AW110,AX110,IF(BH110=AR110,AS110," ")))</f>
        <v>189760</v>
      </c>
      <c r="BJ110" s="167">
        <f>MIN(BD110,AY110,AT110)</f>
        <v>1375760</v>
      </c>
      <c r="BK110" s="167" t="str">
        <f>IF(BH110=BB110,BE110,IF(BH110=AW110,AZ110,IF(BH110=AR110,AU110," ")))</f>
        <v>60 DIAS</v>
      </c>
      <c r="BL110" s="107" t="str">
        <f t="shared" si="31"/>
        <v>QUIMICA  M.G.  S.A.S.</v>
      </c>
      <c r="BM110" s="107" t="str">
        <f t="shared" si="32"/>
        <v>SUPELCO</v>
      </c>
      <c r="BN110" s="107">
        <f t="shared" si="33"/>
        <v>1186000</v>
      </c>
      <c r="BO110" s="107">
        <f t="shared" si="34"/>
        <v>189760</v>
      </c>
      <c r="BP110" s="107">
        <f t="shared" si="35"/>
        <v>1375760</v>
      </c>
      <c r="BQ110" s="107" t="str">
        <f t="shared" si="36"/>
        <v>60 DIAS</v>
      </c>
    </row>
    <row r="111" spans="1:69">
      <c r="A111" s="12">
        <v>104</v>
      </c>
      <c r="B111" s="7" t="s">
        <v>1052</v>
      </c>
      <c r="C111" s="12" t="s">
        <v>1053</v>
      </c>
      <c r="D111" s="15" t="s">
        <v>944</v>
      </c>
      <c r="E111" s="12" t="s">
        <v>113</v>
      </c>
      <c r="F111" s="33">
        <v>1</v>
      </c>
      <c r="G111" s="267" t="s">
        <v>113</v>
      </c>
      <c r="H111" s="107">
        <v>40000</v>
      </c>
      <c r="I111" s="107">
        <v>4000</v>
      </c>
      <c r="J111" s="268">
        <v>46400</v>
      </c>
      <c r="K111" s="93" t="s">
        <v>1276</v>
      </c>
      <c r="L111" s="281" t="s">
        <v>113</v>
      </c>
      <c r="M111" s="102">
        <v>25200</v>
      </c>
      <c r="N111" s="102">
        <v>4032</v>
      </c>
      <c r="O111" s="282">
        <v>29232</v>
      </c>
      <c r="P111" s="77" t="s">
        <v>1284</v>
      </c>
      <c r="Q111" s="273"/>
      <c r="R111" s="275"/>
      <c r="S111" s="275"/>
      <c r="T111" s="274"/>
      <c r="U111" s="164"/>
      <c r="V111" s="172"/>
      <c r="W111" s="104"/>
      <c r="X111" s="104"/>
      <c r="Y111" s="301"/>
      <c r="Z111" s="87"/>
      <c r="AA111" s="294"/>
      <c r="AB111" s="105"/>
      <c r="AC111" s="105"/>
      <c r="AD111" s="295"/>
      <c r="AE111" s="89"/>
      <c r="AF111" s="281" t="s">
        <v>113</v>
      </c>
      <c r="AG111" s="102">
        <v>55134.178999999996</v>
      </c>
      <c r="AH111" s="102">
        <v>8821.4686399999991</v>
      </c>
      <c r="AI111" s="282">
        <f t="shared" si="37"/>
        <v>63955.647639999996</v>
      </c>
      <c r="AJ111" s="77" t="s">
        <v>1312</v>
      </c>
      <c r="AK111" s="167" t="str">
        <f t="shared" si="25"/>
        <v>BLAMIS DOTACIONES</v>
      </c>
      <c r="AL111" s="167" t="str">
        <f t="shared" si="26"/>
        <v>BRAND</v>
      </c>
      <c r="AM111" s="167">
        <f t="shared" si="27"/>
        <v>25200</v>
      </c>
      <c r="AN111" s="167">
        <f t="shared" si="28"/>
        <v>4032</v>
      </c>
      <c r="AO111" s="167">
        <f t="shared" si="29"/>
        <v>29232</v>
      </c>
      <c r="AP111" s="167" t="str">
        <f t="shared" si="30"/>
        <v>5 DIAS</v>
      </c>
      <c r="AQ111" s="281" t="s">
        <v>113</v>
      </c>
      <c r="AR111" s="102">
        <v>137000</v>
      </c>
      <c r="AS111" s="102">
        <v>21920</v>
      </c>
      <c r="AT111" s="282">
        <v>158920</v>
      </c>
      <c r="AU111" s="77" t="s">
        <v>1283</v>
      </c>
      <c r="AV111" s="287"/>
      <c r="AW111" s="106"/>
      <c r="AX111" s="106"/>
      <c r="AY111" s="288"/>
      <c r="AZ111" s="91"/>
      <c r="BA111" s="294" t="s">
        <v>1441</v>
      </c>
      <c r="BB111" s="105">
        <v>35200</v>
      </c>
      <c r="BC111" s="105">
        <v>5632</v>
      </c>
      <c r="BD111" s="295">
        <v>40832</v>
      </c>
      <c r="BE111" s="89" t="s">
        <v>137</v>
      </c>
      <c r="BF111" s="167" t="str">
        <f>IF(BH111=BB111,$BA$6,IF(BH111=AW111,$AV$6,IF(BH111=AR111,$AQ$6," ")))</f>
        <v>SCIENTIFIC PRODUCTS LTDA.</v>
      </c>
      <c r="BG111" s="167" t="str">
        <f>IF(BH111=BB111,BA111,IF(BH111=AW111,AV111,IF(BH111=AR111,AQ111," ")))</f>
        <v xml:space="preserve">Brand </v>
      </c>
      <c r="BH111" s="167">
        <f>MIN(BB111,AW111,AR111)</f>
        <v>35200</v>
      </c>
      <c r="BI111" s="167">
        <f>IF(BH111=BB111,BC111,IF(BH111=AW111,AX111,IF(BH111=AR111,AS111," ")))</f>
        <v>5632</v>
      </c>
      <c r="BJ111" s="167">
        <f>MIN(BD111,AY111,AT111)</f>
        <v>40832</v>
      </c>
      <c r="BK111" s="167" t="str">
        <f>IF(BH111=BB111,BE111,IF(BH111=AW111,AZ111,IF(BH111=AR111,AU111," ")))</f>
        <v>60 DÍAS</v>
      </c>
      <c r="BL111" s="107" t="str">
        <f t="shared" si="31"/>
        <v>BLAMIS DOTACIONES</v>
      </c>
      <c r="BM111" s="107" t="str">
        <f t="shared" si="32"/>
        <v>BRAND</v>
      </c>
      <c r="BN111" s="107">
        <f t="shared" si="33"/>
        <v>25200</v>
      </c>
      <c r="BO111" s="107">
        <f t="shared" si="34"/>
        <v>4032</v>
      </c>
      <c r="BP111" s="107">
        <f t="shared" si="35"/>
        <v>29232</v>
      </c>
      <c r="BQ111" s="107" t="str">
        <f t="shared" si="36"/>
        <v>5 DIAS</v>
      </c>
    </row>
    <row r="112" spans="1:69">
      <c r="A112" s="12">
        <v>105</v>
      </c>
      <c r="B112" s="7" t="s">
        <v>1054</v>
      </c>
      <c r="C112" s="11" t="s">
        <v>1055</v>
      </c>
      <c r="D112" s="8" t="s">
        <v>944</v>
      </c>
      <c r="E112" s="11" t="s">
        <v>113</v>
      </c>
      <c r="F112" s="33">
        <v>1</v>
      </c>
      <c r="G112" s="267" t="s">
        <v>113</v>
      </c>
      <c r="H112" s="107">
        <v>93000</v>
      </c>
      <c r="I112" s="107">
        <v>9300</v>
      </c>
      <c r="J112" s="268">
        <v>107879.99999999999</v>
      </c>
      <c r="K112" s="93" t="s">
        <v>1274</v>
      </c>
      <c r="L112" s="281" t="s">
        <v>113</v>
      </c>
      <c r="M112" s="102">
        <v>74630</v>
      </c>
      <c r="N112" s="102">
        <v>11940.800000000001</v>
      </c>
      <c r="O112" s="282">
        <v>86570.8</v>
      </c>
      <c r="P112" s="77" t="s">
        <v>1283</v>
      </c>
      <c r="Q112" s="273"/>
      <c r="R112" s="275"/>
      <c r="S112" s="275"/>
      <c r="T112" s="274"/>
      <c r="U112" s="164"/>
      <c r="V112" s="172"/>
      <c r="W112" s="104"/>
      <c r="X112" s="104"/>
      <c r="Y112" s="301"/>
      <c r="Z112" s="87"/>
      <c r="AA112" s="294"/>
      <c r="AB112" s="105"/>
      <c r="AC112" s="105"/>
      <c r="AD112" s="295"/>
      <c r="AE112" s="89"/>
      <c r="AF112" s="281" t="s">
        <v>113</v>
      </c>
      <c r="AG112" s="102">
        <v>107124.174</v>
      </c>
      <c r="AH112" s="102">
        <v>17139.867839999999</v>
      </c>
      <c r="AI112" s="282">
        <f t="shared" si="37"/>
        <v>124264.04183999999</v>
      </c>
      <c r="AJ112" s="77" t="s">
        <v>1312</v>
      </c>
      <c r="AK112" s="167" t="str">
        <f t="shared" si="25"/>
        <v>BLAMIS DOTACIONES</v>
      </c>
      <c r="AL112" s="167" t="str">
        <f t="shared" si="26"/>
        <v>BRAND</v>
      </c>
      <c r="AM112" s="167">
        <f t="shared" si="27"/>
        <v>74630</v>
      </c>
      <c r="AN112" s="167">
        <f t="shared" si="28"/>
        <v>11940.800000000001</v>
      </c>
      <c r="AO112" s="167">
        <f t="shared" si="29"/>
        <v>86570.8</v>
      </c>
      <c r="AP112" s="167" t="str">
        <f t="shared" si="30"/>
        <v>60 DIAS</v>
      </c>
      <c r="AQ112" s="281" t="s">
        <v>113</v>
      </c>
      <c r="AR112" s="102">
        <v>227000</v>
      </c>
      <c r="AS112" s="102">
        <v>36320</v>
      </c>
      <c r="AT112" s="282">
        <v>263320</v>
      </c>
      <c r="AU112" s="77" t="s">
        <v>1283</v>
      </c>
      <c r="AV112" s="287"/>
      <c r="AW112" s="106"/>
      <c r="AX112" s="106"/>
      <c r="AY112" s="288"/>
      <c r="AZ112" s="91"/>
      <c r="BA112" s="294" t="s">
        <v>1441</v>
      </c>
      <c r="BB112" s="105">
        <v>81900</v>
      </c>
      <c r="BC112" s="105">
        <v>13104</v>
      </c>
      <c r="BD112" s="295">
        <v>95004</v>
      </c>
      <c r="BE112" s="89" t="s">
        <v>160</v>
      </c>
      <c r="BF112" s="167" t="str">
        <f>IF(BH112=BB112,$BA$6,IF(BH112=AW112,$AV$6,IF(BH112=AR112,$AQ$6," ")))</f>
        <v>SCIENTIFIC PRODUCTS LTDA.</v>
      </c>
      <c r="BG112" s="167" t="str">
        <f>IF(BH112=BB112,BA112,IF(BH112=AW112,AV112,IF(BH112=AR112,AQ112," ")))</f>
        <v xml:space="preserve">Brand </v>
      </c>
      <c r="BH112" s="167">
        <f>MIN(BB112,AW112,AR112)</f>
        <v>81900</v>
      </c>
      <c r="BI112" s="167">
        <f>IF(BH112=BB112,BC112,IF(BH112=AW112,AX112,IF(BH112=AR112,AS112," ")))</f>
        <v>13104</v>
      </c>
      <c r="BJ112" s="167">
        <f>MIN(BD112,AY112,AT112)</f>
        <v>95004</v>
      </c>
      <c r="BK112" s="167" t="str">
        <f>IF(BH112=BB112,BE112,IF(BH112=AW112,AZ112,IF(BH112=AR112,AU112," ")))</f>
        <v>90 DÍAS</v>
      </c>
      <c r="BL112" s="107" t="str">
        <f t="shared" si="31"/>
        <v>BLAMIS DOTACIONES</v>
      </c>
      <c r="BM112" s="107" t="str">
        <f t="shared" si="32"/>
        <v>BRAND</v>
      </c>
      <c r="BN112" s="107">
        <f t="shared" si="33"/>
        <v>74630</v>
      </c>
      <c r="BO112" s="107">
        <f t="shared" si="34"/>
        <v>11940.800000000001</v>
      </c>
      <c r="BP112" s="107">
        <f t="shared" si="35"/>
        <v>86570.8</v>
      </c>
      <c r="BQ112" s="107" t="str">
        <f t="shared" si="36"/>
        <v>60 DIAS</v>
      </c>
    </row>
    <row r="113" spans="1:69" ht="30">
      <c r="A113" s="12">
        <v>106</v>
      </c>
      <c r="B113" s="7" t="s">
        <v>1056</v>
      </c>
      <c r="C113" s="11" t="s">
        <v>957</v>
      </c>
      <c r="D113" s="8" t="s">
        <v>944</v>
      </c>
      <c r="E113" s="11" t="s">
        <v>327</v>
      </c>
      <c r="F113" s="33">
        <v>1</v>
      </c>
      <c r="G113" s="267" t="s">
        <v>327</v>
      </c>
      <c r="H113" s="107">
        <v>72000</v>
      </c>
      <c r="I113" s="107">
        <v>7200</v>
      </c>
      <c r="J113" s="268">
        <v>83520</v>
      </c>
      <c r="K113" s="93" t="s">
        <v>1274</v>
      </c>
      <c r="L113" s="281"/>
      <c r="M113" s="102"/>
      <c r="N113" s="102"/>
      <c r="O113" s="282"/>
      <c r="P113" s="77"/>
      <c r="Q113" s="273"/>
      <c r="R113" s="275"/>
      <c r="S113" s="275"/>
      <c r="T113" s="274"/>
      <c r="U113" s="164"/>
      <c r="V113" s="172"/>
      <c r="W113" s="104"/>
      <c r="X113" s="104"/>
      <c r="Y113" s="301"/>
      <c r="Z113" s="87"/>
      <c r="AA113" s="294" t="s">
        <v>327</v>
      </c>
      <c r="AB113" s="105">
        <v>203000</v>
      </c>
      <c r="AC113" s="105">
        <v>32480</v>
      </c>
      <c r="AD113" s="295">
        <v>235480</v>
      </c>
      <c r="AE113" s="89" t="s">
        <v>1368</v>
      </c>
      <c r="AF113" s="281" t="s">
        <v>327</v>
      </c>
      <c r="AG113" s="102">
        <v>263520</v>
      </c>
      <c r="AH113" s="102">
        <v>42163.200000000004</v>
      </c>
      <c r="AI113" s="282">
        <f t="shared" si="37"/>
        <v>305683.20000000001</v>
      </c>
      <c r="AJ113" s="77" t="s">
        <v>1312</v>
      </c>
      <c r="AK113" s="167" t="str">
        <f t="shared" si="25"/>
        <v>ADEQUIM SAS</v>
      </c>
      <c r="AL113" s="167" t="str">
        <f t="shared" si="26"/>
        <v>BOECO</v>
      </c>
      <c r="AM113" s="167">
        <f t="shared" si="27"/>
        <v>72000</v>
      </c>
      <c r="AN113" s="167">
        <f t="shared" si="28"/>
        <v>7200</v>
      </c>
      <c r="AO113" s="167">
        <f t="shared" si="29"/>
        <v>83520</v>
      </c>
      <c r="AP113" s="167" t="str">
        <f t="shared" si="30"/>
        <v>90 DIAS</v>
      </c>
      <c r="AQ113" s="281"/>
      <c r="AR113" s="102"/>
      <c r="AS113" s="102"/>
      <c r="AT113" s="282"/>
      <c r="AU113" s="77"/>
      <c r="AV113" s="287"/>
      <c r="AW113" s="106"/>
      <c r="AX113" s="106"/>
      <c r="AY113" s="288"/>
      <c r="AZ113" s="91"/>
      <c r="BA113" s="294"/>
      <c r="BB113" s="105"/>
      <c r="BC113" s="105"/>
      <c r="BD113" s="295"/>
      <c r="BE113" s="89"/>
      <c r="BF113" s="167"/>
      <c r="BG113" s="167"/>
      <c r="BH113" s="167"/>
      <c r="BI113" s="167"/>
      <c r="BJ113" s="167"/>
      <c r="BK113" s="167"/>
      <c r="BL113" s="107" t="str">
        <f t="shared" si="31"/>
        <v>ADEQUIM SAS</v>
      </c>
      <c r="BM113" s="107" t="str">
        <f t="shared" si="32"/>
        <v>BOECO</v>
      </c>
      <c r="BN113" s="107">
        <f t="shared" si="33"/>
        <v>72000</v>
      </c>
      <c r="BO113" s="107">
        <f t="shared" si="34"/>
        <v>7200</v>
      </c>
      <c r="BP113" s="107">
        <f t="shared" si="35"/>
        <v>83520</v>
      </c>
      <c r="BQ113" s="107" t="str">
        <f t="shared" si="36"/>
        <v>90 DIAS</v>
      </c>
    </row>
    <row r="114" spans="1:69">
      <c r="A114" s="12">
        <v>107</v>
      </c>
      <c r="B114" s="7" t="s">
        <v>1057</v>
      </c>
      <c r="C114" s="11" t="s">
        <v>957</v>
      </c>
      <c r="D114" s="8" t="s">
        <v>944</v>
      </c>
      <c r="E114" s="11" t="s">
        <v>988</v>
      </c>
      <c r="F114" s="33">
        <v>1</v>
      </c>
      <c r="G114" s="267"/>
      <c r="H114" s="107"/>
      <c r="I114" s="107"/>
      <c r="J114" s="268"/>
      <c r="K114" s="93"/>
      <c r="L114" s="281"/>
      <c r="M114" s="102"/>
      <c r="N114" s="102"/>
      <c r="O114" s="282"/>
      <c r="P114" s="77"/>
      <c r="Q114" s="273"/>
      <c r="R114" s="275"/>
      <c r="S114" s="275"/>
      <c r="T114" s="274"/>
      <c r="U114" s="164"/>
      <c r="V114" s="172" t="s">
        <v>1432</v>
      </c>
      <c r="W114" s="104">
        <v>220000</v>
      </c>
      <c r="X114" s="104">
        <v>35200</v>
      </c>
      <c r="Y114" s="301">
        <v>255200</v>
      </c>
      <c r="Z114" s="87" t="s">
        <v>1274</v>
      </c>
      <c r="AA114" s="294"/>
      <c r="AB114" s="105"/>
      <c r="AC114" s="105"/>
      <c r="AD114" s="295"/>
      <c r="AE114" s="89"/>
      <c r="AF114" s="281"/>
      <c r="AG114" s="102"/>
      <c r="AH114" s="102"/>
      <c r="AI114" s="282"/>
      <c r="AJ114" s="77"/>
      <c r="AK114" s="167" t="str">
        <f t="shared" si="25"/>
        <v xml:space="preserve">INVERSIONES  JIMSA  LTDA  </v>
      </c>
      <c r="AL114" s="167" t="str">
        <f t="shared" si="26"/>
        <v xml:space="preserve">FISHER  </v>
      </c>
      <c r="AM114" s="167">
        <f t="shared" si="27"/>
        <v>220000</v>
      </c>
      <c r="AN114" s="167">
        <f t="shared" si="28"/>
        <v>35200</v>
      </c>
      <c r="AO114" s="167">
        <f t="shared" si="29"/>
        <v>255200</v>
      </c>
      <c r="AP114" s="167" t="str">
        <f t="shared" si="30"/>
        <v>90 DIAS</v>
      </c>
      <c r="AQ114" s="281" t="s">
        <v>88</v>
      </c>
      <c r="AR114" s="102">
        <v>50000</v>
      </c>
      <c r="AS114" s="102">
        <v>8000</v>
      </c>
      <c r="AT114" s="282">
        <v>58000</v>
      </c>
      <c r="AU114" s="77" t="s">
        <v>1283</v>
      </c>
      <c r="AV114" s="287"/>
      <c r="AW114" s="106"/>
      <c r="AX114" s="106"/>
      <c r="AY114" s="288"/>
      <c r="AZ114" s="91"/>
      <c r="BA114" s="294" t="s">
        <v>88</v>
      </c>
      <c r="BB114" s="105">
        <v>176000</v>
      </c>
      <c r="BC114" s="105">
        <v>28160</v>
      </c>
      <c r="BD114" s="295">
        <v>204160</v>
      </c>
      <c r="BE114" s="89" t="s">
        <v>137</v>
      </c>
      <c r="BF114" s="167" t="str">
        <f>IF(BH114=BB114,$BA$6,IF(BH114=AW114,$AV$6,IF(BH114=AR114,$AQ$6," ")))</f>
        <v>QUIMICA  M.G.  S.A.S.</v>
      </c>
      <c r="BG114" s="167" t="str">
        <f>IF(BH114=BB114,BA114,IF(BH114=AW114,AV114,IF(BH114=AR114,AQ114," ")))</f>
        <v>FISHER</v>
      </c>
      <c r="BH114" s="167">
        <f>MIN(BB114,AW114,AR114)</f>
        <v>50000</v>
      </c>
      <c r="BI114" s="167">
        <f>IF(BH114=BB114,BC114,IF(BH114=AW114,AX114,IF(BH114=AR114,AS114," ")))</f>
        <v>8000</v>
      </c>
      <c r="BJ114" s="167">
        <f>MIN(BD114,AY114,AT114)</f>
        <v>58000</v>
      </c>
      <c r="BK114" s="167" t="str">
        <f>IF(BH114=BB114,BE114,IF(BH114=AW114,AZ114,IF(BH114=AR114,AU114," ")))</f>
        <v>60 DIAS</v>
      </c>
      <c r="BL114" s="107" t="str">
        <f t="shared" si="31"/>
        <v>QUIMICA  M.G.  S.A.S.</v>
      </c>
      <c r="BM114" s="107" t="str">
        <f t="shared" si="32"/>
        <v>FISHER</v>
      </c>
      <c r="BN114" s="107">
        <f t="shared" si="33"/>
        <v>50000</v>
      </c>
      <c r="BO114" s="107">
        <f t="shared" si="34"/>
        <v>8000</v>
      </c>
      <c r="BP114" s="107">
        <f t="shared" si="35"/>
        <v>58000</v>
      </c>
      <c r="BQ114" s="107" t="str">
        <f t="shared" si="36"/>
        <v>60 DIAS</v>
      </c>
    </row>
    <row r="115" spans="1:69">
      <c r="A115" s="12">
        <v>108</v>
      </c>
      <c r="B115" s="7" t="s">
        <v>1058</v>
      </c>
      <c r="C115" s="11">
        <v>100</v>
      </c>
      <c r="D115" s="8" t="s">
        <v>944</v>
      </c>
      <c r="E115" s="11" t="s">
        <v>296</v>
      </c>
      <c r="F115" s="33">
        <v>2</v>
      </c>
      <c r="G115" s="267" t="s">
        <v>296</v>
      </c>
      <c r="H115" s="107">
        <v>1850000</v>
      </c>
      <c r="I115" s="107">
        <v>185000</v>
      </c>
      <c r="J115" s="268">
        <v>4292000</v>
      </c>
      <c r="K115" s="93" t="s">
        <v>1274</v>
      </c>
      <c r="L115" s="281"/>
      <c r="M115" s="102"/>
      <c r="N115" s="102"/>
      <c r="O115" s="282"/>
      <c r="P115" s="77"/>
      <c r="Q115" s="273"/>
      <c r="R115" s="275"/>
      <c r="S115" s="275"/>
      <c r="T115" s="274"/>
      <c r="U115" s="164"/>
      <c r="V115" s="172"/>
      <c r="W115" s="104"/>
      <c r="X115" s="104"/>
      <c r="Y115" s="301"/>
      <c r="Z115" s="87"/>
      <c r="AA115" s="294"/>
      <c r="AB115" s="105"/>
      <c r="AC115" s="105"/>
      <c r="AD115" s="295"/>
      <c r="AE115" s="89"/>
      <c r="AF115" s="281"/>
      <c r="AG115" s="102"/>
      <c r="AH115" s="102"/>
      <c r="AI115" s="282"/>
      <c r="AJ115" s="77"/>
      <c r="AK115" s="167" t="str">
        <f t="shared" si="25"/>
        <v>ADEQUIM SAS</v>
      </c>
      <c r="AL115" s="167" t="str">
        <f t="shared" si="26"/>
        <v>WHATMAN</v>
      </c>
      <c r="AM115" s="167">
        <f t="shared" si="27"/>
        <v>1850000</v>
      </c>
      <c r="AN115" s="167">
        <f t="shared" si="28"/>
        <v>185000</v>
      </c>
      <c r="AO115" s="167">
        <f t="shared" si="29"/>
        <v>4292000</v>
      </c>
      <c r="AP115" s="167" t="str">
        <f t="shared" si="30"/>
        <v>90 DIAS</v>
      </c>
      <c r="AQ115" s="281" t="s">
        <v>296</v>
      </c>
      <c r="AR115" s="102">
        <v>1501000</v>
      </c>
      <c r="AS115" s="102">
        <v>240160</v>
      </c>
      <c r="AT115" s="282">
        <v>3482320</v>
      </c>
      <c r="AU115" s="77" t="s">
        <v>1283</v>
      </c>
      <c r="AV115" s="287"/>
      <c r="AW115" s="106"/>
      <c r="AX115" s="106"/>
      <c r="AY115" s="288"/>
      <c r="AZ115" s="91"/>
      <c r="BA115" s="294" t="s">
        <v>1442</v>
      </c>
      <c r="BB115" s="105">
        <v>1940000</v>
      </c>
      <c r="BC115" s="105">
        <v>310400</v>
      </c>
      <c r="BD115" s="295">
        <v>4500800</v>
      </c>
      <c r="BE115" s="89" t="s">
        <v>160</v>
      </c>
      <c r="BF115" s="167" t="str">
        <f>IF(BH115=BB115,$BA$6,IF(BH115=AW115,$AV$6,IF(BH115=AR115,$AQ$6," ")))</f>
        <v>QUIMICA  M.G.  S.A.S.</v>
      </c>
      <c r="BG115" s="167" t="str">
        <f>IF(BH115=BB115,BA115,IF(BH115=AW115,AV115,IF(BH115=AR115,AQ115," ")))</f>
        <v>WHATMAN</v>
      </c>
      <c r="BH115" s="167">
        <f>MIN(BB115,AW115,AR115)</f>
        <v>1501000</v>
      </c>
      <c r="BI115" s="167">
        <f>IF(BH115=BB115,BC115,IF(BH115=AW115,AX115,IF(BH115=AR115,AS115," ")))</f>
        <v>240160</v>
      </c>
      <c r="BJ115" s="167">
        <f>MIN(BD115,AY115,AT115)</f>
        <v>3482320</v>
      </c>
      <c r="BK115" s="167" t="str">
        <f>IF(BH115=BB115,BE115,IF(BH115=AW115,AZ115,IF(BH115=AR115,AU115," ")))</f>
        <v>60 DIAS</v>
      </c>
      <c r="BL115" s="107" t="str">
        <f t="shared" si="31"/>
        <v>QUIMICA  M.G.  S.A.S.</v>
      </c>
      <c r="BM115" s="107" t="str">
        <f t="shared" si="32"/>
        <v>WHATMAN</v>
      </c>
      <c r="BN115" s="107">
        <f t="shared" si="33"/>
        <v>1501000</v>
      </c>
      <c r="BO115" s="107">
        <f t="shared" si="34"/>
        <v>240160</v>
      </c>
      <c r="BP115" s="107">
        <f t="shared" si="35"/>
        <v>3482320</v>
      </c>
      <c r="BQ115" s="107" t="str">
        <f t="shared" si="36"/>
        <v>60 DIAS</v>
      </c>
    </row>
    <row r="116" spans="1:69">
      <c r="J116" s="26">
        <f>SUM(J8:J115)</f>
        <v>28525908</v>
      </c>
      <c r="L116" s="1"/>
      <c r="M116" s="36"/>
      <c r="N116" s="36"/>
      <c r="O116" s="26">
        <f>SUM(O8:O115)</f>
        <v>6959976.7999999998</v>
      </c>
      <c r="P116" s="1"/>
      <c r="Q116" s="1"/>
      <c r="R116" s="36"/>
      <c r="S116" s="36"/>
      <c r="T116" s="26">
        <f>SUM(T8:T115)</f>
        <v>34441188.799999997</v>
      </c>
      <c r="U116" s="1"/>
      <c r="V116" s="1"/>
      <c r="W116" s="36"/>
      <c r="X116" s="36"/>
      <c r="Y116" s="26">
        <f>SUM(Y8:Y115)</f>
        <v>36727572</v>
      </c>
      <c r="Z116" s="1"/>
      <c r="AA116" s="1"/>
      <c r="AB116" s="36"/>
      <c r="AC116" s="36"/>
      <c r="AD116" s="26">
        <f>SUM(AD8:AD115)</f>
        <v>766760</v>
      </c>
      <c r="AE116" s="1"/>
      <c r="AF116" s="1"/>
      <c r="AG116" s="36"/>
      <c r="AH116" s="36"/>
      <c r="AI116" s="26">
        <f>SUM(AI8:AI115)</f>
        <v>19624452.150239997</v>
      </c>
      <c r="AJ116" s="1"/>
      <c r="AQ116" s="1"/>
      <c r="AR116" s="36"/>
      <c r="AS116" s="36"/>
      <c r="AT116" s="26">
        <f>SUM(AT8:AT115)</f>
        <v>65410080</v>
      </c>
      <c r="AU116" s="1"/>
      <c r="AV116" s="1"/>
      <c r="AW116" s="36"/>
      <c r="AX116" s="36"/>
      <c r="AY116" s="26">
        <f>SUM(AY8:AY115)</f>
        <v>2524160</v>
      </c>
      <c r="AZ116" s="1"/>
      <c r="BA116" s="1"/>
      <c r="BB116" s="36"/>
      <c r="BC116" s="36"/>
      <c r="BD116" s="26">
        <f>SUM(BD8:BD115)</f>
        <v>75668076</v>
      </c>
      <c r="BE116" s="1"/>
    </row>
    <row r="119" spans="1:69">
      <c r="B119" s="63" t="s">
        <v>1244</v>
      </c>
      <c r="C119" s="64"/>
      <c r="D119" s="65"/>
    </row>
    <row r="120" spans="1:69">
      <c r="B120" s="63" t="s">
        <v>1245</v>
      </c>
      <c r="C120" s="66"/>
      <c r="D120" s="67"/>
    </row>
    <row r="121" spans="1:69">
      <c r="B121" s="63" t="s">
        <v>1246</v>
      </c>
      <c r="C121" s="66"/>
      <c r="D121" s="67"/>
    </row>
  </sheetData>
  <autoFilter ref="A5:BQ116">
    <filterColumn colId="0" showButton="0"/>
  </autoFilter>
  <mergeCells count="16">
    <mergeCell ref="BL6:BQ6"/>
    <mergeCell ref="AQ6:AU6"/>
    <mergeCell ref="AV6:AZ6"/>
    <mergeCell ref="BA6:BE6"/>
    <mergeCell ref="AK6:AP6"/>
    <mergeCell ref="BF6:BK6"/>
    <mergeCell ref="L6:P6"/>
    <mergeCell ref="Q6:U6"/>
    <mergeCell ref="V6:Z6"/>
    <mergeCell ref="AA6:AE6"/>
    <mergeCell ref="AF6:AJ6"/>
    <mergeCell ref="A5:B5"/>
    <mergeCell ref="A2:K2"/>
    <mergeCell ref="A1:K1"/>
    <mergeCell ref="A3:K3"/>
    <mergeCell ref="G6:K6"/>
  </mergeCells>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F82"/>
  <sheetViews>
    <sheetView zoomScale="80" zoomScaleNormal="80" workbookViewId="0">
      <pane xSplit="1" ySplit="6" topLeftCell="AW7" activePane="bottomRight" state="frozen"/>
      <selection pane="topRight" activeCell="B1" sqref="B1"/>
      <selection pane="bottomLeft" activeCell="A7" sqref="A7"/>
      <selection pane="bottomRight" activeCell="CA8" sqref="CA8:CF8"/>
    </sheetView>
  </sheetViews>
  <sheetFormatPr baseColWidth="10" defaultRowHeight="15"/>
  <cols>
    <col min="1" max="1" width="11.42578125" style="1"/>
    <col min="2" max="2" width="40.42578125" style="62" customWidth="1"/>
    <col min="3" max="3" width="14.7109375" style="1" customWidth="1"/>
    <col min="4" max="7" width="11.42578125" style="1"/>
    <col min="8" max="8" width="15" style="36" customWidth="1"/>
    <col min="9" max="9" width="11" style="36" customWidth="1"/>
    <col min="10" max="10" width="14" style="36" customWidth="1"/>
    <col min="11" max="36" width="11.42578125" style="1"/>
    <col min="37" max="37" width="12.7109375" style="49" customWidth="1"/>
    <col min="38" max="42" width="11.42578125" style="49"/>
    <col min="43" max="16384" width="11.42578125" style="1"/>
  </cols>
  <sheetData>
    <row r="1" spans="1:84" ht="15" customHeight="1">
      <c r="A1" s="314" t="s">
        <v>0</v>
      </c>
      <c r="B1" s="314"/>
      <c r="C1" s="314"/>
      <c r="D1" s="314"/>
      <c r="E1" s="314"/>
      <c r="F1" s="314"/>
      <c r="G1" s="314"/>
      <c r="H1" s="314"/>
      <c r="I1" s="314"/>
      <c r="J1" s="314"/>
      <c r="K1" s="314"/>
    </row>
    <row r="2" spans="1:84" ht="15" customHeight="1">
      <c r="A2" s="314" t="s">
        <v>1250</v>
      </c>
      <c r="B2" s="314"/>
      <c r="C2" s="314"/>
      <c r="D2" s="314"/>
      <c r="E2" s="314"/>
      <c r="F2" s="314"/>
      <c r="G2" s="314"/>
      <c r="H2" s="314"/>
      <c r="I2" s="314"/>
      <c r="J2" s="314"/>
      <c r="K2" s="314"/>
    </row>
    <row r="3" spans="1:84" ht="15" customHeight="1">
      <c r="A3" s="314" t="s">
        <v>916</v>
      </c>
      <c r="B3" s="314"/>
      <c r="C3" s="314"/>
      <c r="D3" s="314"/>
      <c r="E3" s="314"/>
      <c r="F3" s="314"/>
      <c r="G3" s="314"/>
      <c r="H3" s="314"/>
      <c r="I3" s="314"/>
      <c r="J3" s="314"/>
      <c r="K3" s="314"/>
    </row>
    <row r="4" spans="1:84" ht="15" customHeight="1">
      <c r="A4" s="50"/>
      <c r="B4" s="51"/>
      <c r="C4" s="50"/>
      <c r="D4" s="50"/>
      <c r="E4" s="50"/>
      <c r="F4" s="50"/>
      <c r="G4" s="50"/>
      <c r="H4" s="50"/>
      <c r="I4" s="50"/>
      <c r="J4" s="50"/>
    </row>
    <row r="5" spans="1:84" ht="15" customHeight="1">
      <c r="A5" s="338" t="s">
        <v>1248</v>
      </c>
      <c r="B5" s="338"/>
      <c r="C5" s="50"/>
      <c r="D5" s="50"/>
      <c r="E5" s="50"/>
      <c r="F5" s="50"/>
      <c r="G5" s="50"/>
      <c r="H5" s="50"/>
      <c r="I5" s="50"/>
      <c r="J5" s="50"/>
    </row>
    <row r="6" spans="1:84" ht="25.5" customHeight="1">
      <c r="A6" s="3"/>
      <c r="B6" s="52"/>
      <c r="C6" s="3"/>
      <c r="D6" s="3"/>
      <c r="E6" s="2"/>
      <c r="F6" s="2"/>
      <c r="G6" s="340" t="s">
        <v>1349</v>
      </c>
      <c r="H6" s="340"/>
      <c r="I6" s="340"/>
      <c r="J6" s="340"/>
      <c r="K6" s="340"/>
      <c r="L6" s="345" t="s">
        <v>1351</v>
      </c>
      <c r="M6" s="345"/>
      <c r="N6" s="345"/>
      <c r="O6" s="345"/>
      <c r="P6" s="345"/>
      <c r="Q6" s="346" t="s">
        <v>1397</v>
      </c>
      <c r="R6" s="346"/>
      <c r="S6" s="346"/>
      <c r="T6" s="346"/>
      <c r="U6" s="346"/>
      <c r="V6" s="341" t="s">
        <v>1403</v>
      </c>
      <c r="W6" s="341"/>
      <c r="X6" s="341"/>
      <c r="Y6" s="341"/>
      <c r="Z6" s="341"/>
      <c r="AA6" s="342" t="s">
        <v>1410</v>
      </c>
      <c r="AB6" s="342"/>
      <c r="AC6" s="342"/>
      <c r="AD6" s="342"/>
      <c r="AE6" s="342"/>
      <c r="AF6" s="343" t="s">
        <v>1381</v>
      </c>
      <c r="AG6" s="343"/>
      <c r="AH6" s="343"/>
      <c r="AI6" s="343"/>
      <c r="AJ6" s="343"/>
      <c r="AK6" s="335" t="s">
        <v>1343</v>
      </c>
      <c r="AL6" s="336"/>
      <c r="AM6" s="336"/>
      <c r="AN6" s="336"/>
      <c r="AO6" s="336"/>
      <c r="AP6" s="337"/>
      <c r="AQ6" s="347" t="s">
        <v>1411</v>
      </c>
      <c r="AR6" s="347"/>
      <c r="AS6" s="347"/>
      <c r="AT6" s="347"/>
      <c r="AU6" s="347"/>
      <c r="AV6" s="343" t="s">
        <v>1413</v>
      </c>
      <c r="AW6" s="343"/>
      <c r="AX6" s="343"/>
      <c r="AY6" s="343"/>
      <c r="AZ6" s="343"/>
      <c r="BA6" s="348" t="s">
        <v>1414</v>
      </c>
      <c r="BB6" s="348"/>
      <c r="BC6" s="348"/>
      <c r="BD6" s="348"/>
      <c r="BE6" s="348"/>
      <c r="BF6" s="340" t="s">
        <v>1420</v>
      </c>
      <c r="BG6" s="340"/>
      <c r="BH6" s="340"/>
      <c r="BI6" s="340"/>
      <c r="BJ6" s="340"/>
      <c r="BK6" s="341" t="s">
        <v>1423</v>
      </c>
      <c r="BL6" s="341"/>
      <c r="BM6" s="341"/>
      <c r="BN6" s="341"/>
      <c r="BO6" s="341"/>
      <c r="BP6" s="343" t="s">
        <v>1425</v>
      </c>
      <c r="BQ6" s="343"/>
      <c r="BR6" s="343"/>
      <c r="BS6" s="343"/>
      <c r="BT6" s="343"/>
      <c r="BU6" s="329" t="s">
        <v>1342</v>
      </c>
      <c r="BV6" s="329"/>
      <c r="BW6" s="329"/>
      <c r="BX6" s="329"/>
      <c r="BY6" s="329"/>
      <c r="BZ6" s="329"/>
      <c r="CA6" s="327" t="s">
        <v>1341</v>
      </c>
      <c r="CB6" s="327"/>
      <c r="CC6" s="327"/>
      <c r="CD6" s="327"/>
      <c r="CE6" s="327"/>
      <c r="CF6" s="327"/>
    </row>
    <row r="7" spans="1:84" ht="45">
      <c r="A7" s="4" t="s">
        <v>1</v>
      </c>
      <c r="B7" s="4" t="s">
        <v>2</v>
      </c>
      <c r="C7" s="4" t="s">
        <v>3</v>
      </c>
      <c r="D7" s="4" t="s">
        <v>4</v>
      </c>
      <c r="E7" s="4" t="s">
        <v>5</v>
      </c>
      <c r="F7" s="4" t="s">
        <v>8</v>
      </c>
      <c r="G7" s="86" t="s">
        <v>1252</v>
      </c>
      <c r="H7" s="86" t="s">
        <v>7</v>
      </c>
      <c r="I7" s="86" t="s">
        <v>1247</v>
      </c>
      <c r="J7" s="86" t="s">
        <v>1241</v>
      </c>
      <c r="K7" s="86" t="s">
        <v>6</v>
      </c>
      <c r="L7" s="78" t="s">
        <v>1252</v>
      </c>
      <c r="M7" s="78" t="s">
        <v>7</v>
      </c>
      <c r="N7" s="78" t="s">
        <v>1247</v>
      </c>
      <c r="O7" s="78" t="s">
        <v>1241</v>
      </c>
      <c r="P7" s="78" t="s">
        <v>6</v>
      </c>
      <c r="Q7" s="92" t="s">
        <v>1252</v>
      </c>
      <c r="R7" s="92" t="s">
        <v>7</v>
      </c>
      <c r="S7" s="92" t="s">
        <v>1247</v>
      </c>
      <c r="T7" s="92" t="s">
        <v>1241</v>
      </c>
      <c r="U7" s="92" t="s">
        <v>6</v>
      </c>
      <c r="V7" s="88" t="s">
        <v>1252</v>
      </c>
      <c r="W7" s="88" t="s">
        <v>7</v>
      </c>
      <c r="X7" s="88" t="s">
        <v>1247</v>
      </c>
      <c r="Y7" s="88" t="s">
        <v>1241</v>
      </c>
      <c r="Z7" s="88" t="s">
        <v>6</v>
      </c>
      <c r="AA7" s="76" t="s">
        <v>1252</v>
      </c>
      <c r="AB7" s="76" t="s">
        <v>7</v>
      </c>
      <c r="AC7" s="76" t="s">
        <v>1247</v>
      </c>
      <c r="AD7" s="76" t="s">
        <v>1241</v>
      </c>
      <c r="AE7" s="76" t="s">
        <v>6</v>
      </c>
      <c r="AF7" s="90" t="s">
        <v>1252</v>
      </c>
      <c r="AG7" s="90" t="s">
        <v>7</v>
      </c>
      <c r="AH7" s="90" t="s">
        <v>1247</v>
      </c>
      <c r="AI7" s="90" t="s">
        <v>1241</v>
      </c>
      <c r="AJ7" s="90" t="s">
        <v>6</v>
      </c>
      <c r="AK7" s="166" t="s">
        <v>1339</v>
      </c>
      <c r="AL7" s="166" t="s">
        <v>1252</v>
      </c>
      <c r="AM7" s="166" t="s">
        <v>7</v>
      </c>
      <c r="AN7" s="166" t="s">
        <v>1247</v>
      </c>
      <c r="AO7" s="166" t="s">
        <v>1241</v>
      </c>
      <c r="AP7" s="166" t="s">
        <v>6</v>
      </c>
      <c r="AQ7" s="158" t="s">
        <v>1252</v>
      </c>
      <c r="AR7" s="158" t="s">
        <v>7</v>
      </c>
      <c r="AS7" s="158" t="s">
        <v>1247</v>
      </c>
      <c r="AT7" s="158" t="s">
        <v>1241</v>
      </c>
      <c r="AU7" s="158" t="s">
        <v>6</v>
      </c>
      <c r="AV7" s="90" t="s">
        <v>1252</v>
      </c>
      <c r="AW7" s="90" t="s">
        <v>7</v>
      </c>
      <c r="AX7" s="90" t="s">
        <v>1247</v>
      </c>
      <c r="AY7" s="90" t="s">
        <v>1241</v>
      </c>
      <c r="AZ7" s="90" t="s">
        <v>6</v>
      </c>
      <c r="BA7" s="160" t="s">
        <v>1252</v>
      </c>
      <c r="BB7" s="160" t="s">
        <v>7</v>
      </c>
      <c r="BC7" s="160" t="s">
        <v>1247</v>
      </c>
      <c r="BD7" s="160" t="s">
        <v>1241</v>
      </c>
      <c r="BE7" s="160" t="s">
        <v>6</v>
      </c>
      <c r="BF7" s="86" t="s">
        <v>1252</v>
      </c>
      <c r="BG7" s="86" t="s">
        <v>7</v>
      </c>
      <c r="BH7" s="86" t="s">
        <v>1247</v>
      </c>
      <c r="BI7" s="86" t="s">
        <v>1241</v>
      </c>
      <c r="BJ7" s="86" t="s">
        <v>6</v>
      </c>
      <c r="BK7" s="88" t="s">
        <v>1252</v>
      </c>
      <c r="BL7" s="88" t="s">
        <v>7</v>
      </c>
      <c r="BM7" s="88" t="s">
        <v>1247</v>
      </c>
      <c r="BN7" s="88" t="s">
        <v>1241</v>
      </c>
      <c r="BO7" s="88" t="s">
        <v>6</v>
      </c>
      <c r="BP7" s="90" t="s">
        <v>1252</v>
      </c>
      <c r="BQ7" s="90" t="s">
        <v>7</v>
      </c>
      <c r="BR7" s="90" t="s">
        <v>1247</v>
      </c>
      <c r="BS7" s="90" t="s">
        <v>1241</v>
      </c>
      <c r="BT7" s="90" t="s">
        <v>6</v>
      </c>
      <c r="BU7" s="150" t="s">
        <v>1339</v>
      </c>
      <c r="BV7" s="150" t="s">
        <v>1252</v>
      </c>
      <c r="BW7" s="150" t="s">
        <v>7</v>
      </c>
      <c r="BX7" s="150" t="s">
        <v>1240</v>
      </c>
      <c r="BY7" s="150" t="s">
        <v>1241</v>
      </c>
      <c r="BZ7" s="150" t="s">
        <v>6</v>
      </c>
      <c r="CA7" s="92" t="s">
        <v>1339</v>
      </c>
      <c r="CB7" s="92" t="s">
        <v>1252</v>
      </c>
      <c r="CC7" s="92" t="s">
        <v>7</v>
      </c>
      <c r="CD7" s="92" t="s">
        <v>1247</v>
      </c>
      <c r="CE7" s="92" t="s">
        <v>1241</v>
      </c>
      <c r="CF7" s="92" t="s">
        <v>6</v>
      </c>
    </row>
    <row r="8" spans="1:84" ht="30">
      <c r="A8" s="13">
        <v>1</v>
      </c>
      <c r="B8" s="54" t="s">
        <v>1108</v>
      </c>
      <c r="C8" s="13" t="s">
        <v>1109</v>
      </c>
      <c r="D8" s="13"/>
      <c r="E8" s="13" t="s">
        <v>1040</v>
      </c>
      <c r="F8" s="13">
        <v>1</v>
      </c>
      <c r="G8" s="155"/>
      <c r="H8" s="241"/>
      <c r="I8" s="241" t="s">
        <v>914</v>
      </c>
      <c r="J8" s="242" t="s">
        <v>914</v>
      </c>
      <c r="K8" s="87"/>
      <c r="L8" s="79"/>
      <c r="M8" s="79"/>
      <c r="N8" s="79"/>
      <c r="O8" s="79"/>
      <c r="P8" s="79"/>
      <c r="Q8" s="93"/>
      <c r="R8" s="93"/>
      <c r="S8" s="93"/>
      <c r="T8" s="93"/>
      <c r="U8" s="93"/>
      <c r="V8" s="89"/>
      <c r="W8" s="89"/>
      <c r="X8" s="89"/>
      <c r="Y8" s="89"/>
      <c r="Z8" s="89"/>
      <c r="AA8" s="77"/>
      <c r="AB8" s="77"/>
      <c r="AC8" s="77"/>
      <c r="AD8" s="77"/>
      <c r="AE8" s="77"/>
      <c r="AF8" s="91"/>
      <c r="AG8" s="91"/>
      <c r="AH8" s="91"/>
      <c r="AI8" s="91"/>
      <c r="AJ8" s="91"/>
      <c r="AK8" s="167" t="str">
        <f>IF(AM8=AG8,$AF$6,IF(AM8=AB8,$AA$6,IF(AM8=W8,$V$6,IF(AM8=R8,$Q$6,IF(AM8=M8,$L$6,IF(AM8=H8,$G$6," "))))))</f>
        <v>PURIFICACIÓN Y ANÁLISIS DE FLUIDOS LTDA.</v>
      </c>
      <c r="AL8" s="167">
        <f>IF(AM8=AG8,AF8,IF(AM8=AB8,AA8,IF(AM8=W8,V8,IF(AM8=R8,Q8,IF(AM8=M8,L8,IF(AM8=H8,G8," "))))))</f>
        <v>0</v>
      </c>
      <c r="AM8" s="167"/>
      <c r="AN8" s="167">
        <f>IF(AM8=AG8,AH8,IF(AM8=AB8,AC8,IF(AM8=W8,X8,IF(AM8=R8,S8,IF(AM8=M8,N8,IF(AM8=H8,I8," "))))))</f>
        <v>0</v>
      </c>
      <c r="AO8" s="167"/>
      <c r="AP8" s="167">
        <f>IF(AM8=AG8,AJ8,IF(AM8=AB8,AE8,IF(AM8=W8,Z8,IF(AM8=R8,U8,IF(AM8=M8,P8,IF(AM8=H8,K8," "))))))</f>
        <v>0</v>
      </c>
      <c r="AQ8" s="159"/>
      <c r="AR8" s="159"/>
      <c r="AS8" s="159"/>
      <c r="AT8" s="159"/>
      <c r="AU8" s="159"/>
      <c r="AV8" s="91"/>
      <c r="AW8" s="91"/>
      <c r="AX8" s="91"/>
      <c r="AY8" s="91"/>
      <c r="AZ8" s="91"/>
      <c r="BA8" s="161"/>
      <c r="BB8" s="161"/>
      <c r="BC8" s="161"/>
      <c r="BD8" s="161"/>
      <c r="BE8" s="161"/>
      <c r="BF8" s="87"/>
      <c r="BG8" s="87"/>
      <c r="BH8" s="87"/>
      <c r="BI8" s="87"/>
      <c r="BJ8" s="87"/>
      <c r="BK8" s="89"/>
      <c r="BL8" s="89"/>
      <c r="BM8" s="89"/>
      <c r="BN8" s="89"/>
      <c r="BO8" s="89"/>
      <c r="BP8" s="91"/>
      <c r="BQ8" s="91"/>
      <c r="BR8" s="91"/>
      <c r="BS8" s="91"/>
      <c r="BT8" s="91"/>
      <c r="BU8" s="151" t="str">
        <f>IF(BW8=BQ8,$BP$6,IF(BW8=BL8,$BK$6,IF(BW8=BG8,$BF$6,IF(BW8=BB8,$BA$6,IF(BW8=AW8,$AV$6,IF(BW8=AR8,$AQ$6," "))))))</f>
        <v xml:space="preserve">LABORATORIOS WACOL S.A </v>
      </c>
      <c r="BV8" s="151">
        <f>IF(BW8=BQ8,BP8,IF(BW8=BL8,BK8,IF(BW8=BG8,BF8,IF(BW8=BB8,BA8,IF(BW8=AW8,AV8,IF(BW8=AR8,AQ8," "))))))</f>
        <v>0</v>
      </c>
      <c r="BW8" s="151"/>
      <c r="BX8" s="151">
        <f>IF(BW8=BQ8,BR8,IF(BW8=BL8,BM8,IF(BW8=BG8,BH8,IF(BW8=BB8,BC8,IF(BW8=AW8,AX8,IF(BW8=AR8,AS8," "))))))</f>
        <v>0</v>
      </c>
      <c r="BY8" s="151"/>
      <c r="BZ8" s="151">
        <f>IF(BW8=BQ8,BT8,IF(BW8=BL8,BO8,IF(BW8=BG8,BJ8,IF(BW8=BB8,BE8,IF(BW8=AW8,AZ8,IF(BW8=AR8,AU8," "))))))</f>
        <v>0</v>
      </c>
      <c r="CA8" s="107" t="str">
        <f>IF(CC8=BW8,BU8,IF(CC8=AM8,AK8,""))</f>
        <v xml:space="preserve">LABORATORIOS WACOL S.A </v>
      </c>
      <c r="CB8" s="107">
        <f>IF(CC8=BW8,BV8,IF(CC8=AM8,AL8,""))</f>
        <v>0</v>
      </c>
      <c r="CC8" s="107">
        <f>MIN(BW8,AM8)</f>
        <v>0</v>
      </c>
      <c r="CD8" s="107">
        <f>IF(CC8=BW8,BX8,IF(CC8=AM8,AN8,""))</f>
        <v>0</v>
      </c>
      <c r="CE8" s="107">
        <f>IF(CC8=BW8,BY8,IF(CC8=AM8,AO8,""))</f>
        <v>0</v>
      </c>
      <c r="CF8" s="107">
        <f>IF(CC8=BW8,BZ8,IF(CC8=AM8,AP8,""))</f>
        <v>0</v>
      </c>
    </row>
    <row r="9" spans="1:84" ht="30">
      <c r="A9" s="13">
        <v>2</v>
      </c>
      <c r="B9" s="23" t="s">
        <v>1110</v>
      </c>
      <c r="C9" s="13" t="s">
        <v>1111</v>
      </c>
      <c r="D9" s="13"/>
      <c r="E9" s="13" t="s">
        <v>1040</v>
      </c>
      <c r="F9" s="13">
        <v>1</v>
      </c>
      <c r="G9" s="155"/>
      <c r="H9" s="242"/>
      <c r="I9" s="242"/>
      <c r="J9" s="242"/>
      <c r="K9" s="87"/>
      <c r="L9" s="79"/>
      <c r="M9" s="79"/>
      <c r="N9" s="79"/>
      <c r="O9" s="79"/>
      <c r="P9" s="79"/>
      <c r="Q9" s="93"/>
      <c r="R9" s="93"/>
      <c r="S9" s="93"/>
      <c r="T9" s="93"/>
      <c r="U9" s="93"/>
      <c r="V9" s="89"/>
      <c r="W9" s="89"/>
      <c r="X9" s="89"/>
      <c r="Y9" s="89"/>
      <c r="Z9" s="89"/>
      <c r="AA9" s="77"/>
      <c r="AB9" s="77"/>
      <c r="AC9" s="77"/>
      <c r="AD9" s="77"/>
      <c r="AE9" s="77"/>
      <c r="AF9" s="91"/>
      <c r="AG9" s="91"/>
      <c r="AH9" s="91"/>
      <c r="AI9" s="91"/>
      <c r="AJ9" s="91"/>
      <c r="AK9" s="167" t="str">
        <f t="shared" ref="AK9:AK72" si="0">IF(AM9=AG9,$AF$6,IF(AM9=AB9,$AA$6,IF(AM9=W9,$V$6,IF(AM9=R9,$Q$6,IF(AM9=M9,$L$6,IF(AM9=H9,$G$6," "))))))</f>
        <v>PURIFICACIÓN Y ANÁLISIS DE FLUIDOS LTDA.</v>
      </c>
      <c r="AL9" s="167">
        <f t="shared" ref="AL9:AL72" si="1">IF(AM9=AG9,AF9,IF(AM9=AB9,AA9,IF(AM9=W9,V9,IF(AM9=R9,Q9,IF(AM9=M9,L9,IF(AM9=H9,G9," "))))))</f>
        <v>0</v>
      </c>
      <c r="AM9" s="167"/>
      <c r="AN9" s="167">
        <f t="shared" ref="AN9:AN72" si="2">IF(AM9=AG9,AH9,IF(AM9=AB9,AC9,IF(AM9=W9,X9,IF(AM9=R9,S9,IF(AM9=M9,N9,IF(AM9=H9,I9," "))))))</f>
        <v>0</v>
      </c>
      <c r="AO9" s="167"/>
      <c r="AP9" s="167">
        <f t="shared" ref="AP9:AP72" si="3">IF(AM9=AG9,AJ9,IF(AM9=AB9,AE9,IF(AM9=W9,Z9,IF(AM9=R9,U9,IF(AM9=M9,P9,IF(AM9=H9,K9," "))))))</f>
        <v>0</v>
      </c>
      <c r="AQ9" s="159"/>
      <c r="AR9" s="159"/>
      <c r="AS9" s="159"/>
      <c r="AT9" s="159"/>
      <c r="AU9" s="159"/>
      <c r="AV9" s="91"/>
      <c r="AW9" s="91"/>
      <c r="AX9" s="91"/>
      <c r="AY9" s="91"/>
      <c r="AZ9" s="91"/>
      <c r="BA9" s="161"/>
      <c r="BB9" s="161"/>
      <c r="BC9" s="161"/>
      <c r="BD9" s="161"/>
      <c r="BE9" s="161"/>
      <c r="BF9" s="87"/>
      <c r="BG9" s="87"/>
      <c r="BH9" s="87"/>
      <c r="BI9" s="87"/>
      <c r="BJ9" s="87"/>
      <c r="BK9" s="89"/>
      <c r="BL9" s="89"/>
      <c r="BM9" s="89"/>
      <c r="BN9" s="89"/>
      <c r="BO9" s="89"/>
      <c r="BP9" s="91"/>
      <c r="BQ9" s="91"/>
      <c r="BR9" s="91"/>
      <c r="BS9" s="91"/>
      <c r="BT9" s="91"/>
      <c r="BU9" s="151" t="str">
        <f t="shared" ref="BU9:BU72" si="4">IF(BW9=BQ9,$BP$6,IF(BW9=BL9,$BK$6,IF(BW9=BG9,$BF$6,IF(BW9=BB9,$BA$6,IF(BW9=AW9,$AV$6,IF(BW9=AR9,$AQ$6," "))))))</f>
        <v xml:space="preserve">LABORATORIOS WACOL S.A </v>
      </c>
      <c r="BV9" s="151">
        <f t="shared" ref="BV9:BV72" si="5">IF(BW9=BQ9,BP9,IF(BW9=BL9,BK9,IF(BW9=BG9,BF9,IF(BW9=BB9,BA9,IF(BW9=AW9,AV9,IF(BW9=AR9,AQ9," "))))))</f>
        <v>0</v>
      </c>
      <c r="BW9" s="151"/>
      <c r="BX9" s="151">
        <f t="shared" ref="BX9:BX72" si="6">IF(BW9=BQ9,BR9,IF(BW9=BL9,BM9,IF(BW9=BG9,BH9,IF(BW9=BB9,BC9,IF(BW9=AW9,AX9,IF(BW9=AR9,AS9," "))))))</f>
        <v>0</v>
      </c>
      <c r="BY9" s="151"/>
      <c r="BZ9" s="151">
        <f t="shared" ref="BZ9:BZ72" si="7">IF(BW9=BQ9,BT9,IF(BW9=BL9,BO9,IF(BW9=BG9,BJ9,IF(BW9=BB9,BE9,IF(BW9=AW9,AZ9,IF(BW9=AR9,AU9," "))))))</f>
        <v>0</v>
      </c>
      <c r="CA9" s="107" t="str">
        <f t="shared" ref="CA9:CA72" si="8">IF(CC9=BW9,BU9,IF(CC9=AM9,AK9,""))</f>
        <v xml:space="preserve">LABORATORIOS WACOL S.A </v>
      </c>
      <c r="CB9" s="107">
        <f t="shared" ref="CB9:CB72" si="9">IF(CC9=BW9,BV9,IF(CC9=AM9,AL9,""))</f>
        <v>0</v>
      </c>
      <c r="CC9" s="107">
        <f t="shared" ref="CC9:CC72" si="10">MIN(BW9,AM9)</f>
        <v>0</v>
      </c>
      <c r="CD9" s="107">
        <f t="shared" ref="CD9:CD72" si="11">IF(CC9=BW9,BX9,IF(CC9=AM9,AN9,""))</f>
        <v>0</v>
      </c>
      <c r="CE9" s="107">
        <f t="shared" ref="CE9:CE72" si="12">IF(CC9=BW9,BY9,IF(CC9=AM9,AO9,""))</f>
        <v>0</v>
      </c>
      <c r="CF9" s="107">
        <f t="shared" ref="CF9:CF72" si="13">IF(CC9=BW9,BZ9,IF(CC9=AM9,AP9,""))</f>
        <v>0</v>
      </c>
    </row>
    <row r="10" spans="1:84" ht="75">
      <c r="A10" s="21">
        <v>3</v>
      </c>
      <c r="B10" s="55" t="s">
        <v>1112</v>
      </c>
      <c r="C10" s="13" t="s">
        <v>1113</v>
      </c>
      <c r="D10" s="13" t="s">
        <v>1114</v>
      </c>
      <c r="E10" s="13" t="s">
        <v>1115</v>
      </c>
      <c r="F10" s="21">
        <v>1</v>
      </c>
      <c r="G10" s="152"/>
      <c r="H10" s="242"/>
      <c r="I10" s="242"/>
      <c r="J10" s="241"/>
      <c r="K10" s="87"/>
      <c r="L10" s="79"/>
      <c r="M10" s="79"/>
      <c r="N10" s="79"/>
      <c r="O10" s="79"/>
      <c r="P10" s="79"/>
      <c r="Q10" s="93"/>
      <c r="R10" s="93"/>
      <c r="S10" s="93"/>
      <c r="T10" s="93"/>
      <c r="U10" s="93"/>
      <c r="V10" s="89"/>
      <c r="W10" s="89"/>
      <c r="X10" s="89"/>
      <c r="Y10" s="89"/>
      <c r="Z10" s="89"/>
      <c r="AA10" s="77"/>
      <c r="AB10" s="77"/>
      <c r="AC10" s="77"/>
      <c r="AD10" s="77"/>
      <c r="AE10" s="77"/>
      <c r="AF10" s="91"/>
      <c r="AG10" s="91"/>
      <c r="AH10" s="91"/>
      <c r="AI10" s="91"/>
      <c r="AJ10" s="91"/>
      <c r="AK10" s="167" t="str">
        <f t="shared" si="0"/>
        <v>PURIFICACIÓN Y ANÁLISIS DE FLUIDOS LTDA.</v>
      </c>
      <c r="AL10" s="167">
        <f t="shared" si="1"/>
        <v>0</v>
      </c>
      <c r="AM10" s="167"/>
      <c r="AN10" s="167">
        <f t="shared" si="2"/>
        <v>0</v>
      </c>
      <c r="AO10" s="167"/>
      <c r="AP10" s="167">
        <f t="shared" si="3"/>
        <v>0</v>
      </c>
      <c r="AQ10" s="159"/>
      <c r="AR10" s="159"/>
      <c r="AS10" s="159"/>
      <c r="AT10" s="159"/>
      <c r="AU10" s="159"/>
      <c r="AV10" s="91"/>
      <c r="AW10" s="91"/>
      <c r="AX10" s="91"/>
      <c r="AY10" s="91"/>
      <c r="AZ10" s="91"/>
      <c r="BA10" s="161"/>
      <c r="BB10" s="161"/>
      <c r="BC10" s="161"/>
      <c r="BD10" s="161"/>
      <c r="BE10" s="161"/>
      <c r="BF10" s="87"/>
      <c r="BG10" s="87"/>
      <c r="BH10" s="87"/>
      <c r="BI10" s="87"/>
      <c r="BJ10" s="87"/>
      <c r="BK10" s="89"/>
      <c r="BL10" s="89"/>
      <c r="BM10" s="89"/>
      <c r="BN10" s="89"/>
      <c r="BO10" s="89"/>
      <c r="BP10" s="91"/>
      <c r="BQ10" s="91"/>
      <c r="BR10" s="91"/>
      <c r="BS10" s="91"/>
      <c r="BT10" s="91"/>
      <c r="BU10" s="151" t="str">
        <f t="shared" si="4"/>
        <v xml:space="preserve">LABORATORIOS WACOL S.A </v>
      </c>
      <c r="BV10" s="151">
        <f t="shared" si="5"/>
        <v>0</v>
      </c>
      <c r="BW10" s="151"/>
      <c r="BX10" s="151">
        <f t="shared" si="6"/>
        <v>0</v>
      </c>
      <c r="BY10" s="151"/>
      <c r="BZ10" s="151">
        <f t="shared" si="7"/>
        <v>0</v>
      </c>
      <c r="CA10" s="107" t="str">
        <f t="shared" si="8"/>
        <v xml:space="preserve">LABORATORIOS WACOL S.A </v>
      </c>
      <c r="CB10" s="107">
        <f t="shared" si="9"/>
        <v>0</v>
      </c>
      <c r="CC10" s="107">
        <f t="shared" si="10"/>
        <v>0</v>
      </c>
      <c r="CD10" s="107">
        <f t="shared" si="11"/>
        <v>0</v>
      </c>
      <c r="CE10" s="107">
        <f t="shared" si="12"/>
        <v>0</v>
      </c>
      <c r="CF10" s="107">
        <f t="shared" si="13"/>
        <v>0</v>
      </c>
    </row>
    <row r="11" spans="1:84">
      <c r="A11" s="21">
        <v>4</v>
      </c>
      <c r="B11" s="55" t="s">
        <v>1116</v>
      </c>
      <c r="C11" s="13">
        <v>100</v>
      </c>
      <c r="D11" s="13" t="s">
        <v>314</v>
      </c>
      <c r="E11" s="13" t="s">
        <v>801</v>
      </c>
      <c r="F11" s="13">
        <v>2</v>
      </c>
      <c r="G11" s="155" t="s">
        <v>134</v>
      </c>
      <c r="H11" s="242">
        <v>87000</v>
      </c>
      <c r="I11" s="242">
        <v>13920</v>
      </c>
      <c r="J11" s="242">
        <v>201840</v>
      </c>
      <c r="K11" s="87" t="s">
        <v>1274</v>
      </c>
      <c r="L11" s="79"/>
      <c r="M11" s="79"/>
      <c r="N11" s="79"/>
      <c r="O11" s="79"/>
      <c r="P11" s="79"/>
      <c r="Q11" s="93"/>
      <c r="R11" s="93"/>
      <c r="S11" s="93"/>
      <c r="T11" s="93"/>
      <c r="U11" s="93"/>
      <c r="V11" s="89"/>
      <c r="W11" s="89"/>
      <c r="X11" s="89"/>
      <c r="Y11" s="89"/>
      <c r="Z11" s="89"/>
      <c r="AA11" s="77"/>
      <c r="AB11" s="77"/>
      <c r="AC11" s="77"/>
      <c r="AD11" s="77"/>
      <c r="AE11" s="77"/>
      <c r="AF11" s="91"/>
      <c r="AG11" s="91"/>
      <c r="AH11" s="91"/>
      <c r="AI11" s="91"/>
      <c r="AJ11" s="91"/>
      <c r="AK11" s="167" t="str">
        <f t="shared" si="0"/>
        <v>ADEQUIM SAS</v>
      </c>
      <c r="AL11" s="167" t="str">
        <f t="shared" si="1"/>
        <v>MERCK</v>
      </c>
      <c r="AM11" s="167">
        <f t="shared" ref="AM11:AM72" si="14">MIN(AG11,AB11,W11,R11,M11,H11)</f>
        <v>87000</v>
      </c>
      <c r="AN11" s="167">
        <f t="shared" si="2"/>
        <v>13920</v>
      </c>
      <c r="AO11" s="167">
        <f t="shared" ref="AO11:AO72" si="15">MIN(AI11,AD11,Y11,T11,O11,J11)</f>
        <v>201840</v>
      </c>
      <c r="AP11" s="167" t="str">
        <f t="shared" si="3"/>
        <v>90 DIAS</v>
      </c>
      <c r="AQ11" s="159" t="s">
        <v>801</v>
      </c>
      <c r="AR11" s="159">
        <v>86976</v>
      </c>
      <c r="AS11" s="159">
        <v>13916.16</v>
      </c>
      <c r="AT11" s="159">
        <v>201784.32000000001</v>
      </c>
      <c r="AU11" s="159" t="s">
        <v>1312</v>
      </c>
      <c r="AV11" s="91"/>
      <c r="AW11" s="91"/>
      <c r="AX11" s="91"/>
      <c r="AY11" s="91"/>
      <c r="AZ11" s="91"/>
      <c r="BA11" s="161"/>
      <c r="BB11" s="161"/>
      <c r="BC11" s="161"/>
      <c r="BD11" s="161"/>
      <c r="BE11" s="161"/>
      <c r="BF11" s="87"/>
      <c r="BG11" s="87"/>
      <c r="BH11" s="87"/>
      <c r="BI11" s="87"/>
      <c r="BJ11" s="87"/>
      <c r="BK11" s="89"/>
      <c r="BL11" s="89"/>
      <c r="BM11" s="89"/>
      <c r="BN11" s="89"/>
      <c r="BO11" s="89"/>
      <c r="BP11" s="91"/>
      <c r="BQ11" s="91"/>
      <c r="BR11" s="91"/>
      <c r="BS11" s="91"/>
      <c r="BT11" s="91"/>
      <c r="BU11" s="151" t="str">
        <f t="shared" si="4"/>
        <v>PROFINAS SAS</v>
      </c>
      <c r="BV11" s="151" t="str">
        <f t="shared" si="5"/>
        <v>Merck</v>
      </c>
      <c r="BW11" s="151">
        <f t="shared" ref="BW11:BW72" si="16">MIN(BQ11,BL11,BG11,BB11,AW11,AR11)</f>
        <v>86976</v>
      </c>
      <c r="BX11" s="151">
        <f t="shared" si="6"/>
        <v>13916.16</v>
      </c>
      <c r="BY11" s="151">
        <f t="shared" ref="BY11:BY72" si="17">MIN(BS11,BN11,BI11,BD11,AY11,AT11)</f>
        <v>201784.32000000001</v>
      </c>
      <c r="BZ11" s="151" t="str">
        <f t="shared" si="7"/>
        <v>8-75 DIAS</v>
      </c>
      <c r="CA11" s="107" t="str">
        <f t="shared" si="8"/>
        <v>PROFINAS SAS</v>
      </c>
      <c r="CB11" s="107" t="str">
        <f t="shared" si="9"/>
        <v>Merck</v>
      </c>
      <c r="CC11" s="107">
        <f t="shared" si="10"/>
        <v>86976</v>
      </c>
      <c r="CD11" s="107">
        <f t="shared" si="11"/>
        <v>13916.16</v>
      </c>
      <c r="CE11" s="107">
        <f t="shared" si="12"/>
        <v>201784.32000000001</v>
      </c>
      <c r="CF11" s="107" t="str">
        <f t="shared" si="13"/>
        <v>8-75 DIAS</v>
      </c>
    </row>
    <row r="12" spans="1:84">
      <c r="A12" s="13">
        <v>5</v>
      </c>
      <c r="B12" s="55" t="s">
        <v>1117</v>
      </c>
      <c r="C12" s="13">
        <v>4000</v>
      </c>
      <c r="D12" s="13" t="s">
        <v>314</v>
      </c>
      <c r="E12" s="13" t="s">
        <v>801</v>
      </c>
      <c r="F12" s="13">
        <v>5</v>
      </c>
      <c r="G12" s="155" t="s">
        <v>134</v>
      </c>
      <c r="H12" s="242">
        <v>184000</v>
      </c>
      <c r="I12" s="242">
        <v>29440</v>
      </c>
      <c r="J12" s="153">
        <v>1067200</v>
      </c>
      <c r="K12" s="87" t="s">
        <v>1276</v>
      </c>
      <c r="L12" s="79"/>
      <c r="M12" s="79"/>
      <c r="N12" s="79"/>
      <c r="O12" s="79"/>
      <c r="P12" s="79"/>
      <c r="Q12" s="93"/>
      <c r="R12" s="93"/>
      <c r="S12" s="93"/>
      <c r="T12" s="93"/>
      <c r="U12" s="93"/>
      <c r="V12" s="89"/>
      <c r="W12" s="89"/>
      <c r="X12" s="89"/>
      <c r="Y12" s="89"/>
      <c r="Z12" s="89"/>
      <c r="AA12" s="77"/>
      <c r="AB12" s="77"/>
      <c r="AC12" s="77"/>
      <c r="AD12" s="77"/>
      <c r="AE12" s="77"/>
      <c r="AF12" s="91"/>
      <c r="AG12" s="91"/>
      <c r="AH12" s="91"/>
      <c r="AI12" s="91"/>
      <c r="AJ12" s="91"/>
      <c r="AK12" s="167" t="str">
        <f t="shared" si="0"/>
        <v>ADEQUIM SAS</v>
      </c>
      <c r="AL12" s="167" t="str">
        <f t="shared" si="1"/>
        <v>MERCK</v>
      </c>
      <c r="AM12" s="167">
        <f t="shared" si="14"/>
        <v>184000</v>
      </c>
      <c r="AN12" s="167">
        <f t="shared" si="2"/>
        <v>29440</v>
      </c>
      <c r="AO12" s="167">
        <f t="shared" si="15"/>
        <v>1067200</v>
      </c>
      <c r="AP12" s="167" t="str">
        <f t="shared" si="3"/>
        <v>30 DIAS</v>
      </c>
      <c r="AQ12" s="159" t="s">
        <v>801</v>
      </c>
      <c r="AR12" s="159">
        <v>176400</v>
      </c>
      <c r="AS12" s="159">
        <v>28224</v>
      </c>
      <c r="AT12" s="159">
        <v>1023120</v>
      </c>
      <c r="AU12" s="159" t="s">
        <v>1312</v>
      </c>
      <c r="AV12" s="91"/>
      <c r="AW12" s="91"/>
      <c r="AX12" s="91"/>
      <c r="AY12" s="91"/>
      <c r="AZ12" s="91"/>
      <c r="BA12" s="161"/>
      <c r="BB12" s="161"/>
      <c r="BC12" s="161"/>
      <c r="BD12" s="161"/>
      <c r="BE12" s="161"/>
      <c r="BF12" s="87"/>
      <c r="BG12" s="87"/>
      <c r="BH12" s="87"/>
      <c r="BI12" s="87"/>
      <c r="BJ12" s="87"/>
      <c r="BK12" s="89"/>
      <c r="BL12" s="89"/>
      <c r="BM12" s="89"/>
      <c r="BN12" s="89"/>
      <c r="BO12" s="89"/>
      <c r="BP12" s="91"/>
      <c r="BQ12" s="91"/>
      <c r="BR12" s="91"/>
      <c r="BS12" s="91"/>
      <c r="BT12" s="91"/>
      <c r="BU12" s="151" t="str">
        <f t="shared" si="4"/>
        <v>PROFINAS SAS</v>
      </c>
      <c r="BV12" s="151" t="str">
        <f t="shared" si="5"/>
        <v>Merck</v>
      </c>
      <c r="BW12" s="151">
        <f t="shared" si="16"/>
        <v>176400</v>
      </c>
      <c r="BX12" s="151">
        <f t="shared" si="6"/>
        <v>28224</v>
      </c>
      <c r="BY12" s="151">
        <f t="shared" si="17"/>
        <v>1023120</v>
      </c>
      <c r="BZ12" s="151" t="str">
        <f t="shared" si="7"/>
        <v>8-75 DIAS</v>
      </c>
      <c r="CA12" s="107" t="str">
        <f t="shared" si="8"/>
        <v>PROFINAS SAS</v>
      </c>
      <c r="CB12" s="107" t="str">
        <f t="shared" si="9"/>
        <v>Merck</v>
      </c>
      <c r="CC12" s="107">
        <f t="shared" si="10"/>
        <v>176400</v>
      </c>
      <c r="CD12" s="107">
        <f t="shared" si="11"/>
        <v>28224</v>
      </c>
      <c r="CE12" s="107">
        <f t="shared" si="12"/>
        <v>1023120</v>
      </c>
      <c r="CF12" s="107" t="str">
        <f t="shared" si="13"/>
        <v>8-75 DIAS</v>
      </c>
    </row>
    <row r="13" spans="1:84">
      <c r="A13" s="13">
        <v>6</v>
      </c>
      <c r="B13" s="55" t="s">
        <v>800</v>
      </c>
      <c r="C13" s="13">
        <v>2500</v>
      </c>
      <c r="D13" s="13" t="s">
        <v>314</v>
      </c>
      <c r="E13" s="13" t="s">
        <v>801</v>
      </c>
      <c r="F13" s="13">
        <v>5</v>
      </c>
      <c r="G13" s="155" t="s">
        <v>134</v>
      </c>
      <c r="H13" s="242">
        <v>93600</v>
      </c>
      <c r="I13" s="242">
        <v>14976</v>
      </c>
      <c r="J13" s="241">
        <v>542880</v>
      </c>
      <c r="K13" s="87" t="s">
        <v>1276</v>
      </c>
      <c r="L13" s="79"/>
      <c r="M13" s="79"/>
      <c r="N13" s="79"/>
      <c r="O13" s="79"/>
      <c r="P13" s="79"/>
      <c r="Q13" s="93"/>
      <c r="R13" s="93"/>
      <c r="S13" s="93"/>
      <c r="T13" s="93"/>
      <c r="U13" s="93"/>
      <c r="V13" s="89"/>
      <c r="W13" s="89"/>
      <c r="X13" s="89"/>
      <c r="Y13" s="89"/>
      <c r="Z13" s="89"/>
      <c r="AA13" s="77"/>
      <c r="AB13" s="77"/>
      <c r="AC13" s="77"/>
      <c r="AD13" s="77"/>
      <c r="AE13" s="77"/>
      <c r="AF13" s="91"/>
      <c r="AG13" s="91"/>
      <c r="AH13" s="91"/>
      <c r="AI13" s="91"/>
      <c r="AJ13" s="91"/>
      <c r="AK13" s="167" t="str">
        <f t="shared" si="0"/>
        <v>ADEQUIM SAS</v>
      </c>
      <c r="AL13" s="167" t="str">
        <f t="shared" si="1"/>
        <v>MERCK</v>
      </c>
      <c r="AM13" s="167">
        <f t="shared" si="14"/>
        <v>93600</v>
      </c>
      <c r="AN13" s="167">
        <f t="shared" si="2"/>
        <v>14976</v>
      </c>
      <c r="AO13" s="167">
        <f t="shared" si="15"/>
        <v>542880</v>
      </c>
      <c r="AP13" s="167" t="str">
        <f t="shared" si="3"/>
        <v>30 DIAS</v>
      </c>
      <c r="AQ13" s="159" t="s">
        <v>801</v>
      </c>
      <c r="AR13" s="159">
        <v>83322</v>
      </c>
      <c r="AS13" s="159">
        <v>13331.52</v>
      </c>
      <c r="AT13" s="159">
        <v>483267.60000000003</v>
      </c>
      <c r="AU13" s="159" t="s">
        <v>1312</v>
      </c>
      <c r="AV13" s="91"/>
      <c r="AW13" s="91"/>
      <c r="AX13" s="91"/>
      <c r="AY13" s="91"/>
      <c r="AZ13" s="91"/>
      <c r="BA13" s="161"/>
      <c r="BB13" s="161"/>
      <c r="BC13" s="161"/>
      <c r="BD13" s="161"/>
      <c r="BE13" s="161"/>
      <c r="BF13" s="87"/>
      <c r="BG13" s="87"/>
      <c r="BH13" s="87"/>
      <c r="BI13" s="87"/>
      <c r="BJ13" s="87"/>
      <c r="BK13" s="89"/>
      <c r="BL13" s="89"/>
      <c r="BM13" s="89"/>
      <c r="BN13" s="89"/>
      <c r="BO13" s="89"/>
      <c r="BP13" s="91"/>
      <c r="BQ13" s="91"/>
      <c r="BR13" s="91"/>
      <c r="BS13" s="91"/>
      <c r="BT13" s="91"/>
      <c r="BU13" s="151" t="str">
        <f t="shared" si="4"/>
        <v>PROFINAS SAS</v>
      </c>
      <c r="BV13" s="151" t="str">
        <f t="shared" si="5"/>
        <v>Merck</v>
      </c>
      <c r="BW13" s="151">
        <f t="shared" si="16"/>
        <v>83322</v>
      </c>
      <c r="BX13" s="151">
        <f t="shared" si="6"/>
        <v>13331.52</v>
      </c>
      <c r="BY13" s="151">
        <f t="shared" si="17"/>
        <v>483267.60000000003</v>
      </c>
      <c r="BZ13" s="151" t="str">
        <f t="shared" si="7"/>
        <v>8-75 DIAS</v>
      </c>
      <c r="CA13" s="107" t="str">
        <f t="shared" si="8"/>
        <v>PROFINAS SAS</v>
      </c>
      <c r="CB13" s="107" t="str">
        <f t="shared" si="9"/>
        <v>Merck</v>
      </c>
      <c r="CC13" s="107">
        <f t="shared" si="10"/>
        <v>83322</v>
      </c>
      <c r="CD13" s="107">
        <f t="shared" si="11"/>
        <v>13331.52</v>
      </c>
      <c r="CE13" s="107">
        <f t="shared" si="12"/>
        <v>483267.60000000003</v>
      </c>
      <c r="CF13" s="107" t="str">
        <f t="shared" si="13"/>
        <v>8-75 DIAS</v>
      </c>
    </row>
    <row r="14" spans="1:84">
      <c r="A14" s="13">
        <v>7</v>
      </c>
      <c r="B14" s="55" t="s">
        <v>1118</v>
      </c>
      <c r="C14" s="13">
        <v>4000</v>
      </c>
      <c r="D14" s="13" t="s">
        <v>314</v>
      </c>
      <c r="E14" s="13" t="s">
        <v>801</v>
      </c>
      <c r="F14" s="13">
        <v>2</v>
      </c>
      <c r="G14" s="155" t="s">
        <v>134</v>
      </c>
      <c r="H14" s="242">
        <v>291500</v>
      </c>
      <c r="I14" s="242">
        <v>46640</v>
      </c>
      <c r="J14" s="241">
        <v>676280</v>
      </c>
      <c r="K14" s="87" t="s">
        <v>1276</v>
      </c>
      <c r="L14" s="79"/>
      <c r="M14" s="79"/>
      <c r="N14" s="79"/>
      <c r="O14" s="79"/>
      <c r="P14" s="79"/>
      <c r="Q14" s="93"/>
      <c r="R14" s="93"/>
      <c r="S14" s="93"/>
      <c r="T14" s="93"/>
      <c r="U14" s="93"/>
      <c r="V14" s="89"/>
      <c r="W14" s="89"/>
      <c r="X14" s="89"/>
      <c r="Y14" s="89"/>
      <c r="Z14" s="89"/>
      <c r="AA14" s="77"/>
      <c r="AB14" s="77"/>
      <c r="AC14" s="77"/>
      <c r="AD14" s="77"/>
      <c r="AE14" s="77"/>
      <c r="AF14" s="91"/>
      <c r="AG14" s="91"/>
      <c r="AH14" s="91"/>
      <c r="AI14" s="91"/>
      <c r="AJ14" s="91"/>
      <c r="AK14" s="167" t="str">
        <f t="shared" si="0"/>
        <v>ADEQUIM SAS</v>
      </c>
      <c r="AL14" s="167" t="str">
        <f t="shared" si="1"/>
        <v>MERCK</v>
      </c>
      <c r="AM14" s="167">
        <f t="shared" si="14"/>
        <v>291500</v>
      </c>
      <c r="AN14" s="167">
        <f t="shared" si="2"/>
        <v>46640</v>
      </c>
      <c r="AO14" s="167">
        <f t="shared" si="15"/>
        <v>676280</v>
      </c>
      <c r="AP14" s="167" t="str">
        <f t="shared" si="3"/>
        <v>30 DIAS</v>
      </c>
      <c r="AQ14" s="159" t="s">
        <v>801</v>
      </c>
      <c r="AR14" s="159">
        <v>176400</v>
      </c>
      <c r="AS14" s="159">
        <v>28224</v>
      </c>
      <c r="AT14" s="159">
        <v>409248</v>
      </c>
      <c r="AU14" s="159" t="s">
        <v>1312</v>
      </c>
      <c r="AV14" s="91"/>
      <c r="AW14" s="91"/>
      <c r="AX14" s="91"/>
      <c r="AY14" s="91"/>
      <c r="AZ14" s="91"/>
      <c r="BA14" s="161"/>
      <c r="BB14" s="161"/>
      <c r="BC14" s="161"/>
      <c r="BD14" s="161"/>
      <c r="BE14" s="161"/>
      <c r="BF14" s="87"/>
      <c r="BG14" s="87"/>
      <c r="BH14" s="87"/>
      <c r="BI14" s="87"/>
      <c r="BJ14" s="87"/>
      <c r="BK14" s="89"/>
      <c r="BL14" s="89"/>
      <c r="BM14" s="89"/>
      <c r="BN14" s="89"/>
      <c r="BO14" s="89"/>
      <c r="BP14" s="91"/>
      <c r="BQ14" s="91"/>
      <c r="BR14" s="91"/>
      <c r="BS14" s="91"/>
      <c r="BT14" s="91"/>
      <c r="BU14" s="151" t="str">
        <f t="shared" si="4"/>
        <v>PROFINAS SAS</v>
      </c>
      <c r="BV14" s="151" t="str">
        <f t="shared" si="5"/>
        <v>Merck</v>
      </c>
      <c r="BW14" s="151">
        <f t="shared" si="16"/>
        <v>176400</v>
      </c>
      <c r="BX14" s="151">
        <f t="shared" si="6"/>
        <v>28224</v>
      </c>
      <c r="BY14" s="151">
        <f t="shared" si="17"/>
        <v>409248</v>
      </c>
      <c r="BZ14" s="151" t="str">
        <f t="shared" si="7"/>
        <v>8-75 DIAS</v>
      </c>
      <c r="CA14" s="107" t="str">
        <f t="shared" si="8"/>
        <v>PROFINAS SAS</v>
      </c>
      <c r="CB14" s="107" t="str">
        <f t="shared" si="9"/>
        <v>Merck</v>
      </c>
      <c r="CC14" s="107">
        <f t="shared" si="10"/>
        <v>176400</v>
      </c>
      <c r="CD14" s="107">
        <f t="shared" si="11"/>
        <v>28224</v>
      </c>
      <c r="CE14" s="107">
        <f t="shared" si="12"/>
        <v>409248</v>
      </c>
      <c r="CF14" s="107" t="str">
        <f t="shared" si="13"/>
        <v>8-75 DIAS</v>
      </c>
    </row>
    <row r="15" spans="1:84">
      <c r="A15" s="13">
        <v>8</v>
      </c>
      <c r="B15" s="55" t="s">
        <v>1119</v>
      </c>
      <c r="C15" s="13">
        <v>1000</v>
      </c>
      <c r="D15" s="13" t="s">
        <v>314</v>
      </c>
      <c r="E15" s="13" t="s">
        <v>801</v>
      </c>
      <c r="F15" s="21">
        <v>1</v>
      </c>
      <c r="G15" s="152" t="s">
        <v>134</v>
      </c>
      <c r="H15" s="242">
        <v>214900</v>
      </c>
      <c r="I15" s="242">
        <v>34384</v>
      </c>
      <c r="J15" s="241">
        <v>249283.99999999997</v>
      </c>
      <c r="K15" s="87" t="s">
        <v>1274</v>
      </c>
      <c r="L15" s="79"/>
      <c r="M15" s="79"/>
      <c r="N15" s="79"/>
      <c r="O15" s="79"/>
      <c r="P15" s="79"/>
      <c r="Q15" s="93"/>
      <c r="R15" s="93"/>
      <c r="S15" s="93"/>
      <c r="T15" s="93"/>
      <c r="U15" s="93"/>
      <c r="V15" s="89"/>
      <c r="W15" s="89"/>
      <c r="X15" s="89"/>
      <c r="Y15" s="89"/>
      <c r="Z15" s="89"/>
      <c r="AA15" s="77"/>
      <c r="AB15" s="77"/>
      <c r="AC15" s="77"/>
      <c r="AD15" s="77"/>
      <c r="AE15" s="77"/>
      <c r="AF15" s="91"/>
      <c r="AG15" s="91"/>
      <c r="AH15" s="91"/>
      <c r="AI15" s="91"/>
      <c r="AJ15" s="91"/>
      <c r="AK15" s="167" t="str">
        <f t="shared" si="0"/>
        <v>ADEQUIM SAS</v>
      </c>
      <c r="AL15" s="167" t="str">
        <f t="shared" si="1"/>
        <v>MERCK</v>
      </c>
      <c r="AM15" s="167">
        <f t="shared" si="14"/>
        <v>214900</v>
      </c>
      <c r="AN15" s="167">
        <f t="shared" si="2"/>
        <v>34384</v>
      </c>
      <c r="AO15" s="167">
        <f t="shared" si="15"/>
        <v>249283.99999999997</v>
      </c>
      <c r="AP15" s="167" t="str">
        <f t="shared" si="3"/>
        <v>90 DIAS</v>
      </c>
      <c r="AQ15" s="159" t="s">
        <v>801</v>
      </c>
      <c r="AR15" s="159">
        <v>196416</v>
      </c>
      <c r="AS15" s="159">
        <v>31426.560000000001</v>
      </c>
      <c r="AT15" s="159">
        <v>227842.56</v>
      </c>
      <c r="AU15" s="159" t="s">
        <v>1312</v>
      </c>
      <c r="AV15" s="91"/>
      <c r="AW15" s="91"/>
      <c r="AX15" s="91"/>
      <c r="AY15" s="91"/>
      <c r="AZ15" s="91"/>
      <c r="BA15" s="161"/>
      <c r="BB15" s="161"/>
      <c r="BC15" s="161"/>
      <c r="BD15" s="161"/>
      <c r="BE15" s="161"/>
      <c r="BF15" s="87"/>
      <c r="BG15" s="87"/>
      <c r="BH15" s="87"/>
      <c r="BI15" s="87"/>
      <c r="BJ15" s="87"/>
      <c r="BK15" s="89"/>
      <c r="BL15" s="89"/>
      <c r="BM15" s="89"/>
      <c r="BN15" s="89"/>
      <c r="BO15" s="89"/>
      <c r="BP15" s="91"/>
      <c r="BQ15" s="91"/>
      <c r="BR15" s="91"/>
      <c r="BS15" s="91"/>
      <c r="BT15" s="91"/>
      <c r="BU15" s="151" t="str">
        <f t="shared" si="4"/>
        <v>PROFINAS SAS</v>
      </c>
      <c r="BV15" s="151" t="str">
        <f t="shared" si="5"/>
        <v>Merck</v>
      </c>
      <c r="BW15" s="151">
        <f t="shared" si="16"/>
        <v>196416</v>
      </c>
      <c r="BX15" s="151">
        <f t="shared" si="6"/>
        <v>31426.560000000001</v>
      </c>
      <c r="BY15" s="151">
        <f t="shared" si="17"/>
        <v>227842.56</v>
      </c>
      <c r="BZ15" s="151" t="str">
        <f t="shared" si="7"/>
        <v>8-75 DIAS</v>
      </c>
      <c r="CA15" s="107" t="str">
        <f t="shared" si="8"/>
        <v>PROFINAS SAS</v>
      </c>
      <c r="CB15" s="107" t="str">
        <f t="shared" si="9"/>
        <v>Merck</v>
      </c>
      <c r="CC15" s="107">
        <f t="shared" si="10"/>
        <v>196416</v>
      </c>
      <c r="CD15" s="107">
        <f t="shared" si="11"/>
        <v>31426.560000000001</v>
      </c>
      <c r="CE15" s="107">
        <f t="shared" si="12"/>
        <v>227842.56</v>
      </c>
      <c r="CF15" s="107" t="str">
        <f t="shared" si="13"/>
        <v>8-75 DIAS</v>
      </c>
    </row>
    <row r="16" spans="1:84" ht="30">
      <c r="A16" s="13">
        <v>9</v>
      </c>
      <c r="B16" s="55" t="s">
        <v>1120</v>
      </c>
      <c r="C16" s="13" t="s">
        <v>1121</v>
      </c>
      <c r="D16" s="13" t="s">
        <v>1121</v>
      </c>
      <c r="E16" s="13" t="s">
        <v>801</v>
      </c>
      <c r="F16" s="21">
        <v>2</v>
      </c>
      <c r="G16" s="152" t="s">
        <v>134</v>
      </c>
      <c r="H16" s="242">
        <v>462000</v>
      </c>
      <c r="I16" s="242">
        <v>73920</v>
      </c>
      <c r="J16" s="241">
        <v>1071840</v>
      </c>
      <c r="K16" s="87" t="s">
        <v>1274</v>
      </c>
      <c r="L16" s="79"/>
      <c r="M16" s="79"/>
      <c r="N16" s="79"/>
      <c r="O16" s="79"/>
      <c r="P16" s="79"/>
      <c r="Q16" s="93"/>
      <c r="R16" s="93"/>
      <c r="S16" s="93"/>
      <c r="T16" s="93"/>
      <c r="U16" s="93"/>
      <c r="V16" s="89"/>
      <c r="W16" s="89"/>
      <c r="X16" s="89"/>
      <c r="Y16" s="89"/>
      <c r="Z16" s="89"/>
      <c r="AA16" s="77"/>
      <c r="AB16" s="77"/>
      <c r="AC16" s="77"/>
      <c r="AD16" s="77"/>
      <c r="AE16" s="77"/>
      <c r="AF16" s="91"/>
      <c r="AG16" s="91"/>
      <c r="AH16" s="91"/>
      <c r="AI16" s="91"/>
      <c r="AJ16" s="91"/>
      <c r="AK16" s="167" t="str">
        <f t="shared" si="0"/>
        <v>ADEQUIM SAS</v>
      </c>
      <c r="AL16" s="167" t="str">
        <f t="shared" si="1"/>
        <v>MERCK</v>
      </c>
      <c r="AM16" s="167">
        <f t="shared" si="14"/>
        <v>462000</v>
      </c>
      <c r="AN16" s="167">
        <f t="shared" si="2"/>
        <v>73920</v>
      </c>
      <c r="AO16" s="167">
        <f t="shared" si="15"/>
        <v>1071840</v>
      </c>
      <c r="AP16" s="167" t="str">
        <f t="shared" si="3"/>
        <v>90 DIAS</v>
      </c>
      <c r="AQ16" s="159" t="s">
        <v>801</v>
      </c>
      <c r="AR16" s="159">
        <v>461952</v>
      </c>
      <c r="AS16" s="159">
        <v>73912.320000000007</v>
      </c>
      <c r="AT16" s="159">
        <v>1071728.6400000001</v>
      </c>
      <c r="AU16" s="159" t="s">
        <v>1312</v>
      </c>
      <c r="AV16" s="91"/>
      <c r="AW16" s="91"/>
      <c r="AX16" s="91"/>
      <c r="AY16" s="91"/>
      <c r="AZ16" s="91"/>
      <c r="BA16" s="161"/>
      <c r="BB16" s="161"/>
      <c r="BC16" s="161"/>
      <c r="BD16" s="161"/>
      <c r="BE16" s="161"/>
      <c r="BF16" s="87"/>
      <c r="BG16" s="87"/>
      <c r="BH16" s="87"/>
      <c r="BI16" s="87"/>
      <c r="BJ16" s="87"/>
      <c r="BK16" s="89"/>
      <c r="BL16" s="89"/>
      <c r="BM16" s="89"/>
      <c r="BN16" s="89"/>
      <c r="BO16" s="89"/>
      <c r="BP16" s="91"/>
      <c r="BQ16" s="91"/>
      <c r="BR16" s="91"/>
      <c r="BS16" s="91"/>
      <c r="BT16" s="91"/>
      <c r="BU16" s="151" t="str">
        <f t="shared" si="4"/>
        <v>PROFINAS SAS</v>
      </c>
      <c r="BV16" s="151" t="str">
        <f t="shared" si="5"/>
        <v>Merck</v>
      </c>
      <c r="BW16" s="151">
        <f t="shared" si="16"/>
        <v>461952</v>
      </c>
      <c r="BX16" s="151">
        <f t="shared" si="6"/>
        <v>73912.320000000007</v>
      </c>
      <c r="BY16" s="151">
        <f t="shared" si="17"/>
        <v>1071728.6400000001</v>
      </c>
      <c r="BZ16" s="151" t="str">
        <f t="shared" si="7"/>
        <v>8-75 DIAS</v>
      </c>
      <c r="CA16" s="107" t="str">
        <f t="shared" si="8"/>
        <v>PROFINAS SAS</v>
      </c>
      <c r="CB16" s="107" t="str">
        <f t="shared" si="9"/>
        <v>Merck</v>
      </c>
      <c r="CC16" s="107">
        <f t="shared" si="10"/>
        <v>461952</v>
      </c>
      <c r="CD16" s="107">
        <f t="shared" si="11"/>
        <v>73912.320000000007</v>
      </c>
      <c r="CE16" s="107">
        <f t="shared" si="12"/>
        <v>1071728.6400000001</v>
      </c>
      <c r="CF16" s="107" t="str">
        <f t="shared" si="13"/>
        <v>8-75 DIAS</v>
      </c>
    </row>
    <row r="17" spans="1:84">
      <c r="A17" s="21">
        <v>10</v>
      </c>
      <c r="B17" s="55" t="s">
        <v>802</v>
      </c>
      <c r="C17" s="13">
        <v>4000</v>
      </c>
      <c r="D17" s="13" t="s">
        <v>314</v>
      </c>
      <c r="E17" s="13" t="s">
        <v>1122</v>
      </c>
      <c r="F17" s="13">
        <v>5</v>
      </c>
      <c r="G17" s="155" t="s">
        <v>1122</v>
      </c>
      <c r="H17" s="241">
        <v>76000</v>
      </c>
      <c r="I17" s="241">
        <v>12160</v>
      </c>
      <c r="J17" s="241">
        <v>440799.99999999994</v>
      </c>
      <c r="K17" s="87" t="s">
        <v>1276</v>
      </c>
      <c r="L17" s="79"/>
      <c r="M17" s="79"/>
      <c r="N17" s="79"/>
      <c r="O17" s="79"/>
      <c r="P17" s="79"/>
      <c r="Q17" s="93"/>
      <c r="R17" s="93"/>
      <c r="S17" s="93"/>
      <c r="T17" s="93"/>
      <c r="U17" s="93"/>
      <c r="V17" s="89"/>
      <c r="W17" s="89"/>
      <c r="X17" s="89"/>
      <c r="Y17" s="89"/>
      <c r="Z17" s="89"/>
      <c r="AA17" s="77"/>
      <c r="AB17" s="77"/>
      <c r="AC17" s="77"/>
      <c r="AD17" s="77"/>
      <c r="AE17" s="77"/>
      <c r="AF17" s="91"/>
      <c r="AG17" s="91"/>
      <c r="AH17" s="91"/>
      <c r="AI17" s="91"/>
      <c r="AJ17" s="91"/>
      <c r="AK17" s="167" t="str">
        <f t="shared" si="0"/>
        <v>ADEQUIM SAS</v>
      </c>
      <c r="AL17" s="167" t="str">
        <f t="shared" si="1"/>
        <v>J.T.BAKER</v>
      </c>
      <c r="AM17" s="167">
        <f t="shared" si="14"/>
        <v>76000</v>
      </c>
      <c r="AN17" s="167">
        <f t="shared" si="2"/>
        <v>12160</v>
      </c>
      <c r="AO17" s="167">
        <f t="shared" si="15"/>
        <v>440799.99999999994</v>
      </c>
      <c r="AP17" s="167" t="str">
        <f t="shared" si="3"/>
        <v>30 DIAS</v>
      </c>
      <c r="AQ17" s="159" t="s">
        <v>1122</v>
      </c>
      <c r="AR17" s="159">
        <v>118586.44</v>
      </c>
      <c r="AS17" s="159">
        <v>18973.830400000003</v>
      </c>
      <c r="AT17" s="159">
        <v>687801.35200000007</v>
      </c>
      <c r="AU17" s="159" t="s">
        <v>1312</v>
      </c>
      <c r="AV17" s="91"/>
      <c r="AW17" s="91"/>
      <c r="AX17" s="91"/>
      <c r="AY17" s="91"/>
      <c r="AZ17" s="91"/>
      <c r="BA17" s="161"/>
      <c r="BB17" s="161"/>
      <c r="BC17" s="161"/>
      <c r="BD17" s="161"/>
      <c r="BE17" s="161"/>
      <c r="BF17" s="87"/>
      <c r="BG17" s="87"/>
      <c r="BH17" s="87"/>
      <c r="BI17" s="87"/>
      <c r="BJ17" s="87"/>
      <c r="BK17" s="89"/>
      <c r="BL17" s="89"/>
      <c r="BM17" s="89"/>
      <c r="BN17" s="89"/>
      <c r="BO17" s="89"/>
      <c r="BP17" s="91" t="s">
        <v>1424</v>
      </c>
      <c r="BQ17" s="91">
        <v>60760</v>
      </c>
      <c r="BR17" s="91">
        <v>9721.6</v>
      </c>
      <c r="BS17" s="91">
        <v>352408</v>
      </c>
      <c r="BT17" s="91" t="s">
        <v>1336</v>
      </c>
      <c r="BU17" s="151" t="str">
        <f t="shared" si="4"/>
        <v xml:space="preserve">LABORATORIOS WACOL S.A </v>
      </c>
      <c r="BV17" s="151" t="str">
        <f t="shared" si="5"/>
        <v>JT BAKER</v>
      </c>
      <c r="BW17" s="151">
        <f t="shared" si="16"/>
        <v>60760</v>
      </c>
      <c r="BX17" s="151">
        <f t="shared" si="6"/>
        <v>9721.6</v>
      </c>
      <c r="BY17" s="151">
        <f t="shared" si="17"/>
        <v>352408</v>
      </c>
      <c r="BZ17" s="151" t="str">
        <f t="shared" si="7"/>
        <v>05 DIAS</v>
      </c>
      <c r="CA17" s="107" t="str">
        <f t="shared" si="8"/>
        <v xml:space="preserve">LABORATORIOS WACOL S.A </v>
      </c>
      <c r="CB17" s="107" t="str">
        <f t="shared" si="9"/>
        <v>JT BAKER</v>
      </c>
      <c r="CC17" s="107">
        <f t="shared" si="10"/>
        <v>60760</v>
      </c>
      <c r="CD17" s="107">
        <f t="shared" si="11"/>
        <v>9721.6</v>
      </c>
      <c r="CE17" s="107">
        <f t="shared" si="12"/>
        <v>352408</v>
      </c>
      <c r="CF17" s="107" t="str">
        <f t="shared" si="13"/>
        <v>05 DIAS</v>
      </c>
    </row>
    <row r="18" spans="1:84">
      <c r="A18" s="21">
        <v>11</v>
      </c>
      <c r="B18" s="55" t="s">
        <v>1123</v>
      </c>
      <c r="C18" s="13">
        <v>4001</v>
      </c>
      <c r="D18" s="13" t="s">
        <v>314</v>
      </c>
      <c r="E18" s="13" t="s">
        <v>1122</v>
      </c>
      <c r="F18" s="13">
        <v>7</v>
      </c>
      <c r="G18" s="155" t="s">
        <v>1122</v>
      </c>
      <c r="H18" s="241">
        <v>74000</v>
      </c>
      <c r="I18" s="241">
        <v>11840</v>
      </c>
      <c r="J18" s="241">
        <v>600880</v>
      </c>
      <c r="K18" s="87" t="s">
        <v>1276</v>
      </c>
      <c r="L18" s="79"/>
      <c r="M18" s="79"/>
      <c r="N18" s="79"/>
      <c r="O18" s="79"/>
      <c r="P18" s="79"/>
      <c r="Q18" s="93"/>
      <c r="R18" s="93"/>
      <c r="S18" s="93"/>
      <c r="T18" s="93"/>
      <c r="U18" s="93"/>
      <c r="V18" s="89"/>
      <c r="W18" s="89"/>
      <c r="X18" s="89"/>
      <c r="Y18" s="89"/>
      <c r="Z18" s="89"/>
      <c r="AA18" s="77"/>
      <c r="AB18" s="77"/>
      <c r="AC18" s="77"/>
      <c r="AD18" s="77"/>
      <c r="AE18" s="77"/>
      <c r="AF18" s="91"/>
      <c r="AG18" s="91"/>
      <c r="AH18" s="91"/>
      <c r="AI18" s="91"/>
      <c r="AJ18" s="91"/>
      <c r="AK18" s="167" t="str">
        <f t="shared" si="0"/>
        <v>ADEQUIM SAS</v>
      </c>
      <c r="AL18" s="167" t="str">
        <f t="shared" si="1"/>
        <v>J.T.BAKER</v>
      </c>
      <c r="AM18" s="167">
        <f t="shared" si="14"/>
        <v>74000</v>
      </c>
      <c r="AN18" s="167">
        <f t="shared" si="2"/>
        <v>11840</v>
      </c>
      <c r="AO18" s="167">
        <f t="shared" si="15"/>
        <v>600880</v>
      </c>
      <c r="AP18" s="167" t="str">
        <f t="shared" si="3"/>
        <v>30 DIAS</v>
      </c>
      <c r="AQ18" s="159" t="s">
        <v>1122</v>
      </c>
      <c r="AR18" s="159">
        <v>102480</v>
      </c>
      <c r="AS18" s="159">
        <v>16396.8</v>
      </c>
      <c r="AT18" s="159">
        <v>832137.6</v>
      </c>
      <c r="AU18" s="159" t="s">
        <v>1312</v>
      </c>
      <c r="AV18" s="91"/>
      <c r="AW18" s="91"/>
      <c r="AX18" s="91"/>
      <c r="AY18" s="91"/>
      <c r="AZ18" s="91"/>
      <c r="BA18" s="161"/>
      <c r="BB18" s="161"/>
      <c r="BC18" s="161"/>
      <c r="BD18" s="161"/>
      <c r="BE18" s="161"/>
      <c r="BF18" s="87"/>
      <c r="BG18" s="87"/>
      <c r="BH18" s="87"/>
      <c r="BI18" s="87"/>
      <c r="BJ18" s="87"/>
      <c r="BK18" s="89"/>
      <c r="BL18" s="89"/>
      <c r="BM18" s="89"/>
      <c r="BN18" s="89"/>
      <c r="BO18" s="89"/>
      <c r="BP18" s="91" t="s">
        <v>1424</v>
      </c>
      <c r="BQ18" s="91">
        <v>52933</v>
      </c>
      <c r="BR18" s="91">
        <v>8469.2800000000007</v>
      </c>
      <c r="BS18" s="91">
        <v>429815.95999999996</v>
      </c>
      <c r="BT18" s="91" t="s">
        <v>1336</v>
      </c>
      <c r="BU18" s="151" t="str">
        <f t="shared" si="4"/>
        <v xml:space="preserve">LABORATORIOS WACOL S.A </v>
      </c>
      <c r="BV18" s="151" t="str">
        <f t="shared" si="5"/>
        <v>JT BAKER</v>
      </c>
      <c r="BW18" s="151">
        <f t="shared" si="16"/>
        <v>52933</v>
      </c>
      <c r="BX18" s="151">
        <f t="shared" si="6"/>
        <v>8469.2800000000007</v>
      </c>
      <c r="BY18" s="151">
        <f t="shared" si="17"/>
        <v>429815.95999999996</v>
      </c>
      <c r="BZ18" s="151" t="str">
        <f t="shared" si="7"/>
        <v>05 DIAS</v>
      </c>
      <c r="CA18" s="107" t="str">
        <f t="shared" si="8"/>
        <v xml:space="preserve">LABORATORIOS WACOL S.A </v>
      </c>
      <c r="CB18" s="107" t="str">
        <f t="shared" si="9"/>
        <v>JT BAKER</v>
      </c>
      <c r="CC18" s="107">
        <f t="shared" si="10"/>
        <v>52933</v>
      </c>
      <c r="CD18" s="107">
        <f t="shared" si="11"/>
        <v>8469.2800000000007</v>
      </c>
      <c r="CE18" s="107">
        <f t="shared" si="12"/>
        <v>429815.95999999996</v>
      </c>
      <c r="CF18" s="107" t="str">
        <f t="shared" si="13"/>
        <v>05 DIAS</v>
      </c>
    </row>
    <row r="19" spans="1:84">
      <c r="A19" s="13">
        <v>12</v>
      </c>
      <c r="B19" s="55" t="s">
        <v>1124</v>
      </c>
      <c r="C19" s="13">
        <v>1000</v>
      </c>
      <c r="D19" s="13" t="s">
        <v>1125</v>
      </c>
      <c r="E19" s="13" t="s">
        <v>801</v>
      </c>
      <c r="F19" s="13">
        <v>3</v>
      </c>
      <c r="G19" s="155" t="s">
        <v>134</v>
      </c>
      <c r="H19" s="242">
        <v>46800</v>
      </c>
      <c r="I19" s="242">
        <v>7488</v>
      </c>
      <c r="J19" s="241">
        <v>162864</v>
      </c>
      <c r="K19" s="87" t="s">
        <v>1276</v>
      </c>
      <c r="L19" s="79"/>
      <c r="M19" s="79"/>
      <c r="N19" s="79"/>
      <c r="O19" s="79"/>
      <c r="P19" s="79"/>
      <c r="Q19" s="93"/>
      <c r="R19" s="93"/>
      <c r="S19" s="93"/>
      <c r="T19" s="93"/>
      <c r="U19" s="93"/>
      <c r="V19" s="89"/>
      <c r="W19" s="89"/>
      <c r="X19" s="89"/>
      <c r="Y19" s="89"/>
      <c r="Z19" s="89"/>
      <c r="AA19" s="77"/>
      <c r="AB19" s="77"/>
      <c r="AC19" s="77"/>
      <c r="AD19" s="77"/>
      <c r="AE19" s="77"/>
      <c r="AF19" s="91"/>
      <c r="AG19" s="91"/>
      <c r="AH19" s="91"/>
      <c r="AI19" s="91"/>
      <c r="AJ19" s="91"/>
      <c r="AK19" s="167" t="str">
        <f t="shared" si="0"/>
        <v>ADEQUIM SAS</v>
      </c>
      <c r="AL19" s="167" t="str">
        <f t="shared" si="1"/>
        <v>MERCK</v>
      </c>
      <c r="AM19" s="167">
        <f t="shared" si="14"/>
        <v>46800</v>
      </c>
      <c r="AN19" s="167">
        <f t="shared" si="2"/>
        <v>7488</v>
      </c>
      <c r="AO19" s="167">
        <f t="shared" si="15"/>
        <v>162864</v>
      </c>
      <c r="AP19" s="167" t="str">
        <f t="shared" si="3"/>
        <v>30 DIAS</v>
      </c>
      <c r="AQ19" s="159" t="s">
        <v>801</v>
      </c>
      <c r="AR19" s="159">
        <v>42195.6</v>
      </c>
      <c r="AS19" s="159">
        <v>6751.2960000000003</v>
      </c>
      <c r="AT19" s="159">
        <v>146840.68799999999</v>
      </c>
      <c r="AU19" s="159" t="s">
        <v>1312</v>
      </c>
      <c r="AV19" s="91"/>
      <c r="AW19" s="91"/>
      <c r="AX19" s="91"/>
      <c r="AY19" s="91"/>
      <c r="AZ19" s="91"/>
      <c r="BA19" s="161"/>
      <c r="BB19" s="161"/>
      <c r="BC19" s="161"/>
      <c r="BD19" s="161"/>
      <c r="BE19" s="161"/>
      <c r="BF19" s="87"/>
      <c r="BG19" s="87"/>
      <c r="BH19" s="87"/>
      <c r="BI19" s="87"/>
      <c r="BJ19" s="87"/>
      <c r="BK19" s="89"/>
      <c r="BL19" s="89"/>
      <c r="BM19" s="89"/>
      <c r="BN19" s="89"/>
      <c r="BO19" s="89"/>
      <c r="BP19" s="91"/>
      <c r="BQ19" s="91"/>
      <c r="BR19" s="91"/>
      <c r="BS19" s="91"/>
      <c r="BT19" s="91"/>
      <c r="BU19" s="151" t="str">
        <f t="shared" si="4"/>
        <v>PROFINAS SAS</v>
      </c>
      <c r="BV19" s="151" t="str">
        <f t="shared" si="5"/>
        <v>Merck</v>
      </c>
      <c r="BW19" s="151">
        <f t="shared" si="16"/>
        <v>42195.6</v>
      </c>
      <c r="BX19" s="151">
        <f t="shared" si="6"/>
        <v>6751.2960000000003</v>
      </c>
      <c r="BY19" s="151">
        <f t="shared" si="17"/>
        <v>146840.68799999999</v>
      </c>
      <c r="BZ19" s="151" t="str">
        <f t="shared" si="7"/>
        <v>8-75 DIAS</v>
      </c>
      <c r="CA19" s="107" t="str">
        <f t="shared" si="8"/>
        <v>PROFINAS SAS</v>
      </c>
      <c r="CB19" s="107" t="str">
        <f t="shared" si="9"/>
        <v>Merck</v>
      </c>
      <c r="CC19" s="107">
        <f t="shared" si="10"/>
        <v>42195.6</v>
      </c>
      <c r="CD19" s="107">
        <f t="shared" si="11"/>
        <v>6751.2960000000003</v>
      </c>
      <c r="CE19" s="107">
        <f t="shared" si="12"/>
        <v>146840.68799999999</v>
      </c>
      <c r="CF19" s="107" t="str">
        <f t="shared" si="13"/>
        <v>8-75 DIAS</v>
      </c>
    </row>
    <row r="20" spans="1:84" ht="60">
      <c r="A20" s="13">
        <v>13</v>
      </c>
      <c r="B20" s="55" t="s">
        <v>1126</v>
      </c>
      <c r="C20" s="21" t="s">
        <v>1127</v>
      </c>
      <c r="D20" s="21" t="s">
        <v>1127</v>
      </c>
      <c r="E20" s="13" t="s">
        <v>868</v>
      </c>
      <c r="F20" s="21">
        <v>1</v>
      </c>
      <c r="G20" s="152"/>
      <c r="H20" s="242"/>
      <c r="I20" s="242"/>
      <c r="J20" s="241"/>
      <c r="K20" s="87"/>
      <c r="L20" s="79"/>
      <c r="M20" s="79"/>
      <c r="N20" s="79"/>
      <c r="O20" s="79"/>
      <c r="P20" s="79"/>
      <c r="Q20" s="93"/>
      <c r="R20" s="93"/>
      <c r="S20" s="93"/>
      <c r="T20" s="93"/>
      <c r="U20" s="93"/>
      <c r="V20" s="89"/>
      <c r="W20" s="89"/>
      <c r="X20" s="89"/>
      <c r="Y20" s="89"/>
      <c r="Z20" s="89"/>
      <c r="AA20" s="77"/>
      <c r="AB20" s="77"/>
      <c r="AC20" s="77"/>
      <c r="AD20" s="77"/>
      <c r="AE20" s="77"/>
      <c r="AF20" s="91" t="s">
        <v>1380</v>
      </c>
      <c r="AG20" s="91">
        <v>2014200</v>
      </c>
      <c r="AH20" s="91">
        <v>322272</v>
      </c>
      <c r="AI20" s="91">
        <v>2336472</v>
      </c>
      <c r="AJ20" s="91" t="s">
        <v>137</v>
      </c>
      <c r="AK20" s="167" t="str">
        <f t="shared" si="0"/>
        <v>PURIFICACIÓN Y ANÁLISIS DE FLUIDOS LTDA.</v>
      </c>
      <c r="AL20" s="167" t="str">
        <f t="shared" si="1"/>
        <v>CAPITAL</v>
      </c>
      <c r="AM20" s="167">
        <f t="shared" si="14"/>
        <v>2014200</v>
      </c>
      <c r="AN20" s="167">
        <f t="shared" si="2"/>
        <v>322272</v>
      </c>
      <c r="AO20" s="167">
        <f t="shared" si="15"/>
        <v>2336472</v>
      </c>
      <c r="AP20" s="167" t="str">
        <f t="shared" si="3"/>
        <v>60 DÍAS</v>
      </c>
      <c r="AQ20" s="159"/>
      <c r="AR20" s="159"/>
      <c r="AS20" s="159"/>
      <c r="AT20" s="159"/>
      <c r="AU20" s="159"/>
      <c r="AV20" s="91"/>
      <c r="AW20" s="91"/>
      <c r="AX20" s="91"/>
      <c r="AY20" s="91"/>
      <c r="AZ20" s="91"/>
      <c r="BA20" s="161"/>
      <c r="BB20" s="161"/>
      <c r="BC20" s="161"/>
      <c r="BD20" s="161"/>
      <c r="BE20" s="161"/>
      <c r="BF20" s="87"/>
      <c r="BG20" s="87"/>
      <c r="BH20" s="87"/>
      <c r="BI20" s="87"/>
      <c r="BJ20" s="87"/>
      <c r="BK20" s="89"/>
      <c r="BL20" s="89"/>
      <c r="BM20" s="89"/>
      <c r="BN20" s="89"/>
      <c r="BO20" s="89"/>
      <c r="BP20" s="91"/>
      <c r="BQ20" s="91"/>
      <c r="BR20" s="91"/>
      <c r="BS20" s="91"/>
      <c r="BT20" s="91"/>
      <c r="BU20" s="151" t="str">
        <f t="shared" si="4"/>
        <v xml:space="preserve">LABORATORIOS WACOL S.A </v>
      </c>
      <c r="BV20" s="151">
        <f t="shared" si="5"/>
        <v>0</v>
      </c>
      <c r="BW20" s="151"/>
      <c r="BX20" s="151">
        <f t="shared" si="6"/>
        <v>0</v>
      </c>
      <c r="BY20" s="151"/>
      <c r="BZ20" s="151">
        <f t="shared" si="7"/>
        <v>0</v>
      </c>
      <c r="CA20" s="107" t="str">
        <f t="shared" si="8"/>
        <v>PURIFICACIÓN Y ANÁLISIS DE FLUIDOS LTDA.</v>
      </c>
      <c r="CB20" s="107" t="str">
        <f t="shared" si="9"/>
        <v>CAPITAL</v>
      </c>
      <c r="CC20" s="107">
        <f t="shared" si="10"/>
        <v>2014200</v>
      </c>
      <c r="CD20" s="107">
        <f t="shared" si="11"/>
        <v>322272</v>
      </c>
      <c r="CE20" s="107">
        <f t="shared" si="12"/>
        <v>2336472</v>
      </c>
      <c r="CF20" s="107" t="str">
        <f t="shared" si="13"/>
        <v>60 DÍAS</v>
      </c>
    </row>
    <row r="21" spans="1:84" ht="30">
      <c r="A21" s="21">
        <v>14</v>
      </c>
      <c r="B21" s="56" t="s">
        <v>1128</v>
      </c>
      <c r="C21" s="21" t="s">
        <v>1127</v>
      </c>
      <c r="D21" s="21" t="s">
        <v>1127</v>
      </c>
      <c r="E21" s="13" t="s">
        <v>868</v>
      </c>
      <c r="F21" s="21">
        <v>1</v>
      </c>
      <c r="G21" s="152"/>
      <c r="H21" s="242"/>
      <c r="I21" s="242"/>
      <c r="J21" s="241"/>
      <c r="K21" s="87"/>
      <c r="L21" s="79"/>
      <c r="M21" s="79"/>
      <c r="N21" s="79"/>
      <c r="O21" s="79"/>
      <c r="P21" s="79"/>
      <c r="Q21" s="93"/>
      <c r="R21" s="93"/>
      <c r="S21" s="93"/>
      <c r="T21" s="93"/>
      <c r="U21" s="93"/>
      <c r="V21" s="89"/>
      <c r="W21" s="89"/>
      <c r="X21" s="89"/>
      <c r="Y21" s="89"/>
      <c r="Z21" s="89"/>
      <c r="AA21" s="77"/>
      <c r="AB21" s="77"/>
      <c r="AC21" s="77"/>
      <c r="AD21" s="77"/>
      <c r="AE21" s="77"/>
      <c r="AF21" s="91" t="s">
        <v>1380</v>
      </c>
      <c r="AG21" s="91">
        <v>307800</v>
      </c>
      <c r="AH21" s="91">
        <v>49248</v>
      </c>
      <c r="AI21" s="91">
        <v>357048</v>
      </c>
      <c r="AJ21" s="91" t="s">
        <v>137</v>
      </c>
      <c r="AK21" s="167" t="str">
        <f t="shared" si="0"/>
        <v>PURIFICACIÓN Y ANÁLISIS DE FLUIDOS LTDA.</v>
      </c>
      <c r="AL21" s="167" t="str">
        <f t="shared" si="1"/>
        <v>CAPITAL</v>
      </c>
      <c r="AM21" s="167">
        <f t="shared" si="14"/>
        <v>307800</v>
      </c>
      <c r="AN21" s="167">
        <f t="shared" si="2"/>
        <v>49248</v>
      </c>
      <c r="AO21" s="167">
        <f t="shared" si="15"/>
        <v>357048</v>
      </c>
      <c r="AP21" s="167" t="str">
        <f t="shared" si="3"/>
        <v>60 DÍAS</v>
      </c>
      <c r="AQ21" s="159"/>
      <c r="AR21" s="159"/>
      <c r="AS21" s="159"/>
      <c r="AT21" s="159"/>
      <c r="AU21" s="159"/>
      <c r="AV21" s="91"/>
      <c r="AW21" s="91"/>
      <c r="AX21" s="91"/>
      <c r="AY21" s="91"/>
      <c r="AZ21" s="91"/>
      <c r="BA21" s="161"/>
      <c r="BB21" s="161"/>
      <c r="BC21" s="161"/>
      <c r="BD21" s="161"/>
      <c r="BE21" s="161"/>
      <c r="BF21" s="87"/>
      <c r="BG21" s="87"/>
      <c r="BH21" s="87"/>
      <c r="BI21" s="87"/>
      <c r="BJ21" s="87"/>
      <c r="BK21" s="89"/>
      <c r="BL21" s="89"/>
      <c r="BM21" s="89"/>
      <c r="BN21" s="89"/>
      <c r="BO21" s="89"/>
      <c r="BP21" s="91"/>
      <c r="BQ21" s="91"/>
      <c r="BR21" s="91"/>
      <c r="BS21" s="91"/>
      <c r="BT21" s="91"/>
      <c r="BU21" s="151" t="str">
        <f t="shared" si="4"/>
        <v xml:space="preserve">LABORATORIOS WACOL S.A </v>
      </c>
      <c r="BV21" s="151">
        <f t="shared" si="5"/>
        <v>0</v>
      </c>
      <c r="BW21" s="151"/>
      <c r="BX21" s="151">
        <f t="shared" si="6"/>
        <v>0</v>
      </c>
      <c r="BY21" s="151"/>
      <c r="BZ21" s="151">
        <f t="shared" si="7"/>
        <v>0</v>
      </c>
      <c r="CA21" s="107" t="str">
        <f t="shared" si="8"/>
        <v>PURIFICACIÓN Y ANÁLISIS DE FLUIDOS LTDA.</v>
      </c>
      <c r="CB21" s="107" t="str">
        <f t="shared" si="9"/>
        <v>CAPITAL</v>
      </c>
      <c r="CC21" s="107">
        <f t="shared" si="10"/>
        <v>307800</v>
      </c>
      <c r="CD21" s="107">
        <f t="shared" si="11"/>
        <v>49248</v>
      </c>
      <c r="CE21" s="107">
        <f t="shared" si="12"/>
        <v>357048</v>
      </c>
      <c r="CF21" s="107" t="str">
        <f t="shared" si="13"/>
        <v>60 DÍAS</v>
      </c>
    </row>
    <row r="22" spans="1:84" ht="45">
      <c r="A22" s="21">
        <v>15</v>
      </c>
      <c r="B22" s="56" t="s">
        <v>1129</v>
      </c>
      <c r="C22" s="21" t="s">
        <v>1127</v>
      </c>
      <c r="D22" s="21" t="s">
        <v>1127</v>
      </c>
      <c r="E22" s="13" t="s">
        <v>868</v>
      </c>
      <c r="F22" s="21">
        <v>1</v>
      </c>
      <c r="G22" s="152"/>
      <c r="H22" s="242"/>
      <c r="I22" s="242"/>
      <c r="J22" s="241"/>
      <c r="K22" s="87"/>
      <c r="L22" s="79"/>
      <c r="M22" s="79"/>
      <c r="N22" s="79"/>
      <c r="O22" s="79"/>
      <c r="P22" s="79"/>
      <c r="Q22" s="93"/>
      <c r="R22" s="93"/>
      <c r="S22" s="93"/>
      <c r="T22" s="93"/>
      <c r="U22" s="93"/>
      <c r="V22" s="89"/>
      <c r="W22" s="89"/>
      <c r="X22" s="89"/>
      <c r="Y22" s="89"/>
      <c r="Z22" s="89"/>
      <c r="AA22" s="77"/>
      <c r="AB22" s="77"/>
      <c r="AC22" s="77"/>
      <c r="AD22" s="77"/>
      <c r="AE22" s="77"/>
      <c r="AF22" s="91" t="s">
        <v>1380</v>
      </c>
      <c r="AG22" s="91">
        <v>357120</v>
      </c>
      <c r="AH22" s="91">
        <v>57139.200000000004</v>
      </c>
      <c r="AI22" s="91">
        <v>414259.20000000001</v>
      </c>
      <c r="AJ22" s="91" t="s">
        <v>137</v>
      </c>
      <c r="AK22" s="167" t="str">
        <f t="shared" si="0"/>
        <v>PURIFICACIÓN Y ANÁLISIS DE FLUIDOS LTDA.</v>
      </c>
      <c r="AL22" s="167" t="str">
        <f t="shared" si="1"/>
        <v>CAPITAL</v>
      </c>
      <c r="AM22" s="167">
        <f t="shared" si="14"/>
        <v>357120</v>
      </c>
      <c r="AN22" s="167">
        <f t="shared" si="2"/>
        <v>57139.200000000004</v>
      </c>
      <c r="AO22" s="167">
        <f t="shared" si="15"/>
        <v>414259.20000000001</v>
      </c>
      <c r="AP22" s="167" t="str">
        <f t="shared" si="3"/>
        <v>60 DÍAS</v>
      </c>
      <c r="AQ22" s="159"/>
      <c r="AR22" s="159"/>
      <c r="AS22" s="159"/>
      <c r="AT22" s="159"/>
      <c r="AU22" s="159"/>
      <c r="AV22" s="91"/>
      <c r="AW22" s="91"/>
      <c r="AX22" s="91"/>
      <c r="AY22" s="91"/>
      <c r="AZ22" s="91"/>
      <c r="BA22" s="161"/>
      <c r="BB22" s="161"/>
      <c r="BC22" s="161"/>
      <c r="BD22" s="161"/>
      <c r="BE22" s="161"/>
      <c r="BF22" s="87"/>
      <c r="BG22" s="87"/>
      <c r="BH22" s="87"/>
      <c r="BI22" s="87"/>
      <c r="BJ22" s="87"/>
      <c r="BK22" s="89"/>
      <c r="BL22" s="89"/>
      <c r="BM22" s="89"/>
      <c r="BN22" s="89"/>
      <c r="BO22" s="89"/>
      <c r="BP22" s="91"/>
      <c r="BQ22" s="91"/>
      <c r="BR22" s="91"/>
      <c r="BS22" s="91"/>
      <c r="BT22" s="91"/>
      <c r="BU22" s="151" t="str">
        <f t="shared" si="4"/>
        <v xml:space="preserve">LABORATORIOS WACOL S.A </v>
      </c>
      <c r="BV22" s="151">
        <f t="shared" si="5"/>
        <v>0</v>
      </c>
      <c r="BW22" s="151"/>
      <c r="BX22" s="151">
        <f t="shared" si="6"/>
        <v>0</v>
      </c>
      <c r="BY22" s="151"/>
      <c r="BZ22" s="151">
        <f t="shared" si="7"/>
        <v>0</v>
      </c>
      <c r="CA22" s="107" t="str">
        <f t="shared" si="8"/>
        <v>PURIFICACIÓN Y ANÁLISIS DE FLUIDOS LTDA.</v>
      </c>
      <c r="CB22" s="107" t="str">
        <f t="shared" si="9"/>
        <v>CAPITAL</v>
      </c>
      <c r="CC22" s="107">
        <f t="shared" si="10"/>
        <v>357120</v>
      </c>
      <c r="CD22" s="107">
        <f t="shared" si="11"/>
        <v>57139.200000000004</v>
      </c>
      <c r="CE22" s="107">
        <f t="shared" si="12"/>
        <v>414259.20000000001</v>
      </c>
      <c r="CF22" s="107" t="str">
        <f t="shared" si="13"/>
        <v>60 DÍAS</v>
      </c>
    </row>
    <row r="23" spans="1:84" ht="45">
      <c r="A23" s="13">
        <v>16</v>
      </c>
      <c r="B23" s="56" t="s">
        <v>1130</v>
      </c>
      <c r="C23" s="21" t="s">
        <v>1127</v>
      </c>
      <c r="D23" s="21" t="s">
        <v>1127</v>
      </c>
      <c r="E23" s="13" t="s">
        <v>868</v>
      </c>
      <c r="F23" s="21">
        <v>2</v>
      </c>
      <c r="G23" s="152"/>
      <c r="H23" s="242"/>
      <c r="I23" s="242"/>
      <c r="J23" s="241"/>
      <c r="K23" s="87"/>
      <c r="L23" s="79"/>
      <c r="M23" s="79"/>
      <c r="N23" s="79"/>
      <c r="O23" s="79"/>
      <c r="P23" s="79"/>
      <c r="Q23" s="93"/>
      <c r="R23" s="93"/>
      <c r="S23" s="93"/>
      <c r="T23" s="93"/>
      <c r="U23" s="93"/>
      <c r="V23" s="89"/>
      <c r="W23" s="89"/>
      <c r="X23" s="89"/>
      <c r="Y23" s="89"/>
      <c r="Z23" s="89"/>
      <c r="AA23" s="77"/>
      <c r="AB23" s="77"/>
      <c r="AC23" s="77"/>
      <c r="AD23" s="77"/>
      <c r="AE23" s="77"/>
      <c r="AF23" s="91" t="s">
        <v>1380</v>
      </c>
      <c r="AG23" s="91">
        <v>207360</v>
      </c>
      <c r="AH23" s="91">
        <v>33177.599999999999</v>
      </c>
      <c r="AI23" s="91">
        <v>481075.20000000001</v>
      </c>
      <c r="AJ23" s="91" t="s">
        <v>137</v>
      </c>
      <c r="AK23" s="167" t="str">
        <f t="shared" si="0"/>
        <v>PURIFICACIÓN Y ANÁLISIS DE FLUIDOS LTDA.</v>
      </c>
      <c r="AL23" s="167" t="str">
        <f t="shared" si="1"/>
        <v>CAPITAL</v>
      </c>
      <c r="AM23" s="167">
        <f t="shared" si="14"/>
        <v>207360</v>
      </c>
      <c r="AN23" s="167">
        <f t="shared" si="2"/>
        <v>33177.599999999999</v>
      </c>
      <c r="AO23" s="167">
        <f t="shared" si="15"/>
        <v>481075.20000000001</v>
      </c>
      <c r="AP23" s="167" t="str">
        <f t="shared" si="3"/>
        <v>60 DÍAS</v>
      </c>
      <c r="AQ23" s="159"/>
      <c r="AR23" s="159"/>
      <c r="AS23" s="159"/>
      <c r="AT23" s="159"/>
      <c r="AU23" s="159"/>
      <c r="AV23" s="91"/>
      <c r="AW23" s="91"/>
      <c r="AX23" s="91"/>
      <c r="AY23" s="91"/>
      <c r="AZ23" s="91"/>
      <c r="BA23" s="161"/>
      <c r="BB23" s="161"/>
      <c r="BC23" s="161"/>
      <c r="BD23" s="161"/>
      <c r="BE23" s="161"/>
      <c r="BF23" s="87"/>
      <c r="BG23" s="87"/>
      <c r="BH23" s="87"/>
      <c r="BI23" s="87"/>
      <c r="BJ23" s="87"/>
      <c r="BK23" s="89"/>
      <c r="BL23" s="89"/>
      <c r="BM23" s="89"/>
      <c r="BN23" s="89"/>
      <c r="BO23" s="89"/>
      <c r="BP23" s="91"/>
      <c r="BQ23" s="91"/>
      <c r="BR23" s="91"/>
      <c r="BS23" s="91"/>
      <c r="BT23" s="91"/>
      <c r="BU23" s="151" t="str">
        <f t="shared" si="4"/>
        <v xml:space="preserve">LABORATORIOS WACOL S.A </v>
      </c>
      <c r="BV23" s="151">
        <f t="shared" si="5"/>
        <v>0</v>
      </c>
      <c r="BW23" s="151"/>
      <c r="BX23" s="151">
        <f t="shared" si="6"/>
        <v>0</v>
      </c>
      <c r="BY23" s="151"/>
      <c r="BZ23" s="151">
        <f t="shared" si="7"/>
        <v>0</v>
      </c>
      <c r="CA23" s="107" t="str">
        <f t="shared" si="8"/>
        <v>PURIFICACIÓN Y ANÁLISIS DE FLUIDOS LTDA.</v>
      </c>
      <c r="CB23" s="107" t="str">
        <f t="shared" si="9"/>
        <v>CAPITAL</v>
      </c>
      <c r="CC23" s="107">
        <f t="shared" si="10"/>
        <v>207360</v>
      </c>
      <c r="CD23" s="107">
        <f t="shared" si="11"/>
        <v>33177.599999999999</v>
      </c>
      <c r="CE23" s="107">
        <f t="shared" si="12"/>
        <v>481075.20000000001</v>
      </c>
      <c r="CF23" s="107" t="str">
        <f t="shared" si="13"/>
        <v>60 DÍAS</v>
      </c>
    </row>
    <row r="24" spans="1:84" ht="30">
      <c r="A24" s="13">
        <v>17</v>
      </c>
      <c r="B24" s="57" t="s">
        <v>1131</v>
      </c>
      <c r="C24" s="21">
        <v>10</v>
      </c>
      <c r="D24" s="21" t="s">
        <v>1125</v>
      </c>
      <c r="E24" s="21" t="s">
        <v>1132</v>
      </c>
      <c r="F24" s="21">
        <v>1</v>
      </c>
      <c r="G24" s="152"/>
      <c r="H24" s="243"/>
      <c r="I24" s="243"/>
      <c r="J24" s="241"/>
      <c r="K24" s="87"/>
      <c r="L24" s="79"/>
      <c r="M24" s="79"/>
      <c r="N24" s="79"/>
      <c r="O24" s="79"/>
      <c r="P24" s="79"/>
      <c r="Q24" s="93" t="s">
        <v>23</v>
      </c>
      <c r="R24" s="93">
        <v>303000</v>
      </c>
      <c r="S24" s="93">
        <v>48480</v>
      </c>
      <c r="T24" s="93">
        <v>351480</v>
      </c>
      <c r="U24" s="93" t="s">
        <v>1287</v>
      </c>
      <c r="V24" s="89"/>
      <c r="W24" s="89"/>
      <c r="X24" s="89"/>
      <c r="Y24" s="89"/>
      <c r="Z24" s="89"/>
      <c r="AA24" s="77"/>
      <c r="AB24" s="77"/>
      <c r="AC24" s="77"/>
      <c r="AD24" s="77"/>
      <c r="AE24" s="77"/>
      <c r="AF24" s="91"/>
      <c r="AG24" s="91"/>
      <c r="AH24" s="91"/>
      <c r="AI24" s="91"/>
      <c r="AJ24" s="91"/>
      <c r="AK24" s="167" t="str">
        <f t="shared" si="0"/>
        <v>CASA CIENTÍFICA BLANCO Y CÍA</v>
      </c>
      <c r="AL24" s="167" t="str">
        <f t="shared" si="1"/>
        <v>SIGMA</v>
      </c>
      <c r="AM24" s="167">
        <f t="shared" si="14"/>
        <v>303000</v>
      </c>
      <c r="AN24" s="167">
        <f t="shared" si="2"/>
        <v>48480</v>
      </c>
      <c r="AO24" s="167">
        <f t="shared" si="15"/>
        <v>351480</v>
      </c>
      <c r="AP24" s="167" t="str">
        <f t="shared" si="3"/>
        <v>45 DIAS</v>
      </c>
      <c r="AQ24" s="159"/>
      <c r="AR24" s="159"/>
      <c r="AS24" s="159"/>
      <c r="AT24" s="159"/>
      <c r="AU24" s="159"/>
      <c r="AV24" s="91" t="s">
        <v>23</v>
      </c>
      <c r="AW24" s="91">
        <v>265000</v>
      </c>
      <c r="AX24" s="91">
        <v>42400</v>
      </c>
      <c r="AY24" s="91">
        <v>307400</v>
      </c>
      <c r="AZ24" s="91" t="s">
        <v>1283</v>
      </c>
      <c r="BA24" s="161"/>
      <c r="BB24" s="161"/>
      <c r="BC24" s="161"/>
      <c r="BD24" s="161"/>
      <c r="BE24" s="161"/>
      <c r="BF24" s="87" t="s">
        <v>1415</v>
      </c>
      <c r="BG24" s="87">
        <v>282800</v>
      </c>
      <c r="BH24" s="87">
        <v>45248</v>
      </c>
      <c r="BI24" s="87">
        <v>328048</v>
      </c>
      <c r="BJ24" s="87" t="s">
        <v>1416</v>
      </c>
      <c r="BK24" s="89"/>
      <c r="BL24" s="89"/>
      <c r="BM24" s="89"/>
      <c r="BN24" s="89"/>
      <c r="BO24" s="89"/>
      <c r="BP24" s="91"/>
      <c r="BQ24" s="91"/>
      <c r="BR24" s="91"/>
      <c r="BS24" s="91"/>
      <c r="BT24" s="91"/>
      <c r="BU24" s="151" t="str">
        <f t="shared" si="4"/>
        <v>QUIMICA  M.G.  S.A.S.</v>
      </c>
      <c r="BV24" s="151" t="str">
        <f t="shared" si="5"/>
        <v>SIGMA</v>
      </c>
      <c r="BW24" s="151">
        <f t="shared" si="16"/>
        <v>265000</v>
      </c>
      <c r="BX24" s="151">
        <f t="shared" si="6"/>
        <v>42400</v>
      </c>
      <c r="BY24" s="151">
        <f t="shared" si="17"/>
        <v>307400</v>
      </c>
      <c r="BZ24" s="151" t="str">
        <f t="shared" si="7"/>
        <v>60 DIAS</v>
      </c>
      <c r="CA24" s="107" t="str">
        <f t="shared" si="8"/>
        <v>QUIMICA  M.G.  S.A.S.</v>
      </c>
      <c r="CB24" s="107" t="str">
        <f t="shared" si="9"/>
        <v>SIGMA</v>
      </c>
      <c r="CC24" s="107">
        <f t="shared" si="10"/>
        <v>265000</v>
      </c>
      <c r="CD24" s="107">
        <f t="shared" si="11"/>
        <v>42400</v>
      </c>
      <c r="CE24" s="107">
        <f t="shared" si="12"/>
        <v>307400</v>
      </c>
      <c r="CF24" s="107" t="str">
        <f t="shared" si="13"/>
        <v>60 DIAS</v>
      </c>
    </row>
    <row r="25" spans="1:84" ht="105">
      <c r="A25" s="13">
        <v>18</v>
      </c>
      <c r="B25" s="55" t="s">
        <v>1133</v>
      </c>
      <c r="C25" s="21" t="s">
        <v>1127</v>
      </c>
      <c r="D25" s="13" t="s">
        <v>1134</v>
      </c>
      <c r="E25" s="13" t="s">
        <v>1135</v>
      </c>
      <c r="F25" s="21">
        <v>3</v>
      </c>
      <c r="G25" s="152"/>
      <c r="H25" s="242"/>
      <c r="I25" s="242"/>
      <c r="J25" s="241"/>
      <c r="K25" s="87"/>
      <c r="L25" s="79"/>
      <c r="M25" s="79"/>
      <c r="N25" s="79"/>
      <c r="O25" s="79"/>
      <c r="P25" s="79"/>
      <c r="Q25" s="93"/>
      <c r="R25" s="93"/>
      <c r="S25" s="93"/>
      <c r="T25" s="93"/>
      <c r="U25" s="93"/>
      <c r="V25" s="89"/>
      <c r="W25" s="89"/>
      <c r="X25" s="89"/>
      <c r="Y25" s="89"/>
      <c r="Z25" s="89"/>
      <c r="AA25" s="77"/>
      <c r="AB25" s="77"/>
      <c r="AC25" s="77"/>
      <c r="AD25" s="77"/>
      <c r="AE25" s="77"/>
      <c r="AF25" s="91"/>
      <c r="AG25" s="91"/>
      <c r="AH25" s="91"/>
      <c r="AI25" s="91"/>
      <c r="AJ25" s="91"/>
      <c r="AK25" s="167" t="str">
        <f t="shared" si="0"/>
        <v>PURIFICACIÓN Y ANÁLISIS DE FLUIDOS LTDA.</v>
      </c>
      <c r="AL25" s="167">
        <f t="shared" si="1"/>
        <v>0</v>
      </c>
      <c r="AM25" s="167"/>
      <c r="AN25" s="167">
        <f t="shared" si="2"/>
        <v>0</v>
      </c>
      <c r="AO25" s="167"/>
      <c r="AP25" s="167">
        <f t="shared" si="3"/>
        <v>0</v>
      </c>
      <c r="AQ25" s="159" t="s">
        <v>1135</v>
      </c>
      <c r="AR25" s="159">
        <v>561200</v>
      </c>
      <c r="AS25" s="159">
        <v>89792</v>
      </c>
      <c r="AT25" s="159">
        <v>1952976</v>
      </c>
      <c r="AU25" s="159" t="s">
        <v>1312</v>
      </c>
      <c r="AV25" s="91"/>
      <c r="AW25" s="91"/>
      <c r="AX25" s="91"/>
      <c r="AY25" s="91"/>
      <c r="AZ25" s="91"/>
      <c r="BA25" s="161" t="s">
        <v>1135</v>
      </c>
      <c r="BB25" s="161">
        <v>396000</v>
      </c>
      <c r="BC25" s="161">
        <v>63360</v>
      </c>
      <c r="BD25" s="161">
        <v>1378080</v>
      </c>
      <c r="BE25" s="161" t="s">
        <v>1308</v>
      </c>
      <c r="BF25" s="87"/>
      <c r="BG25" s="87"/>
      <c r="BH25" s="87"/>
      <c r="BI25" s="87"/>
      <c r="BJ25" s="87"/>
      <c r="BK25" s="89"/>
      <c r="BL25" s="89"/>
      <c r="BM25" s="89"/>
      <c r="BN25" s="89"/>
      <c r="BO25" s="89"/>
      <c r="BP25" s="91"/>
      <c r="BQ25" s="91"/>
      <c r="BR25" s="91"/>
      <c r="BS25" s="91"/>
      <c r="BT25" s="91"/>
      <c r="BU25" s="151" t="str">
        <f t="shared" si="4"/>
        <v>QUIMICOS Y REACTIVOS SAS "QUIMIREL SAS"</v>
      </c>
      <c r="BV25" s="151" t="str">
        <f t="shared" si="5"/>
        <v>PALL</v>
      </c>
      <c r="BW25" s="151">
        <f t="shared" si="16"/>
        <v>396000</v>
      </c>
      <c r="BX25" s="151">
        <f t="shared" si="6"/>
        <v>63360</v>
      </c>
      <c r="BY25" s="151">
        <f t="shared" si="17"/>
        <v>1378080</v>
      </c>
      <c r="BZ25" s="151" t="str">
        <f t="shared" si="7"/>
        <v>3 DIAS</v>
      </c>
      <c r="CA25" s="107" t="str">
        <f t="shared" si="8"/>
        <v>QUIMICOS Y REACTIVOS SAS "QUIMIREL SAS"</v>
      </c>
      <c r="CB25" s="107" t="str">
        <f t="shared" si="9"/>
        <v>PALL</v>
      </c>
      <c r="CC25" s="107">
        <f t="shared" si="10"/>
        <v>396000</v>
      </c>
      <c r="CD25" s="107">
        <f t="shared" si="11"/>
        <v>63360</v>
      </c>
      <c r="CE25" s="107">
        <f t="shared" si="12"/>
        <v>1378080</v>
      </c>
      <c r="CF25" s="107" t="str">
        <f t="shared" si="13"/>
        <v>3 DIAS</v>
      </c>
    </row>
    <row r="26" spans="1:84" ht="30">
      <c r="A26" s="13">
        <v>19</v>
      </c>
      <c r="B26" s="55" t="s">
        <v>1077</v>
      </c>
      <c r="C26" s="13" t="s">
        <v>1136</v>
      </c>
      <c r="D26" s="13"/>
      <c r="E26" s="13"/>
      <c r="F26" s="13">
        <v>10</v>
      </c>
      <c r="G26" s="155" t="s">
        <v>675</v>
      </c>
      <c r="H26" s="242">
        <v>21000</v>
      </c>
      <c r="I26" s="242">
        <v>3360</v>
      </c>
      <c r="J26" s="241">
        <v>243599.99999999997</v>
      </c>
      <c r="K26" s="87" t="s">
        <v>1276</v>
      </c>
      <c r="L26" s="79"/>
      <c r="M26" s="79"/>
      <c r="N26" s="79"/>
      <c r="O26" s="79"/>
      <c r="P26" s="79"/>
      <c r="Q26" s="93"/>
      <c r="R26" s="93"/>
      <c r="S26" s="93"/>
      <c r="T26" s="93"/>
      <c r="U26" s="93"/>
      <c r="V26" s="89" t="s">
        <v>1187</v>
      </c>
      <c r="W26" s="89">
        <v>19500</v>
      </c>
      <c r="X26" s="89">
        <v>3120</v>
      </c>
      <c r="Y26" s="89">
        <v>226200</v>
      </c>
      <c r="Z26" s="89" t="s">
        <v>1398</v>
      </c>
      <c r="AA26" s="77"/>
      <c r="AB26" s="77"/>
      <c r="AC26" s="77"/>
      <c r="AD26" s="77"/>
      <c r="AE26" s="77"/>
      <c r="AF26" s="91"/>
      <c r="AG26" s="91"/>
      <c r="AH26" s="91"/>
      <c r="AI26" s="91"/>
      <c r="AJ26" s="91"/>
      <c r="AK26" s="167" t="str">
        <f t="shared" si="0"/>
        <v>INVERSIONES JIMSA LTDA.</v>
      </c>
      <c r="AL26" s="167" t="str">
        <f t="shared" si="1"/>
        <v xml:space="preserve">NACIONAL </v>
      </c>
      <c r="AM26" s="167">
        <f t="shared" si="14"/>
        <v>19500</v>
      </c>
      <c r="AN26" s="167">
        <f t="shared" si="2"/>
        <v>3120</v>
      </c>
      <c r="AO26" s="167">
        <f t="shared" si="15"/>
        <v>226200</v>
      </c>
      <c r="AP26" s="167" t="str">
        <f t="shared" si="3"/>
        <v>10 DIAS</v>
      </c>
      <c r="AQ26" s="159"/>
      <c r="AR26" s="159"/>
      <c r="AS26" s="159"/>
      <c r="AT26" s="159"/>
      <c r="AU26" s="159"/>
      <c r="AV26" s="91"/>
      <c r="AW26" s="91"/>
      <c r="AX26" s="91"/>
      <c r="AY26" s="91"/>
      <c r="AZ26" s="91"/>
      <c r="BA26" s="161"/>
      <c r="BB26" s="161"/>
      <c r="BC26" s="161"/>
      <c r="BD26" s="161"/>
      <c r="BE26" s="161"/>
      <c r="BF26" s="87" t="s">
        <v>1373</v>
      </c>
      <c r="BG26" s="87">
        <v>21000</v>
      </c>
      <c r="BH26" s="87">
        <v>3360</v>
      </c>
      <c r="BI26" s="87">
        <v>243600</v>
      </c>
      <c r="BJ26" s="87" t="s">
        <v>1416</v>
      </c>
      <c r="BK26" s="89"/>
      <c r="BL26" s="89"/>
      <c r="BM26" s="89"/>
      <c r="BN26" s="89"/>
      <c r="BO26" s="89"/>
      <c r="BP26" s="91"/>
      <c r="BQ26" s="91"/>
      <c r="BR26" s="91"/>
      <c r="BS26" s="91"/>
      <c r="BT26" s="91"/>
      <c r="BU26" s="151" t="str">
        <f t="shared" si="4"/>
        <v>SCIENTIFIC PRODUCTS LTDA</v>
      </c>
      <c r="BV26" s="151" t="str">
        <f t="shared" si="5"/>
        <v>Dermagrip</v>
      </c>
      <c r="BW26" s="151">
        <f t="shared" si="16"/>
        <v>21000</v>
      </c>
      <c r="BX26" s="151">
        <f t="shared" si="6"/>
        <v>3360</v>
      </c>
      <c r="BY26" s="151">
        <f t="shared" si="17"/>
        <v>243600</v>
      </c>
      <c r="BZ26" s="151" t="str">
        <f t="shared" si="7"/>
        <v>60 días</v>
      </c>
      <c r="CA26" s="107" t="str">
        <f t="shared" si="8"/>
        <v>INVERSIONES JIMSA LTDA.</v>
      </c>
      <c r="CB26" s="107" t="str">
        <f t="shared" si="9"/>
        <v xml:space="preserve">NACIONAL </v>
      </c>
      <c r="CC26" s="107">
        <f t="shared" si="10"/>
        <v>19500</v>
      </c>
      <c r="CD26" s="107">
        <f t="shared" si="11"/>
        <v>3120</v>
      </c>
      <c r="CE26" s="107">
        <f t="shared" si="12"/>
        <v>226200</v>
      </c>
      <c r="CF26" s="107" t="str">
        <f t="shared" si="13"/>
        <v>10 DIAS</v>
      </c>
    </row>
    <row r="27" spans="1:84" ht="30">
      <c r="A27" s="13">
        <v>20</v>
      </c>
      <c r="B27" s="55" t="s">
        <v>1077</v>
      </c>
      <c r="C27" s="13" t="s">
        <v>1137</v>
      </c>
      <c r="D27" s="13"/>
      <c r="E27" s="13"/>
      <c r="F27" s="13">
        <v>10</v>
      </c>
      <c r="G27" s="155" t="s">
        <v>675</v>
      </c>
      <c r="H27" s="242">
        <v>21000</v>
      </c>
      <c r="I27" s="242">
        <v>3360</v>
      </c>
      <c r="J27" s="241">
        <v>243599.99999999997</v>
      </c>
      <c r="K27" s="87" t="s">
        <v>1276</v>
      </c>
      <c r="L27" s="79"/>
      <c r="M27" s="79"/>
      <c r="N27" s="79"/>
      <c r="O27" s="79"/>
      <c r="P27" s="79"/>
      <c r="Q27" s="93"/>
      <c r="R27" s="93"/>
      <c r="S27" s="93"/>
      <c r="T27" s="93"/>
      <c r="U27" s="93"/>
      <c r="V27" s="89" t="s">
        <v>1187</v>
      </c>
      <c r="W27" s="89">
        <v>19500</v>
      </c>
      <c r="X27" s="89">
        <v>3120</v>
      </c>
      <c r="Y27" s="89">
        <v>226200</v>
      </c>
      <c r="Z27" s="89" t="s">
        <v>1398</v>
      </c>
      <c r="AA27" s="77"/>
      <c r="AB27" s="77"/>
      <c r="AC27" s="77"/>
      <c r="AD27" s="77"/>
      <c r="AE27" s="77"/>
      <c r="AF27" s="91"/>
      <c r="AG27" s="91"/>
      <c r="AH27" s="91"/>
      <c r="AI27" s="91"/>
      <c r="AJ27" s="91"/>
      <c r="AK27" s="167" t="str">
        <f t="shared" si="0"/>
        <v>INVERSIONES JIMSA LTDA.</v>
      </c>
      <c r="AL27" s="167" t="str">
        <f t="shared" si="1"/>
        <v xml:space="preserve">NACIONAL </v>
      </c>
      <c r="AM27" s="167">
        <f t="shared" si="14"/>
        <v>19500</v>
      </c>
      <c r="AN27" s="167">
        <f t="shared" si="2"/>
        <v>3120</v>
      </c>
      <c r="AO27" s="167">
        <f t="shared" si="15"/>
        <v>226200</v>
      </c>
      <c r="AP27" s="167" t="str">
        <f t="shared" si="3"/>
        <v>10 DIAS</v>
      </c>
      <c r="AQ27" s="159"/>
      <c r="AR27" s="159"/>
      <c r="AS27" s="159"/>
      <c r="AT27" s="159"/>
      <c r="AU27" s="159"/>
      <c r="AV27" s="91"/>
      <c r="AW27" s="91"/>
      <c r="AX27" s="91"/>
      <c r="AY27" s="91"/>
      <c r="AZ27" s="91"/>
      <c r="BA27" s="161"/>
      <c r="BB27" s="161"/>
      <c r="BC27" s="161"/>
      <c r="BD27" s="161"/>
      <c r="BE27" s="161"/>
      <c r="BF27" s="87" t="s">
        <v>1373</v>
      </c>
      <c r="BG27" s="87">
        <v>21000</v>
      </c>
      <c r="BH27" s="87">
        <v>3360</v>
      </c>
      <c r="BI27" s="87">
        <v>243600</v>
      </c>
      <c r="BJ27" s="87" t="s">
        <v>1416</v>
      </c>
      <c r="BK27" s="89"/>
      <c r="BL27" s="89"/>
      <c r="BM27" s="89"/>
      <c r="BN27" s="89"/>
      <c r="BO27" s="89"/>
      <c r="BP27" s="91"/>
      <c r="BQ27" s="91"/>
      <c r="BR27" s="91"/>
      <c r="BS27" s="91"/>
      <c r="BT27" s="91"/>
      <c r="BU27" s="151" t="str">
        <f t="shared" si="4"/>
        <v>SCIENTIFIC PRODUCTS LTDA</v>
      </c>
      <c r="BV27" s="151" t="str">
        <f t="shared" si="5"/>
        <v>Dermagrip</v>
      </c>
      <c r="BW27" s="151">
        <f t="shared" si="16"/>
        <v>21000</v>
      </c>
      <c r="BX27" s="151">
        <f t="shared" si="6"/>
        <v>3360</v>
      </c>
      <c r="BY27" s="151">
        <f t="shared" si="17"/>
        <v>243600</v>
      </c>
      <c r="BZ27" s="151" t="str">
        <f t="shared" si="7"/>
        <v>60 días</v>
      </c>
      <c r="CA27" s="107" t="str">
        <f t="shared" si="8"/>
        <v>INVERSIONES JIMSA LTDA.</v>
      </c>
      <c r="CB27" s="107" t="str">
        <f t="shared" si="9"/>
        <v xml:space="preserve">NACIONAL </v>
      </c>
      <c r="CC27" s="107">
        <f t="shared" si="10"/>
        <v>19500</v>
      </c>
      <c r="CD27" s="107">
        <f t="shared" si="11"/>
        <v>3120</v>
      </c>
      <c r="CE27" s="107">
        <f t="shared" si="12"/>
        <v>226200</v>
      </c>
      <c r="CF27" s="107" t="str">
        <f t="shared" si="13"/>
        <v>10 DIAS</v>
      </c>
    </row>
    <row r="28" spans="1:84" ht="30">
      <c r="A28" s="21">
        <v>21</v>
      </c>
      <c r="B28" s="55" t="s">
        <v>1138</v>
      </c>
      <c r="C28" s="13">
        <v>1000</v>
      </c>
      <c r="D28" s="13" t="s">
        <v>1125</v>
      </c>
      <c r="E28" s="13" t="s">
        <v>1139</v>
      </c>
      <c r="F28" s="13">
        <v>2</v>
      </c>
      <c r="G28" s="155"/>
      <c r="H28" s="241"/>
      <c r="I28" s="241"/>
      <c r="J28" s="242"/>
      <c r="K28" s="87"/>
      <c r="L28" s="79"/>
      <c r="M28" s="79"/>
      <c r="N28" s="79"/>
      <c r="O28" s="79"/>
      <c r="P28" s="79"/>
      <c r="Q28" s="93"/>
      <c r="R28" s="93"/>
      <c r="S28" s="93"/>
      <c r="T28" s="93"/>
      <c r="U28" s="93"/>
      <c r="V28" s="89"/>
      <c r="W28" s="89"/>
      <c r="X28" s="89"/>
      <c r="Y28" s="89"/>
      <c r="Z28" s="89"/>
      <c r="AA28" s="77"/>
      <c r="AB28" s="77"/>
      <c r="AC28" s="77"/>
      <c r="AD28" s="77"/>
      <c r="AE28" s="77"/>
      <c r="AF28" s="91"/>
      <c r="AG28" s="91"/>
      <c r="AH28" s="91"/>
      <c r="AI28" s="91"/>
      <c r="AJ28" s="91"/>
      <c r="AK28" s="167" t="str">
        <f t="shared" si="0"/>
        <v>PURIFICACIÓN Y ANÁLISIS DE FLUIDOS LTDA.</v>
      </c>
      <c r="AL28" s="167">
        <f t="shared" si="1"/>
        <v>0</v>
      </c>
      <c r="AM28" s="167"/>
      <c r="AN28" s="167">
        <f t="shared" si="2"/>
        <v>0</v>
      </c>
      <c r="AO28" s="167"/>
      <c r="AP28" s="167">
        <f t="shared" si="3"/>
        <v>0</v>
      </c>
      <c r="AQ28" s="159"/>
      <c r="AR28" s="159"/>
      <c r="AS28" s="159"/>
      <c r="AT28" s="159"/>
      <c r="AU28" s="159"/>
      <c r="AV28" s="91"/>
      <c r="AW28" s="91"/>
      <c r="AX28" s="91"/>
      <c r="AY28" s="91"/>
      <c r="AZ28" s="91"/>
      <c r="BA28" s="161"/>
      <c r="BB28" s="161"/>
      <c r="BC28" s="161"/>
      <c r="BD28" s="161"/>
      <c r="BE28" s="161"/>
      <c r="BF28" s="87" t="s">
        <v>88</v>
      </c>
      <c r="BG28" s="87">
        <v>118800</v>
      </c>
      <c r="BH28" s="87">
        <v>19008</v>
      </c>
      <c r="BI28" s="87">
        <v>275616</v>
      </c>
      <c r="BJ28" s="87" t="s">
        <v>1416</v>
      </c>
      <c r="BK28" s="89"/>
      <c r="BL28" s="89"/>
      <c r="BM28" s="89"/>
      <c r="BN28" s="89"/>
      <c r="BO28" s="89"/>
      <c r="BP28" s="91"/>
      <c r="BQ28" s="91"/>
      <c r="BR28" s="91"/>
      <c r="BS28" s="91"/>
      <c r="BT28" s="91"/>
      <c r="BU28" s="151" t="str">
        <f t="shared" si="4"/>
        <v>SCIENTIFIC PRODUCTS LTDA</v>
      </c>
      <c r="BV28" s="151" t="str">
        <f t="shared" si="5"/>
        <v>FISHER</v>
      </c>
      <c r="BW28" s="151">
        <f t="shared" si="16"/>
        <v>118800</v>
      </c>
      <c r="BX28" s="151">
        <f t="shared" si="6"/>
        <v>19008</v>
      </c>
      <c r="BY28" s="151">
        <f t="shared" si="17"/>
        <v>275616</v>
      </c>
      <c r="BZ28" s="151" t="str">
        <f t="shared" si="7"/>
        <v>60 días</v>
      </c>
      <c r="CA28" s="107" t="str">
        <f t="shared" si="8"/>
        <v>SCIENTIFIC PRODUCTS LTDA</v>
      </c>
      <c r="CB28" s="107" t="str">
        <f t="shared" si="9"/>
        <v>FISHER</v>
      </c>
      <c r="CC28" s="107">
        <f t="shared" si="10"/>
        <v>118800</v>
      </c>
      <c r="CD28" s="107">
        <f t="shared" si="11"/>
        <v>19008</v>
      </c>
      <c r="CE28" s="107">
        <f t="shared" si="12"/>
        <v>275616</v>
      </c>
      <c r="CF28" s="107" t="str">
        <f t="shared" si="13"/>
        <v>60 días</v>
      </c>
    </row>
    <row r="29" spans="1:84">
      <c r="A29" s="21">
        <v>22</v>
      </c>
      <c r="B29" s="58" t="s">
        <v>1140</v>
      </c>
      <c r="C29" s="13">
        <v>5</v>
      </c>
      <c r="D29" s="13" t="s">
        <v>1125</v>
      </c>
      <c r="E29" s="13" t="s">
        <v>710</v>
      </c>
      <c r="F29" s="13">
        <v>1</v>
      </c>
      <c r="G29" s="155"/>
      <c r="H29" s="241"/>
      <c r="I29" s="241"/>
      <c r="J29" s="242"/>
      <c r="K29" s="87"/>
      <c r="L29" s="79"/>
      <c r="M29" s="79"/>
      <c r="N29" s="79"/>
      <c r="O29" s="79"/>
      <c r="P29" s="79"/>
      <c r="Q29" s="93"/>
      <c r="R29" s="93"/>
      <c r="S29" s="93"/>
      <c r="T29" s="93"/>
      <c r="U29" s="93"/>
      <c r="V29" s="89"/>
      <c r="W29" s="89"/>
      <c r="X29" s="89"/>
      <c r="Y29" s="89"/>
      <c r="Z29" s="89"/>
      <c r="AA29" s="77"/>
      <c r="AB29" s="77"/>
      <c r="AC29" s="77"/>
      <c r="AD29" s="77"/>
      <c r="AE29" s="77"/>
      <c r="AF29" s="91"/>
      <c r="AG29" s="91"/>
      <c r="AH29" s="91"/>
      <c r="AI29" s="91"/>
      <c r="AJ29" s="91"/>
      <c r="AK29" s="167" t="str">
        <f t="shared" si="0"/>
        <v>PURIFICACIÓN Y ANÁLISIS DE FLUIDOS LTDA.</v>
      </c>
      <c r="AL29" s="167">
        <f t="shared" si="1"/>
        <v>0</v>
      </c>
      <c r="AM29" s="167"/>
      <c r="AN29" s="167">
        <f t="shared" si="2"/>
        <v>0</v>
      </c>
      <c r="AO29" s="167"/>
      <c r="AP29" s="167">
        <f t="shared" si="3"/>
        <v>0</v>
      </c>
      <c r="AQ29" s="159"/>
      <c r="AR29" s="159"/>
      <c r="AS29" s="159"/>
      <c r="AT29" s="159"/>
      <c r="AU29" s="159"/>
      <c r="AV29" s="91" t="s">
        <v>1412</v>
      </c>
      <c r="AW29" s="91">
        <v>922000</v>
      </c>
      <c r="AX29" s="91">
        <v>147520</v>
      </c>
      <c r="AY29" s="91">
        <v>1069520</v>
      </c>
      <c r="AZ29" s="91" t="s">
        <v>1283</v>
      </c>
      <c r="BA29" s="161"/>
      <c r="BB29" s="161"/>
      <c r="BC29" s="161"/>
      <c r="BD29" s="161"/>
      <c r="BE29" s="161"/>
      <c r="BF29" s="87"/>
      <c r="BG29" s="87"/>
      <c r="BH29" s="87"/>
      <c r="BI29" s="87"/>
      <c r="BJ29" s="87"/>
      <c r="BK29" s="89"/>
      <c r="BL29" s="89"/>
      <c r="BM29" s="89"/>
      <c r="BN29" s="89"/>
      <c r="BO29" s="89"/>
      <c r="BP29" s="91"/>
      <c r="BQ29" s="91"/>
      <c r="BR29" s="91"/>
      <c r="BS29" s="91"/>
      <c r="BT29" s="91"/>
      <c r="BU29" s="151" t="str">
        <f t="shared" si="4"/>
        <v>QUIMICA  M.G.  S.A.S.</v>
      </c>
      <c r="BV29" s="151" t="str">
        <f t="shared" si="5"/>
        <v>ALDRIHC</v>
      </c>
      <c r="BW29" s="151">
        <f t="shared" si="16"/>
        <v>922000</v>
      </c>
      <c r="BX29" s="151">
        <f t="shared" si="6"/>
        <v>147520</v>
      </c>
      <c r="BY29" s="151">
        <f t="shared" si="17"/>
        <v>1069520</v>
      </c>
      <c r="BZ29" s="151" t="str">
        <f t="shared" si="7"/>
        <v>60 DIAS</v>
      </c>
      <c r="CA29" s="107" t="str">
        <f t="shared" si="8"/>
        <v>QUIMICA  M.G.  S.A.S.</v>
      </c>
      <c r="CB29" s="107" t="str">
        <f t="shared" si="9"/>
        <v>ALDRIHC</v>
      </c>
      <c r="CC29" s="107">
        <f t="shared" si="10"/>
        <v>922000</v>
      </c>
      <c r="CD29" s="107">
        <f t="shared" si="11"/>
        <v>147520</v>
      </c>
      <c r="CE29" s="107">
        <f t="shared" si="12"/>
        <v>1069520</v>
      </c>
      <c r="CF29" s="107" t="str">
        <f t="shared" si="13"/>
        <v>60 DIAS</v>
      </c>
    </row>
    <row r="30" spans="1:84">
      <c r="A30" s="13">
        <v>23</v>
      </c>
      <c r="B30" s="55" t="s">
        <v>1141</v>
      </c>
      <c r="C30" s="13">
        <v>4000</v>
      </c>
      <c r="D30" s="46" t="s">
        <v>314</v>
      </c>
      <c r="E30" s="13" t="s">
        <v>1122</v>
      </c>
      <c r="F30" s="21">
        <v>3</v>
      </c>
      <c r="G30" s="152" t="s">
        <v>1122</v>
      </c>
      <c r="H30" s="242">
        <v>210000</v>
      </c>
      <c r="I30" s="242">
        <v>33600</v>
      </c>
      <c r="J30" s="241">
        <v>730800</v>
      </c>
      <c r="K30" s="87" t="s">
        <v>1276</v>
      </c>
      <c r="L30" s="79"/>
      <c r="M30" s="79"/>
      <c r="N30" s="79"/>
      <c r="O30" s="79"/>
      <c r="P30" s="79"/>
      <c r="Q30" s="93"/>
      <c r="R30" s="93"/>
      <c r="S30" s="93"/>
      <c r="T30" s="93"/>
      <c r="U30" s="93"/>
      <c r="V30" s="89"/>
      <c r="W30" s="89"/>
      <c r="X30" s="89"/>
      <c r="Y30" s="89"/>
      <c r="Z30" s="89"/>
      <c r="AA30" s="77"/>
      <c r="AB30" s="77"/>
      <c r="AC30" s="77"/>
      <c r="AD30" s="77"/>
      <c r="AE30" s="77"/>
      <c r="AF30" s="91"/>
      <c r="AG30" s="91"/>
      <c r="AH30" s="91"/>
      <c r="AI30" s="91"/>
      <c r="AJ30" s="91"/>
      <c r="AK30" s="167" t="str">
        <f t="shared" si="0"/>
        <v>ADEQUIM SAS</v>
      </c>
      <c r="AL30" s="167" t="str">
        <f t="shared" si="1"/>
        <v>J.T.BAKER</v>
      </c>
      <c r="AM30" s="167">
        <f t="shared" si="14"/>
        <v>210000</v>
      </c>
      <c r="AN30" s="167">
        <f t="shared" si="2"/>
        <v>33600</v>
      </c>
      <c r="AO30" s="167">
        <f t="shared" si="15"/>
        <v>730800</v>
      </c>
      <c r="AP30" s="167" t="str">
        <f t="shared" si="3"/>
        <v>30 DIAS</v>
      </c>
      <c r="AQ30" s="159" t="s">
        <v>1122</v>
      </c>
      <c r="AR30" s="159">
        <v>255320.38</v>
      </c>
      <c r="AS30" s="159">
        <v>40851.260800000004</v>
      </c>
      <c r="AT30" s="159">
        <v>888514.92240000004</v>
      </c>
      <c r="AU30" s="159" t="s">
        <v>1312</v>
      </c>
      <c r="AV30" s="91"/>
      <c r="AW30" s="91"/>
      <c r="AX30" s="91"/>
      <c r="AY30" s="91"/>
      <c r="AZ30" s="91"/>
      <c r="BA30" s="161"/>
      <c r="BB30" s="161"/>
      <c r="BC30" s="161"/>
      <c r="BD30" s="161"/>
      <c r="BE30" s="161"/>
      <c r="BF30" s="87"/>
      <c r="BG30" s="87"/>
      <c r="BH30" s="87"/>
      <c r="BI30" s="87"/>
      <c r="BJ30" s="87"/>
      <c r="BK30" s="89"/>
      <c r="BL30" s="89"/>
      <c r="BM30" s="89"/>
      <c r="BN30" s="89"/>
      <c r="BO30" s="89"/>
      <c r="BP30" s="91" t="s">
        <v>1424</v>
      </c>
      <c r="BQ30" s="91">
        <v>118667</v>
      </c>
      <c r="BR30" s="91">
        <v>18986.72</v>
      </c>
      <c r="BS30" s="91">
        <v>412961.16000000003</v>
      </c>
      <c r="BT30" s="91" t="s">
        <v>1336</v>
      </c>
      <c r="BU30" s="151" t="str">
        <f t="shared" si="4"/>
        <v xml:space="preserve">LABORATORIOS WACOL S.A </v>
      </c>
      <c r="BV30" s="151" t="str">
        <f t="shared" si="5"/>
        <v>JT BAKER</v>
      </c>
      <c r="BW30" s="151">
        <f t="shared" si="16"/>
        <v>118667</v>
      </c>
      <c r="BX30" s="151">
        <f t="shared" si="6"/>
        <v>18986.72</v>
      </c>
      <c r="BY30" s="151">
        <f t="shared" si="17"/>
        <v>412961.16000000003</v>
      </c>
      <c r="BZ30" s="151" t="str">
        <f t="shared" si="7"/>
        <v>05 DIAS</v>
      </c>
      <c r="CA30" s="107" t="str">
        <f t="shared" si="8"/>
        <v xml:space="preserve">LABORATORIOS WACOL S.A </v>
      </c>
      <c r="CB30" s="107" t="str">
        <f t="shared" si="9"/>
        <v>JT BAKER</v>
      </c>
      <c r="CC30" s="107">
        <f t="shared" si="10"/>
        <v>118667</v>
      </c>
      <c r="CD30" s="107">
        <f t="shared" si="11"/>
        <v>18986.72</v>
      </c>
      <c r="CE30" s="107">
        <f t="shared" si="12"/>
        <v>412961.16000000003</v>
      </c>
      <c r="CF30" s="107" t="str">
        <f t="shared" si="13"/>
        <v>05 DIAS</v>
      </c>
    </row>
    <row r="31" spans="1:84" ht="90">
      <c r="A31" s="13">
        <v>24</v>
      </c>
      <c r="B31" s="55" t="s">
        <v>1142</v>
      </c>
      <c r="C31" s="13" t="s">
        <v>1143</v>
      </c>
      <c r="D31" s="13" t="s">
        <v>1144</v>
      </c>
      <c r="E31" s="13" t="s">
        <v>113</v>
      </c>
      <c r="F31" s="21">
        <v>2</v>
      </c>
      <c r="G31" s="152" t="s">
        <v>113</v>
      </c>
      <c r="H31" s="241">
        <v>805000</v>
      </c>
      <c r="I31" s="241">
        <v>128800</v>
      </c>
      <c r="J31" s="241">
        <v>1867599.9999999998</v>
      </c>
      <c r="K31" s="87" t="s">
        <v>1274</v>
      </c>
      <c r="L31" s="79" t="s">
        <v>113</v>
      </c>
      <c r="M31" s="79">
        <v>696590</v>
      </c>
      <c r="N31" s="79">
        <v>111454.40000000001</v>
      </c>
      <c r="O31" s="79">
        <v>1616088.8</v>
      </c>
      <c r="P31" s="79" t="s">
        <v>1284</v>
      </c>
      <c r="Q31" s="93"/>
      <c r="R31" s="93"/>
      <c r="S31" s="93"/>
      <c r="T31" s="93"/>
      <c r="U31" s="93"/>
      <c r="V31" s="89"/>
      <c r="W31" s="89"/>
      <c r="X31" s="89"/>
      <c r="Y31" s="89"/>
      <c r="Z31" s="89"/>
      <c r="AA31" s="77"/>
      <c r="AB31" s="77"/>
      <c r="AC31" s="77"/>
      <c r="AD31" s="77"/>
      <c r="AE31" s="77"/>
      <c r="AF31" s="91"/>
      <c r="AG31" s="91"/>
      <c r="AH31" s="91"/>
      <c r="AI31" s="91"/>
      <c r="AJ31" s="91"/>
      <c r="AK31" s="167" t="str">
        <f t="shared" si="0"/>
        <v>BLAMIS DOTACIONES</v>
      </c>
      <c r="AL31" s="167" t="str">
        <f t="shared" si="1"/>
        <v>BRAND</v>
      </c>
      <c r="AM31" s="167">
        <f t="shared" si="14"/>
        <v>696590</v>
      </c>
      <c r="AN31" s="167">
        <f t="shared" si="2"/>
        <v>111454.40000000001</v>
      </c>
      <c r="AO31" s="167">
        <f t="shared" si="15"/>
        <v>1616088.8</v>
      </c>
      <c r="AP31" s="167" t="str">
        <f t="shared" si="3"/>
        <v>5 DIAS</v>
      </c>
      <c r="AQ31" s="159" t="s">
        <v>113</v>
      </c>
      <c r="AR31" s="159">
        <v>901336</v>
      </c>
      <c r="AS31" s="159">
        <v>144213.76000000001</v>
      </c>
      <c r="AT31" s="159">
        <v>2091099.52</v>
      </c>
      <c r="AU31" s="159" t="s">
        <v>1312</v>
      </c>
      <c r="AV31" s="91"/>
      <c r="AW31" s="91"/>
      <c r="AX31" s="91"/>
      <c r="AY31" s="91"/>
      <c r="AZ31" s="91"/>
      <c r="BA31" s="161"/>
      <c r="BB31" s="161"/>
      <c r="BC31" s="161"/>
      <c r="BD31" s="161"/>
      <c r="BE31" s="161"/>
      <c r="BF31" s="87" t="s">
        <v>1325</v>
      </c>
      <c r="BG31" s="87">
        <v>708400</v>
      </c>
      <c r="BH31" s="87">
        <v>113344</v>
      </c>
      <c r="BI31" s="87">
        <v>1643488</v>
      </c>
      <c r="BJ31" s="87" t="s">
        <v>1416</v>
      </c>
      <c r="BK31" s="89"/>
      <c r="BL31" s="89"/>
      <c r="BM31" s="89"/>
      <c r="BN31" s="89"/>
      <c r="BO31" s="89"/>
      <c r="BP31" s="91"/>
      <c r="BQ31" s="91"/>
      <c r="BR31" s="91"/>
      <c r="BS31" s="91"/>
      <c r="BT31" s="91"/>
      <c r="BU31" s="151" t="str">
        <f t="shared" si="4"/>
        <v>SCIENTIFIC PRODUCTS LTDA</v>
      </c>
      <c r="BV31" s="151" t="str">
        <f t="shared" si="5"/>
        <v>Brand</v>
      </c>
      <c r="BW31" s="151">
        <f t="shared" si="16"/>
        <v>708400</v>
      </c>
      <c r="BX31" s="151">
        <f t="shared" si="6"/>
        <v>113344</v>
      </c>
      <c r="BY31" s="151">
        <f t="shared" si="17"/>
        <v>1643488</v>
      </c>
      <c r="BZ31" s="151" t="str">
        <f t="shared" si="7"/>
        <v>60 días</v>
      </c>
      <c r="CA31" s="107" t="str">
        <f t="shared" si="8"/>
        <v>BLAMIS DOTACIONES</v>
      </c>
      <c r="CB31" s="107" t="str">
        <f t="shared" si="9"/>
        <v>BRAND</v>
      </c>
      <c r="CC31" s="107">
        <f t="shared" si="10"/>
        <v>696590</v>
      </c>
      <c r="CD31" s="107">
        <f t="shared" si="11"/>
        <v>111454.40000000001</v>
      </c>
      <c r="CE31" s="107">
        <f t="shared" si="12"/>
        <v>1616088.8</v>
      </c>
      <c r="CF31" s="107" t="str">
        <f t="shared" si="13"/>
        <v>5 DIAS</v>
      </c>
    </row>
    <row r="32" spans="1:84" ht="90">
      <c r="A32" s="21">
        <v>25</v>
      </c>
      <c r="B32" s="55" t="s">
        <v>1145</v>
      </c>
      <c r="C32" s="13" t="s">
        <v>1146</v>
      </c>
      <c r="D32" s="13" t="s">
        <v>1144</v>
      </c>
      <c r="E32" s="13" t="s">
        <v>113</v>
      </c>
      <c r="F32" s="21">
        <v>1</v>
      </c>
      <c r="G32" s="152" t="s">
        <v>113</v>
      </c>
      <c r="H32" s="241">
        <v>730000</v>
      </c>
      <c r="I32" s="241">
        <v>116800</v>
      </c>
      <c r="J32" s="241">
        <v>846799.99999999988</v>
      </c>
      <c r="K32" s="87" t="s">
        <v>1274</v>
      </c>
      <c r="L32" s="79" t="s">
        <v>113</v>
      </c>
      <c r="M32" s="79">
        <v>633160</v>
      </c>
      <c r="N32" s="79">
        <v>101305.60000000001</v>
      </c>
      <c r="O32" s="79">
        <v>734465.6</v>
      </c>
      <c r="P32" s="79" t="s">
        <v>1284</v>
      </c>
      <c r="Q32" s="93"/>
      <c r="R32" s="93"/>
      <c r="S32" s="93"/>
      <c r="T32" s="93"/>
      <c r="U32" s="93"/>
      <c r="V32" s="89"/>
      <c r="W32" s="89"/>
      <c r="X32" s="89"/>
      <c r="Y32" s="89"/>
      <c r="Z32" s="89"/>
      <c r="AA32" s="77" t="s">
        <v>113</v>
      </c>
      <c r="AB32" s="77">
        <v>1078000</v>
      </c>
      <c r="AC32" s="77">
        <v>172480</v>
      </c>
      <c r="AD32" s="77">
        <v>1250480</v>
      </c>
      <c r="AE32" s="77" t="s">
        <v>1368</v>
      </c>
      <c r="AF32" s="91"/>
      <c r="AG32" s="91"/>
      <c r="AH32" s="91"/>
      <c r="AI32" s="91"/>
      <c r="AJ32" s="91"/>
      <c r="AK32" s="167" t="str">
        <f t="shared" si="0"/>
        <v>BLAMIS DOTACIONES</v>
      </c>
      <c r="AL32" s="167" t="str">
        <f t="shared" si="1"/>
        <v>BRAND</v>
      </c>
      <c r="AM32" s="167">
        <f t="shared" si="14"/>
        <v>633160</v>
      </c>
      <c r="AN32" s="167">
        <f t="shared" si="2"/>
        <v>101305.60000000001</v>
      </c>
      <c r="AO32" s="167">
        <f t="shared" si="15"/>
        <v>734465.6</v>
      </c>
      <c r="AP32" s="167" t="str">
        <f t="shared" si="3"/>
        <v>5 DIAS</v>
      </c>
      <c r="AQ32" s="159" t="s">
        <v>113</v>
      </c>
      <c r="AR32" s="159">
        <v>756400</v>
      </c>
      <c r="AS32" s="159">
        <v>121024</v>
      </c>
      <c r="AT32" s="159">
        <v>877424</v>
      </c>
      <c r="AU32" s="159" t="s">
        <v>1312</v>
      </c>
      <c r="AV32" s="91"/>
      <c r="AW32" s="91"/>
      <c r="AX32" s="91"/>
      <c r="AY32" s="91"/>
      <c r="AZ32" s="91"/>
      <c r="BA32" s="161"/>
      <c r="BB32" s="161"/>
      <c r="BC32" s="161"/>
      <c r="BD32" s="161"/>
      <c r="BE32" s="161"/>
      <c r="BF32" s="87" t="s">
        <v>1325</v>
      </c>
      <c r="BG32" s="87">
        <v>642400</v>
      </c>
      <c r="BH32" s="87">
        <v>102784</v>
      </c>
      <c r="BI32" s="87">
        <v>745184</v>
      </c>
      <c r="BJ32" s="87" t="s">
        <v>1416</v>
      </c>
      <c r="BK32" s="89"/>
      <c r="BL32" s="89"/>
      <c r="BM32" s="89"/>
      <c r="BN32" s="89"/>
      <c r="BO32" s="89"/>
      <c r="BP32" s="91"/>
      <c r="BQ32" s="91"/>
      <c r="BR32" s="91"/>
      <c r="BS32" s="91"/>
      <c r="BT32" s="91"/>
      <c r="BU32" s="151" t="str">
        <f t="shared" si="4"/>
        <v>SCIENTIFIC PRODUCTS LTDA</v>
      </c>
      <c r="BV32" s="151" t="str">
        <f t="shared" si="5"/>
        <v>Brand</v>
      </c>
      <c r="BW32" s="151">
        <f t="shared" si="16"/>
        <v>642400</v>
      </c>
      <c r="BX32" s="151">
        <f t="shared" si="6"/>
        <v>102784</v>
      </c>
      <c r="BY32" s="151">
        <f t="shared" si="17"/>
        <v>745184</v>
      </c>
      <c r="BZ32" s="151" t="str">
        <f t="shared" si="7"/>
        <v>60 días</v>
      </c>
      <c r="CA32" s="107" t="str">
        <f t="shared" si="8"/>
        <v>BLAMIS DOTACIONES</v>
      </c>
      <c r="CB32" s="107" t="str">
        <f t="shared" si="9"/>
        <v>BRAND</v>
      </c>
      <c r="CC32" s="107">
        <f t="shared" si="10"/>
        <v>633160</v>
      </c>
      <c r="CD32" s="107">
        <f t="shared" si="11"/>
        <v>101305.60000000001</v>
      </c>
      <c r="CE32" s="107">
        <f t="shared" si="12"/>
        <v>734465.6</v>
      </c>
      <c r="CF32" s="107" t="str">
        <f t="shared" si="13"/>
        <v>5 DIAS</v>
      </c>
    </row>
    <row r="33" spans="1:84" ht="30">
      <c r="A33" s="21">
        <v>26</v>
      </c>
      <c r="B33" s="55" t="s">
        <v>1147</v>
      </c>
      <c r="C33" s="13">
        <v>250</v>
      </c>
      <c r="D33" s="13" t="s">
        <v>1148</v>
      </c>
      <c r="E33" s="21" t="s">
        <v>865</v>
      </c>
      <c r="F33" s="13">
        <v>2</v>
      </c>
      <c r="G33" s="155" t="s">
        <v>1392</v>
      </c>
      <c r="H33" s="242">
        <v>563000</v>
      </c>
      <c r="I33" s="242">
        <v>90080</v>
      </c>
      <c r="J33" s="242">
        <v>1306160</v>
      </c>
      <c r="K33" s="87" t="s">
        <v>1274</v>
      </c>
      <c r="L33" s="79"/>
      <c r="M33" s="79"/>
      <c r="N33" s="79"/>
      <c r="O33" s="79"/>
      <c r="P33" s="79"/>
      <c r="Q33" s="93"/>
      <c r="R33" s="93"/>
      <c r="S33" s="93"/>
      <c r="T33" s="93"/>
      <c r="U33" s="93"/>
      <c r="V33" s="89"/>
      <c r="W33" s="89"/>
      <c r="X33" s="89"/>
      <c r="Y33" s="89"/>
      <c r="Z33" s="89"/>
      <c r="AA33" s="77"/>
      <c r="AB33" s="77"/>
      <c r="AC33" s="77"/>
      <c r="AD33" s="77"/>
      <c r="AE33" s="77"/>
      <c r="AF33" s="91"/>
      <c r="AG33" s="91"/>
      <c r="AH33" s="91"/>
      <c r="AI33" s="91"/>
      <c r="AJ33" s="91"/>
      <c r="AK33" s="167" t="str">
        <f t="shared" si="0"/>
        <v>ADEQUIM SAS</v>
      </c>
      <c r="AL33" s="167" t="str">
        <f t="shared" si="1"/>
        <v>ALFAAESAR</v>
      </c>
      <c r="AM33" s="167">
        <f t="shared" si="14"/>
        <v>563000</v>
      </c>
      <c r="AN33" s="167">
        <f t="shared" si="2"/>
        <v>90080</v>
      </c>
      <c r="AO33" s="167">
        <f t="shared" si="15"/>
        <v>1306160</v>
      </c>
      <c r="AP33" s="167" t="str">
        <f t="shared" si="3"/>
        <v>90 DIAS</v>
      </c>
      <c r="AQ33" s="159" t="s">
        <v>865</v>
      </c>
      <c r="AR33" s="159">
        <v>572180</v>
      </c>
      <c r="AS33" s="159">
        <v>91548.800000000003</v>
      </c>
      <c r="AT33" s="159">
        <v>1327457.6000000001</v>
      </c>
      <c r="AU33" s="159" t="s">
        <v>1312</v>
      </c>
      <c r="AV33" s="91"/>
      <c r="AW33" s="91"/>
      <c r="AX33" s="91"/>
      <c r="AY33" s="91"/>
      <c r="AZ33" s="91"/>
      <c r="BA33" s="161"/>
      <c r="BB33" s="161"/>
      <c r="BC33" s="161"/>
      <c r="BD33" s="161"/>
      <c r="BE33" s="161"/>
      <c r="BF33" s="87"/>
      <c r="BG33" s="87"/>
      <c r="BH33" s="87"/>
      <c r="BI33" s="87"/>
      <c r="BJ33" s="87"/>
      <c r="BK33" s="89"/>
      <c r="BL33" s="89"/>
      <c r="BM33" s="89"/>
      <c r="BN33" s="89"/>
      <c r="BO33" s="89"/>
      <c r="BP33" s="91"/>
      <c r="BQ33" s="91"/>
      <c r="BR33" s="91"/>
      <c r="BS33" s="91"/>
      <c r="BT33" s="91"/>
      <c r="BU33" s="151" t="str">
        <f t="shared" si="4"/>
        <v>PROFINAS SAS</v>
      </c>
      <c r="BV33" s="151" t="str">
        <f t="shared" si="5"/>
        <v>Alfa Aesar</v>
      </c>
      <c r="BW33" s="151">
        <f t="shared" si="16"/>
        <v>572180</v>
      </c>
      <c r="BX33" s="151">
        <f t="shared" si="6"/>
        <v>91548.800000000003</v>
      </c>
      <c r="BY33" s="151">
        <f t="shared" si="17"/>
        <v>1327457.6000000001</v>
      </c>
      <c r="BZ33" s="151" t="str">
        <f t="shared" si="7"/>
        <v>8-75 DIAS</v>
      </c>
      <c r="CA33" s="107" t="str">
        <f t="shared" si="8"/>
        <v>ADEQUIM SAS</v>
      </c>
      <c r="CB33" s="107" t="str">
        <f t="shared" si="9"/>
        <v>ALFAAESAR</v>
      </c>
      <c r="CC33" s="107">
        <f t="shared" si="10"/>
        <v>563000</v>
      </c>
      <c r="CD33" s="107">
        <f t="shared" si="11"/>
        <v>90080</v>
      </c>
      <c r="CE33" s="107">
        <f t="shared" si="12"/>
        <v>1306160</v>
      </c>
      <c r="CF33" s="107" t="str">
        <f t="shared" si="13"/>
        <v>90 DIAS</v>
      </c>
    </row>
    <row r="34" spans="1:84" ht="30">
      <c r="A34" s="13">
        <v>27</v>
      </c>
      <c r="B34" s="55" t="s">
        <v>1149</v>
      </c>
      <c r="C34" s="13">
        <v>5</v>
      </c>
      <c r="D34" s="13" t="s">
        <v>1125</v>
      </c>
      <c r="E34" s="13" t="s">
        <v>865</v>
      </c>
      <c r="F34" s="13">
        <v>1</v>
      </c>
      <c r="G34" s="155"/>
      <c r="H34" s="242"/>
      <c r="I34" s="242"/>
      <c r="J34" s="242"/>
      <c r="K34" s="87"/>
      <c r="L34" s="79"/>
      <c r="M34" s="79"/>
      <c r="N34" s="79"/>
      <c r="O34" s="79"/>
      <c r="P34" s="79"/>
      <c r="Q34" s="93"/>
      <c r="R34" s="93"/>
      <c r="S34" s="93"/>
      <c r="T34" s="93"/>
      <c r="U34" s="93"/>
      <c r="V34" s="89"/>
      <c r="W34" s="89"/>
      <c r="X34" s="89"/>
      <c r="Y34" s="89"/>
      <c r="Z34" s="89"/>
      <c r="AA34" s="77"/>
      <c r="AB34" s="77"/>
      <c r="AC34" s="77"/>
      <c r="AD34" s="77"/>
      <c r="AE34" s="77"/>
      <c r="AF34" s="91"/>
      <c r="AG34" s="91"/>
      <c r="AH34" s="91"/>
      <c r="AI34" s="91"/>
      <c r="AJ34" s="91"/>
      <c r="AK34" s="167" t="str">
        <f t="shared" si="0"/>
        <v>PURIFICACIÓN Y ANÁLISIS DE FLUIDOS LTDA.</v>
      </c>
      <c r="AL34" s="167">
        <f t="shared" si="1"/>
        <v>0</v>
      </c>
      <c r="AM34" s="167"/>
      <c r="AN34" s="167">
        <f t="shared" si="2"/>
        <v>0</v>
      </c>
      <c r="AO34" s="167"/>
      <c r="AP34" s="167">
        <f t="shared" si="3"/>
        <v>0</v>
      </c>
      <c r="AQ34" s="159"/>
      <c r="AR34" s="159"/>
      <c r="AS34" s="159"/>
      <c r="AT34" s="159"/>
      <c r="AU34" s="159"/>
      <c r="AV34" s="91"/>
      <c r="AW34" s="91"/>
      <c r="AX34" s="91"/>
      <c r="AY34" s="91"/>
      <c r="AZ34" s="91"/>
      <c r="BA34" s="161"/>
      <c r="BB34" s="161"/>
      <c r="BC34" s="161"/>
      <c r="BD34" s="161"/>
      <c r="BE34" s="161"/>
      <c r="BF34" s="87"/>
      <c r="BG34" s="87"/>
      <c r="BH34" s="87"/>
      <c r="BI34" s="87"/>
      <c r="BJ34" s="87"/>
      <c r="BK34" s="89"/>
      <c r="BL34" s="89"/>
      <c r="BM34" s="89"/>
      <c r="BN34" s="89"/>
      <c r="BO34" s="89"/>
      <c r="BP34" s="91"/>
      <c r="BQ34" s="91"/>
      <c r="BR34" s="91"/>
      <c r="BS34" s="91"/>
      <c r="BT34" s="91"/>
      <c r="BU34" s="151" t="str">
        <f t="shared" si="4"/>
        <v xml:space="preserve">LABORATORIOS WACOL S.A </v>
      </c>
      <c r="BV34" s="151">
        <f t="shared" si="5"/>
        <v>0</v>
      </c>
      <c r="BW34" s="151"/>
      <c r="BX34" s="151">
        <f t="shared" si="6"/>
        <v>0</v>
      </c>
      <c r="BY34" s="151"/>
      <c r="BZ34" s="151">
        <f t="shared" si="7"/>
        <v>0</v>
      </c>
      <c r="CA34" s="107" t="str">
        <f t="shared" si="8"/>
        <v xml:space="preserve">LABORATORIOS WACOL S.A </v>
      </c>
      <c r="CB34" s="107">
        <f t="shared" si="9"/>
        <v>0</v>
      </c>
      <c r="CC34" s="107">
        <f t="shared" si="10"/>
        <v>0</v>
      </c>
      <c r="CD34" s="107">
        <f t="shared" si="11"/>
        <v>0</v>
      </c>
      <c r="CE34" s="107">
        <f t="shared" si="12"/>
        <v>0</v>
      </c>
      <c r="CF34" s="107">
        <f t="shared" si="13"/>
        <v>0</v>
      </c>
    </row>
    <row r="35" spans="1:84" ht="75">
      <c r="A35" s="13">
        <v>28</v>
      </c>
      <c r="B35" s="57" t="s">
        <v>1150</v>
      </c>
      <c r="C35" s="21">
        <v>200</v>
      </c>
      <c r="D35" s="21" t="s">
        <v>163</v>
      </c>
      <c r="E35" s="16" t="s">
        <v>1151</v>
      </c>
      <c r="F35" s="21">
        <v>1</v>
      </c>
      <c r="G35" s="152"/>
      <c r="H35" s="241"/>
      <c r="I35" s="241"/>
      <c r="J35" s="241"/>
      <c r="K35" s="87"/>
      <c r="L35" s="79"/>
      <c r="M35" s="79"/>
      <c r="N35" s="79"/>
      <c r="O35" s="79"/>
      <c r="P35" s="79"/>
      <c r="Q35" s="93"/>
      <c r="R35" s="93"/>
      <c r="S35" s="93"/>
      <c r="T35" s="93"/>
      <c r="U35" s="93"/>
      <c r="V35" s="89"/>
      <c r="W35" s="89"/>
      <c r="X35" s="89"/>
      <c r="Y35" s="89"/>
      <c r="Z35" s="89"/>
      <c r="AA35" s="77"/>
      <c r="AB35" s="77"/>
      <c r="AC35" s="77"/>
      <c r="AD35" s="77"/>
      <c r="AE35" s="77"/>
      <c r="AF35" s="91"/>
      <c r="AG35" s="91"/>
      <c r="AH35" s="91"/>
      <c r="AI35" s="91"/>
      <c r="AJ35" s="91"/>
      <c r="AK35" s="167" t="str">
        <f t="shared" si="0"/>
        <v>PURIFICACIÓN Y ANÁLISIS DE FLUIDOS LTDA.</v>
      </c>
      <c r="AL35" s="167">
        <f t="shared" si="1"/>
        <v>0</v>
      </c>
      <c r="AM35" s="167"/>
      <c r="AN35" s="167">
        <f t="shared" si="2"/>
        <v>0</v>
      </c>
      <c r="AO35" s="167"/>
      <c r="AP35" s="167">
        <f t="shared" si="3"/>
        <v>0</v>
      </c>
      <c r="AQ35" s="159"/>
      <c r="AR35" s="159"/>
      <c r="AS35" s="159"/>
      <c r="AT35" s="159"/>
      <c r="AU35" s="159"/>
      <c r="AV35" s="91"/>
      <c r="AW35" s="91"/>
      <c r="AX35" s="91"/>
      <c r="AY35" s="91"/>
      <c r="AZ35" s="91"/>
      <c r="BA35" s="161"/>
      <c r="BB35" s="161"/>
      <c r="BC35" s="161"/>
      <c r="BD35" s="161"/>
      <c r="BE35" s="161"/>
      <c r="BF35" s="87"/>
      <c r="BG35" s="87"/>
      <c r="BH35" s="87"/>
      <c r="BI35" s="87"/>
      <c r="BJ35" s="87"/>
      <c r="BK35" s="89"/>
      <c r="BL35" s="89"/>
      <c r="BM35" s="89"/>
      <c r="BN35" s="89"/>
      <c r="BO35" s="89"/>
      <c r="BP35" s="91"/>
      <c r="BQ35" s="91"/>
      <c r="BR35" s="91"/>
      <c r="BS35" s="91"/>
      <c r="BT35" s="91"/>
      <c r="BU35" s="151" t="str">
        <f t="shared" si="4"/>
        <v xml:space="preserve">LABORATORIOS WACOL S.A </v>
      </c>
      <c r="BV35" s="151">
        <f t="shared" si="5"/>
        <v>0</v>
      </c>
      <c r="BW35" s="151"/>
      <c r="BX35" s="151">
        <f t="shared" si="6"/>
        <v>0</v>
      </c>
      <c r="BY35" s="151"/>
      <c r="BZ35" s="151">
        <f t="shared" si="7"/>
        <v>0</v>
      </c>
      <c r="CA35" s="107" t="str">
        <f t="shared" si="8"/>
        <v xml:space="preserve">LABORATORIOS WACOL S.A </v>
      </c>
      <c r="CB35" s="107">
        <f t="shared" si="9"/>
        <v>0</v>
      </c>
      <c r="CC35" s="107">
        <f t="shared" si="10"/>
        <v>0</v>
      </c>
      <c r="CD35" s="107">
        <f t="shared" si="11"/>
        <v>0</v>
      </c>
      <c r="CE35" s="107">
        <f t="shared" si="12"/>
        <v>0</v>
      </c>
      <c r="CF35" s="107">
        <f t="shared" si="13"/>
        <v>0</v>
      </c>
    </row>
    <row r="36" spans="1:84" ht="45">
      <c r="A36" s="13">
        <v>29</v>
      </c>
      <c r="B36" s="55" t="s">
        <v>1152</v>
      </c>
      <c r="C36" s="46">
        <v>2</v>
      </c>
      <c r="D36" s="21" t="s">
        <v>1125</v>
      </c>
      <c r="E36" s="28" t="s">
        <v>1153</v>
      </c>
      <c r="F36" s="13">
        <v>1</v>
      </c>
      <c r="G36" s="155"/>
      <c r="H36" s="244"/>
      <c r="I36" s="244"/>
      <c r="J36" s="242"/>
      <c r="K36" s="87"/>
      <c r="L36" s="79"/>
      <c r="M36" s="79"/>
      <c r="N36" s="79"/>
      <c r="O36" s="79"/>
      <c r="P36" s="79"/>
      <c r="Q36" s="93"/>
      <c r="R36" s="93"/>
      <c r="S36" s="93"/>
      <c r="T36" s="93"/>
      <c r="U36" s="93"/>
      <c r="V36" s="89"/>
      <c r="W36" s="89"/>
      <c r="X36" s="89"/>
      <c r="Y36" s="89"/>
      <c r="Z36" s="89"/>
      <c r="AA36" s="77"/>
      <c r="AB36" s="77"/>
      <c r="AC36" s="77"/>
      <c r="AD36" s="77"/>
      <c r="AE36" s="77"/>
      <c r="AF36" s="91"/>
      <c r="AG36" s="91"/>
      <c r="AH36" s="91"/>
      <c r="AI36" s="91"/>
      <c r="AJ36" s="91"/>
      <c r="AK36" s="167" t="str">
        <f t="shared" si="0"/>
        <v>PURIFICACIÓN Y ANÁLISIS DE FLUIDOS LTDA.</v>
      </c>
      <c r="AL36" s="167">
        <f t="shared" si="1"/>
        <v>0</v>
      </c>
      <c r="AM36" s="167"/>
      <c r="AN36" s="167">
        <f t="shared" si="2"/>
        <v>0</v>
      </c>
      <c r="AO36" s="167"/>
      <c r="AP36" s="167">
        <f t="shared" si="3"/>
        <v>0</v>
      </c>
      <c r="AQ36" s="159"/>
      <c r="AR36" s="159"/>
      <c r="AS36" s="159"/>
      <c r="AT36" s="159"/>
      <c r="AU36" s="159"/>
      <c r="AV36" s="91"/>
      <c r="AW36" s="91"/>
      <c r="AX36" s="91"/>
      <c r="AY36" s="91"/>
      <c r="AZ36" s="91"/>
      <c r="BA36" s="161"/>
      <c r="BB36" s="161"/>
      <c r="BC36" s="161"/>
      <c r="BD36" s="161"/>
      <c r="BE36" s="161"/>
      <c r="BF36" s="87" t="s">
        <v>1153</v>
      </c>
      <c r="BG36" s="87">
        <v>348600</v>
      </c>
      <c r="BH36" s="87">
        <v>55776</v>
      </c>
      <c r="BI36" s="87">
        <v>404376</v>
      </c>
      <c r="BJ36" s="87" t="s">
        <v>1417</v>
      </c>
      <c r="BK36" s="89"/>
      <c r="BL36" s="89"/>
      <c r="BM36" s="89"/>
      <c r="BN36" s="89"/>
      <c r="BO36" s="89"/>
      <c r="BP36" s="91"/>
      <c r="BQ36" s="91"/>
      <c r="BR36" s="91"/>
      <c r="BS36" s="91"/>
      <c r="BT36" s="91"/>
      <c r="BU36" s="151" t="str">
        <f t="shared" si="4"/>
        <v>SCIENTIFIC PRODUCTS LTDA</v>
      </c>
      <c r="BV36" s="151" t="str">
        <f t="shared" si="5"/>
        <v>ROCHE</v>
      </c>
      <c r="BW36" s="151">
        <f t="shared" si="16"/>
        <v>348600</v>
      </c>
      <c r="BX36" s="151">
        <f t="shared" si="6"/>
        <v>55776</v>
      </c>
      <c r="BY36" s="151">
        <f t="shared" si="17"/>
        <v>404376</v>
      </c>
      <c r="BZ36" s="151" t="str">
        <f t="shared" si="7"/>
        <v>90 días</v>
      </c>
      <c r="CA36" s="107" t="str">
        <f t="shared" si="8"/>
        <v>SCIENTIFIC PRODUCTS LTDA</v>
      </c>
      <c r="CB36" s="107" t="str">
        <f t="shared" si="9"/>
        <v>ROCHE</v>
      </c>
      <c r="CC36" s="107">
        <f t="shared" si="10"/>
        <v>348600</v>
      </c>
      <c r="CD36" s="107">
        <f t="shared" si="11"/>
        <v>55776</v>
      </c>
      <c r="CE36" s="107">
        <f t="shared" si="12"/>
        <v>404376</v>
      </c>
      <c r="CF36" s="107" t="str">
        <f t="shared" si="13"/>
        <v>90 días</v>
      </c>
    </row>
    <row r="37" spans="1:84">
      <c r="A37" s="13">
        <v>30</v>
      </c>
      <c r="B37" s="55" t="s">
        <v>1154</v>
      </c>
      <c r="C37" s="13">
        <v>2.5</v>
      </c>
      <c r="D37" s="13" t="s">
        <v>1155</v>
      </c>
      <c r="E37" s="13" t="s">
        <v>1122</v>
      </c>
      <c r="F37" s="13">
        <v>1</v>
      </c>
      <c r="G37" s="155" t="s">
        <v>1122</v>
      </c>
      <c r="H37" s="245">
        <v>128700</v>
      </c>
      <c r="I37" s="245">
        <v>20592</v>
      </c>
      <c r="J37" s="242">
        <v>149292</v>
      </c>
      <c r="K37" s="87" t="s">
        <v>1276</v>
      </c>
      <c r="L37" s="79"/>
      <c r="M37" s="79"/>
      <c r="N37" s="79"/>
      <c r="O37" s="79"/>
      <c r="P37" s="79"/>
      <c r="Q37" s="93"/>
      <c r="R37" s="93"/>
      <c r="S37" s="93"/>
      <c r="T37" s="93"/>
      <c r="U37" s="93"/>
      <c r="V37" s="89"/>
      <c r="W37" s="89"/>
      <c r="X37" s="89"/>
      <c r="Y37" s="89"/>
      <c r="Z37" s="89"/>
      <c r="AA37" s="77"/>
      <c r="AB37" s="77"/>
      <c r="AC37" s="77"/>
      <c r="AD37" s="77"/>
      <c r="AE37" s="77"/>
      <c r="AF37" s="91"/>
      <c r="AG37" s="91"/>
      <c r="AH37" s="91"/>
      <c r="AI37" s="91"/>
      <c r="AJ37" s="91"/>
      <c r="AK37" s="167" t="str">
        <f t="shared" si="0"/>
        <v>ADEQUIM SAS</v>
      </c>
      <c r="AL37" s="167" t="str">
        <f t="shared" si="1"/>
        <v>J.T.BAKER</v>
      </c>
      <c r="AM37" s="167">
        <f t="shared" si="14"/>
        <v>128700</v>
      </c>
      <c r="AN37" s="167">
        <f t="shared" si="2"/>
        <v>20592</v>
      </c>
      <c r="AO37" s="167">
        <f t="shared" si="15"/>
        <v>149292</v>
      </c>
      <c r="AP37" s="167" t="str">
        <f t="shared" si="3"/>
        <v>30 DIAS</v>
      </c>
      <c r="AQ37" s="159" t="s">
        <v>1122</v>
      </c>
      <c r="AR37" s="159">
        <v>140867.29999999999</v>
      </c>
      <c r="AS37" s="159">
        <v>22538.768</v>
      </c>
      <c r="AT37" s="159">
        <v>163406.068</v>
      </c>
      <c r="AU37" s="159" t="s">
        <v>1312</v>
      </c>
      <c r="AV37" s="91"/>
      <c r="AW37" s="91"/>
      <c r="AX37" s="91"/>
      <c r="AY37" s="91"/>
      <c r="AZ37" s="91"/>
      <c r="BA37" s="161"/>
      <c r="BB37" s="161"/>
      <c r="BC37" s="161"/>
      <c r="BD37" s="161"/>
      <c r="BE37" s="161"/>
      <c r="BF37" s="87"/>
      <c r="BG37" s="87"/>
      <c r="BH37" s="87"/>
      <c r="BI37" s="87"/>
      <c r="BJ37" s="87"/>
      <c r="BK37" s="89"/>
      <c r="BL37" s="89"/>
      <c r="BM37" s="89"/>
      <c r="BN37" s="89"/>
      <c r="BO37" s="89"/>
      <c r="BP37" s="91" t="s">
        <v>1424</v>
      </c>
      <c r="BQ37" s="91">
        <v>72537</v>
      </c>
      <c r="BR37" s="91">
        <v>11605.92</v>
      </c>
      <c r="BS37" s="91">
        <v>84142.92</v>
      </c>
      <c r="BT37" s="91" t="s">
        <v>1336</v>
      </c>
      <c r="BU37" s="151" t="str">
        <f t="shared" si="4"/>
        <v xml:space="preserve">LABORATORIOS WACOL S.A </v>
      </c>
      <c r="BV37" s="151" t="str">
        <f t="shared" si="5"/>
        <v>JT BAKER</v>
      </c>
      <c r="BW37" s="151">
        <f t="shared" si="16"/>
        <v>72537</v>
      </c>
      <c r="BX37" s="151">
        <f t="shared" si="6"/>
        <v>11605.92</v>
      </c>
      <c r="BY37" s="151">
        <f t="shared" si="17"/>
        <v>84142.92</v>
      </c>
      <c r="BZ37" s="151" t="str">
        <f t="shared" si="7"/>
        <v>05 DIAS</v>
      </c>
      <c r="CA37" s="107" t="str">
        <f t="shared" si="8"/>
        <v xml:space="preserve">LABORATORIOS WACOL S.A </v>
      </c>
      <c r="CB37" s="107" t="str">
        <f t="shared" si="9"/>
        <v>JT BAKER</v>
      </c>
      <c r="CC37" s="107">
        <f t="shared" si="10"/>
        <v>72537</v>
      </c>
      <c r="CD37" s="107">
        <f t="shared" si="11"/>
        <v>11605.92</v>
      </c>
      <c r="CE37" s="107">
        <f t="shared" si="12"/>
        <v>84142.92</v>
      </c>
      <c r="CF37" s="107" t="str">
        <f t="shared" si="13"/>
        <v>05 DIAS</v>
      </c>
    </row>
    <row r="38" spans="1:84">
      <c r="A38" s="13">
        <v>31</v>
      </c>
      <c r="B38" s="55" t="s">
        <v>1156</v>
      </c>
      <c r="C38" s="74">
        <v>100</v>
      </c>
      <c r="D38" s="13" t="s">
        <v>1125</v>
      </c>
      <c r="E38" s="13" t="s">
        <v>23</v>
      </c>
      <c r="F38" s="13">
        <v>1</v>
      </c>
      <c r="G38" s="155"/>
      <c r="H38" s="241"/>
      <c r="I38" s="241"/>
      <c r="J38" s="242"/>
      <c r="K38" s="87"/>
      <c r="L38" s="79"/>
      <c r="M38" s="79"/>
      <c r="N38" s="79"/>
      <c r="O38" s="79"/>
      <c r="P38" s="79"/>
      <c r="Q38" s="93" t="s">
        <v>23</v>
      </c>
      <c r="R38" s="93">
        <v>455000</v>
      </c>
      <c r="S38" s="93">
        <v>72800</v>
      </c>
      <c r="T38" s="93">
        <v>527800</v>
      </c>
      <c r="U38" s="93" t="s">
        <v>1287</v>
      </c>
      <c r="V38" s="89"/>
      <c r="W38" s="89"/>
      <c r="X38" s="89"/>
      <c r="Y38" s="89"/>
      <c r="Z38" s="89"/>
      <c r="AA38" s="77"/>
      <c r="AB38" s="77"/>
      <c r="AC38" s="77"/>
      <c r="AD38" s="77"/>
      <c r="AE38" s="77"/>
      <c r="AF38" s="91"/>
      <c r="AG38" s="91"/>
      <c r="AH38" s="91"/>
      <c r="AI38" s="91"/>
      <c r="AJ38" s="91"/>
      <c r="AK38" s="167" t="str">
        <f t="shared" si="0"/>
        <v>CASA CIENTÍFICA BLANCO Y CÍA</v>
      </c>
      <c r="AL38" s="167" t="str">
        <f t="shared" si="1"/>
        <v>SIGMA</v>
      </c>
      <c r="AM38" s="167">
        <f t="shared" si="14"/>
        <v>455000</v>
      </c>
      <c r="AN38" s="167">
        <f t="shared" si="2"/>
        <v>72800</v>
      </c>
      <c r="AO38" s="167">
        <f t="shared" si="15"/>
        <v>527800</v>
      </c>
      <c r="AP38" s="167" t="str">
        <f t="shared" si="3"/>
        <v>45 DIAS</v>
      </c>
      <c r="AQ38" s="159"/>
      <c r="AR38" s="159"/>
      <c r="AS38" s="159"/>
      <c r="AT38" s="159"/>
      <c r="AU38" s="159"/>
      <c r="AV38" s="91" t="s">
        <v>23</v>
      </c>
      <c r="AW38" s="91">
        <v>377000</v>
      </c>
      <c r="AX38" s="91">
        <v>60320</v>
      </c>
      <c r="AY38" s="91">
        <v>437320</v>
      </c>
      <c r="AZ38" s="91" t="s">
        <v>1283</v>
      </c>
      <c r="BA38" s="161"/>
      <c r="BB38" s="161"/>
      <c r="BC38" s="161"/>
      <c r="BD38" s="161"/>
      <c r="BE38" s="161"/>
      <c r="BF38" s="87" t="s">
        <v>23</v>
      </c>
      <c r="BG38" s="87">
        <v>411000</v>
      </c>
      <c r="BH38" s="87">
        <v>65760</v>
      </c>
      <c r="BI38" s="87">
        <v>476760</v>
      </c>
      <c r="BJ38" s="87" t="s">
        <v>1416</v>
      </c>
      <c r="BK38" s="89"/>
      <c r="BL38" s="89"/>
      <c r="BM38" s="89"/>
      <c r="BN38" s="89"/>
      <c r="BO38" s="89"/>
      <c r="BP38" s="91"/>
      <c r="BQ38" s="91"/>
      <c r="BR38" s="91"/>
      <c r="BS38" s="91"/>
      <c r="BT38" s="91"/>
      <c r="BU38" s="151" t="str">
        <f t="shared" si="4"/>
        <v>QUIMICA  M.G.  S.A.S.</v>
      </c>
      <c r="BV38" s="151" t="str">
        <f t="shared" si="5"/>
        <v>SIGMA</v>
      </c>
      <c r="BW38" s="151">
        <f t="shared" si="16"/>
        <v>377000</v>
      </c>
      <c r="BX38" s="151">
        <f t="shared" si="6"/>
        <v>60320</v>
      </c>
      <c r="BY38" s="151">
        <f t="shared" si="17"/>
        <v>437320</v>
      </c>
      <c r="BZ38" s="151" t="str">
        <f t="shared" si="7"/>
        <v>60 DIAS</v>
      </c>
      <c r="CA38" s="107" t="str">
        <f t="shared" si="8"/>
        <v>QUIMICA  M.G.  S.A.S.</v>
      </c>
      <c r="CB38" s="107" t="str">
        <f t="shared" si="9"/>
        <v>SIGMA</v>
      </c>
      <c r="CC38" s="107">
        <f t="shared" si="10"/>
        <v>377000</v>
      </c>
      <c r="CD38" s="107">
        <f t="shared" si="11"/>
        <v>60320</v>
      </c>
      <c r="CE38" s="107">
        <f t="shared" si="12"/>
        <v>437320</v>
      </c>
      <c r="CF38" s="107" t="str">
        <f t="shared" si="13"/>
        <v>60 DIAS</v>
      </c>
    </row>
    <row r="39" spans="1:84" ht="30">
      <c r="A39" s="21">
        <v>32</v>
      </c>
      <c r="B39" s="23" t="s">
        <v>1157</v>
      </c>
      <c r="C39" s="13">
        <v>4</v>
      </c>
      <c r="D39" s="13" t="s">
        <v>1155</v>
      </c>
      <c r="E39" s="13" t="s">
        <v>23</v>
      </c>
      <c r="F39" s="13">
        <v>1</v>
      </c>
      <c r="G39" s="155"/>
      <c r="H39" s="241"/>
      <c r="I39" s="241"/>
      <c r="J39" s="242"/>
      <c r="K39" s="87"/>
      <c r="L39" s="79"/>
      <c r="M39" s="79"/>
      <c r="N39" s="79"/>
      <c r="O39" s="79"/>
      <c r="P39" s="79"/>
      <c r="Q39" s="93" t="s">
        <v>23</v>
      </c>
      <c r="R39" s="93"/>
      <c r="S39" s="93"/>
      <c r="T39" s="93"/>
      <c r="U39" s="93"/>
      <c r="V39" s="89"/>
      <c r="W39" s="89"/>
      <c r="X39" s="89"/>
      <c r="Y39" s="89"/>
      <c r="Z39" s="89"/>
      <c r="AA39" s="77"/>
      <c r="AB39" s="77"/>
      <c r="AC39" s="77"/>
      <c r="AD39" s="77"/>
      <c r="AE39" s="77"/>
      <c r="AF39" s="91"/>
      <c r="AG39" s="91"/>
      <c r="AH39" s="91"/>
      <c r="AI39" s="91"/>
      <c r="AJ39" s="91"/>
      <c r="AK39" s="167" t="str">
        <f t="shared" si="0"/>
        <v>PURIFICACIÓN Y ANÁLISIS DE FLUIDOS LTDA.</v>
      </c>
      <c r="AL39" s="167">
        <f t="shared" si="1"/>
        <v>0</v>
      </c>
      <c r="AM39" s="167"/>
      <c r="AN39" s="167">
        <f t="shared" si="2"/>
        <v>0</v>
      </c>
      <c r="AO39" s="167"/>
      <c r="AP39" s="167">
        <f t="shared" si="3"/>
        <v>0</v>
      </c>
      <c r="AQ39" s="159"/>
      <c r="AR39" s="159"/>
      <c r="AS39" s="159"/>
      <c r="AT39" s="159"/>
      <c r="AU39" s="159"/>
      <c r="AV39" s="91"/>
      <c r="AW39" s="91"/>
      <c r="AX39" s="91"/>
      <c r="AY39" s="91"/>
      <c r="AZ39" s="91"/>
      <c r="BA39" s="161"/>
      <c r="BB39" s="161"/>
      <c r="BC39" s="161"/>
      <c r="BD39" s="161"/>
      <c r="BE39" s="161"/>
      <c r="BF39" s="87" t="s">
        <v>23</v>
      </c>
      <c r="BG39" s="87">
        <v>297000</v>
      </c>
      <c r="BH39" s="87">
        <v>47520</v>
      </c>
      <c r="BI39" s="87">
        <v>344520</v>
      </c>
      <c r="BJ39" s="87" t="s">
        <v>1417</v>
      </c>
      <c r="BK39" s="89"/>
      <c r="BL39" s="89"/>
      <c r="BM39" s="89"/>
      <c r="BN39" s="89"/>
      <c r="BO39" s="89"/>
      <c r="BP39" s="91"/>
      <c r="BQ39" s="91"/>
      <c r="BR39" s="91"/>
      <c r="BS39" s="91"/>
      <c r="BT39" s="91"/>
      <c r="BU39" s="151" t="str">
        <f t="shared" si="4"/>
        <v>SCIENTIFIC PRODUCTS LTDA</v>
      </c>
      <c r="BV39" s="151" t="str">
        <f t="shared" si="5"/>
        <v>SIGMA</v>
      </c>
      <c r="BW39" s="151">
        <f t="shared" si="16"/>
        <v>297000</v>
      </c>
      <c r="BX39" s="151">
        <f t="shared" si="6"/>
        <v>47520</v>
      </c>
      <c r="BY39" s="151">
        <f t="shared" si="17"/>
        <v>344520</v>
      </c>
      <c r="BZ39" s="151" t="str">
        <f t="shared" si="7"/>
        <v>90 días</v>
      </c>
      <c r="CA39" s="107" t="str">
        <f t="shared" si="8"/>
        <v>SCIENTIFIC PRODUCTS LTDA</v>
      </c>
      <c r="CB39" s="107" t="str">
        <f t="shared" si="9"/>
        <v>SIGMA</v>
      </c>
      <c r="CC39" s="107">
        <f t="shared" si="10"/>
        <v>297000</v>
      </c>
      <c r="CD39" s="107">
        <f t="shared" si="11"/>
        <v>47520</v>
      </c>
      <c r="CE39" s="107">
        <f t="shared" si="12"/>
        <v>344520</v>
      </c>
      <c r="CF39" s="107" t="str">
        <f t="shared" si="13"/>
        <v>90 días</v>
      </c>
    </row>
    <row r="40" spans="1:84">
      <c r="A40" s="21">
        <v>33</v>
      </c>
      <c r="B40" s="23" t="s">
        <v>1158</v>
      </c>
      <c r="C40" s="13">
        <v>1000</v>
      </c>
      <c r="D40" s="13" t="s">
        <v>1125</v>
      </c>
      <c r="E40" s="13" t="s">
        <v>23</v>
      </c>
      <c r="F40" s="13">
        <v>1</v>
      </c>
      <c r="G40" s="155"/>
      <c r="H40" s="246"/>
      <c r="I40" s="246"/>
      <c r="J40" s="242"/>
      <c r="K40" s="87"/>
      <c r="L40" s="79"/>
      <c r="M40" s="79"/>
      <c r="N40" s="79"/>
      <c r="O40" s="79"/>
      <c r="P40" s="79"/>
      <c r="Q40" s="93" t="s">
        <v>23</v>
      </c>
      <c r="R40" s="93">
        <v>879000</v>
      </c>
      <c r="S40" s="93">
        <v>140640</v>
      </c>
      <c r="T40" s="93">
        <v>1019640</v>
      </c>
      <c r="U40" s="93" t="s">
        <v>1287</v>
      </c>
      <c r="V40" s="89"/>
      <c r="W40" s="89"/>
      <c r="X40" s="89"/>
      <c r="Y40" s="89"/>
      <c r="Z40" s="89"/>
      <c r="AA40" s="77"/>
      <c r="AB40" s="77"/>
      <c r="AC40" s="77"/>
      <c r="AD40" s="77"/>
      <c r="AE40" s="77"/>
      <c r="AF40" s="91"/>
      <c r="AG40" s="91"/>
      <c r="AH40" s="91"/>
      <c r="AI40" s="91"/>
      <c r="AJ40" s="91"/>
      <c r="AK40" s="167" t="str">
        <f t="shared" si="0"/>
        <v>CASA CIENTÍFICA BLANCO Y CÍA</v>
      </c>
      <c r="AL40" s="167" t="str">
        <f t="shared" si="1"/>
        <v>SIGMA</v>
      </c>
      <c r="AM40" s="167">
        <f t="shared" si="14"/>
        <v>879000</v>
      </c>
      <c r="AN40" s="167">
        <f t="shared" si="2"/>
        <v>140640</v>
      </c>
      <c r="AO40" s="167">
        <f t="shared" si="15"/>
        <v>1019640</v>
      </c>
      <c r="AP40" s="167" t="str">
        <f t="shared" si="3"/>
        <v>45 DIAS</v>
      </c>
      <c r="AQ40" s="159"/>
      <c r="AR40" s="159"/>
      <c r="AS40" s="159"/>
      <c r="AT40" s="159"/>
      <c r="AU40" s="159"/>
      <c r="AV40" s="91" t="s">
        <v>23</v>
      </c>
      <c r="AW40" s="91">
        <v>468000</v>
      </c>
      <c r="AX40" s="91">
        <v>74880</v>
      </c>
      <c r="AY40" s="91">
        <v>542880</v>
      </c>
      <c r="AZ40" s="91" t="s">
        <v>1283</v>
      </c>
      <c r="BA40" s="161"/>
      <c r="BB40" s="161"/>
      <c r="BC40" s="161"/>
      <c r="BD40" s="161"/>
      <c r="BE40" s="161"/>
      <c r="BF40" s="87" t="s">
        <v>23</v>
      </c>
      <c r="BG40" s="87">
        <v>501900</v>
      </c>
      <c r="BH40" s="87">
        <v>80304</v>
      </c>
      <c r="BI40" s="87">
        <v>582204</v>
      </c>
      <c r="BJ40" s="87" t="s">
        <v>1417</v>
      </c>
      <c r="BK40" s="89"/>
      <c r="BL40" s="89"/>
      <c r="BM40" s="89"/>
      <c r="BN40" s="89"/>
      <c r="BO40" s="89"/>
      <c r="BP40" s="91"/>
      <c r="BQ40" s="91"/>
      <c r="BR40" s="91"/>
      <c r="BS40" s="91"/>
      <c r="BT40" s="91"/>
      <c r="BU40" s="151" t="str">
        <f t="shared" si="4"/>
        <v>QUIMICA  M.G.  S.A.S.</v>
      </c>
      <c r="BV40" s="151" t="str">
        <f t="shared" si="5"/>
        <v>SIGMA</v>
      </c>
      <c r="BW40" s="151">
        <f t="shared" si="16"/>
        <v>468000</v>
      </c>
      <c r="BX40" s="151">
        <f t="shared" si="6"/>
        <v>74880</v>
      </c>
      <c r="BY40" s="151">
        <f t="shared" si="17"/>
        <v>542880</v>
      </c>
      <c r="BZ40" s="151" t="str">
        <f t="shared" si="7"/>
        <v>60 DIAS</v>
      </c>
      <c r="CA40" s="107" t="str">
        <f t="shared" si="8"/>
        <v>QUIMICA  M.G.  S.A.S.</v>
      </c>
      <c r="CB40" s="107" t="str">
        <f t="shared" si="9"/>
        <v>SIGMA</v>
      </c>
      <c r="CC40" s="107">
        <f t="shared" si="10"/>
        <v>468000</v>
      </c>
      <c r="CD40" s="107">
        <f t="shared" si="11"/>
        <v>74880</v>
      </c>
      <c r="CE40" s="107">
        <f t="shared" si="12"/>
        <v>542880</v>
      </c>
      <c r="CF40" s="107" t="str">
        <f t="shared" si="13"/>
        <v>60 DIAS</v>
      </c>
    </row>
    <row r="41" spans="1:84">
      <c r="A41" s="13">
        <v>34</v>
      </c>
      <c r="B41" s="55" t="s">
        <v>1159</v>
      </c>
      <c r="C41" s="13">
        <v>500</v>
      </c>
      <c r="D41" s="13" t="s">
        <v>1125</v>
      </c>
      <c r="E41" s="13" t="s">
        <v>23</v>
      </c>
      <c r="F41" s="13">
        <v>1</v>
      </c>
      <c r="G41" s="155"/>
      <c r="H41" s="241"/>
      <c r="I41" s="241"/>
      <c r="J41" s="242"/>
      <c r="K41" s="87"/>
      <c r="L41" s="79"/>
      <c r="M41" s="79"/>
      <c r="N41" s="79"/>
      <c r="O41" s="79"/>
      <c r="P41" s="79"/>
      <c r="Q41" s="93" t="s">
        <v>23</v>
      </c>
      <c r="R41" s="93">
        <v>440000</v>
      </c>
      <c r="S41" s="93">
        <v>70400</v>
      </c>
      <c r="T41" s="93">
        <v>510400</v>
      </c>
      <c r="U41" s="93" t="s">
        <v>1287</v>
      </c>
      <c r="V41" s="89"/>
      <c r="W41" s="89"/>
      <c r="X41" s="89"/>
      <c r="Y41" s="89"/>
      <c r="Z41" s="89"/>
      <c r="AA41" s="77"/>
      <c r="AB41" s="77"/>
      <c r="AC41" s="77"/>
      <c r="AD41" s="77"/>
      <c r="AE41" s="77"/>
      <c r="AF41" s="91"/>
      <c r="AG41" s="91"/>
      <c r="AH41" s="91"/>
      <c r="AI41" s="91"/>
      <c r="AJ41" s="91"/>
      <c r="AK41" s="167" t="str">
        <f t="shared" si="0"/>
        <v>CASA CIENTÍFICA BLANCO Y CÍA</v>
      </c>
      <c r="AL41" s="167" t="str">
        <f t="shared" si="1"/>
        <v>SIGMA</v>
      </c>
      <c r="AM41" s="167">
        <f t="shared" si="14"/>
        <v>440000</v>
      </c>
      <c r="AN41" s="167">
        <f t="shared" si="2"/>
        <v>70400</v>
      </c>
      <c r="AO41" s="167">
        <f t="shared" si="15"/>
        <v>510400</v>
      </c>
      <c r="AP41" s="167" t="str">
        <f t="shared" si="3"/>
        <v>45 DIAS</v>
      </c>
      <c r="AQ41" s="159"/>
      <c r="AR41" s="159"/>
      <c r="AS41" s="159"/>
      <c r="AT41" s="159"/>
      <c r="AU41" s="159"/>
      <c r="AV41" s="91"/>
      <c r="AW41" s="91"/>
      <c r="AX41" s="91"/>
      <c r="AY41" s="91"/>
      <c r="AZ41" s="91"/>
      <c r="BA41" s="161"/>
      <c r="BB41" s="161"/>
      <c r="BC41" s="161"/>
      <c r="BD41" s="161"/>
      <c r="BE41" s="161"/>
      <c r="BF41" s="87" t="s">
        <v>23</v>
      </c>
      <c r="BG41" s="87">
        <v>205300</v>
      </c>
      <c r="BH41" s="87">
        <v>32848</v>
      </c>
      <c r="BI41" s="87">
        <v>238148</v>
      </c>
      <c r="BJ41" s="87" t="s">
        <v>1417</v>
      </c>
      <c r="BK41" s="89"/>
      <c r="BL41" s="89"/>
      <c r="BM41" s="89"/>
      <c r="BN41" s="89"/>
      <c r="BO41" s="89"/>
      <c r="BP41" s="91"/>
      <c r="BQ41" s="91"/>
      <c r="BR41" s="91"/>
      <c r="BS41" s="91"/>
      <c r="BT41" s="91"/>
      <c r="BU41" s="151" t="str">
        <f t="shared" si="4"/>
        <v>SCIENTIFIC PRODUCTS LTDA</v>
      </c>
      <c r="BV41" s="151" t="str">
        <f t="shared" si="5"/>
        <v>SIGMA</v>
      </c>
      <c r="BW41" s="151">
        <f t="shared" si="16"/>
        <v>205300</v>
      </c>
      <c r="BX41" s="151">
        <f t="shared" si="6"/>
        <v>32848</v>
      </c>
      <c r="BY41" s="151">
        <f t="shared" si="17"/>
        <v>238148</v>
      </c>
      <c r="BZ41" s="151" t="str">
        <f t="shared" si="7"/>
        <v>90 días</v>
      </c>
      <c r="CA41" s="107" t="str">
        <f t="shared" si="8"/>
        <v>SCIENTIFIC PRODUCTS LTDA</v>
      </c>
      <c r="CB41" s="107" t="str">
        <f t="shared" si="9"/>
        <v>SIGMA</v>
      </c>
      <c r="CC41" s="107">
        <f t="shared" si="10"/>
        <v>205300</v>
      </c>
      <c r="CD41" s="107">
        <f t="shared" si="11"/>
        <v>32848</v>
      </c>
      <c r="CE41" s="107">
        <f t="shared" si="12"/>
        <v>238148</v>
      </c>
      <c r="CF41" s="107" t="str">
        <f t="shared" si="13"/>
        <v>90 días</v>
      </c>
    </row>
    <row r="42" spans="1:84" ht="30">
      <c r="A42" s="13">
        <v>35</v>
      </c>
      <c r="B42" s="55" t="s">
        <v>1160</v>
      </c>
      <c r="C42" s="13">
        <v>250</v>
      </c>
      <c r="D42" s="13" t="s">
        <v>1125</v>
      </c>
      <c r="E42" s="13" t="s">
        <v>23</v>
      </c>
      <c r="F42" s="13">
        <v>1</v>
      </c>
      <c r="G42" s="155"/>
      <c r="H42" s="241"/>
      <c r="I42" s="241"/>
      <c r="J42" s="242"/>
      <c r="K42" s="87"/>
      <c r="L42" s="79"/>
      <c r="M42" s="79"/>
      <c r="N42" s="79"/>
      <c r="O42" s="79"/>
      <c r="P42" s="79"/>
      <c r="Q42" s="93" t="s">
        <v>23</v>
      </c>
      <c r="R42" s="93">
        <v>306000</v>
      </c>
      <c r="S42" s="93">
        <v>48960</v>
      </c>
      <c r="T42" s="93">
        <v>354960</v>
      </c>
      <c r="U42" s="93" t="s">
        <v>1287</v>
      </c>
      <c r="V42" s="89"/>
      <c r="W42" s="89"/>
      <c r="X42" s="89"/>
      <c r="Y42" s="89"/>
      <c r="Z42" s="89"/>
      <c r="AA42" s="77"/>
      <c r="AB42" s="77"/>
      <c r="AC42" s="77"/>
      <c r="AD42" s="77"/>
      <c r="AE42" s="77"/>
      <c r="AF42" s="91"/>
      <c r="AG42" s="91"/>
      <c r="AH42" s="91"/>
      <c r="AI42" s="91"/>
      <c r="AJ42" s="91"/>
      <c r="AK42" s="167" t="str">
        <f t="shared" si="0"/>
        <v>CASA CIENTÍFICA BLANCO Y CÍA</v>
      </c>
      <c r="AL42" s="167" t="str">
        <f t="shared" si="1"/>
        <v>SIGMA</v>
      </c>
      <c r="AM42" s="167">
        <f t="shared" si="14"/>
        <v>306000</v>
      </c>
      <c r="AN42" s="167">
        <f t="shared" si="2"/>
        <v>48960</v>
      </c>
      <c r="AO42" s="167">
        <f t="shared" si="15"/>
        <v>354960</v>
      </c>
      <c r="AP42" s="167" t="str">
        <f t="shared" si="3"/>
        <v>45 DIAS</v>
      </c>
      <c r="AQ42" s="159"/>
      <c r="AR42" s="159"/>
      <c r="AS42" s="159"/>
      <c r="AT42" s="159"/>
      <c r="AU42" s="159"/>
      <c r="AV42" s="91" t="s">
        <v>23</v>
      </c>
      <c r="AW42" s="91">
        <v>260000</v>
      </c>
      <c r="AX42" s="91">
        <v>41600</v>
      </c>
      <c r="AY42" s="91">
        <v>301600</v>
      </c>
      <c r="AZ42" s="91" t="s">
        <v>1283</v>
      </c>
      <c r="BA42" s="161"/>
      <c r="BB42" s="161"/>
      <c r="BC42" s="161"/>
      <c r="BD42" s="161"/>
      <c r="BE42" s="161"/>
      <c r="BF42" s="87" t="s">
        <v>23</v>
      </c>
      <c r="BG42" s="87">
        <v>121500</v>
      </c>
      <c r="BH42" s="87">
        <v>19440</v>
      </c>
      <c r="BI42" s="87">
        <v>140940</v>
      </c>
      <c r="BJ42" s="87" t="s">
        <v>1417</v>
      </c>
      <c r="BK42" s="89"/>
      <c r="BL42" s="89"/>
      <c r="BM42" s="89"/>
      <c r="BN42" s="89"/>
      <c r="BO42" s="89"/>
      <c r="BP42" s="91"/>
      <c r="BQ42" s="91"/>
      <c r="BR42" s="91"/>
      <c r="BS42" s="91"/>
      <c r="BT42" s="91"/>
      <c r="BU42" s="151" t="str">
        <f t="shared" si="4"/>
        <v>SCIENTIFIC PRODUCTS LTDA</v>
      </c>
      <c r="BV42" s="151" t="str">
        <f t="shared" si="5"/>
        <v>SIGMA</v>
      </c>
      <c r="BW42" s="151">
        <f t="shared" si="16"/>
        <v>121500</v>
      </c>
      <c r="BX42" s="151">
        <f t="shared" si="6"/>
        <v>19440</v>
      </c>
      <c r="BY42" s="151">
        <f t="shared" si="17"/>
        <v>140940</v>
      </c>
      <c r="BZ42" s="151" t="str">
        <f t="shared" si="7"/>
        <v>90 días</v>
      </c>
      <c r="CA42" s="107" t="str">
        <f t="shared" si="8"/>
        <v>SCIENTIFIC PRODUCTS LTDA</v>
      </c>
      <c r="CB42" s="107" t="str">
        <f t="shared" si="9"/>
        <v>SIGMA</v>
      </c>
      <c r="CC42" s="107">
        <f t="shared" si="10"/>
        <v>121500</v>
      </c>
      <c r="CD42" s="107">
        <f t="shared" si="11"/>
        <v>19440</v>
      </c>
      <c r="CE42" s="107">
        <f t="shared" si="12"/>
        <v>140940</v>
      </c>
      <c r="CF42" s="107" t="str">
        <f t="shared" si="13"/>
        <v>90 días</v>
      </c>
    </row>
    <row r="43" spans="1:84" ht="30">
      <c r="A43" s="21">
        <v>36</v>
      </c>
      <c r="B43" s="54" t="s">
        <v>1161</v>
      </c>
      <c r="C43" s="13">
        <v>2.5</v>
      </c>
      <c r="D43" s="13" t="s">
        <v>1155</v>
      </c>
      <c r="E43" s="13" t="s">
        <v>23</v>
      </c>
      <c r="F43" s="13">
        <v>1</v>
      </c>
      <c r="G43" s="155"/>
      <c r="H43" s="241"/>
      <c r="I43" s="241"/>
      <c r="J43" s="242"/>
      <c r="K43" s="87"/>
      <c r="L43" s="79"/>
      <c r="M43" s="79"/>
      <c r="N43" s="79"/>
      <c r="O43" s="79"/>
      <c r="P43" s="79"/>
      <c r="Q43" s="93" t="s">
        <v>23</v>
      </c>
      <c r="R43" s="93"/>
      <c r="S43" s="93"/>
      <c r="T43" s="93"/>
      <c r="U43" s="93"/>
      <c r="V43" s="89"/>
      <c r="W43" s="89"/>
      <c r="X43" s="89"/>
      <c r="Y43" s="89"/>
      <c r="Z43" s="89"/>
      <c r="AA43" s="77"/>
      <c r="AB43" s="77"/>
      <c r="AC43" s="77"/>
      <c r="AD43" s="77"/>
      <c r="AE43" s="77"/>
      <c r="AF43" s="91"/>
      <c r="AG43" s="91"/>
      <c r="AH43" s="91"/>
      <c r="AI43" s="91"/>
      <c r="AJ43" s="91"/>
      <c r="AK43" s="167" t="str">
        <f t="shared" si="0"/>
        <v>PURIFICACIÓN Y ANÁLISIS DE FLUIDOS LTDA.</v>
      </c>
      <c r="AL43" s="167">
        <f t="shared" si="1"/>
        <v>0</v>
      </c>
      <c r="AM43" s="167"/>
      <c r="AN43" s="167">
        <f t="shared" si="2"/>
        <v>0</v>
      </c>
      <c r="AO43" s="167"/>
      <c r="AP43" s="167">
        <f t="shared" si="3"/>
        <v>0</v>
      </c>
      <c r="AQ43" s="159"/>
      <c r="AR43" s="159"/>
      <c r="AS43" s="159"/>
      <c r="AT43" s="159"/>
      <c r="AU43" s="159"/>
      <c r="AV43" s="91"/>
      <c r="AW43" s="91"/>
      <c r="AX43" s="91"/>
      <c r="AY43" s="91"/>
      <c r="AZ43" s="91"/>
      <c r="BA43" s="161"/>
      <c r="BB43" s="161"/>
      <c r="BC43" s="161"/>
      <c r="BD43" s="161"/>
      <c r="BE43" s="161"/>
      <c r="BF43" s="87" t="s">
        <v>23</v>
      </c>
      <c r="BG43" s="87">
        <v>79200</v>
      </c>
      <c r="BH43" s="87">
        <v>12672</v>
      </c>
      <c r="BI43" s="87">
        <v>91872</v>
      </c>
      <c r="BJ43" s="87" t="s">
        <v>1417</v>
      </c>
      <c r="BK43" s="89"/>
      <c r="BL43" s="89"/>
      <c r="BM43" s="89"/>
      <c r="BN43" s="89"/>
      <c r="BO43" s="89"/>
      <c r="BP43" s="91"/>
      <c r="BQ43" s="91"/>
      <c r="BR43" s="91"/>
      <c r="BS43" s="91"/>
      <c r="BT43" s="91"/>
      <c r="BU43" s="151" t="str">
        <f t="shared" si="4"/>
        <v>SCIENTIFIC PRODUCTS LTDA</v>
      </c>
      <c r="BV43" s="151" t="str">
        <f t="shared" si="5"/>
        <v>SIGMA</v>
      </c>
      <c r="BW43" s="151">
        <f t="shared" si="16"/>
        <v>79200</v>
      </c>
      <c r="BX43" s="151">
        <f t="shared" si="6"/>
        <v>12672</v>
      </c>
      <c r="BY43" s="151">
        <f t="shared" si="17"/>
        <v>91872</v>
      </c>
      <c r="BZ43" s="151" t="str">
        <f t="shared" si="7"/>
        <v>90 días</v>
      </c>
      <c r="CA43" s="107" t="str">
        <f t="shared" si="8"/>
        <v>SCIENTIFIC PRODUCTS LTDA</v>
      </c>
      <c r="CB43" s="107" t="str">
        <f t="shared" si="9"/>
        <v>SIGMA</v>
      </c>
      <c r="CC43" s="107">
        <f t="shared" si="10"/>
        <v>79200</v>
      </c>
      <c r="CD43" s="107">
        <f t="shared" si="11"/>
        <v>12672</v>
      </c>
      <c r="CE43" s="107">
        <f t="shared" si="12"/>
        <v>91872</v>
      </c>
      <c r="CF43" s="107" t="str">
        <f t="shared" si="13"/>
        <v>90 días</v>
      </c>
    </row>
    <row r="44" spans="1:84">
      <c r="A44" s="21">
        <v>37</v>
      </c>
      <c r="B44" s="55" t="s">
        <v>1162</v>
      </c>
      <c r="C44" s="13">
        <v>3.5</v>
      </c>
      <c r="D44" s="13" t="s">
        <v>1155</v>
      </c>
      <c r="E44" s="28" t="s">
        <v>1122</v>
      </c>
      <c r="F44" s="13">
        <v>1</v>
      </c>
      <c r="G44" s="155"/>
      <c r="H44" s="247"/>
      <c r="I44" s="247"/>
      <c r="J44" s="242"/>
      <c r="K44" s="87"/>
      <c r="L44" s="79"/>
      <c r="M44" s="79"/>
      <c r="N44" s="79"/>
      <c r="O44" s="79"/>
      <c r="P44" s="79"/>
      <c r="Q44" s="93"/>
      <c r="R44" s="93"/>
      <c r="S44" s="93"/>
      <c r="T44" s="93"/>
      <c r="U44" s="93"/>
      <c r="V44" s="89"/>
      <c r="W44" s="89"/>
      <c r="X44" s="89"/>
      <c r="Y44" s="89"/>
      <c r="Z44" s="89"/>
      <c r="AA44" s="77"/>
      <c r="AB44" s="77"/>
      <c r="AC44" s="77"/>
      <c r="AD44" s="77"/>
      <c r="AE44" s="77"/>
      <c r="AF44" s="91"/>
      <c r="AG44" s="91"/>
      <c r="AH44" s="91"/>
      <c r="AI44" s="91"/>
      <c r="AJ44" s="91"/>
      <c r="AK44" s="167" t="str">
        <f t="shared" si="0"/>
        <v>PURIFICACIÓN Y ANÁLISIS DE FLUIDOS LTDA.</v>
      </c>
      <c r="AL44" s="167">
        <f t="shared" si="1"/>
        <v>0</v>
      </c>
      <c r="AM44" s="167"/>
      <c r="AN44" s="167">
        <f t="shared" si="2"/>
        <v>0</v>
      </c>
      <c r="AO44" s="167"/>
      <c r="AP44" s="167">
        <f t="shared" si="3"/>
        <v>0</v>
      </c>
      <c r="AQ44" s="159" t="s">
        <v>1122</v>
      </c>
      <c r="AR44" s="159">
        <v>132609.12</v>
      </c>
      <c r="AS44" s="159">
        <v>21217.459200000001</v>
      </c>
      <c r="AT44" s="159">
        <v>153826.57920000001</v>
      </c>
      <c r="AU44" s="159" t="s">
        <v>1312</v>
      </c>
      <c r="AV44" s="91"/>
      <c r="AW44" s="91"/>
      <c r="AX44" s="91"/>
      <c r="AY44" s="91"/>
      <c r="AZ44" s="91"/>
      <c r="BA44" s="161"/>
      <c r="BB44" s="161"/>
      <c r="BC44" s="161"/>
      <c r="BD44" s="161"/>
      <c r="BE44" s="161"/>
      <c r="BF44" s="87"/>
      <c r="BG44" s="87"/>
      <c r="BH44" s="87"/>
      <c r="BI44" s="87"/>
      <c r="BJ44" s="87"/>
      <c r="BK44" s="89"/>
      <c r="BL44" s="89"/>
      <c r="BM44" s="89"/>
      <c r="BN44" s="89"/>
      <c r="BO44" s="89"/>
      <c r="BP44" s="91" t="s">
        <v>1424</v>
      </c>
      <c r="BQ44" s="91">
        <v>68320</v>
      </c>
      <c r="BR44" s="91">
        <v>10931.2</v>
      </c>
      <c r="BS44" s="91">
        <v>79251.199999999997</v>
      </c>
      <c r="BT44" s="91" t="s">
        <v>1336</v>
      </c>
      <c r="BU44" s="151" t="str">
        <f t="shared" si="4"/>
        <v xml:space="preserve">LABORATORIOS WACOL S.A </v>
      </c>
      <c r="BV44" s="151" t="str">
        <f t="shared" si="5"/>
        <v>JT BAKER</v>
      </c>
      <c r="BW44" s="151">
        <f t="shared" si="16"/>
        <v>68320</v>
      </c>
      <c r="BX44" s="151">
        <f t="shared" si="6"/>
        <v>10931.2</v>
      </c>
      <c r="BY44" s="151">
        <f t="shared" si="17"/>
        <v>79251.199999999997</v>
      </c>
      <c r="BZ44" s="151" t="str">
        <f t="shared" si="7"/>
        <v>05 DIAS</v>
      </c>
      <c r="CA44" s="107" t="str">
        <f t="shared" si="8"/>
        <v xml:space="preserve">LABORATORIOS WACOL S.A </v>
      </c>
      <c r="CB44" s="107" t="str">
        <f t="shared" si="9"/>
        <v>JT BAKER</v>
      </c>
      <c r="CC44" s="107">
        <f t="shared" si="10"/>
        <v>68320</v>
      </c>
      <c r="CD44" s="107">
        <f t="shared" si="11"/>
        <v>10931.2</v>
      </c>
      <c r="CE44" s="107">
        <f t="shared" si="12"/>
        <v>79251.199999999997</v>
      </c>
      <c r="CF44" s="107" t="str">
        <f t="shared" si="13"/>
        <v>05 DIAS</v>
      </c>
    </row>
    <row r="45" spans="1:84" ht="30">
      <c r="A45" s="13">
        <v>38</v>
      </c>
      <c r="B45" s="23" t="s">
        <v>1163</v>
      </c>
      <c r="C45" s="74">
        <v>25</v>
      </c>
      <c r="D45" s="13" t="s">
        <v>1148</v>
      </c>
      <c r="E45" s="13" t="s">
        <v>1132</v>
      </c>
      <c r="F45" s="13">
        <v>1</v>
      </c>
      <c r="G45" s="155"/>
      <c r="H45" s="242"/>
      <c r="I45" s="242"/>
      <c r="J45" s="242"/>
      <c r="K45" s="87"/>
      <c r="L45" s="79"/>
      <c r="M45" s="79"/>
      <c r="N45" s="79"/>
      <c r="O45" s="79"/>
      <c r="P45" s="79"/>
      <c r="Q45" s="93" t="s">
        <v>23</v>
      </c>
      <c r="R45" s="93">
        <v>2571000</v>
      </c>
      <c r="S45" s="93">
        <v>411360</v>
      </c>
      <c r="T45" s="93">
        <v>2982360</v>
      </c>
      <c r="U45" s="93" t="s">
        <v>1287</v>
      </c>
      <c r="V45" s="89"/>
      <c r="W45" s="89"/>
      <c r="X45" s="89"/>
      <c r="Y45" s="89"/>
      <c r="Z45" s="89"/>
      <c r="AA45" s="77"/>
      <c r="AB45" s="77"/>
      <c r="AC45" s="77"/>
      <c r="AD45" s="77"/>
      <c r="AE45" s="77"/>
      <c r="AF45" s="91"/>
      <c r="AG45" s="91"/>
      <c r="AH45" s="91"/>
      <c r="AI45" s="91"/>
      <c r="AJ45" s="91"/>
      <c r="AK45" s="167" t="str">
        <f t="shared" si="0"/>
        <v>CASA CIENTÍFICA BLANCO Y CÍA</v>
      </c>
      <c r="AL45" s="167" t="str">
        <f t="shared" si="1"/>
        <v>SIGMA</v>
      </c>
      <c r="AM45" s="167">
        <f t="shared" si="14"/>
        <v>2571000</v>
      </c>
      <c r="AN45" s="167">
        <f t="shared" si="2"/>
        <v>411360</v>
      </c>
      <c r="AO45" s="167">
        <f t="shared" si="15"/>
        <v>2982360</v>
      </c>
      <c r="AP45" s="167" t="str">
        <f t="shared" si="3"/>
        <v>45 DIAS</v>
      </c>
      <c r="AQ45" s="159"/>
      <c r="AR45" s="159"/>
      <c r="AS45" s="159"/>
      <c r="AT45" s="159"/>
      <c r="AU45" s="159"/>
      <c r="AV45" s="91" t="s">
        <v>23</v>
      </c>
      <c r="AW45" s="91">
        <v>2039000</v>
      </c>
      <c r="AX45" s="91">
        <v>326240</v>
      </c>
      <c r="AY45" s="91">
        <v>2365240</v>
      </c>
      <c r="AZ45" s="91" t="s">
        <v>1283</v>
      </c>
      <c r="BA45" s="161"/>
      <c r="BB45" s="161"/>
      <c r="BC45" s="161"/>
      <c r="BD45" s="161"/>
      <c r="BE45" s="161"/>
      <c r="BF45" s="87" t="s">
        <v>23</v>
      </c>
      <c r="BG45" s="87">
        <v>2323000</v>
      </c>
      <c r="BH45" s="87">
        <v>371680</v>
      </c>
      <c r="BI45" s="87">
        <v>2694680</v>
      </c>
      <c r="BJ45" s="87" t="s">
        <v>1417</v>
      </c>
      <c r="BK45" s="89"/>
      <c r="BL45" s="89"/>
      <c r="BM45" s="89"/>
      <c r="BN45" s="89"/>
      <c r="BO45" s="89"/>
      <c r="BP45" s="91"/>
      <c r="BQ45" s="91"/>
      <c r="BR45" s="91"/>
      <c r="BS45" s="91"/>
      <c r="BT45" s="91"/>
      <c r="BU45" s="151" t="str">
        <f t="shared" si="4"/>
        <v>QUIMICA  M.G.  S.A.S.</v>
      </c>
      <c r="BV45" s="151" t="str">
        <f t="shared" si="5"/>
        <v>SIGMA</v>
      </c>
      <c r="BW45" s="151">
        <f t="shared" si="16"/>
        <v>2039000</v>
      </c>
      <c r="BX45" s="151">
        <f t="shared" si="6"/>
        <v>326240</v>
      </c>
      <c r="BY45" s="151">
        <f t="shared" si="17"/>
        <v>2365240</v>
      </c>
      <c r="BZ45" s="151" t="str">
        <f t="shared" si="7"/>
        <v>60 DIAS</v>
      </c>
      <c r="CA45" s="107" t="str">
        <f t="shared" si="8"/>
        <v>QUIMICA  M.G.  S.A.S.</v>
      </c>
      <c r="CB45" s="107" t="str">
        <f t="shared" si="9"/>
        <v>SIGMA</v>
      </c>
      <c r="CC45" s="107">
        <f t="shared" si="10"/>
        <v>2039000</v>
      </c>
      <c r="CD45" s="107">
        <f t="shared" si="11"/>
        <v>326240</v>
      </c>
      <c r="CE45" s="107">
        <f t="shared" si="12"/>
        <v>2365240</v>
      </c>
      <c r="CF45" s="107" t="str">
        <f t="shared" si="13"/>
        <v>60 DIAS</v>
      </c>
    </row>
    <row r="46" spans="1:84" ht="30">
      <c r="A46" s="13">
        <v>39</v>
      </c>
      <c r="B46" s="23" t="s">
        <v>1164</v>
      </c>
      <c r="C46" s="13">
        <v>250</v>
      </c>
      <c r="D46" s="13" t="s">
        <v>1148</v>
      </c>
      <c r="E46" s="13" t="s">
        <v>1132</v>
      </c>
      <c r="F46" s="13">
        <v>1</v>
      </c>
      <c r="G46" s="155"/>
      <c r="H46" s="241"/>
      <c r="I46" s="241"/>
      <c r="J46" s="242"/>
      <c r="K46" s="87"/>
      <c r="L46" s="79"/>
      <c r="M46" s="79"/>
      <c r="N46" s="79"/>
      <c r="O46" s="79"/>
      <c r="P46" s="79"/>
      <c r="Q46" s="93" t="s">
        <v>23</v>
      </c>
      <c r="R46" s="93"/>
      <c r="S46" s="93"/>
      <c r="T46" s="93"/>
      <c r="U46" s="93"/>
      <c r="V46" s="89"/>
      <c r="W46" s="89"/>
      <c r="X46" s="89"/>
      <c r="Y46" s="89"/>
      <c r="Z46" s="89"/>
      <c r="AA46" s="77"/>
      <c r="AB46" s="77"/>
      <c r="AC46" s="77"/>
      <c r="AD46" s="77"/>
      <c r="AE46" s="77"/>
      <c r="AF46" s="91"/>
      <c r="AG46" s="91"/>
      <c r="AH46" s="91"/>
      <c r="AI46" s="91"/>
      <c r="AJ46" s="91"/>
      <c r="AK46" s="167" t="str">
        <f t="shared" si="0"/>
        <v>PURIFICACIÓN Y ANÁLISIS DE FLUIDOS LTDA.</v>
      </c>
      <c r="AL46" s="167">
        <f t="shared" si="1"/>
        <v>0</v>
      </c>
      <c r="AM46" s="167"/>
      <c r="AN46" s="167">
        <f t="shared" si="2"/>
        <v>0</v>
      </c>
      <c r="AO46" s="167"/>
      <c r="AP46" s="167">
        <f t="shared" si="3"/>
        <v>0</v>
      </c>
      <c r="AQ46" s="159"/>
      <c r="AR46" s="159"/>
      <c r="AS46" s="159"/>
      <c r="AT46" s="159"/>
      <c r="AU46" s="159"/>
      <c r="AV46" s="91" t="s">
        <v>23</v>
      </c>
      <c r="AW46" s="91">
        <v>696000</v>
      </c>
      <c r="AX46" s="91">
        <v>111360</v>
      </c>
      <c r="AY46" s="91">
        <v>807360</v>
      </c>
      <c r="AZ46" s="91" t="s">
        <v>1283</v>
      </c>
      <c r="BA46" s="161"/>
      <c r="BB46" s="161"/>
      <c r="BC46" s="161"/>
      <c r="BD46" s="161"/>
      <c r="BE46" s="161"/>
      <c r="BF46" s="87" t="s">
        <v>23</v>
      </c>
      <c r="BG46" s="87">
        <v>1317600</v>
      </c>
      <c r="BH46" s="87">
        <v>210816</v>
      </c>
      <c r="BI46" s="87">
        <v>1528416</v>
      </c>
      <c r="BJ46" s="87" t="s">
        <v>1418</v>
      </c>
      <c r="BK46" s="89"/>
      <c r="BL46" s="89"/>
      <c r="BM46" s="89"/>
      <c r="BN46" s="89"/>
      <c r="BO46" s="89"/>
      <c r="BP46" s="91"/>
      <c r="BQ46" s="91"/>
      <c r="BR46" s="91"/>
      <c r="BS46" s="91"/>
      <c r="BT46" s="91"/>
      <c r="BU46" s="151" t="str">
        <f t="shared" si="4"/>
        <v>QUIMICA  M.G.  S.A.S.</v>
      </c>
      <c r="BV46" s="151" t="str">
        <f t="shared" si="5"/>
        <v>SIGMA</v>
      </c>
      <c r="BW46" s="151">
        <f t="shared" si="16"/>
        <v>696000</v>
      </c>
      <c r="BX46" s="151">
        <f t="shared" si="6"/>
        <v>111360</v>
      </c>
      <c r="BY46" s="151">
        <f t="shared" si="17"/>
        <v>807360</v>
      </c>
      <c r="BZ46" s="151" t="str">
        <f t="shared" si="7"/>
        <v>60 DIAS</v>
      </c>
      <c r="CA46" s="107" t="str">
        <f t="shared" si="8"/>
        <v>QUIMICA  M.G.  S.A.S.</v>
      </c>
      <c r="CB46" s="107" t="str">
        <f t="shared" si="9"/>
        <v>SIGMA</v>
      </c>
      <c r="CC46" s="107">
        <f t="shared" si="10"/>
        <v>696000</v>
      </c>
      <c r="CD46" s="107">
        <f t="shared" si="11"/>
        <v>111360</v>
      </c>
      <c r="CE46" s="107">
        <f t="shared" si="12"/>
        <v>807360</v>
      </c>
      <c r="CF46" s="107" t="str">
        <f t="shared" si="13"/>
        <v>60 DIAS</v>
      </c>
    </row>
    <row r="47" spans="1:84">
      <c r="A47" s="13">
        <v>40</v>
      </c>
      <c r="B47" s="23" t="s">
        <v>1165</v>
      </c>
      <c r="C47" s="13">
        <v>500</v>
      </c>
      <c r="D47" s="13" t="s">
        <v>1125</v>
      </c>
      <c r="E47" s="13" t="s">
        <v>1132</v>
      </c>
      <c r="F47" s="13">
        <v>1</v>
      </c>
      <c r="G47" s="155"/>
      <c r="H47" s="241"/>
      <c r="I47" s="241"/>
      <c r="J47" s="242"/>
      <c r="K47" s="87"/>
      <c r="L47" s="79"/>
      <c r="M47" s="79"/>
      <c r="N47" s="79"/>
      <c r="O47" s="79"/>
      <c r="P47" s="79"/>
      <c r="Q47" s="93" t="s">
        <v>23</v>
      </c>
      <c r="R47" s="93">
        <v>1844000</v>
      </c>
      <c r="S47" s="93">
        <v>295040</v>
      </c>
      <c r="T47" s="93">
        <v>2139040</v>
      </c>
      <c r="U47" s="93" t="s">
        <v>1295</v>
      </c>
      <c r="V47" s="89"/>
      <c r="W47" s="89"/>
      <c r="X47" s="89"/>
      <c r="Y47" s="89"/>
      <c r="Z47" s="89"/>
      <c r="AA47" s="77"/>
      <c r="AB47" s="77"/>
      <c r="AC47" s="77"/>
      <c r="AD47" s="77"/>
      <c r="AE47" s="77"/>
      <c r="AF47" s="91"/>
      <c r="AG47" s="91"/>
      <c r="AH47" s="91"/>
      <c r="AI47" s="91"/>
      <c r="AJ47" s="91"/>
      <c r="AK47" s="167" t="str">
        <f t="shared" si="0"/>
        <v>CASA CIENTÍFICA BLANCO Y CÍA</v>
      </c>
      <c r="AL47" s="167" t="str">
        <f t="shared" si="1"/>
        <v>SIGMA</v>
      </c>
      <c r="AM47" s="167">
        <f t="shared" si="14"/>
        <v>1844000</v>
      </c>
      <c r="AN47" s="167">
        <f t="shared" si="2"/>
        <v>295040</v>
      </c>
      <c r="AO47" s="167">
        <f t="shared" si="15"/>
        <v>2139040</v>
      </c>
      <c r="AP47" s="167" t="str">
        <f t="shared" si="3"/>
        <v xml:space="preserve">90 DIAS </v>
      </c>
      <c r="AQ47" s="159"/>
      <c r="AR47" s="159"/>
      <c r="AS47" s="159"/>
      <c r="AT47" s="159"/>
      <c r="AU47" s="159"/>
      <c r="AV47" s="91"/>
      <c r="AW47" s="91"/>
      <c r="AX47" s="91"/>
      <c r="AY47" s="91"/>
      <c r="AZ47" s="91"/>
      <c r="BA47" s="161"/>
      <c r="BB47" s="161"/>
      <c r="BC47" s="161"/>
      <c r="BD47" s="161"/>
      <c r="BE47" s="161"/>
      <c r="BF47" s="87" t="s">
        <v>23</v>
      </c>
      <c r="BG47" s="87">
        <v>1879600</v>
      </c>
      <c r="BH47" s="87">
        <v>300736</v>
      </c>
      <c r="BI47" s="87">
        <v>2180336</v>
      </c>
      <c r="BJ47" s="87" t="s">
        <v>1419</v>
      </c>
      <c r="BK47" s="89"/>
      <c r="BL47" s="89"/>
      <c r="BM47" s="89"/>
      <c r="BN47" s="89"/>
      <c r="BO47" s="89"/>
      <c r="BP47" s="91"/>
      <c r="BQ47" s="91"/>
      <c r="BR47" s="91"/>
      <c r="BS47" s="91"/>
      <c r="BT47" s="91"/>
      <c r="BU47" s="151" t="str">
        <f t="shared" si="4"/>
        <v>SCIENTIFIC PRODUCTS LTDA</v>
      </c>
      <c r="BV47" s="151" t="str">
        <f t="shared" si="5"/>
        <v>SIGMA</v>
      </c>
      <c r="BW47" s="151">
        <f t="shared" si="16"/>
        <v>1879600</v>
      </c>
      <c r="BX47" s="151">
        <f t="shared" si="6"/>
        <v>300736</v>
      </c>
      <c r="BY47" s="151">
        <f t="shared" si="17"/>
        <v>2180336</v>
      </c>
      <c r="BZ47" s="151" t="str">
        <f t="shared" si="7"/>
        <v>150 días</v>
      </c>
      <c r="CA47" s="107" t="str">
        <f t="shared" si="8"/>
        <v>CASA CIENTÍFICA BLANCO Y CÍA</v>
      </c>
      <c r="CB47" s="107" t="str">
        <f t="shared" si="9"/>
        <v>SIGMA</v>
      </c>
      <c r="CC47" s="107">
        <f t="shared" si="10"/>
        <v>1844000</v>
      </c>
      <c r="CD47" s="107">
        <f t="shared" si="11"/>
        <v>295040</v>
      </c>
      <c r="CE47" s="107">
        <f t="shared" si="12"/>
        <v>2139040</v>
      </c>
      <c r="CF47" s="107" t="str">
        <f t="shared" si="13"/>
        <v xml:space="preserve">90 DIAS </v>
      </c>
    </row>
    <row r="48" spans="1:84">
      <c r="A48" s="13">
        <v>41</v>
      </c>
      <c r="B48" s="59" t="s">
        <v>1166</v>
      </c>
      <c r="C48" s="13">
        <v>500</v>
      </c>
      <c r="D48" s="13" t="s">
        <v>1125</v>
      </c>
      <c r="E48" s="13" t="s">
        <v>1132</v>
      </c>
      <c r="F48" s="13">
        <v>1</v>
      </c>
      <c r="G48" s="155"/>
      <c r="H48" s="244"/>
      <c r="I48" s="244"/>
      <c r="J48" s="242"/>
      <c r="K48" s="87"/>
      <c r="L48" s="79"/>
      <c r="M48" s="79"/>
      <c r="N48" s="79"/>
      <c r="O48" s="79"/>
      <c r="P48" s="79"/>
      <c r="Q48" s="93" t="s">
        <v>23</v>
      </c>
      <c r="R48" s="93">
        <v>333000</v>
      </c>
      <c r="S48" s="93">
        <v>53280</v>
      </c>
      <c r="T48" s="93">
        <v>386280</v>
      </c>
      <c r="U48" s="93" t="s">
        <v>1396</v>
      </c>
      <c r="V48" s="89"/>
      <c r="W48" s="89"/>
      <c r="X48" s="89"/>
      <c r="Y48" s="89"/>
      <c r="Z48" s="89"/>
      <c r="AA48" s="77"/>
      <c r="AB48" s="77"/>
      <c r="AC48" s="77"/>
      <c r="AD48" s="77"/>
      <c r="AE48" s="77"/>
      <c r="AF48" s="91"/>
      <c r="AG48" s="91"/>
      <c r="AH48" s="91"/>
      <c r="AI48" s="91"/>
      <c r="AJ48" s="91"/>
      <c r="AK48" s="167" t="str">
        <f t="shared" si="0"/>
        <v>CASA CIENTÍFICA BLANCO Y CÍA</v>
      </c>
      <c r="AL48" s="167" t="str">
        <f t="shared" si="1"/>
        <v>SIGMA</v>
      </c>
      <c r="AM48" s="167">
        <f t="shared" si="14"/>
        <v>333000</v>
      </c>
      <c r="AN48" s="167">
        <f t="shared" si="2"/>
        <v>53280</v>
      </c>
      <c r="AO48" s="167">
        <f t="shared" si="15"/>
        <v>386280</v>
      </c>
      <c r="AP48" s="167" t="str">
        <f t="shared" si="3"/>
        <v xml:space="preserve">45 DIAS </v>
      </c>
      <c r="AQ48" s="159"/>
      <c r="AR48" s="159"/>
      <c r="AS48" s="159"/>
      <c r="AT48" s="159"/>
      <c r="AU48" s="159"/>
      <c r="AV48" s="91" t="s">
        <v>23</v>
      </c>
      <c r="AW48" s="91">
        <v>215000</v>
      </c>
      <c r="AX48" s="91">
        <v>34400</v>
      </c>
      <c r="AY48" s="91">
        <v>249400</v>
      </c>
      <c r="AZ48" s="91" t="s">
        <v>1283</v>
      </c>
      <c r="BA48" s="161"/>
      <c r="BB48" s="161"/>
      <c r="BC48" s="161"/>
      <c r="BD48" s="161"/>
      <c r="BE48" s="161"/>
      <c r="BF48" s="87" t="s">
        <v>23</v>
      </c>
      <c r="BG48" s="87">
        <v>224600</v>
      </c>
      <c r="BH48" s="87">
        <v>35936</v>
      </c>
      <c r="BI48" s="87">
        <v>260536</v>
      </c>
      <c r="BJ48" s="87" t="s">
        <v>1417</v>
      </c>
      <c r="BK48" s="89"/>
      <c r="BL48" s="89"/>
      <c r="BM48" s="89"/>
      <c r="BN48" s="89"/>
      <c r="BO48" s="89"/>
      <c r="BP48" s="91"/>
      <c r="BQ48" s="91"/>
      <c r="BR48" s="91"/>
      <c r="BS48" s="91"/>
      <c r="BT48" s="91"/>
      <c r="BU48" s="151" t="str">
        <f t="shared" si="4"/>
        <v>QUIMICA  M.G.  S.A.S.</v>
      </c>
      <c r="BV48" s="151" t="str">
        <f t="shared" si="5"/>
        <v>SIGMA</v>
      </c>
      <c r="BW48" s="151">
        <f t="shared" si="16"/>
        <v>215000</v>
      </c>
      <c r="BX48" s="151">
        <f t="shared" si="6"/>
        <v>34400</v>
      </c>
      <c r="BY48" s="151">
        <f t="shared" si="17"/>
        <v>249400</v>
      </c>
      <c r="BZ48" s="151" t="str">
        <f t="shared" si="7"/>
        <v>60 DIAS</v>
      </c>
      <c r="CA48" s="107" t="str">
        <f t="shared" si="8"/>
        <v>QUIMICA  M.G.  S.A.S.</v>
      </c>
      <c r="CB48" s="107" t="str">
        <f t="shared" si="9"/>
        <v>SIGMA</v>
      </c>
      <c r="CC48" s="107">
        <f t="shared" si="10"/>
        <v>215000</v>
      </c>
      <c r="CD48" s="107">
        <f t="shared" si="11"/>
        <v>34400</v>
      </c>
      <c r="CE48" s="107">
        <f t="shared" si="12"/>
        <v>249400</v>
      </c>
      <c r="CF48" s="107" t="str">
        <f t="shared" si="13"/>
        <v>60 DIAS</v>
      </c>
    </row>
    <row r="49" spans="1:84">
      <c r="A49" s="13">
        <v>42</v>
      </c>
      <c r="B49" s="60" t="s">
        <v>1167</v>
      </c>
      <c r="C49" s="21">
        <v>25</v>
      </c>
      <c r="D49" s="21" t="s">
        <v>1168</v>
      </c>
      <c r="E49" s="21" t="s">
        <v>865</v>
      </c>
      <c r="F49" s="21">
        <v>1</v>
      </c>
      <c r="G49" s="152"/>
      <c r="H49" s="243"/>
      <c r="I49" s="243"/>
      <c r="J49" s="242"/>
      <c r="K49" s="87"/>
      <c r="L49" s="79"/>
      <c r="M49" s="79"/>
      <c r="N49" s="79"/>
      <c r="O49" s="79"/>
      <c r="P49" s="79"/>
      <c r="Q49" s="93"/>
      <c r="R49" s="93"/>
      <c r="S49" s="93"/>
      <c r="T49" s="93"/>
      <c r="U49" s="93"/>
      <c r="V49" s="89"/>
      <c r="W49" s="89"/>
      <c r="X49" s="89"/>
      <c r="Y49" s="89"/>
      <c r="Z49" s="89"/>
      <c r="AA49" s="77"/>
      <c r="AB49" s="77"/>
      <c r="AC49" s="77"/>
      <c r="AD49" s="77"/>
      <c r="AE49" s="77"/>
      <c r="AF49" s="91"/>
      <c r="AG49" s="91"/>
      <c r="AH49" s="91"/>
      <c r="AI49" s="91"/>
      <c r="AJ49" s="91"/>
      <c r="AK49" s="167" t="str">
        <f t="shared" si="0"/>
        <v>PURIFICACIÓN Y ANÁLISIS DE FLUIDOS LTDA.</v>
      </c>
      <c r="AL49" s="167">
        <f t="shared" si="1"/>
        <v>0</v>
      </c>
      <c r="AM49" s="167"/>
      <c r="AN49" s="167">
        <f t="shared" si="2"/>
        <v>0</v>
      </c>
      <c r="AO49" s="167"/>
      <c r="AP49" s="167">
        <f t="shared" si="3"/>
        <v>0</v>
      </c>
      <c r="AQ49" s="159"/>
      <c r="AR49" s="159"/>
      <c r="AS49" s="159"/>
      <c r="AT49" s="159"/>
      <c r="AU49" s="159"/>
      <c r="AV49" s="91"/>
      <c r="AW49" s="91"/>
      <c r="AX49" s="91"/>
      <c r="AY49" s="91"/>
      <c r="AZ49" s="91"/>
      <c r="BA49" s="161"/>
      <c r="BB49" s="161"/>
      <c r="BC49" s="161"/>
      <c r="BD49" s="161"/>
      <c r="BE49" s="161"/>
      <c r="BF49" s="87"/>
      <c r="BG49" s="87"/>
      <c r="BH49" s="87"/>
      <c r="BI49" s="87"/>
      <c r="BJ49" s="87"/>
      <c r="BK49" s="89"/>
      <c r="BL49" s="89"/>
      <c r="BM49" s="89"/>
      <c r="BN49" s="89"/>
      <c r="BO49" s="89"/>
      <c r="BP49" s="91"/>
      <c r="BQ49" s="91"/>
      <c r="BR49" s="91"/>
      <c r="BS49" s="91"/>
      <c r="BT49" s="91"/>
      <c r="BU49" s="151" t="str">
        <f t="shared" si="4"/>
        <v xml:space="preserve">LABORATORIOS WACOL S.A </v>
      </c>
      <c r="BV49" s="151">
        <f t="shared" si="5"/>
        <v>0</v>
      </c>
      <c r="BW49" s="151"/>
      <c r="BX49" s="151">
        <f t="shared" si="6"/>
        <v>0</v>
      </c>
      <c r="BY49" s="151"/>
      <c r="BZ49" s="151">
        <f t="shared" si="7"/>
        <v>0</v>
      </c>
      <c r="CA49" s="107" t="str">
        <f t="shared" si="8"/>
        <v xml:space="preserve">LABORATORIOS WACOL S.A </v>
      </c>
      <c r="CB49" s="107">
        <f t="shared" si="9"/>
        <v>0</v>
      </c>
      <c r="CC49" s="107">
        <f t="shared" si="10"/>
        <v>0</v>
      </c>
      <c r="CD49" s="107">
        <f t="shared" si="11"/>
        <v>0</v>
      </c>
      <c r="CE49" s="107">
        <f t="shared" si="12"/>
        <v>0</v>
      </c>
      <c r="CF49" s="107">
        <f t="shared" si="13"/>
        <v>0</v>
      </c>
    </row>
    <row r="50" spans="1:84" ht="30">
      <c r="A50" s="21">
        <v>43</v>
      </c>
      <c r="B50" s="55" t="s">
        <v>1169</v>
      </c>
      <c r="C50" s="21">
        <v>5</v>
      </c>
      <c r="D50" s="21" t="s">
        <v>1125</v>
      </c>
      <c r="E50" s="21" t="s">
        <v>865</v>
      </c>
      <c r="F50" s="21">
        <v>1</v>
      </c>
      <c r="G50" s="152"/>
      <c r="H50" s="243"/>
      <c r="I50" s="243"/>
      <c r="J50" s="242"/>
      <c r="K50" s="87"/>
      <c r="L50" s="79"/>
      <c r="M50" s="79"/>
      <c r="N50" s="79"/>
      <c r="O50" s="79"/>
      <c r="P50" s="79"/>
      <c r="Q50" s="93"/>
      <c r="R50" s="93"/>
      <c r="S50" s="93"/>
      <c r="T50" s="93"/>
      <c r="U50" s="93"/>
      <c r="V50" s="89"/>
      <c r="W50" s="89"/>
      <c r="X50" s="89"/>
      <c r="Y50" s="89"/>
      <c r="Z50" s="89"/>
      <c r="AA50" s="77"/>
      <c r="AB50" s="77"/>
      <c r="AC50" s="77"/>
      <c r="AD50" s="77"/>
      <c r="AE50" s="77"/>
      <c r="AF50" s="91"/>
      <c r="AG50" s="91"/>
      <c r="AH50" s="91"/>
      <c r="AI50" s="91"/>
      <c r="AJ50" s="91"/>
      <c r="AK50" s="167" t="str">
        <f t="shared" si="0"/>
        <v>PURIFICACIÓN Y ANÁLISIS DE FLUIDOS LTDA.</v>
      </c>
      <c r="AL50" s="167">
        <f t="shared" si="1"/>
        <v>0</v>
      </c>
      <c r="AM50" s="167"/>
      <c r="AN50" s="167">
        <f t="shared" si="2"/>
        <v>0</v>
      </c>
      <c r="AO50" s="167"/>
      <c r="AP50" s="167">
        <f t="shared" si="3"/>
        <v>0</v>
      </c>
      <c r="AQ50" s="159"/>
      <c r="AR50" s="159"/>
      <c r="AS50" s="159"/>
      <c r="AT50" s="159"/>
      <c r="AU50" s="159"/>
      <c r="AV50" s="91"/>
      <c r="AW50" s="91"/>
      <c r="AX50" s="91"/>
      <c r="AY50" s="91"/>
      <c r="AZ50" s="91"/>
      <c r="BA50" s="161"/>
      <c r="BB50" s="161"/>
      <c r="BC50" s="161"/>
      <c r="BD50" s="161"/>
      <c r="BE50" s="161"/>
      <c r="BF50" s="87"/>
      <c r="BG50" s="87"/>
      <c r="BH50" s="87"/>
      <c r="BI50" s="87"/>
      <c r="BJ50" s="87"/>
      <c r="BK50" s="89"/>
      <c r="BL50" s="89"/>
      <c r="BM50" s="89"/>
      <c r="BN50" s="89"/>
      <c r="BO50" s="89"/>
      <c r="BP50" s="91"/>
      <c r="BQ50" s="91"/>
      <c r="BR50" s="91"/>
      <c r="BS50" s="91"/>
      <c r="BT50" s="91"/>
      <c r="BU50" s="151" t="str">
        <f t="shared" si="4"/>
        <v xml:space="preserve">LABORATORIOS WACOL S.A </v>
      </c>
      <c r="BV50" s="151">
        <f t="shared" si="5"/>
        <v>0</v>
      </c>
      <c r="BW50" s="151"/>
      <c r="BX50" s="151">
        <f t="shared" si="6"/>
        <v>0</v>
      </c>
      <c r="BY50" s="151"/>
      <c r="BZ50" s="151">
        <f t="shared" si="7"/>
        <v>0</v>
      </c>
      <c r="CA50" s="107" t="str">
        <f t="shared" si="8"/>
        <v xml:space="preserve">LABORATORIOS WACOL S.A </v>
      </c>
      <c r="CB50" s="107">
        <f t="shared" si="9"/>
        <v>0</v>
      </c>
      <c r="CC50" s="107">
        <f t="shared" si="10"/>
        <v>0</v>
      </c>
      <c r="CD50" s="107">
        <f t="shared" si="11"/>
        <v>0</v>
      </c>
      <c r="CE50" s="107">
        <f t="shared" si="12"/>
        <v>0</v>
      </c>
      <c r="CF50" s="107">
        <f t="shared" si="13"/>
        <v>0</v>
      </c>
    </row>
    <row r="51" spans="1:84">
      <c r="A51" s="13">
        <v>45</v>
      </c>
      <c r="B51" s="55" t="s">
        <v>1170</v>
      </c>
      <c r="C51" s="13"/>
      <c r="D51" s="13"/>
      <c r="E51" s="13" t="s">
        <v>801</v>
      </c>
      <c r="F51" s="21">
        <v>2</v>
      </c>
      <c r="G51" s="152" t="s">
        <v>134</v>
      </c>
      <c r="H51" s="248">
        <v>286500</v>
      </c>
      <c r="I51" s="248">
        <v>45840</v>
      </c>
      <c r="J51" s="242">
        <v>664680</v>
      </c>
      <c r="K51" s="87" t="s">
        <v>1276</v>
      </c>
      <c r="L51" s="79"/>
      <c r="M51" s="79"/>
      <c r="N51" s="79"/>
      <c r="O51" s="79"/>
      <c r="P51" s="79"/>
      <c r="Q51" s="93"/>
      <c r="R51" s="93"/>
      <c r="S51" s="93"/>
      <c r="T51" s="93"/>
      <c r="U51" s="93"/>
      <c r="V51" s="89"/>
      <c r="W51" s="89"/>
      <c r="X51" s="89"/>
      <c r="Y51" s="89"/>
      <c r="Z51" s="89"/>
      <c r="AA51" s="77"/>
      <c r="AB51" s="77"/>
      <c r="AC51" s="77"/>
      <c r="AD51" s="77"/>
      <c r="AE51" s="77"/>
      <c r="AF51" s="91"/>
      <c r="AG51" s="91"/>
      <c r="AH51" s="91"/>
      <c r="AI51" s="91"/>
      <c r="AJ51" s="91"/>
      <c r="AK51" s="167" t="str">
        <f t="shared" si="0"/>
        <v>ADEQUIM SAS</v>
      </c>
      <c r="AL51" s="167" t="str">
        <f t="shared" si="1"/>
        <v>MERCK</v>
      </c>
      <c r="AM51" s="167">
        <f t="shared" si="14"/>
        <v>286500</v>
      </c>
      <c r="AN51" s="167">
        <f t="shared" si="2"/>
        <v>45840</v>
      </c>
      <c r="AO51" s="167">
        <f t="shared" si="15"/>
        <v>664680</v>
      </c>
      <c r="AP51" s="167" t="str">
        <f t="shared" si="3"/>
        <v>30 DIAS</v>
      </c>
      <c r="AQ51" s="159" t="s">
        <v>801</v>
      </c>
      <c r="AR51" s="159">
        <v>286272</v>
      </c>
      <c r="AS51" s="159">
        <v>45803.520000000004</v>
      </c>
      <c r="AT51" s="159">
        <v>664151.04000000004</v>
      </c>
      <c r="AU51" s="159" t="s">
        <v>1312</v>
      </c>
      <c r="AV51" s="91"/>
      <c r="AW51" s="91"/>
      <c r="AX51" s="91"/>
      <c r="AY51" s="91"/>
      <c r="AZ51" s="91"/>
      <c r="BA51" s="161"/>
      <c r="BB51" s="161"/>
      <c r="BC51" s="161"/>
      <c r="BD51" s="161"/>
      <c r="BE51" s="161"/>
      <c r="BF51" s="87"/>
      <c r="BG51" s="87"/>
      <c r="BH51" s="87"/>
      <c r="BI51" s="87"/>
      <c r="BJ51" s="87"/>
      <c r="BK51" s="89"/>
      <c r="BL51" s="89"/>
      <c r="BM51" s="89"/>
      <c r="BN51" s="89"/>
      <c r="BO51" s="89"/>
      <c r="BP51" s="91"/>
      <c r="BQ51" s="91"/>
      <c r="BR51" s="91"/>
      <c r="BS51" s="91"/>
      <c r="BT51" s="91"/>
      <c r="BU51" s="151" t="str">
        <f t="shared" si="4"/>
        <v>PROFINAS SAS</v>
      </c>
      <c r="BV51" s="151" t="str">
        <f t="shared" si="5"/>
        <v>Merck</v>
      </c>
      <c r="BW51" s="151">
        <f t="shared" si="16"/>
        <v>286272</v>
      </c>
      <c r="BX51" s="151">
        <f t="shared" si="6"/>
        <v>45803.520000000004</v>
      </c>
      <c r="BY51" s="151">
        <f t="shared" si="17"/>
        <v>664151.04000000004</v>
      </c>
      <c r="BZ51" s="151" t="str">
        <f t="shared" si="7"/>
        <v>8-75 DIAS</v>
      </c>
      <c r="CA51" s="107" t="str">
        <f t="shared" si="8"/>
        <v>PROFINAS SAS</v>
      </c>
      <c r="CB51" s="107" t="str">
        <f t="shared" si="9"/>
        <v>Merck</v>
      </c>
      <c r="CC51" s="107">
        <f t="shared" si="10"/>
        <v>286272</v>
      </c>
      <c r="CD51" s="107">
        <f t="shared" si="11"/>
        <v>45803.520000000004</v>
      </c>
      <c r="CE51" s="107">
        <f t="shared" si="12"/>
        <v>664151.04000000004</v>
      </c>
      <c r="CF51" s="107" t="str">
        <f t="shared" si="13"/>
        <v>8-75 DIAS</v>
      </c>
    </row>
    <row r="52" spans="1:84" ht="30">
      <c r="A52" s="21">
        <v>47</v>
      </c>
      <c r="B52" s="55" t="s">
        <v>1171</v>
      </c>
      <c r="C52" s="13">
        <v>500</v>
      </c>
      <c r="D52" s="13" t="s">
        <v>1125</v>
      </c>
      <c r="E52" s="13" t="s">
        <v>801</v>
      </c>
      <c r="F52" s="21">
        <v>1</v>
      </c>
      <c r="G52" s="152" t="s">
        <v>134</v>
      </c>
      <c r="H52" s="248">
        <v>284500</v>
      </c>
      <c r="I52" s="248">
        <v>45520</v>
      </c>
      <c r="J52" s="242">
        <v>330020</v>
      </c>
      <c r="K52" s="87" t="s">
        <v>1276</v>
      </c>
      <c r="L52" s="79"/>
      <c r="M52" s="79"/>
      <c r="N52" s="79"/>
      <c r="O52" s="79"/>
      <c r="P52" s="79"/>
      <c r="Q52" s="93"/>
      <c r="R52" s="93"/>
      <c r="S52" s="93"/>
      <c r="T52" s="93"/>
      <c r="U52" s="93"/>
      <c r="V52" s="89"/>
      <c r="W52" s="89"/>
      <c r="X52" s="89"/>
      <c r="Y52" s="89"/>
      <c r="Z52" s="89"/>
      <c r="AA52" s="77"/>
      <c r="AB52" s="77"/>
      <c r="AC52" s="77"/>
      <c r="AD52" s="77"/>
      <c r="AE52" s="77"/>
      <c r="AF52" s="91"/>
      <c r="AG52" s="91"/>
      <c r="AH52" s="91"/>
      <c r="AI52" s="91"/>
      <c r="AJ52" s="91"/>
      <c r="AK52" s="167" t="str">
        <f t="shared" si="0"/>
        <v>ADEQUIM SAS</v>
      </c>
      <c r="AL52" s="167" t="str">
        <f t="shared" si="1"/>
        <v>MERCK</v>
      </c>
      <c r="AM52" s="167">
        <f t="shared" si="14"/>
        <v>284500</v>
      </c>
      <c r="AN52" s="167">
        <f t="shared" si="2"/>
        <v>45520</v>
      </c>
      <c r="AO52" s="167">
        <f t="shared" si="15"/>
        <v>330020</v>
      </c>
      <c r="AP52" s="167" t="str">
        <f t="shared" si="3"/>
        <v>30 DIAS</v>
      </c>
      <c r="AQ52" s="159" t="s">
        <v>801</v>
      </c>
      <c r="AR52" s="159">
        <v>268416</v>
      </c>
      <c r="AS52" s="159">
        <v>42946.559999999998</v>
      </c>
      <c r="AT52" s="159">
        <v>311362.56</v>
      </c>
      <c r="AU52" s="159" t="s">
        <v>1312</v>
      </c>
      <c r="AV52" s="91"/>
      <c r="AW52" s="91"/>
      <c r="AX52" s="91"/>
      <c r="AY52" s="91"/>
      <c r="AZ52" s="91"/>
      <c r="BA52" s="161"/>
      <c r="BB52" s="161"/>
      <c r="BC52" s="161"/>
      <c r="BD52" s="161"/>
      <c r="BE52" s="161"/>
      <c r="BF52" s="87"/>
      <c r="BG52" s="87"/>
      <c r="BH52" s="87"/>
      <c r="BI52" s="87"/>
      <c r="BJ52" s="87"/>
      <c r="BK52" s="89"/>
      <c r="BL52" s="89"/>
      <c r="BM52" s="89"/>
      <c r="BN52" s="89"/>
      <c r="BO52" s="89"/>
      <c r="BP52" s="91"/>
      <c r="BQ52" s="91"/>
      <c r="BR52" s="91"/>
      <c r="BS52" s="91"/>
      <c r="BT52" s="91"/>
      <c r="BU52" s="151" t="str">
        <f t="shared" si="4"/>
        <v>PROFINAS SAS</v>
      </c>
      <c r="BV52" s="151" t="str">
        <f t="shared" si="5"/>
        <v>Merck</v>
      </c>
      <c r="BW52" s="151">
        <f t="shared" si="16"/>
        <v>268416</v>
      </c>
      <c r="BX52" s="151">
        <f t="shared" si="6"/>
        <v>42946.559999999998</v>
      </c>
      <c r="BY52" s="151">
        <f t="shared" si="17"/>
        <v>311362.56</v>
      </c>
      <c r="BZ52" s="151" t="str">
        <f t="shared" si="7"/>
        <v>8-75 DIAS</v>
      </c>
      <c r="CA52" s="107" t="str">
        <f t="shared" si="8"/>
        <v>PROFINAS SAS</v>
      </c>
      <c r="CB52" s="107" t="str">
        <f t="shared" si="9"/>
        <v>Merck</v>
      </c>
      <c r="CC52" s="107">
        <f t="shared" si="10"/>
        <v>268416</v>
      </c>
      <c r="CD52" s="107">
        <f t="shared" si="11"/>
        <v>42946.559999999998</v>
      </c>
      <c r="CE52" s="107">
        <f t="shared" si="12"/>
        <v>311362.56</v>
      </c>
      <c r="CF52" s="107" t="str">
        <f t="shared" si="13"/>
        <v>8-75 DIAS</v>
      </c>
    </row>
    <row r="53" spans="1:84">
      <c r="A53" s="21">
        <v>48</v>
      </c>
      <c r="B53" s="55" t="s">
        <v>1172</v>
      </c>
      <c r="C53" s="13">
        <v>500</v>
      </c>
      <c r="D53" s="13" t="s">
        <v>1125</v>
      </c>
      <c r="E53" s="13" t="s">
        <v>801</v>
      </c>
      <c r="F53" s="21">
        <v>1</v>
      </c>
      <c r="G53" s="152" t="s">
        <v>134</v>
      </c>
      <c r="H53" s="248">
        <v>230500</v>
      </c>
      <c r="I53" s="248">
        <v>36880</v>
      </c>
      <c r="J53" s="242">
        <v>267380</v>
      </c>
      <c r="K53" s="87" t="s">
        <v>1276</v>
      </c>
      <c r="L53" s="79"/>
      <c r="M53" s="79"/>
      <c r="N53" s="79"/>
      <c r="O53" s="79"/>
      <c r="P53" s="79"/>
      <c r="Q53" s="93"/>
      <c r="R53" s="93"/>
      <c r="S53" s="93"/>
      <c r="T53" s="93"/>
      <c r="U53" s="93"/>
      <c r="V53" s="89"/>
      <c r="W53" s="89"/>
      <c r="X53" s="89"/>
      <c r="Y53" s="89"/>
      <c r="Z53" s="89"/>
      <c r="AA53" s="77"/>
      <c r="AB53" s="77"/>
      <c r="AC53" s="77"/>
      <c r="AD53" s="77"/>
      <c r="AE53" s="77"/>
      <c r="AF53" s="91"/>
      <c r="AG53" s="91"/>
      <c r="AH53" s="91"/>
      <c r="AI53" s="91"/>
      <c r="AJ53" s="91"/>
      <c r="AK53" s="167" t="str">
        <f t="shared" si="0"/>
        <v>ADEQUIM SAS</v>
      </c>
      <c r="AL53" s="167" t="str">
        <f t="shared" si="1"/>
        <v>MERCK</v>
      </c>
      <c r="AM53" s="167">
        <f t="shared" si="14"/>
        <v>230500</v>
      </c>
      <c r="AN53" s="167">
        <f t="shared" si="2"/>
        <v>36880</v>
      </c>
      <c r="AO53" s="167">
        <f t="shared" si="15"/>
        <v>267380</v>
      </c>
      <c r="AP53" s="167" t="str">
        <f t="shared" si="3"/>
        <v>30 DIAS</v>
      </c>
      <c r="AQ53" s="159" t="s">
        <v>801</v>
      </c>
      <c r="AR53" s="159">
        <v>230400</v>
      </c>
      <c r="AS53" s="159">
        <v>36864</v>
      </c>
      <c r="AT53" s="159">
        <v>267264</v>
      </c>
      <c r="AU53" s="159" t="s">
        <v>1312</v>
      </c>
      <c r="AV53" s="91"/>
      <c r="AW53" s="91"/>
      <c r="AX53" s="91"/>
      <c r="AY53" s="91"/>
      <c r="AZ53" s="91"/>
      <c r="BA53" s="161"/>
      <c r="BB53" s="161"/>
      <c r="BC53" s="161"/>
      <c r="BD53" s="161"/>
      <c r="BE53" s="161"/>
      <c r="BF53" s="87"/>
      <c r="BG53" s="87"/>
      <c r="BH53" s="87"/>
      <c r="BI53" s="87"/>
      <c r="BJ53" s="87"/>
      <c r="BK53" s="89"/>
      <c r="BL53" s="89"/>
      <c r="BM53" s="89"/>
      <c r="BN53" s="89"/>
      <c r="BO53" s="89"/>
      <c r="BP53" s="91"/>
      <c r="BQ53" s="91"/>
      <c r="BR53" s="91"/>
      <c r="BS53" s="91"/>
      <c r="BT53" s="91"/>
      <c r="BU53" s="151" t="str">
        <f t="shared" si="4"/>
        <v>PROFINAS SAS</v>
      </c>
      <c r="BV53" s="151" t="str">
        <f t="shared" si="5"/>
        <v>Merck</v>
      </c>
      <c r="BW53" s="151">
        <f t="shared" si="16"/>
        <v>230400</v>
      </c>
      <c r="BX53" s="151">
        <f t="shared" si="6"/>
        <v>36864</v>
      </c>
      <c r="BY53" s="151">
        <f t="shared" si="17"/>
        <v>267264</v>
      </c>
      <c r="BZ53" s="151" t="str">
        <f t="shared" si="7"/>
        <v>8-75 DIAS</v>
      </c>
      <c r="CA53" s="107" t="str">
        <f t="shared" si="8"/>
        <v>PROFINAS SAS</v>
      </c>
      <c r="CB53" s="107" t="str">
        <f t="shared" si="9"/>
        <v>Merck</v>
      </c>
      <c r="CC53" s="107">
        <f t="shared" si="10"/>
        <v>230400</v>
      </c>
      <c r="CD53" s="107">
        <f t="shared" si="11"/>
        <v>36864</v>
      </c>
      <c r="CE53" s="107">
        <f t="shared" si="12"/>
        <v>267264</v>
      </c>
      <c r="CF53" s="107" t="str">
        <f t="shared" si="13"/>
        <v>8-75 DIAS</v>
      </c>
    </row>
    <row r="54" spans="1:84">
      <c r="A54" s="13">
        <v>49</v>
      </c>
      <c r="B54" s="55" t="s">
        <v>1173</v>
      </c>
      <c r="C54" s="13">
        <v>500</v>
      </c>
      <c r="D54" s="13" t="s">
        <v>1125</v>
      </c>
      <c r="E54" s="13" t="s">
        <v>801</v>
      </c>
      <c r="F54" s="21">
        <v>1</v>
      </c>
      <c r="G54" s="152" t="s">
        <v>134</v>
      </c>
      <c r="H54" s="248">
        <v>146500</v>
      </c>
      <c r="I54" s="248">
        <v>23440</v>
      </c>
      <c r="J54" s="242">
        <v>169940</v>
      </c>
      <c r="K54" s="87" t="s">
        <v>1276</v>
      </c>
      <c r="L54" s="79"/>
      <c r="M54" s="79"/>
      <c r="N54" s="79"/>
      <c r="O54" s="79"/>
      <c r="P54" s="79"/>
      <c r="Q54" s="93"/>
      <c r="R54" s="93"/>
      <c r="S54" s="93"/>
      <c r="T54" s="93"/>
      <c r="U54" s="93"/>
      <c r="V54" s="89"/>
      <c r="W54" s="89"/>
      <c r="X54" s="89"/>
      <c r="Y54" s="89"/>
      <c r="Z54" s="89"/>
      <c r="AA54" s="77"/>
      <c r="AB54" s="77"/>
      <c r="AC54" s="77"/>
      <c r="AD54" s="77"/>
      <c r="AE54" s="77"/>
      <c r="AF54" s="91"/>
      <c r="AG54" s="91"/>
      <c r="AH54" s="91"/>
      <c r="AI54" s="91"/>
      <c r="AJ54" s="91"/>
      <c r="AK54" s="167" t="str">
        <f t="shared" si="0"/>
        <v>ADEQUIM SAS</v>
      </c>
      <c r="AL54" s="167" t="str">
        <f t="shared" si="1"/>
        <v>MERCK</v>
      </c>
      <c r="AM54" s="167">
        <f t="shared" si="14"/>
        <v>146500</v>
      </c>
      <c r="AN54" s="167">
        <f t="shared" si="2"/>
        <v>23440</v>
      </c>
      <c r="AO54" s="167">
        <f t="shared" si="15"/>
        <v>169940</v>
      </c>
      <c r="AP54" s="167" t="str">
        <f t="shared" si="3"/>
        <v>30 DIAS</v>
      </c>
      <c r="AQ54" s="159" t="s">
        <v>801</v>
      </c>
      <c r="AR54" s="159">
        <v>142800</v>
      </c>
      <c r="AS54" s="159">
        <v>22848</v>
      </c>
      <c r="AT54" s="159">
        <v>165648</v>
      </c>
      <c r="AU54" s="159" t="s">
        <v>1312</v>
      </c>
      <c r="AV54" s="91"/>
      <c r="AW54" s="91"/>
      <c r="AX54" s="91"/>
      <c r="AY54" s="91"/>
      <c r="AZ54" s="91"/>
      <c r="BA54" s="161"/>
      <c r="BB54" s="161"/>
      <c r="BC54" s="161"/>
      <c r="BD54" s="161"/>
      <c r="BE54" s="161"/>
      <c r="BF54" s="87"/>
      <c r="BG54" s="87"/>
      <c r="BH54" s="87"/>
      <c r="BI54" s="87"/>
      <c r="BJ54" s="87"/>
      <c r="BK54" s="89"/>
      <c r="BL54" s="89"/>
      <c r="BM54" s="89"/>
      <c r="BN54" s="89"/>
      <c r="BO54" s="89"/>
      <c r="BP54" s="91"/>
      <c r="BQ54" s="91"/>
      <c r="BR54" s="91"/>
      <c r="BS54" s="91"/>
      <c r="BT54" s="91"/>
      <c r="BU54" s="151" t="str">
        <f t="shared" si="4"/>
        <v>PROFINAS SAS</v>
      </c>
      <c r="BV54" s="151" t="str">
        <f t="shared" si="5"/>
        <v>Merck</v>
      </c>
      <c r="BW54" s="151">
        <f t="shared" si="16"/>
        <v>142800</v>
      </c>
      <c r="BX54" s="151">
        <f t="shared" si="6"/>
        <v>22848</v>
      </c>
      <c r="BY54" s="151">
        <f t="shared" si="17"/>
        <v>165648</v>
      </c>
      <c r="BZ54" s="151" t="str">
        <f t="shared" si="7"/>
        <v>8-75 DIAS</v>
      </c>
      <c r="CA54" s="107" t="str">
        <f t="shared" si="8"/>
        <v>PROFINAS SAS</v>
      </c>
      <c r="CB54" s="107" t="str">
        <f t="shared" si="9"/>
        <v>Merck</v>
      </c>
      <c r="CC54" s="107">
        <f t="shared" si="10"/>
        <v>142800</v>
      </c>
      <c r="CD54" s="107">
        <f t="shared" si="11"/>
        <v>22848</v>
      </c>
      <c r="CE54" s="107">
        <f t="shared" si="12"/>
        <v>165648</v>
      </c>
      <c r="CF54" s="107" t="str">
        <f t="shared" si="13"/>
        <v>8-75 DIAS</v>
      </c>
    </row>
    <row r="55" spans="1:84">
      <c r="A55" s="13">
        <v>50</v>
      </c>
      <c r="B55" s="55" t="s">
        <v>1174</v>
      </c>
      <c r="C55" s="13">
        <v>500</v>
      </c>
      <c r="D55" s="13" t="s">
        <v>1125</v>
      </c>
      <c r="E55" s="13" t="s">
        <v>801</v>
      </c>
      <c r="F55" s="21">
        <v>2</v>
      </c>
      <c r="G55" s="152" t="s">
        <v>134</v>
      </c>
      <c r="H55" s="248">
        <v>281100</v>
      </c>
      <c r="I55" s="248">
        <v>44976</v>
      </c>
      <c r="J55" s="242">
        <v>652152</v>
      </c>
      <c r="K55" s="87" t="s">
        <v>1274</v>
      </c>
      <c r="L55" s="79"/>
      <c r="M55" s="79"/>
      <c r="N55" s="79"/>
      <c r="O55" s="79"/>
      <c r="P55" s="79"/>
      <c r="Q55" s="93"/>
      <c r="R55" s="93"/>
      <c r="S55" s="93"/>
      <c r="T55" s="93"/>
      <c r="U55" s="93"/>
      <c r="V55" s="89"/>
      <c r="W55" s="89"/>
      <c r="X55" s="89"/>
      <c r="Y55" s="89"/>
      <c r="Z55" s="89"/>
      <c r="AA55" s="77"/>
      <c r="AB55" s="77"/>
      <c r="AC55" s="77"/>
      <c r="AD55" s="77"/>
      <c r="AE55" s="77"/>
      <c r="AF55" s="91"/>
      <c r="AG55" s="91"/>
      <c r="AH55" s="91"/>
      <c r="AI55" s="91"/>
      <c r="AJ55" s="91"/>
      <c r="AK55" s="167" t="str">
        <f t="shared" si="0"/>
        <v>ADEQUIM SAS</v>
      </c>
      <c r="AL55" s="167" t="str">
        <f t="shared" si="1"/>
        <v>MERCK</v>
      </c>
      <c r="AM55" s="167">
        <f t="shared" si="14"/>
        <v>281100</v>
      </c>
      <c r="AN55" s="167">
        <f t="shared" si="2"/>
        <v>44976</v>
      </c>
      <c r="AO55" s="167">
        <f t="shared" si="15"/>
        <v>652152</v>
      </c>
      <c r="AP55" s="167" t="str">
        <f t="shared" si="3"/>
        <v>90 DIAS</v>
      </c>
      <c r="AQ55" s="159" t="s">
        <v>801</v>
      </c>
      <c r="AR55" s="159">
        <v>281088</v>
      </c>
      <c r="AS55" s="159">
        <v>44974.080000000002</v>
      </c>
      <c r="AT55" s="159">
        <v>652124.16000000003</v>
      </c>
      <c r="AU55" s="159" t="s">
        <v>1312</v>
      </c>
      <c r="AV55" s="91"/>
      <c r="AW55" s="91"/>
      <c r="AX55" s="91"/>
      <c r="AY55" s="91"/>
      <c r="AZ55" s="91"/>
      <c r="BA55" s="161"/>
      <c r="BB55" s="161"/>
      <c r="BC55" s="161"/>
      <c r="BD55" s="161"/>
      <c r="BE55" s="161"/>
      <c r="BF55" s="87"/>
      <c r="BG55" s="87"/>
      <c r="BH55" s="87"/>
      <c r="BI55" s="87"/>
      <c r="BJ55" s="87"/>
      <c r="BK55" s="89"/>
      <c r="BL55" s="89"/>
      <c r="BM55" s="89"/>
      <c r="BN55" s="89"/>
      <c r="BO55" s="89"/>
      <c r="BP55" s="91"/>
      <c r="BQ55" s="91"/>
      <c r="BR55" s="91"/>
      <c r="BS55" s="91"/>
      <c r="BT55" s="91"/>
      <c r="BU55" s="151" t="str">
        <f t="shared" si="4"/>
        <v>PROFINAS SAS</v>
      </c>
      <c r="BV55" s="151" t="str">
        <f t="shared" si="5"/>
        <v>Merck</v>
      </c>
      <c r="BW55" s="151">
        <f t="shared" si="16"/>
        <v>281088</v>
      </c>
      <c r="BX55" s="151">
        <f t="shared" si="6"/>
        <v>44974.080000000002</v>
      </c>
      <c r="BY55" s="151">
        <f t="shared" si="17"/>
        <v>652124.16000000003</v>
      </c>
      <c r="BZ55" s="151" t="str">
        <f t="shared" si="7"/>
        <v>8-75 DIAS</v>
      </c>
      <c r="CA55" s="107" t="str">
        <f t="shared" si="8"/>
        <v>PROFINAS SAS</v>
      </c>
      <c r="CB55" s="107" t="str">
        <f t="shared" si="9"/>
        <v>Merck</v>
      </c>
      <c r="CC55" s="107">
        <f t="shared" si="10"/>
        <v>281088</v>
      </c>
      <c r="CD55" s="107">
        <f t="shared" si="11"/>
        <v>44974.080000000002</v>
      </c>
      <c r="CE55" s="107">
        <f t="shared" si="12"/>
        <v>652124.16000000003</v>
      </c>
      <c r="CF55" s="107" t="str">
        <f t="shared" si="13"/>
        <v>8-75 DIAS</v>
      </c>
    </row>
    <row r="56" spans="1:84">
      <c r="A56" s="13">
        <v>51</v>
      </c>
      <c r="B56" s="55" t="s">
        <v>1175</v>
      </c>
      <c r="C56" s="21">
        <v>1</v>
      </c>
      <c r="D56" s="21" t="s">
        <v>1176</v>
      </c>
      <c r="E56" s="13" t="s">
        <v>675</v>
      </c>
      <c r="F56" s="21">
        <v>5</v>
      </c>
      <c r="G56" s="152" t="s">
        <v>675</v>
      </c>
      <c r="H56" s="248">
        <v>21000</v>
      </c>
      <c r="I56" s="248">
        <v>3360</v>
      </c>
      <c r="J56" s="242">
        <v>121799.99999999999</v>
      </c>
      <c r="K56" s="87" t="s">
        <v>1276</v>
      </c>
      <c r="L56" s="79"/>
      <c r="M56" s="79"/>
      <c r="N56" s="79"/>
      <c r="O56" s="79"/>
      <c r="P56" s="79"/>
      <c r="Q56" s="93"/>
      <c r="R56" s="93"/>
      <c r="S56" s="93"/>
      <c r="T56" s="93"/>
      <c r="U56" s="93"/>
      <c r="V56" s="89" t="s">
        <v>1399</v>
      </c>
      <c r="W56" s="89">
        <v>24500</v>
      </c>
      <c r="X56" s="89">
        <v>3920</v>
      </c>
      <c r="Y56" s="89">
        <v>142100</v>
      </c>
      <c r="Z56" s="89" t="s">
        <v>1398</v>
      </c>
      <c r="AA56" s="77"/>
      <c r="AB56" s="77"/>
      <c r="AC56" s="77"/>
      <c r="AD56" s="77"/>
      <c r="AE56" s="77"/>
      <c r="AF56" s="91"/>
      <c r="AG56" s="91"/>
      <c r="AH56" s="91"/>
      <c r="AI56" s="91"/>
      <c r="AJ56" s="91"/>
      <c r="AK56" s="167" t="str">
        <f t="shared" si="0"/>
        <v>ADEQUIM SAS</v>
      </c>
      <c r="AL56" s="167" t="str">
        <f t="shared" si="1"/>
        <v>PRECISION</v>
      </c>
      <c r="AM56" s="167">
        <f t="shared" si="14"/>
        <v>21000</v>
      </c>
      <c r="AN56" s="167">
        <f t="shared" si="2"/>
        <v>3360</v>
      </c>
      <c r="AO56" s="167">
        <f t="shared" si="15"/>
        <v>121799.99999999999</v>
      </c>
      <c r="AP56" s="167" t="str">
        <f t="shared" si="3"/>
        <v>30 DIAS</v>
      </c>
      <c r="AQ56" s="159" t="s">
        <v>675</v>
      </c>
      <c r="AR56" s="159">
        <v>27450</v>
      </c>
      <c r="AS56" s="159">
        <v>4392</v>
      </c>
      <c r="AT56" s="159">
        <v>159210</v>
      </c>
      <c r="AU56" s="159" t="s">
        <v>1312</v>
      </c>
      <c r="AV56" s="91"/>
      <c r="AW56" s="91"/>
      <c r="AX56" s="91"/>
      <c r="AY56" s="91"/>
      <c r="AZ56" s="91"/>
      <c r="BA56" s="161"/>
      <c r="BB56" s="161"/>
      <c r="BC56" s="161"/>
      <c r="BD56" s="161"/>
      <c r="BE56" s="161"/>
      <c r="BF56" s="87"/>
      <c r="BG56" s="87"/>
      <c r="BH56" s="87"/>
      <c r="BI56" s="87"/>
      <c r="BJ56" s="87"/>
      <c r="BK56" s="89"/>
      <c r="BL56" s="89"/>
      <c r="BM56" s="89"/>
      <c r="BN56" s="89"/>
      <c r="BO56" s="89"/>
      <c r="BP56" s="91"/>
      <c r="BQ56" s="91"/>
      <c r="BR56" s="91"/>
      <c r="BS56" s="91"/>
      <c r="BT56" s="91"/>
      <c r="BU56" s="151" t="str">
        <f t="shared" si="4"/>
        <v>PROFINAS SAS</v>
      </c>
      <c r="BV56" s="151" t="str">
        <f t="shared" si="5"/>
        <v>PRECISION</v>
      </c>
      <c r="BW56" s="151">
        <f t="shared" si="16"/>
        <v>27450</v>
      </c>
      <c r="BX56" s="151">
        <f t="shared" si="6"/>
        <v>4392</v>
      </c>
      <c r="BY56" s="151">
        <f t="shared" si="17"/>
        <v>159210</v>
      </c>
      <c r="BZ56" s="151" t="str">
        <f t="shared" si="7"/>
        <v>8-75 DIAS</v>
      </c>
      <c r="CA56" s="107" t="str">
        <f t="shared" si="8"/>
        <v>ADEQUIM SAS</v>
      </c>
      <c r="CB56" s="107" t="str">
        <f t="shared" si="9"/>
        <v>PRECISION</v>
      </c>
      <c r="CC56" s="107">
        <f t="shared" si="10"/>
        <v>21000</v>
      </c>
      <c r="CD56" s="107">
        <f t="shared" si="11"/>
        <v>3360</v>
      </c>
      <c r="CE56" s="107">
        <f t="shared" si="12"/>
        <v>121799.99999999999</v>
      </c>
      <c r="CF56" s="107" t="str">
        <f t="shared" si="13"/>
        <v>30 DIAS</v>
      </c>
    </row>
    <row r="57" spans="1:84">
      <c r="A57" s="13">
        <v>52</v>
      </c>
      <c r="B57" s="55" t="s">
        <v>1177</v>
      </c>
      <c r="C57" s="13" t="s">
        <v>1178</v>
      </c>
      <c r="D57" s="13" t="s">
        <v>1179</v>
      </c>
      <c r="E57" s="13" t="s">
        <v>1180</v>
      </c>
      <c r="F57" s="21">
        <v>2</v>
      </c>
      <c r="G57" s="152"/>
      <c r="H57" s="248"/>
      <c r="I57" s="248"/>
      <c r="J57" s="242"/>
      <c r="K57" s="87"/>
      <c r="L57" s="79"/>
      <c r="M57" s="79"/>
      <c r="N57" s="79"/>
      <c r="O57" s="79"/>
      <c r="P57" s="79"/>
      <c r="Q57" s="93"/>
      <c r="R57" s="93"/>
      <c r="S57" s="93"/>
      <c r="T57" s="93"/>
      <c r="U57" s="93"/>
      <c r="V57" s="89"/>
      <c r="W57" s="89"/>
      <c r="X57" s="89"/>
      <c r="Y57" s="89"/>
      <c r="Z57" s="89"/>
      <c r="AA57" s="77"/>
      <c r="AB57" s="77"/>
      <c r="AC57" s="77"/>
      <c r="AD57" s="77"/>
      <c r="AE57" s="77"/>
      <c r="AF57" s="91"/>
      <c r="AG57" s="91"/>
      <c r="AH57" s="91"/>
      <c r="AI57" s="91"/>
      <c r="AJ57" s="91"/>
      <c r="AK57" s="167" t="str">
        <f t="shared" si="0"/>
        <v>PURIFICACIÓN Y ANÁLISIS DE FLUIDOS LTDA.</v>
      </c>
      <c r="AL57" s="167">
        <f t="shared" si="1"/>
        <v>0</v>
      </c>
      <c r="AM57" s="167"/>
      <c r="AN57" s="167">
        <f t="shared" si="2"/>
        <v>0</v>
      </c>
      <c r="AO57" s="167"/>
      <c r="AP57" s="167">
        <f t="shared" si="3"/>
        <v>0</v>
      </c>
      <c r="AQ57" s="159" t="s">
        <v>1180</v>
      </c>
      <c r="AR57" s="159">
        <v>36600</v>
      </c>
      <c r="AS57" s="159">
        <v>5856</v>
      </c>
      <c r="AT57" s="159">
        <v>84912</v>
      </c>
      <c r="AU57" s="159" t="s">
        <v>1312</v>
      </c>
      <c r="AV57" s="91"/>
      <c r="AW57" s="91"/>
      <c r="AX57" s="91"/>
      <c r="AY57" s="91"/>
      <c r="AZ57" s="91"/>
      <c r="BA57" s="161"/>
      <c r="BB57" s="161"/>
      <c r="BC57" s="161"/>
      <c r="BD57" s="161"/>
      <c r="BE57" s="161"/>
      <c r="BF57" s="87"/>
      <c r="BG57" s="87"/>
      <c r="BH57" s="87"/>
      <c r="BI57" s="87"/>
      <c r="BJ57" s="87"/>
      <c r="BK57" s="89"/>
      <c r="BL57" s="89"/>
      <c r="BM57" s="89"/>
      <c r="BN57" s="89"/>
      <c r="BO57" s="89"/>
      <c r="BP57" s="91"/>
      <c r="BQ57" s="91"/>
      <c r="BR57" s="91"/>
      <c r="BS57" s="91"/>
      <c r="BT57" s="91"/>
      <c r="BU57" s="151" t="str">
        <f t="shared" si="4"/>
        <v>PROFINAS SAS</v>
      </c>
      <c r="BV57" s="151" t="str">
        <f t="shared" si="5"/>
        <v>SPARTAN</v>
      </c>
      <c r="BW57" s="151">
        <f t="shared" si="16"/>
        <v>36600</v>
      </c>
      <c r="BX57" s="151">
        <f t="shared" si="6"/>
        <v>5856</v>
      </c>
      <c r="BY57" s="151">
        <f t="shared" si="17"/>
        <v>84912</v>
      </c>
      <c r="BZ57" s="151" t="str">
        <f t="shared" si="7"/>
        <v>8-75 DIAS</v>
      </c>
      <c r="CA57" s="107" t="str">
        <f t="shared" si="8"/>
        <v>PROFINAS SAS</v>
      </c>
      <c r="CB57" s="107" t="str">
        <f t="shared" si="9"/>
        <v>SPARTAN</v>
      </c>
      <c r="CC57" s="107">
        <f t="shared" si="10"/>
        <v>36600</v>
      </c>
      <c r="CD57" s="107">
        <f t="shared" si="11"/>
        <v>5856</v>
      </c>
      <c r="CE57" s="107">
        <f t="shared" si="12"/>
        <v>84912</v>
      </c>
      <c r="CF57" s="107" t="str">
        <f t="shared" si="13"/>
        <v>8-75 DIAS</v>
      </c>
    </row>
    <row r="58" spans="1:84">
      <c r="A58" s="13">
        <v>53</v>
      </c>
      <c r="B58" s="55" t="s">
        <v>1181</v>
      </c>
      <c r="C58" s="13" t="s">
        <v>1178</v>
      </c>
      <c r="D58" s="13" t="s">
        <v>1182</v>
      </c>
      <c r="E58" s="13" t="s">
        <v>656</v>
      </c>
      <c r="F58" s="21">
        <v>2</v>
      </c>
      <c r="G58" s="152" t="s">
        <v>656</v>
      </c>
      <c r="H58" s="248">
        <v>10000</v>
      </c>
      <c r="I58" s="248">
        <v>1600</v>
      </c>
      <c r="J58" s="242">
        <v>23200</v>
      </c>
      <c r="K58" s="87" t="s">
        <v>1276</v>
      </c>
      <c r="L58" s="79"/>
      <c r="M58" s="79"/>
      <c r="N58" s="79"/>
      <c r="O58" s="79"/>
      <c r="P58" s="79"/>
      <c r="Q58" s="93"/>
      <c r="R58" s="93"/>
      <c r="S58" s="93"/>
      <c r="T58" s="93"/>
      <c r="U58" s="93"/>
      <c r="V58" s="89" t="s">
        <v>1400</v>
      </c>
      <c r="W58" s="89">
        <v>22500</v>
      </c>
      <c r="X58" s="89">
        <v>3600</v>
      </c>
      <c r="Y58" s="89">
        <v>52200</v>
      </c>
      <c r="Z58" s="89" t="s">
        <v>1398</v>
      </c>
      <c r="AA58" s="77"/>
      <c r="AB58" s="77"/>
      <c r="AC58" s="77"/>
      <c r="AD58" s="77"/>
      <c r="AE58" s="77"/>
      <c r="AF58" s="91"/>
      <c r="AG58" s="91"/>
      <c r="AH58" s="91"/>
      <c r="AI58" s="91"/>
      <c r="AJ58" s="91"/>
      <c r="AK58" s="167" t="str">
        <f t="shared" si="0"/>
        <v>ADEQUIM SAS</v>
      </c>
      <c r="AL58" s="167" t="str">
        <f t="shared" si="1"/>
        <v>COMERCIAL</v>
      </c>
      <c r="AM58" s="167">
        <f t="shared" si="14"/>
        <v>10000</v>
      </c>
      <c r="AN58" s="167">
        <f t="shared" si="2"/>
        <v>1600</v>
      </c>
      <c r="AO58" s="167">
        <f t="shared" si="15"/>
        <v>23200</v>
      </c>
      <c r="AP58" s="167" t="str">
        <f t="shared" si="3"/>
        <v>30 DIAS</v>
      </c>
      <c r="AQ58" s="159" t="s">
        <v>656</v>
      </c>
      <c r="AR58" s="159">
        <v>11054.4</v>
      </c>
      <c r="AS58" s="159">
        <v>1768.704</v>
      </c>
      <c r="AT58" s="159">
        <v>25646.207999999999</v>
      </c>
      <c r="AU58" s="159" t="s">
        <v>1312</v>
      </c>
      <c r="AV58" s="91"/>
      <c r="AW58" s="91"/>
      <c r="AX58" s="91"/>
      <c r="AY58" s="91"/>
      <c r="AZ58" s="91"/>
      <c r="BA58" s="161"/>
      <c r="BB58" s="161"/>
      <c r="BC58" s="161"/>
      <c r="BD58" s="161"/>
      <c r="BE58" s="161"/>
      <c r="BF58" s="87"/>
      <c r="BG58" s="87"/>
      <c r="BH58" s="87"/>
      <c r="BI58" s="87"/>
      <c r="BJ58" s="87"/>
      <c r="BK58" s="89"/>
      <c r="BL58" s="89"/>
      <c r="BM58" s="89"/>
      <c r="BN58" s="89"/>
      <c r="BO58" s="89"/>
      <c r="BP58" s="91"/>
      <c r="BQ58" s="91"/>
      <c r="BR58" s="91"/>
      <c r="BS58" s="91"/>
      <c r="BT58" s="91"/>
      <c r="BU58" s="151" t="str">
        <f t="shared" si="4"/>
        <v>PROFINAS SAS</v>
      </c>
      <c r="BV58" s="151" t="str">
        <f t="shared" si="5"/>
        <v>COMERCIAL</v>
      </c>
      <c r="BW58" s="151">
        <f t="shared" si="16"/>
        <v>11054.4</v>
      </c>
      <c r="BX58" s="151">
        <f t="shared" si="6"/>
        <v>1768.704</v>
      </c>
      <c r="BY58" s="151">
        <f t="shared" si="17"/>
        <v>25646.207999999999</v>
      </c>
      <c r="BZ58" s="151" t="str">
        <f t="shared" si="7"/>
        <v>8-75 DIAS</v>
      </c>
      <c r="CA58" s="107" t="str">
        <f t="shared" si="8"/>
        <v>ADEQUIM SAS</v>
      </c>
      <c r="CB58" s="107" t="str">
        <f t="shared" si="9"/>
        <v>COMERCIAL</v>
      </c>
      <c r="CC58" s="107">
        <f t="shared" si="10"/>
        <v>10000</v>
      </c>
      <c r="CD58" s="107">
        <f t="shared" si="11"/>
        <v>1600</v>
      </c>
      <c r="CE58" s="107">
        <f t="shared" si="12"/>
        <v>23200</v>
      </c>
      <c r="CF58" s="107" t="str">
        <f t="shared" si="13"/>
        <v>30 DIAS</v>
      </c>
    </row>
    <row r="59" spans="1:84" ht="15.75">
      <c r="A59" s="21">
        <v>54</v>
      </c>
      <c r="B59" s="55" t="s">
        <v>1183</v>
      </c>
      <c r="C59" s="13">
        <v>100</v>
      </c>
      <c r="D59" s="13" t="s">
        <v>314</v>
      </c>
      <c r="E59" s="13" t="s">
        <v>801</v>
      </c>
      <c r="F59" s="13">
        <v>1</v>
      </c>
      <c r="G59" s="155" t="s">
        <v>134</v>
      </c>
      <c r="H59" s="249">
        <v>79000</v>
      </c>
      <c r="I59" s="249">
        <v>12640</v>
      </c>
      <c r="J59" s="242">
        <v>91640</v>
      </c>
      <c r="K59" s="87" t="s">
        <v>1276</v>
      </c>
      <c r="L59" s="79"/>
      <c r="M59" s="79"/>
      <c r="N59" s="79"/>
      <c r="O59" s="79"/>
      <c r="P59" s="79"/>
      <c r="Q59" s="93"/>
      <c r="R59" s="93"/>
      <c r="S59" s="93"/>
      <c r="T59" s="93"/>
      <c r="U59" s="93"/>
      <c r="V59" s="89"/>
      <c r="W59" s="89"/>
      <c r="X59" s="89"/>
      <c r="Y59" s="89"/>
      <c r="Z59" s="89"/>
      <c r="AA59" s="77"/>
      <c r="AB59" s="77"/>
      <c r="AC59" s="77"/>
      <c r="AD59" s="77"/>
      <c r="AE59" s="77"/>
      <c r="AF59" s="91"/>
      <c r="AG59" s="91"/>
      <c r="AH59" s="91"/>
      <c r="AI59" s="91"/>
      <c r="AJ59" s="91"/>
      <c r="AK59" s="167" t="str">
        <f t="shared" si="0"/>
        <v>ADEQUIM SAS</v>
      </c>
      <c r="AL59" s="167" t="str">
        <f t="shared" si="1"/>
        <v>MERCK</v>
      </c>
      <c r="AM59" s="167">
        <f t="shared" si="14"/>
        <v>79000</v>
      </c>
      <c r="AN59" s="167">
        <f t="shared" si="2"/>
        <v>12640</v>
      </c>
      <c r="AO59" s="167">
        <f t="shared" si="15"/>
        <v>91640</v>
      </c>
      <c r="AP59" s="167" t="str">
        <f t="shared" si="3"/>
        <v>30 DIAS</v>
      </c>
      <c r="AQ59" s="159" t="s">
        <v>801</v>
      </c>
      <c r="AR59" s="159">
        <v>78912</v>
      </c>
      <c r="AS59" s="159">
        <v>12625.92</v>
      </c>
      <c r="AT59" s="159">
        <v>91537.919999999998</v>
      </c>
      <c r="AU59" s="159" t="s">
        <v>1312</v>
      </c>
      <c r="AV59" s="91"/>
      <c r="AW59" s="91"/>
      <c r="AX59" s="91"/>
      <c r="AY59" s="91"/>
      <c r="AZ59" s="91"/>
      <c r="BA59" s="161"/>
      <c r="BB59" s="161"/>
      <c r="BC59" s="161"/>
      <c r="BD59" s="161"/>
      <c r="BE59" s="161"/>
      <c r="BF59" s="87"/>
      <c r="BG59" s="87"/>
      <c r="BH59" s="87"/>
      <c r="BI59" s="87"/>
      <c r="BJ59" s="87"/>
      <c r="BK59" s="89"/>
      <c r="BL59" s="89"/>
      <c r="BM59" s="89"/>
      <c r="BN59" s="89"/>
      <c r="BO59" s="89"/>
      <c r="BP59" s="91"/>
      <c r="BQ59" s="91"/>
      <c r="BR59" s="91"/>
      <c r="BS59" s="91"/>
      <c r="BT59" s="91"/>
      <c r="BU59" s="151" t="str">
        <f t="shared" si="4"/>
        <v>PROFINAS SAS</v>
      </c>
      <c r="BV59" s="151" t="str">
        <f t="shared" si="5"/>
        <v>Merck</v>
      </c>
      <c r="BW59" s="151">
        <f t="shared" si="16"/>
        <v>78912</v>
      </c>
      <c r="BX59" s="151">
        <f t="shared" si="6"/>
        <v>12625.92</v>
      </c>
      <c r="BY59" s="151">
        <f t="shared" si="17"/>
        <v>91537.919999999998</v>
      </c>
      <c r="BZ59" s="151" t="str">
        <f t="shared" si="7"/>
        <v>8-75 DIAS</v>
      </c>
      <c r="CA59" s="107" t="str">
        <f t="shared" si="8"/>
        <v>PROFINAS SAS</v>
      </c>
      <c r="CB59" s="107" t="str">
        <f t="shared" si="9"/>
        <v>Merck</v>
      </c>
      <c r="CC59" s="107">
        <f t="shared" si="10"/>
        <v>78912</v>
      </c>
      <c r="CD59" s="107">
        <f t="shared" si="11"/>
        <v>12625.92</v>
      </c>
      <c r="CE59" s="107">
        <f t="shared" si="12"/>
        <v>91537.919999999998</v>
      </c>
      <c r="CF59" s="107" t="str">
        <f t="shared" si="13"/>
        <v>8-75 DIAS</v>
      </c>
    </row>
    <row r="60" spans="1:84">
      <c r="A60" s="21">
        <v>55</v>
      </c>
      <c r="B60" s="61" t="s">
        <v>1184</v>
      </c>
      <c r="C60" s="24">
        <v>1000</v>
      </c>
      <c r="D60" s="24" t="s">
        <v>314</v>
      </c>
      <c r="E60" s="24" t="s">
        <v>656</v>
      </c>
      <c r="F60" s="47">
        <v>1</v>
      </c>
      <c r="G60" s="157" t="s">
        <v>656</v>
      </c>
      <c r="H60" s="248">
        <v>13000</v>
      </c>
      <c r="I60" s="248">
        <v>2080</v>
      </c>
      <c r="J60" s="242">
        <v>15079.999999999998</v>
      </c>
      <c r="K60" s="87" t="s">
        <v>1276</v>
      </c>
      <c r="L60" s="79"/>
      <c r="M60" s="79"/>
      <c r="N60" s="79"/>
      <c r="O60" s="79"/>
      <c r="P60" s="79"/>
      <c r="Q60" s="93"/>
      <c r="R60" s="93"/>
      <c r="S60" s="93"/>
      <c r="T60" s="93"/>
      <c r="U60" s="93"/>
      <c r="V60" s="89" t="s">
        <v>1400</v>
      </c>
      <c r="W60" s="89">
        <v>18500</v>
      </c>
      <c r="X60" s="89">
        <v>2960</v>
      </c>
      <c r="Y60" s="89">
        <v>21460</v>
      </c>
      <c r="Z60" s="89" t="s">
        <v>1398</v>
      </c>
      <c r="AA60" s="77"/>
      <c r="AB60" s="77"/>
      <c r="AC60" s="77"/>
      <c r="AD60" s="77"/>
      <c r="AE60" s="77"/>
      <c r="AF60" s="91"/>
      <c r="AG60" s="91"/>
      <c r="AH60" s="91"/>
      <c r="AI60" s="91"/>
      <c r="AJ60" s="91"/>
      <c r="AK60" s="167" t="str">
        <f t="shared" si="0"/>
        <v>ADEQUIM SAS</v>
      </c>
      <c r="AL60" s="167" t="str">
        <f t="shared" si="1"/>
        <v>COMERCIAL</v>
      </c>
      <c r="AM60" s="167">
        <f t="shared" si="14"/>
        <v>13000</v>
      </c>
      <c r="AN60" s="167">
        <f t="shared" si="2"/>
        <v>2080</v>
      </c>
      <c r="AO60" s="167">
        <f t="shared" si="15"/>
        <v>15079.999999999998</v>
      </c>
      <c r="AP60" s="167" t="str">
        <f t="shared" si="3"/>
        <v>30 DIAS</v>
      </c>
      <c r="AQ60" s="159" t="s">
        <v>656</v>
      </c>
      <c r="AR60" s="159">
        <v>9800</v>
      </c>
      <c r="AS60" s="159">
        <v>1568</v>
      </c>
      <c r="AT60" s="159">
        <v>11368</v>
      </c>
      <c r="AU60" s="159" t="s">
        <v>1312</v>
      </c>
      <c r="AV60" s="91"/>
      <c r="AW60" s="91"/>
      <c r="AX60" s="91"/>
      <c r="AY60" s="91"/>
      <c r="AZ60" s="91"/>
      <c r="BA60" s="161"/>
      <c r="BB60" s="161"/>
      <c r="BC60" s="161"/>
      <c r="BD60" s="161"/>
      <c r="BE60" s="161"/>
      <c r="BF60" s="87"/>
      <c r="BG60" s="87"/>
      <c r="BH60" s="87"/>
      <c r="BI60" s="87"/>
      <c r="BJ60" s="87"/>
      <c r="BK60" s="89"/>
      <c r="BL60" s="89"/>
      <c r="BM60" s="89"/>
      <c r="BN60" s="89"/>
      <c r="BO60" s="89"/>
      <c r="BP60" s="91"/>
      <c r="BQ60" s="91"/>
      <c r="BR60" s="91"/>
      <c r="BS60" s="91"/>
      <c r="BT60" s="91"/>
      <c r="BU60" s="151" t="str">
        <f t="shared" si="4"/>
        <v>PROFINAS SAS</v>
      </c>
      <c r="BV60" s="151" t="str">
        <f t="shared" si="5"/>
        <v>COMERCIAL</v>
      </c>
      <c r="BW60" s="151">
        <f t="shared" si="16"/>
        <v>9800</v>
      </c>
      <c r="BX60" s="151">
        <f t="shared" si="6"/>
        <v>1568</v>
      </c>
      <c r="BY60" s="151">
        <f t="shared" si="17"/>
        <v>11368</v>
      </c>
      <c r="BZ60" s="151" t="str">
        <f t="shared" si="7"/>
        <v>8-75 DIAS</v>
      </c>
      <c r="CA60" s="107" t="str">
        <f t="shared" si="8"/>
        <v>PROFINAS SAS</v>
      </c>
      <c r="CB60" s="107" t="str">
        <f t="shared" si="9"/>
        <v>COMERCIAL</v>
      </c>
      <c r="CC60" s="107">
        <f t="shared" si="10"/>
        <v>9800</v>
      </c>
      <c r="CD60" s="107">
        <f t="shared" si="11"/>
        <v>1568</v>
      </c>
      <c r="CE60" s="107">
        <f t="shared" si="12"/>
        <v>11368</v>
      </c>
      <c r="CF60" s="107" t="str">
        <f t="shared" si="13"/>
        <v>8-75 DIAS</v>
      </c>
    </row>
    <row r="61" spans="1:84">
      <c r="A61" s="13">
        <v>56</v>
      </c>
      <c r="B61" s="55" t="s">
        <v>1185</v>
      </c>
      <c r="C61" s="21"/>
      <c r="D61" s="21"/>
      <c r="E61" s="13"/>
      <c r="F61" s="21"/>
      <c r="G61" s="152"/>
      <c r="H61" s="248"/>
      <c r="I61" s="248"/>
      <c r="J61" s="242"/>
      <c r="K61" s="87"/>
      <c r="L61" s="79"/>
      <c r="M61" s="79"/>
      <c r="N61" s="79"/>
      <c r="O61" s="79"/>
      <c r="P61" s="79"/>
      <c r="Q61" s="93"/>
      <c r="R61" s="93"/>
      <c r="S61" s="93"/>
      <c r="T61" s="93"/>
      <c r="U61" s="93"/>
      <c r="V61" s="89"/>
      <c r="W61" s="89"/>
      <c r="X61" s="89"/>
      <c r="Y61" s="89"/>
      <c r="Z61" s="89"/>
      <c r="AA61" s="77"/>
      <c r="AB61" s="77"/>
      <c r="AC61" s="77"/>
      <c r="AD61" s="77"/>
      <c r="AE61" s="77"/>
      <c r="AF61" s="91"/>
      <c r="AG61" s="91"/>
      <c r="AH61" s="91"/>
      <c r="AI61" s="91"/>
      <c r="AJ61" s="91"/>
      <c r="AK61" s="167" t="str">
        <f t="shared" si="0"/>
        <v>PURIFICACIÓN Y ANÁLISIS DE FLUIDOS LTDA.</v>
      </c>
      <c r="AL61" s="167">
        <f t="shared" si="1"/>
        <v>0</v>
      </c>
      <c r="AM61" s="167"/>
      <c r="AN61" s="167">
        <f t="shared" si="2"/>
        <v>0</v>
      </c>
      <c r="AO61" s="167"/>
      <c r="AP61" s="167">
        <f t="shared" si="3"/>
        <v>0</v>
      </c>
      <c r="AQ61" s="159"/>
      <c r="AR61" s="159"/>
      <c r="AS61" s="159"/>
      <c r="AT61" s="159"/>
      <c r="AU61" s="159"/>
      <c r="AV61" s="91"/>
      <c r="AW61" s="91"/>
      <c r="AX61" s="91"/>
      <c r="AY61" s="91"/>
      <c r="AZ61" s="91"/>
      <c r="BA61" s="161"/>
      <c r="BB61" s="161"/>
      <c r="BC61" s="161"/>
      <c r="BD61" s="161"/>
      <c r="BE61" s="161"/>
      <c r="BF61" s="87"/>
      <c r="BG61" s="87"/>
      <c r="BH61" s="87"/>
      <c r="BI61" s="87"/>
      <c r="BJ61" s="87"/>
      <c r="BK61" s="89"/>
      <c r="BL61" s="89"/>
      <c r="BM61" s="89"/>
      <c r="BN61" s="89"/>
      <c r="BO61" s="89"/>
      <c r="BP61" s="91"/>
      <c r="BQ61" s="91"/>
      <c r="BR61" s="91"/>
      <c r="BS61" s="91"/>
      <c r="BT61" s="91"/>
      <c r="BU61" s="151" t="str">
        <f t="shared" si="4"/>
        <v xml:space="preserve">LABORATORIOS WACOL S.A </v>
      </c>
      <c r="BV61" s="151">
        <f t="shared" si="5"/>
        <v>0</v>
      </c>
      <c r="BW61" s="151"/>
      <c r="BX61" s="151">
        <f t="shared" si="6"/>
        <v>0</v>
      </c>
      <c r="BY61" s="151"/>
      <c r="BZ61" s="151">
        <f t="shared" si="7"/>
        <v>0</v>
      </c>
      <c r="CA61" s="107" t="str">
        <f t="shared" si="8"/>
        <v xml:space="preserve">LABORATORIOS WACOL S.A </v>
      </c>
      <c r="CB61" s="107">
        <f t="shared" si="9"/>
        <v>0</v>
      </c>
      <c r="CC61" s="107">
        <f t="shared" si="10"/>
        <v>0</v>
      </c>
      <c r="CD61" s="107">
        <f t="shared" si="11"/>
        <v>0</v>
      </c>
      <c r="CE61" s="107">
        <f t="shared" si="12"/>
        <v>0</v>
      </c>
      <c r="CF61" s="107">
        <f t="shared" si="13"/>
        <v>0</v>
      </c>
    </row>
    <row r="62" spans="1:84">
      <c r="A62" s="13">
        <v>57</v>
      </c>
      <c r="B62" s="55" t="s">
        <v>1186</v>
      </c>
      <c r="C62" s="21">
        <v>1</v>
      </c>
      <c r="D62" s="21" t="s">
        <v>935</v>
      </c>
      <c r="E62" s="13" t="s">
        <v>1187</v>
      </c>
      <c r="F62" s="21">
        <v>10</v>
      </c>
      <c r="G62" s="152" t="s">
        <v>678</v>
      </c>
      <c r="H62" s="248">
        <v>7000</v>
      </c>
      <c r="I62" s="248">
        <v>1120</v>
      </c>
      <c r="J62" s="242">
        <v>81200</v>
      </c>
      <c r="K62" s="87" t="s">
        <v>1276</v>
      </c>
      <c r="L62" s="79"/>
      <c r="M62" s="79"/>
      <c r="N62" s="79"/>
      <c r="O62" s="79"/>
      <c r="P62" s="79"/>
      <c r="Q62" s="93"/>
      <c r="R62" s="93"/>
      <c r="S62" s="93"/>
      <c r="T62" s="93"/>
      <c r="U62" s="93"/>
      <c r="V62" s="89" t="s">
        <v>1355</v>
      </c>
      <c r="W62" s="89">
        <v>9800</v>
      </c>
      <c r="X62" s="89">
        <v>1568</v>
      </c>
      <c r="Y62" s="89">
        <v>113680</v>
      </c>
      <c r="Z62" s="89" t="s">
        <v>1398</v>
      </c>
      <c r="AA62" s="77"/>
      <c r="AB62" s="77"/>
      <c r="AC62" s="77"/>
      <c r="AD62" s="77"/>
      <c r="AE62" s="77"/>
      <c r="AF62" s="91"/>
      <c r="AG62" s="91"/>
      <c r="AH62" s="91"/>
      <c r="AI62" s="91"/>
      <c r="AJ62" s="91"/>
      <c r="AK62" s="167" t="str">
        <f t="shared" si="0"/>
        <v>ADEQUIM SAS</v>
      </c>
      <c r="AL62" s="167" t="str">
        <f t="shared" si="1"/>
        <v>NACIONAL</v>
      </c>
      <c r="AM62" s="167">
        <f t="shared" si="14"/>
        <v>7000</v>
      </c>
      <c r="AN62" s="167">
        <f t="shared" si="2"/>
        <v>1120</v>
      </c>
      <c r="AO62" s="167">
        <f t="shared" si="15"/>
        <v>81200</v>
      </c>
      <c r="AP62" s="167" t="str">
        <f t="shared" si="3"/>
        <v>30 DIAS</v>
      </c>
      <c r="AQ62" s="159" t="s">
        <v>1187</v>
      </c>
      <c r="AR62" s="159">
        <v>4856.82</v>
      </c>
      <c r="AS62" s="159">
        <v>777.09119999999996</v>
      </c>
      <c r="AT62" s="159">
        <v>56339.111999999994</v>
      </c>
      <c r="AU62" s="159" t="s">
        <v>1312</v>
      </c>
      <c r="AV62" s="91"/>
      <c r="AW62" s="91"/>
      <c r="AX62" s="91"/>
      <c r="AY62" s="91"/>
      <c r="AZ62" s="91"/>
      <c r="BA62" s="161"/>
      <c r="BB62" s="161"/>
      <c r="BC62" s="161"/>
      <c r="BD62" s="161"/>
      <c r="BE62" s="161"/>
      <c r="BF62" s="87"/>
      <c r="BG62" s="87"/>
      <c r="BH62" s="87"/>
      <c r="BI62" s="87"/>
      <c r="BJ62" s="87"/>
      <c r="BK62" s="89"/>
      <c r="BL62" s="89"/>
      <c r="BM62" s="89"/>
      <c r="BN62" s="89"/>
      <c r="BO62" s="89"/>
      <c r="BP62" s="91"/>
      <c r="BQ62" s="91"/>
      <c r="BR62" s="91"/>
      <c r="BS62" s="91"/>
      <c r="BT62" s="91"/>
      <c r="BU62" s="151" t="str">
        <f t="shared" si="4"/>
        <v>PROFINAS SAS</v>
      </c>
      <c r="BV62" s="151" t="str">
        <f t="shared" si="5"/>
        <v xml:space="preserve">NACIONAL </v>
      </c>
      <c r="BW62" s="151">
        <f t="shared" si="16"/>
        <v>4856.82</v>
      </c>
      <c r="BX62" s="151">
        <f t="shared" si="6"/>
        <v>777.09119999999996</v>
      </c>
      <c r="BY62" s="151">
        <f t="shared" si="17"/>
        <v>56339.111999999994</v>
      </c>
      <c r="BZ62" s="151" t="str">
        <f t="shared" si="7"/>
        <v>8-75 DIAS</v>
      </c>
      <c r="CA62" s="107" t="str">
        <f t="shared" si="8"/>
        <v>PROFINAS SAS</v>
      </c>
      <c r="CB62" s="107" t="str">
        <f t="shared" si="9"/>
        <v xml:space="preserve">NACIONAL </v>
      </c>
      <c r="CC62" s="107">
        <f t="shared" si="10"/>
        <v>4856.82</v>
      </c>
      <c r="CD62" s="107">
        <f t="shared" si="11"/>
        <v>777.09119999999996</v>
      </c>
      <c r="CE62" s="107">
        <f t="shared" si="12"/>
        <v>56339.111999999994</v>
      </c>
      <c r="CF62" s="107" t="str">
        <f t="shared" si="13"/>
        <v>8-75 DIAS</v>
      </c>
    </row>
    <row r="63" spans="1:84" ht="30">
      <c r="A63" s="21">
        <v>58</v>
      </c>
      <c r="B63" s="55" t="s">
        <v>1188</v>
      </c>
      <c r="C63" s="21">
        <v>1</v>
      </c>
      <c r="D63" s="21" t="s">
        <v>935</v>
      </c>
      <c r="E63" s="13" t="s">
        <v>1189</v>
      </c>
      <c r="F63" s="21">
        <v>10</v>
      </c>
      <c r="G63" s="152" t="s">
        <v>1275</v>
      </c>
      <c r="H63" s="248">
        <v>7000</v>
      </c>
      <c r="I63" s="248">
        <v>1120</v>
      </c>
      <c r="J63" s="242">
        <v>81200</v>
      </c>
      <c r="K63" s="87" t="s">
        <v>1276</v>
      </c>
      <c r="L63" s="79"/>
      <c r="M63" s="79"/>
      <c r="N63" s="79"/>
      <c r="O63" s="79"/>
      <c r="P63" s="79"/>
      <c r="Q63" s="93"/>
      <c r="R63" s="93"/>
      <c r="S63" s="93"/>
      <c r="T63" s="93"/>
      <c r="U63" s="93"/>
      <c r="V63" s="89"/>
      <c r="W63" s="89"/>
      <c r="X63" s="89"/>
      <c r="Y63" s="89"/>
      <c r="Z63" s="89"/>
      <c r="AA63" s="77"/>
      <c r="AB63" s="77"/>
      <c r="AC63" s="77"/>
      <c r="AD63" s="77"/>
      <c r="AE63" s="77"/>
      <c r="AF63" s="91"/>
      <c r="AG63" s="91"/>
      <c r="AH63" s="91"/>
      <c r="AI63" s="91"/>
      <c r="AJ63" s="91"/>
      <c r="AK63" s="167" t="str">
        <f t="shared" si="0"/>
        <v>ADEQUIM SAS</v>
      </c>
      <c r="AL63" s="167" t="str">
        <f t="shared" si="1"/>
        <v>LABSCIENT</v>
      </c>
      <c r="AM63" s="167">
        <f t="shared" si="14"/>
        <v>7000</v>
      </c>
      <c r="AN63" s="167">
        <f t="shared" si="2"/>
        <v>1120</v>
      </c>
      <c r="AO63" s="167">
        <f t="shared" si="15"/>
        <v>81200</v>
      </c>
      <c r="AP63" s="167" t="str">
        <f t="shared" si="3"/>
        <v>30 DIAS</v>
      </c>
      <c r="AQ63" s="159" t="s">
        <v>1189</v>
      </c>
      <c r="AR63" s="159">
        <v>11468</v>
      </c>
      <c r="AS63" s="159">
        <v>1834.88</v>
      </c>
      <c r="AT63" s="159">
        <v>133028.80000000002</v>
      </c>
      <c r="AU63" s="159" t="s">
        <v>1312</v>
      </c>
      <c r="AV63" s="91"/>
      <c r="AW63" s="91"/>
      <c r="AX63" s="91"/>
      <c r="AY63" s="91"/>
      <c r="AZ63" s="91"/>
      <c r="BA63" s="161"/>
      <c r="BB63" s="161"/>
      <c r="BC63" s="161"/>
      <c r="BD63" s="161"/>
      <c r="BE63" s="161"/>
      <c r="BF63" s="87"/>
      <c r="BG63" s="87"/>
      <c r="BH63" s="87"/>
      <c r="BI63" s="87"/>
      <c r="BJ63" s="87"/>
      <c r="BK63" s="89"/>
      <c r="BL63" s="89"/>
      <c r="BM63" s="89"/>
      <c r="BN63" s="89"/>
      <c r="BO63" s="89"/>
      <c r="BP63" s="91"/>
      <c r="BQ63" s="91"/>
      <c r="BR63" s="91"/>
      <c r="BS63" s="91"/>
      <c r="BT63" s="91"/>
      <c r="BU63" s="151" t="str">
        <f t="shared" si="4"/>
        <v>PROFINAS SAS</v>
      </c>
      <c r="BV63" s="151" t="str">
        <f t="shared" si="5"/>
        <v>LabScient</v>
      </c>
      <c r="BW63" s="151">
        <f t="shared" si="16"/>
        <v>11468</v>
      </c>
      <c r="BX63" s="151">
        <f t="shared" si="6"/>
        <v>1834.88</v>
      </c>
      <c r="BY63" s="151">
        <f t="shared" si="17"/>
        <v>133028.80000000002</v>
      </c>
      <c r="BZ63" s="151" t="str">
        <f t="shared" si="7"/>
        <v>8-75 DIAS</v>
      </c>
      <c r="CA63" s="107" t="str">
        <f t="shared" si="8"/>
        <v>ADEQUIM SAS</v>
      </c>
      <c r="CB63" s="107" t="str">
        <f t="shared" si="9"/>
        <v>LABSCIENT</v>
      </c>
      <c r="CC63" s="107">
        <f t="shared" si="10"/>
        <v>7000</v>
      </c>
      <c r="CD63" s="107">
        <f t="shared" si="11"/>
        <v>1120</v>
      </c>
      <c r="CE63" s="107">
        <f t="shared" si="12"/>
        <v>81200</v>
      </c>
      <c r="CF63" s="107" t="str">
        <f t="shared" si="13"/>
        <v>30 DIAS</v>
      </c>
    </row>
    <row r="64" spans="1:84">
      <c r="A64" s="21">
        <v>59</v>
      </c>
      <c r="B64" s="55" t="s">
        <v>1190</v>
      </c>
      <c r="C64" s="21"/>
      <c r="D64" s="21"/>
      <c r="E64" s="13" t="s">
        <v>1191</v>
      </c>
      <c r="F64" s="21">
        <v>50</v>
      </c>
      <c r="G64" s="152" t="s">
        <v>1393</v>
      </c>
      <c r="H64" s="248">
        <v>2000</v>
      </c>
      <c r="I64" s="248">
        <v>320</v>
      </c>
      <c r="J64" s="242">
        <v>115999.99999999999</v>
      </c>
      <c r="K64" s="87" t="s">
        <v>1276</v>
      </c>
      <c r="L64" s="79"/>
      <c r="M64" s="79"/>
      <c r="N64" s="79"/>
      <c r="O64" s="79"/>
      <c r="P64" s="79"/>
      <c r="Q64" s="93"/>
      <c r="R64" s="93"/>
      <c r="S64" s="93"/>
      <c r="T64" s="93"/>
      <c r="U64" s="93"/>
      <c r="V64" s="89" t="s">
        <v>1393</v>
      </c>
      <c r="W64" s="89">
        <v>2000</v>
      </c>
      <c r="X64" s="89">
        <v>320</v>
      </c>
      <c r="Y64" s="89">
        <v>116000</v>
      </c>
      <c r="Z64" s="89" t="s">
        <v>1398</v>
      </c>
      <c r="AA64" s="77" t="s">
        <v>1404</v>
      </c>
      <c r="AB64" s="77">
        <v>2100</v>
      </c>
      <c r="AC64" s="77">
        <v>336</v>
      </c>
      <c r="AD64" s="77">
        <v>121800</v>
      </c>
      <c r="AE64" s="77" t="s">
        <v>1368</v>
      </c>
      <c r="AF64" s="91"/>
      <c r="AG64" s="91"/>
      <c r="AH64" s="91"/>
      <c r="AI64" s="91"/>
      <c r="AJ64" s="91"/>
      <c r="AK64" s="167" t="str">
        <f t="shared" si="0"/>
        <v>INVERSIONES JIMSA LTDA.</v>
      </c>
      <c r="AL64" s="167" t="str">
        <f t="shared" si="1"/>
        <v>ALEMANA</v>
      </c>
      <c r="AM64" s="167">
        <f t="shared" si="14"/>
        <v>2000</v>
      </c>
      <c r="AN64" s="167">
        <f t="shared" si="2"/>
        <v>320</v>
      </c>
      <c r="AO64" s="167">
        <f t="shared" si="15"/>
        <v>115999.99999999999</v>
      </c>
      <c r="AP64" s="167" t="str">
        <f t="shared" si="3"/>
        <v>10 DIAS</v>
      </c>
      <c r="AQ64" s="159" t="s">
        <v>1191</v>
      </c>
      <c r="AR64" s="159">
        <v>2635.2</v>
      </c>
      <c r="AS64" s="159">
        <v>421.63200000000001</v>
      </c>
      <c r="AT64" s="159">
        <v>152841.60000000001</v>
      </c>
      <c r="AU64" s="159" t="s">
        <v>1312</v>
      </c>
      <c r="AV64" s="91"/>
      <c r="AW64" s="91"/>
      <c r="AX64" s="91"/>
      <c r="AY64" s="91"/>
      <c r="AZ64" s="91"/>
      <c r="BA64" s="161"/>
      <c r="BB64" s="161"/>
      <c r="BC64" s="161"/>
      <c r="BD64" s="161"/>
      <c r="BE64" s="161"/>
      <c r="BF64" s="87"/>
      <c r="BG64" s="87"/>
      <c r="BH64" s="87"/>
      <c r="BI64" s="87"/>
      <c r="BJ64" s="87"/>
      <c r="BK64" s="89"/>
      <c r="BL64" s="89"/>
      <c r="BM64" s="89"/>
      <c r="BN64" s="89"/>
      <c r="BO64" s="89"/>
      <c r="BP64" s="91"/>
      <c r="BQ64" s="91"/>
      <c r="BR64" s="91"/>
      <c r="BS64" s="91"/>
      <c r="BT64" s="91"/>
      <c r="BU64" s="151" t="str">
        <f t="shared" si="4"/>
        <v>PROFINAS SAS</v>
      </c>
      <c r="BV64" s="151" t="str">
        <f t="shared" si="5"/>
        <v>Alemana</v>
      </c>
      <c r="BW64" s="151">
        <f t="shared" si="16"/>
        <v>2635.2</v>
      </c>
      <c r="BX64" s="151">
        <f t="shared" si="6"/>
        <v>421.63200000000001</v>
      </c>
      <c r="BY64" s="151">
        <f t="shared" si="17"/>
        <v>152841.60000000001</v>
      </c>
      <c r="BZ64" s="151" t="str">
        <f t="shared" si="7"/>
        <v>8-75 DIAS</v>
      </c>
      <c r="CA64" s="107" t="str">
        <f t="shared" si="8"/>
        <v>INVERSIONES JIMSA LTDA.</v>
      </c>
      <c r="CB64" s="107" t="str">
        <f t="shared" si="9"/>
        <v>ALEMANA</v>
      </c>
      <c r="CC64" s="107">
        <f t="shared" si="10"/>
        <v>2000</v>
      </c>
      <c r="CD64" s="107">
        <f t="shared" si="11"/>
        <v>320</v>
      </c>
      <c r="CE64" s="107">
        <f t="shared" si="12"/>
        <v>115999.99999999999</v>
      </c>
      <c r="CF64" s="107" t="str">
        <f t="shared" si="13"/>
        <v>10 DIAS</v>
      </c>
    </row>
    <row r="65" spans="1:84">
      <c r="A65" s="13">
        <v>60</v>
      </c>
      <c r="B65" s="55" t="s">
        <v>1192</v>
      </c>
      <c r="C65" s="21"/>
      <c r="D65" s="21"/>
      <c r="E65" s="13" t="s">
        <v>1191</v>
      </c>
      <c r="F65" s="21">
        <v>50</v>
      </c>
      <c r="G65" s="152" t="s">
        <v>1393</v>
      </c>
      <c r="H65" s="248">
        <v>2600</v>
      </c>
      <c r="I65" s="248">
        <v>416</v>
      </c>
      <c r="J65" s="242">
        <v>150800</v>
      </c>
      <c r="K65" s="87" t="s">
        <v>1276</v>
      </c>
      <c r="L65" s="79"/>
      <c r="M65" s="79"/>
      <c r="N65" s="79"/>
      <c r="O65" s="79"/>
      <c r="P65" s="79"/>
      <c r="Q65" s="93"/>
      <c r="R65" s="93"/>
      <c r="S65" s="93"/>
      <c r="T65" s="93"/>
      <c r="U65" s="93"/>
      <c r="V65" s="89"/>
      <c r="W65" s="89"/>
      <c r="X65" s="89"/>
      <c r="Y65" s="89"/>
      <c r="Z65" s="89"/>
      <c r="AA65" s="77" t="s">
        <v>1404</v>
      </c>
      <c r="AB65" s="77">
        <v>3000</v>
      </c>
      <c r="AC65" s="77">
        <v>480</v>
      </c>
      <c r="AD65" s="77">
        <v>174000</v>
      </c>
      <c r="AE65" s="77" t="s">
        <v>1368</v>
      </c>
      <c r="AF65" s="91"/>
      <c r="AG65" s="91"/>
      <c r="AH65" s="91"/>
      <c r="AI65" s="91"/>
      <c r="AJ65" s="91"/>
      <c r="AK65" s="167" t="str">
        <f t="shared" si="0"/>
        <v>ADEQUIM SAS</v>
      </c>
      <c r="AL65" s="167" t="str">
        <f t="shared" si="1"/>
        <v>ALEMANA</v>
      </c>
      <c r="AM65" s="167">
        <f t="shared" si="14"/>
        <v>2600</v>
      </c>
      <c r="AN65" s="167">
        <f t="shared" si="2"/>
        <v>416</v>
      </c>
      <c r="AO65" s="167">
        <f t="shared" si="15"/>
        <v>150800</v>
      </c>
      <c r="AP65" s="167" t="str">
        <f t="shared" si="3"/>
        <v>30 DIAS</v>
      </c>
      <c r="AQ65" s="159" t="s">
        <v>1191</v>
      </c>
      <c r="AR65" s="159">
        <v>3220.7999999999997</v>
      </c>
      <c r="AS65" s="159">
        <v>515.32799999999997</v>
      </c>
      <c r="AT65" s="159">
        <v>186806.39999999999</v>
      </c>
      <c r="AU65" s="159" t="s">
        <v>1312</v>
      </c>
      <c r="AV65" s="91"/>
      <c r="AW65" s="91"/>
      <c r="AX65" s="91"/>
      <c r="AY65" s="91"/>
      <c r="AZ65" s="91"/>
      <c r="BA65" s="161"/>
      <c r="BB65" s="161"/>
      <c r="BC65" s="161"/>
      <c r="BD65" s="161"/>
      <c r="BE65" s="161"/>
      <c r="BF65" s="87"/>
      <c r="BG65" s="87"/>
      <c r="BH65" s="87"/>
      <c r="BI65" s="87"/>
      <c r="BJ65" s="87"/>
      <c r="BK65" s="89"/>
      <c r="BL65" s="89"/>
      <c r="BM65" s="89"/>
      <c r="BN65" s="89"/>
      <c r="BO65" s="89"/>
      <c r="BP65" s="91"/>
      <c r="BQ65" s="91"/>
      <c r="BR65" s="91"/>
      <c r="BS65" s="91"/>
      <c r="BT65" s="91"/>
      <c r="BU65" s="151" t="str">
        <f t="shared" si="4"/>
        <v>PROFINAS SAS</v>
      </c>
      <c r="BV65" s="151" t="str">
        <f t="shared" si="5"/>
        <v>Alemana</v>
      </c>
      <c r="BW65" s="151">
        <f t="shared" si="16"/>
        <v>3220.7999999999997</v>
      </c>
      <c r="BX65" s="151">
        <f t="shared" si="6"/>
        <v>515.32799999999997</v>
      </c>
      <c r="BY65" s="151">
        <f t="shared" si="17"/>
        <v>186806.39999999999</v>
      </c>
      <c r="BZ65" s="151" t="str">
        <f t="shared" si="7"/>
        <v>8-75 DIAS</v>
      </c>
      <c r="CA65" s="107" t="str">
        <f t="shared" si="8"/>
        <v>ADEQUIM SAS</v>
      </c>
      <c r="CB65" s="107" t="str">
        <f t="shared" si="9"/>
        <v>ALEMANA</v>
      </c>
      <c r="CC65" s="107">
        <f t="shared" si="10"/>
        <v>2600</v>
      </c>
      <c r="CD65" s="107">
        <f t="shared" si="11"/>
        <v>416</v>
      </c>
      <c r="CE65" s="107">
        <f t="shared" si="12"/>
        <v>150800</v>
      </c>
      <c r="CF65" s="107" t="str">
        <f t="shared" si="13"/>
        <v>30 DIAS</v>
      </c>
    </row>
    <row r="66" spans="1:84" ht="30">
      <c r="A66" s="13">
        <v>61</v>
      </c>
      <c r="B66" s="55" t="s">
        <v>1193</v>
      </c>
      <c r="C66" s="21">
        <v>1</v>
      </c>
      <c r="D66" s="21" t="s">
        <v>935</v>
      </c>
      <c r="E66" s="13" t="s">
        <v>678</v>
      </c>
      <c r="F66" s="21">
        <v>5</v>
      </c>
      <c r="G66" s="152" t="s">
        <v>678</v>
      </c>
      <c r="H66" s="248">
        <v>9500</v>
      </c>
      <c r="I66" s="248">
        <v>1520</v>
      </c>
      <c r="J66" s="242">
        <v>55099.999999999993</v>
      </c>
      <c r="K66" s="87" t="s">
        <v>1276</v>
      </c>
      <c r="L66" s="79"/>
      <c r="M66" s="79"/>
      <c r="N66" s="79"/>
      <c r="O66" s="79"/>
      <c r="P66" s="79"/>
      <c r="Q66" s="93"/>
      <c r="R66" s="93"/>
      <c r="S66" s="93"/>
      <c r="T66" s="93"/>
      <c r="U66" s="93"/>
      <c r="V66" s="89" t="s">
        <v>1355</v>
      </c>
      <c r="W66" s="89">
        <v>12500</v>
      </c>
      <c r="X66" s="89">
        <v>2000</v>
      </c>
      <c r="Y66" s="89">
        <v>72500</v>
      </c>
      <c r="Z66" s="89" t="s">
        <v>1398</v>
      </c>
      <c r="AA66" s="77"/>
      <c r="AB66" s="77"/>
      <c r="AC66" s="77"/>
      <c r="AD66" s="77"/>
      <c r="AE66" s="77"/>
      <c r="AF66" s="91"/>
      <c r="AG66" s="91"/>
      <c r="AH66" s="91"/>
      <c r="AI66" s="91"/>
      <c r="AJ66" s="91"/>
      <c r="AK66" s="167" t="str">
        <f t="shared" si="0"/>
        <v>ADEQUIM SAS</v>
      </c>
      <c r="AL66" s="167" t="str">
        <f t="shared" si="1"/>
        <v>NACIONAL</v>
      </c>
      <c r="AM66" s="167">
        <f t="shared" si="14"/>
        <v>9500</v>
      </c>
      <c r="AN66" s="167">
        <f t="shared" si="2"/>
        <v>1520</v>
      </c>
      <c r="AO66" s="167">
        <f t="shared" si="15"/>
        <v>55099.999999999993</v>
      </c>
      <c r="AP66" s="167" t="str">
        <f t="shared" si="3"/>
        <v>30 DIAS</v>
      </c>
      <c r="AQ66" s="159" t="s">
        <v>678</v>
      </c>
      <c r="AR66" s="159">
        <v>6710</v>
      </c>
      <c r="AS66" s="159">
        <v>1073.5999999999999</v>
      </c>
      <c r="AT66" s="159">
        <v>38918</v>
      </c>
      <c r="AU66" s="159" t="s">
        <v>1312</v>
      </c>
      <c r="AV66" s="91"/>
      <c r="AW66" s="91"/>
      <c r="AX66" s="91"/>
      <c r="AY66" s="91"/>
      <c r="AZ66" s="91"/>
      <c r="BA66" s="161"/>
      <c r="BB66" s="161"/>
      <c r="BC66" s="161"/>
      <c r="BD66" s="161"/>
      <c r="BE66" s="161"/>
      <c r="BF66" s="87"/>
      <c r="BG66" s="87"/>
      <c r="BH66" s="87"/>
      <c r="BI66" s="87"/>
      <c r="BJ66" s="87"/>
      <c r="BK66" s="89"/>
      <c r="BL66" s="89"/>
      <c r="BM66" s="89"/>
      <c r="BN66" s="89"/>
      <c r="BO66" s="89"/>
      <c r="BP66" s="91"/>
      <c r="BQ66" s="91"/>
      <c r="BR66" s="91"/>
      <c r="BS66" s="91"/>
      <c r="BT66" s="91"/>
      <c r="BU66" s="151" t="str">
        <f t="shared" si="4"/>
        <v>PROFINAS SAS</v>
      </c>
      <c r="BV66" s="151" t="str">
        <f t="shared" si="5"/>
        <v>NACIONAL</v>
      </c>
      <c r="BW66" s="151">
        <f t="shared" si="16"/>
        <v>6710</v>
      </c>
      <c r="BX66" s="151">
        <f t="shared" si="6"/>
        <v>1073.5999999999999</v>
      </c>
      <c r="BY66" s="151">
        <f t="shared" si="17"/>
        <v>38918</v>
      </c>
      <c r="BZ66" s="151" t="str">
        <f t="shared" si="7"/>
        <v>8-75 DIAS</v>
      </c>
      <c r="CA66" s="107" t="str">
        <f t="shared" si="8"/>
        <v>PROFINAS SAS</v>
      </c>
      <c r="CB66" s="107" t="str">
        <f t="shared" si="9"/>
        <v>NACIONAL</v>
      </c>
      <c r="CC66" s="107">
        <f t="shared" si="10"/>
        <v>6710</v>
      </c>
      <c r="CD66" s="107">
        <f t="shared" si="11"/>
        <v>1073.5999999999999</v>
      </c>
      <c r="CE66" s="107">
        <f t="shared" si="12"/>
        <v>38918</v>
      </c>
      <c r="CF66" s="107" t="str">
        <f t="shared" si="13"/>
        <v>8-75 DIAS</v>
      </c>
    </row>
    <row r="67" spans="1:84" ht="30">
      <c r="A67" s="13">
        <v>62</v>
      </c>
      <c r="B67" s="61" t="s">
        <v>1194</v>
      </c>
      <c r="C67" s="21">
        <v>1</v>
      </c>
      <c r="D67" s="21" t="s">
        <v>935</v>
      </c>
      <c r="E67" s="13" t="s">
        <v>678</v>
      </c>
      <c r="F67" s="21">
        <v>5</v>
      </c>
      <c r="G67" s="152" t="s">
        <v>678</v>
      </c>
      <c r="H67" s="248">
        <v>25000</v>
      </c>
      <c r="I67" s="248">
        <v>4000</v>
      </c>
      <c r="J67" s="242">
        <v>145000</v>
      </c>
      <c r="K67" s="87" t="s">
        <v>1276</v>
      </c>
      <c r="L67" s="79"/>
      <c r="M67" s="79"/>
      <c r="N67" s="79"/>
      <c r="O67" s="79"/>
      <c r="P67" s="79"/>
      <c r="Q67" s="93"/>
      <c r="R67" s="93"/>
      <c r="S67" s="93"/>
      <c r="T67" s="93"/>
      <c r="U67" s="93"/>
      <c r="V67" s="89" t="s">
        <v>1355</v>
      </c>
      <c r="W67" s="89">
        <v>48500</v>
      </c>
      <c r="X67" s="89">
        <v>7760</v>
      </c>
      <c r="Y67" s="89">
        <v>281300</v>
      </c>
      <c r="Z67" s="89" t="s">
        <v>1398</v>
      </c>
      <c r="AA67" s="77"/>
      <c r="AB67" s="77"/>
      <c r="AC67" s="77"/>
      <c r="AD67" s="77"/>
      <c r="AE67" s="77"/>
      <c r="AF67" s="91"/>
      <c r="AG67" s="91"/>
      <c r="AH67" s="91"/>
      <c r="AI67" s="91"/>
      <c r="AJ67" s="91"/>
      <c r="AK67" s="167" t="str">
        <f t="shared" si="0"/>
        <v>ADEQUIM SAS</v>
      </c>
      <c r="AL67" s="167" t="str">
        <f t="shared" si="1"/>
        <v>NACIONAL</v>
      </c>
      <c r="AM67" s="167">
        <f t="shared" si="14"/>
        <v>25000</v>
      </c>
      <c r="AN67" s="167">
        <f t="shared" si="2"/>
        <v>4000</v>
      </c>
      <c r="AO67" s="167">
        <f t="shared" si="15"/>
        <v>145000</v>
      </c>
      <c r="AP67" s="167" t="str">
        <f t="shared" si="3"/>
        <v>30 DIAS</v>
      </c>
      <c r="AQ67" s="159" t="s">
        <v>678</v>
      </c>
      <c r="AR67" s="159">
        <v>9300.06</v>
      </c>
      <c r="AS67" s="159">
        <v>1488.0095999999999</v>
      </c>
      <c r="AT67" s="159">
        <v>53940.347999999998</v>
      </c>
      <c r="AU67" s="159" t="s">
        <v>1312</v>
      </c>
      <c r="AV67" s="91"/>
      <c r="AW67" s="91"/>
      <c r="AX67" s="91"/>
      <c r="AY67" s="91"/>
      <c r="AZ67" s="91"/>
      <c r="BA67" s="161"/>
      <c r="BB67" s="161"/>
      <c r="BC67" s="161"/>
      <c r="BD67" s="161"/>
      <c r="BE67" s="161"/>
      <c r="BF67" s="87"/>
      <c r="BG67" s="87"/>
      <c r="BH67" s="87"/>
      <c r="BI67" s="87"/>
      <c r="BJ67" s="87"/>
      <c r="BK67" s="89"/>
      <c r="BL67" s="89"/>
      <c r="BM67" s="89"/>
      <c r="BN67" s="89"/>
      <c r="BO67" s="89"/>
      <c r="BP67" s="91"/>
      <c r="BQ67" s="91"/>
      <c r="BR67" s="91"/>
      <c r="BS67" s="91"/>
      <c r="BT67" s="91"/>
      <c r="BU67" s="151" t="str">
        <f t="shared" si="4"/>
        <v>PROFINAS SAS</v>
      </c>
      <c r="BV67" s="151" t="str">
        <f t="shared" si="5"/>
        <v>NACIONAL</v>
      </c>
      <c r="BW67" s="151">
        <f t="shared" si="16"/>
        <v>9300.06</v>
      </c>
      <c r="BX67" s="151">
        <f t="shared" si="6"/>
        <v>1488.0095999999999</v>
      </c>
      <c r="BY67" s="151">
        <f t="shared" si="17"/>
        <v>53940.347999999998</v>
      </c>
      <c r="BZ67" s="151" t="str">
        <f t="shared" si="7"/>
        <v>8-75 DIAS</v>
      </c>
      <c r="CA67" s="107" t="str">
        <f t="shared" si="8"/>
        <v>PROFINAS SAS</v>
      </c>
      <c r="CB67" s="107" t="str">
        <f t="shared" si="9"/>
        <v>NACIONAL</v>
      </c>
      <c r="CC67" s="107">
        <f t="shared" si="10"/>
        <v>9300.06</v>
      </c>
      <c r="CD67" s="107">
        <f t="shared" si="11"/>
        <v>1488.0095999999999</v>
      </c>
      <c r="CE67" s="107">
        <f t="shared" si="12"/>
        <v>53940.347999999998</v>
      </c>
      <c r="CF67" s="107" t="str">
        <f t="shared" si="13"/>
        <v>8-75 DIAS</v>
      </c>
    </row>
    <row r="68" spans="1:84">
      <c r="A68" s="13">
        <v>63</v>
      </c>
      <c r="B68" s="61" t="s">
        <v>1195</v>
      </c>
      <c r="C68" s="21">
        <v>1</v>
      </c>
      <c r="D68" s="21" t="s">
        <v>935</v>
      </c>
      <c r="E68" s="13" t="s">
        <v>1196</v>
      </c>
      <c r="F68" s="21">
        <v>50</v>
      </c>
      <c r="G68" s="152"/>
      <c r="H68" s="248"/>
      <c r="I68" s="248"/>
      <c r="J68" s="242"/>
      <c r="K68" s="87"/>
      <c r="L68" s="79" t="s">
        <v>611</v>
      </c>
      <c r="M68" s="79">
        <v>4740</v>
      </c>
      <c r="N68" s="79">
        <v>758.4</v>
      </c>
      <c r="O68" s="79">
        <v>274920</v>
      </c>
      <c r="P68" s="79" t="s">
        <v>1284</v>
      </c>
      <c r="Q68" s="93"/>
      <c r="R68" s="93"/>
      <c r="S68" s="93"/>
      <c r="T68" s="93"/>
      <c r="U68" s="93"/>
      <c r="V68" s="89"/>
      <c r="W68" s="89"/>
      <c r="X68" s="89"/>
      <c r="Y68" s="89"/>
      <c r="Z68" s="89"/>
      <c r="AA68" s="77"/>
      <c r="AB68" s="77"/>
      <c r="AC68" s="77"/>
      <c r="AD68" s="77"/>
      <c r="AE68" s="77"/>
      <c r="AF68" s="91"/>
      <c r="AG68" s="91"/>
      <c r="AH68" s="91"/>
      <c r="AI68" s="91"/>
      <c r="AJ68" s="91"/>
      <c r="AK68" s="167" t="str">
        <f t="shared" si="0"/>
        <v>BLAMIS DOTACIONES</v>
      </c>
      <c r="AL68" s="167" t="str">
        <f t="shared" si="1"/>
        <v>KIMAX</v>
      </c>
      <c r="AM68" s="167">
        <f t="shared" si="14"/>
        <v>4740</v>
      </c>
      <c r="AN68" s="167">
        <f t="shared" si="2"/>
        <v>758.4</v>
      </c>
      <c r="AO68" s="167">
        <f t="shared" si="15"/>
        <v>274920</v>
      </c>
      <c r="AP68" s="167" t="str">
        <f t="shared" si="3"/>
        <v>5 DIAS</v>
      </c>
      <c r="AQ68" s="159" t="s">
        <v>1196</v>
      </c>
      <c r="AR68" s="159">
        <v>3220.7999999999997</v>
      </c>
      <c r="AS68" s="159">
        <v>515.32799999999997</v>
      </c>
      <c r="AT68" s="159">
        <v>186806.39999999999</v>
      </c>
      <c r="AU68" s="159" t="s">
        <v>1312</v>
      </c>
      <c r="AV68" s="91"/>
      <c r="AW68" s="91"/>
      <c r="AX68" s="91"/>
      <c r="AY68" s="91"/>
      <c r="AZ68" s="91"/>
      <c r="BA68" s="161"/>
      <c r="BB68" s="161"/>
      <c r="BC68" s="161"/>
      <c r="BD68" s="161"/>
      <c r="BE68" s="161"/>
      <c r="BF68" s="87"/>
      <c r="BG68" s="87"/>
      <c r="BH68" s="87"/>
      <c r="BI68" s="87"/>
      <c r="BJ68" s="87"/>
      <c r="BK68" s="89"/>
      <c r="BL68" s="89"/>
      <c r="BM68" s="89"/>
      <c r="BN68" s="89"/>
      <c r="BO68" s="89"/>
      <c r="BP68" s="91"/>
      <c r="BQ68" s="91"/>
      <c r="BR68" s="91"/>
      <c r="BS68" s="91"/>
      <c r="BT68" s="91"/>
      <c r="BU68" s="151" t="str">
        <f t="shared" si="4"/>
        <v>PROFINAS SAS</v>
      </c>
      <c r="BV68" s="151" t="str">
        <f t="shared" si="5"/>
        <v>KIMAS</v>
      </c>
      <c r="BW68" s="151">
        <f t="shared" si="16"/>
        <v>3220.7999999999997</v>
      </c>
      <c r="BX68" s="151">
        <f t="shared" si="6"/>
        <v>515.32799999999997</v>
      </c>
      <c r="BY68" s="151">
        <f t="shared" si="17"/>
        <v>186806.39999999999</v>
      </c>
      <c r="BZ68" s="151" t="str">
        <f t="shared" si="7"/>
        <v>8-75 DIAS</v>
      </c>
      <c r="CA68" s="107" t="str">
        <f t="shared" si="8"/>
        <v>PROFINAS SAS</v>
      </c>
      <c r="CB68" s="107" t="str">
        <f t="shared" si="9"/>
        <v>KIMAS</v>
      </c>
      <c r="CC68" s="107">
        <f t="shared" si="10"/>
        <v>3220.7999999999997</v>
      </c>
      <c r="CD68" s="107">
        <f t="shared" si="11"/>
        <v>515.32799999999997</v>
      </c>
      <c r="CE68" s="107">
        <f t="shared" si="12"/>
        <v>186806.39999999999</v>
      </c>
      <c r="CF68" s="107" t="str">
        <f t="shared" si="13"/>
        <v>8-75 DIAS</v>
      </c>
    </row>
    <row r="69" spans="1:84" ht="45">
      <c r="A69" s="13">
        <v>64</v>
      </c>
      <c r="B69" s="55" t="s">
        <v>1197</v>
      </c>
      <c r="C69" s="13">
        <v>1</v>
      </c>
      <c r="D69" s="13" t="s">
        <v>1176</v>
      </c>
      <c r="E69" s="13" t="s">
        <v>1198</v>
      </c>
      <c r="F69" s="21">
        <v>10</v>
      </c>
      <c r="G69" s="152" t="s">
        <v>1394</v>
      </c>
      <c r="H69" s="248">
        <v>4900</v>
      </c>
      <c r="I69" s="248">
        <v>784</v>
      </c>
      <c r="J69" s="242">
        <v>56839.999999999993</v>
      </c>
      <c r="K69" s="87" t="s">
        <v>1276</v>
      </c>
      <c r="L69" s="79"/>
      <c r="M69" s="79"/>
      <c r="N69" s="79"/>
      <c r="O69" s="79"/>
      <c r="P69" s="79"/>
      <c r="Q69" s="93"/>
      <c r="R69" s="93"/>
      <c r="S69" s="93"/>
      <c r="T69" s="93"/>
      <c r="U69" s="93"/>
      <c r="V69" s="89"/>
      <c r="W69" s="89"/>
      <c r="X69" s="89"/>
      <c r="Y69" s="89"/>
      <c r="Z69" s="89"/>
      <c r="AA69" s="77" t="s">
        <v>1405</v>
      </c>
      <c r="AB69" s="77">
        <v>8900</v>
      </c>
      <c r="AC69" s="77">
        <v>1424</v>
      </c>
      <c r="AD69" s="77">
        <v>103240</v>
      </c>
      <c r="AE69" s="77" t="s">
        <v>1368</v>
      </c>
      <c r="AF69" s="91"/>
      <c r="AG69" s="91"/>
      <c r="AH69" s="91"/>
      <c r="AI69" s="91"/>
      <c r="AJ69" s="91"/>
      <c r="AK69" s="167" t="str">
        <f t="shared" si="0"/>
        <v>ADEQUIM SAS</v>
      </c>
      <c r="AL69" s="167" t="str">
        <f t="shared" si="1"/>
        <v>KINITELL</v>
      </c>
      <c r="AM69" s="167">
        <f t="shared" si="14"/>
        <v>4900</v>
      </c>
      <c r="AN69" s="167">
        <f t="shared" si="2"/>
        <v>784</v>
      </c>
      <c r="AO69" s="167">
        <f t="shared" si="15"/>
        <v>56839.999999999993</v>
      </c>
      <c r="AP69" s="167" t="str">
        <f t="shared" si="3"/>
        <v>30 DIAS</v>
      </c>
      <c r="AQ69" s="159" t="s">
        <v>1198</v>
      </c>
      <c r="AR69" s="159">
        <v>3750</v>
      </c>
      <c r="AS69" s="159">
        <v>600</v>
      </c>
      <c r="AT69" s="159">
        <v>43500</v>
      </c>
      <c r="AU69" s="159" t="s">
        <v>1312</v>
      </c>
      <c r="AV69" s="91"/>
      <c r="AW69" s="91"/>
      <c r="AX69" s="91"/>
      <c r="AY69" s="91"/>
      <c r="AZ69" s="91"/>
      <c r="BA69" s="161"/>
      <c r="BB69" s="161"/>
      <c r="BC69" s="161"/>
      <c r="BD69" s="161"/>
      <c r="BE69" s="161"/>
      <c r="BF69" s="87"/>
      <c r="BG69" s="87"/>
      <c r="BH69" s="87"/>
      <c r="BI69" s="87"/>
      <c r="BJ69" s="87"/>
      <c r="BK69" s="89" t="s">
        <v>1405</v>
      </c>
      <c r="BL69" s="89">
        <v>8300</v>
      </c>
      <c r="BM69" s="89">
        <v>0.16</v>
      </c>
      <c r="BN69" s="89">
        <v>96280</v>
      </c>
      <c r="BO69" s="89" t="s">
        <v>1421</v>
      </c>
      <c r="BP69" s="91"/>
      <c r="BQ69" s="91"/>
      <c r="BR69" s="91"/>
      <c r="BS69" s="91"/>
      <c r="BT69" s="91"/>
      <c r="BU69" s="151" t="str">
        <f t="shared" si="4"/>
        <v>PROFINAS SAS</v>
      </c>
      <c r="BV69" s="151" t="str">
        <f t="shared" si="5"/>
        <v>knitell</v>
      </c>
      <c r="BW69" s="151">
        <f t="shared" si="16"/>
        <v>3750</v>
      </c>
      <c r="BX69" s="151">
        <f t="shared" si="6"/>
        <v>600</v>
      </c>
      <c r="BY69" s="151">
        <f t="shared" si="17"/>
        <v>43500</v>
      </c>
      <c r="BZ69" s="151" t="str">
        <f t="shared" si="7"/>
        <v>8-75 DIAS</v>
      </c>
      <c r="CA69" s="107" t="str">
        <f t="shared" si="8"/>
        <v>PROFINAS SAS</v>
      </c>
      <c r="CB69" s="107" t="str">
        <f t="shared" si="9"/>
        <v>knitell</v>
      </c>
      <c r="CC69" s="107">
        <f t="shared" si="10"/>
        <v>3750</v>
      </c>
      <c r="CD69" s="107">
        <f t="shared" si="11"/>
        <v>600</v>
      </c>
      <c r="CE69" s="107">
        <f t="shared" si="12"/>
        <v>43500</v>
      </c>
      <c r="CF69" s="107" t="str">
        <f t="shared" si="13"/>
        <v>8-75 DIAS</v>
      </c>
    </row>
    <row r="70" spans="1:84" ht="30">
      <c r="A70" s="21">
        <v>65</v>
      </c>
      <c r="B70" s="55" t="s">
        <v>1199</v>
      </c>
      <c r="C70" s="13">
        <v>1</v>
      </c>
      <c r="D70" s="13" t="s">
        <v>1176</v>
      </c>
      <c r="E70" s="13" t="s">
        <v>1198</v>
      </c>
      <c r="F70" s="21">
        <v>10</v>
      </c>
      <c r="G70" s="152" t="s">
        <v>1394</v>
      </c>
      <c r="H70" s="248">
        <v>5500</v>
      </c>
      <c r="I70" s="248">
        <v>880</v>
      </c>
      <c r="J70" s="242">
        <v>63799.999999999993</v>
      </c>
      <c r="K70" s="87" t="s">
        <v>1276</v>
      </c>
      <c r="L70" s="79"/>
      <c r="M70" s="79"/>
      <c r="N70" s="79"/>
      <c r="O70" s="79"/>
      <c r="P70" s="79"/>
      <c r="Q70" s="93"/>
      <c r="R70" s="93"/>
      <c r="S70" s="93"/>
      <c r="T70" s="93"/>
      <c r="U70" s="93"/>
      <c r="V70" s="89"/>
      <c r="W70" s="89"/>
      <c r="X70" s="89"/>
      <c r="Y70" s="89"/>
      <c r="Z70" s="89"/>
      <c r="AA70" s="77" t="s">
        <v>1405</v>
      </c>
      <c r="AB70" s="77">
        <v>5700</v>
      </c>
      <c r="AC70" s="77">
        <v>912</v>
      </c>
      <c r="AD70" s="77">
        <v>66120</v>
      </c>
      <c r="AE70" s="77" t="s">
        <v>1368</v>
      </c>
      <c r="AF70" s="91"/>
      <c r="AG70" s="91"/>
      <c r="AH70" s="91"/>
      <c r="AI70" s="91"/>
      <c r="AJ70" s="91"/>
      <c r="AK70" s="167" t="str">
        <f t="shared" si="0"/>
        <v>ADEQUIM SAS</v>
      </c>
      <c r="AL70" s="167" t="str">
        <f t="shared" si="1"/>
        <v>KINITELL</v>
      </c>
      <c r="AM70" s="167">
        <f t="shared" si="14"/>
        <v>5500</v>
      </c>
      <c r="AN70" s="167">
        <f t="shared" si="2"/>
        <v>880</v>
      </c>
      <c r="AO70" s="167">
        <f t="shared" si="15"/>
        <v>63799.999999999993</v>
      </c>
      <c r="AP70" s="167" t="str">
        <f t="shared" si="3"/>
        <v>30 DIAS</v>
      </c>
      <c r="AQ70" s="159" t="s">
        <v>1198</v>
      </c>
      <c r="AR70" s="159">
        <v>1875</v>
      </c>
      <c r="AS70" s="159">
        <v>300</v>
      </c>
      <c r="AT70" s="159">
        <v>21750</v>
      </c>
      <c r="AU70" s="159" t="s">
        <v>1312</v>
      </c>
      <c r="AV70" s="91"/>
      <c r="AW70" s="91"/>
      <c r="AX70" s="91"/>
      <c r="AY70" s="91"/>
      <c r="AZ70" s="91"/>
      <c r="BA70" s="161"/>
      <c r="BB70" s="161"/>
      <c r="BC70" s="161"/>
      <c r="BD70" s="161"/>
      <c r="BE70" s="161"/>
      <c r="BF70" s="87"/>
      <c r="BG70" s="87"/>
      <c r="BH70" s="87"/>
      <c r="BI70" s="87"/>
      <c r="BJ70" s="87"/>
      <c r="BK70" s="89" t="s">
        <v>1405</v>
      </c>
      <c r="BL70" s="89">
        <v>5400</v>
      </c>
      <c r="BM70" s="89">
        <v>0.16</v>
      </c>
      <c r="BN70" s="89">
        <v>62640</v>
      </c>
      <c r="BO70" s="89" t="s">
        <v>1421</v>
      </c>
      <c r="BP70" s="91"/>
      <c r="BQ70" s="91"/>
      <c r="BR70" s="91"/>
      <c r="BS70" s="91"/>
      <c r="BT70" s="91"/>
      <c r="BU70" s="151" t="str">
        <f t="shared" si="4"/>
        <v>PROFINAS SAS</v>
      </c>
      <c r="BV70" s="151" t="str">
        <f t="shared" si="5"/>
        <v>knitell</v>
      </c>
      <c r="BW70" s="151">
        <f t="shared" si="16"/>
        <v>1875</v>
      </c>
      <c r="BX70" s="151">
        <f t="shared" si="6"/>
        <v>300</v>
      </c>
      <c r="BY70" s="151">
        <f t="shared" si="17"/>
        <v>21750</v>
      </c>
      <c r="BZ70" s="151" t="str">
        <f t="shared" si="7"/>
        <v>8-75 DIAS</v>
      </c>
      <c r="CA70" s="107" t="str">
        <f t="shared" si="8"/>
        <v>PROFINAS SAS</v>
      </c>
      <c r="CB70" s="107" t="str">
        <f t="shared" si="9"/>
        <v>knitell</v>
      </c>
      <c r="CC70" s="107">
        <f t="shared" si="10"/>
        <v>1875</v>
      </c>
      <c r="CD70" s="107">
        <f t="shared" si="11"/>
        <v>300</v>
      </c>
      <c r="CE70" s="107">
        <f t="shared" si="12"/>
        <v>21750</v>
      </c>
      <c r="CF70" s="107" t="str">
        <f t="shared" si="13"/>
        <v>8-75 DIAS</v>
      </c>
    </row>
    <row r="71" spans="1:84" ht="15.75">
      <c r="A71" s="21">
        <v>66</v>
      </c>
      <c r="B71" s="55" t="s">
        <v>1200</v>
      </c>
      <c r="C71" s="13">
        <v>100</v>
      </c>
      <c r="D71" s="13" t="s">
        <v>314</v>
      </c>
      <c r="E71" s="13" t="s">
        <v>801</v>
      </c>
      <c r="F71" s="13">
        <v>1</v>
      </c>
      <c r="G71" s="155" t="s">
        <v>134</v>
      </c>
      <c r="H71" s="249">
        <v>107500</v>
      </c>
      <c r="I71" s="249" t="s">
        <v>914</v>
      </c>
      <c r="J71" s="242">
        <v>107500</v>
      </c>
      <c r="K71" s="87" t="s">
        <v>1274</v>
      </c>
      <c r="L71" s="79"/>
      <c r="M71" s="79"/>
      <c r="N71" s="79"/>
      <c r="O71" s="79"/>
      <c r="P71" s="79"/>
      <c r="Q71" s="93"/>
      <c r="R71" s="93"/>
      <c r="S71" s="93"/>
      <c r="T71" s="93"/>
      <c r="U71" s="93"/>
      <c r="V71" s="89"/>
      <c r="W71" s="89"/>
      <c r="X71" s="89"/>
      <c r="Y71" s="89"/>
      <c r="Z71" s="89"/>
      <c r="AA71" s="77"/>
      <c r="AB71" s="77"/>
      <c r="AC71" s="77"/>
      <c r="AD71" s="77"/>
      <c r="AE71" s="77"/>
      <c r="AF71" s="91"/>
      <c r="AG71" s="91"/>
      <c r="AH71" s="91"/>
      <c r="AI71" s="91"/>
      <c r="AJ71" s="91"/>
      <c r="AK71" s="167" t="str">
        <f t="shared" si="0"/>
        <v>ADEQUIM SAS</v>
      </c>
      <c r="AL71" s="167" t="str">
        <f t="shared" si="1"/>
        <v>MERCK</v>
      </c>
      <c r="AM71" s="167">
        <f t="shared" si="14"/>
        <v>107500</v>
      </c>
      <c r="AN71" s="167" t="str">
        <f t="shared" si="2"/>
        <v xml:space="preserve"> </v>
      </c>
      <c r="AO71" s="167">
        <f t="shared" si="15"/>
        <v>107500</v>
      </c>
      <c r="AP71" s="167" t="str">
        <f t="shared" si="3"/>
        <v>90 DIAS</v>
      </c>
      <c r="AQ71" s="159" t="s">
        <v>801</v>
      </c>
      <c r="AR71" s="159">
        <v>107136</v>
      </c>
      <c r="AS71" s="159">
        <v>0</v>
      </c>
      <c r="AT71" s="159">
        <v>107136</v>
      </c>
      <c r="AU71" s="159" t="s">
        <v>1312</v>
      </c>
      <c r="AV71" s="91"/>
      <c r="AW71" s="91"/>
      <c r="AX71" s="91"/>
      <c r="AY71" s="91"/>
      <c r="AZ71" s="91"/>
      <c r="BA71" s="161"/>
      <c r="BB71" s="161"/>
      <c r="BC71" s="161"/>
      <c r="BD71" s="161"/>
      <c r="BE71" s="161"/>
      <c r="BF71" s="87"/>
      <c r="BG71" s="87"/>
      <c r="BH71" s="87"/>
      <c r="BI71" s="87"/>
      <c r="BJ71" s="87"/>
      <c r="BK71" s="89"/>
      <c r="BL71" s="89"/>
      <c r="BM71" s="89"/>
      <c r="BN71" s="89"/>
      <c r="BO71" s="89"/>
      <c r="BP71" s="91"/>
      <c r="BQ71" s="91"/>
      <c r="BR71" s="91"/>
      <c r="BS71" s="91"/>
      <c r="BT71" s="91"/>
      <c r="BU71" s="151" t="str">
        <f t="shared" si="4"/>
        <v>PROFINAS SAS</v>
      </c>
      <c r="BV71" s="151" t="str">
        <f t="shared" si="5"/>
        <v>Merck</v>
      </c>
      <c r="BW71" s="151">
        <f t="shared" si="16"/>
        <v>107136</v>
      </c>
      <c r="BX71" s="151">
        <f t="shared" si="6"/>
        <v>0</v>
      </c>
      <c r="BY71" s="151">
        <f t="shared" si="17"/>
        <v>107136</v>
      </c>
      <c r="BZ71" s="151" t="str">
        <f t="shared" si="7"/>
        <v>8-75 DIAS</v>
      </c>
      <c r="CA71" s="107" t="str">
        <f t="shared" si="8"/>
        <v>PROFINAS SAS</v>
      </c>
      <c r="CB71" s="107" t="str">
        <f t="shared" si="9"/>
        <v>Merck</v>
      </c>
      <c r="CC71" s="107">
        <f t="shared" si="10"/>
        <v>107136</v>
      </c>
      <c r="CD71" s="107">
        <f t="shared" si="11"/>
        <v>0</v>
      </c>
      <c r="CE71" s="107">
        <f t="shared" si="12"/>
        <v>107136</v>
      </c>
      <c r="CF71" s="107" t="str">
        <f t="shared" si="13"/>
        <v>8-75 DIAS</v>
      </c>
    </row>
    <row r="72" spans="1:84">
      <c r="A72" s="13">
        <v>67</v>
      </c>
      <c r="B72" s="55" t="s">
        <v>1201</v>
      </c>
      <c r="C72" s="13">
        <v>1</v>
      </c>
      <c r="D72" s="13" t="s">
        <v>935</v>
      </c>
      <c r="E72" s="13" t="s">
        <v>1202</v>
      </c>
      <c r="F72" s="21">
        <v>5</v>
      </c>
      <c r="G72" s="152"/>
      <c r="H72" s="248"/>
      <c r="I72" s="248"/>
      <c r="J72" s="242"/>
      <c r="K72" s="87"/>
      <c r="L72" s="79"/>
      <c r="M72" s="79"/>
      <c r="N72" s="79"/>
      <c r="O72" s="79"/>
      <c r="P72" s="79"/>
      <c r="Q72" s="93"/>
      <c r="R72" s="93"/>
      <c r="S72" s="93"/>
      <c r="T72" s="93"/>
      <c r="U72" s="93"/>
      <c r="V72" s="89" t="s">
        <v>1401</v>
      </c>
      <c r="W72" s="89">
        <v>14500</v>
      </c>
      <c r="X72" s="89">
        <v>2320</v>
      </c>
      <c r="Y72" s="89">
        <v>84100</v>
      </c>
      <c r="Z72" s="89" t="s">
        <v>1398</v>
      </c>
      <c r="AA72" s="77"/>
      <c r="AB72" s="77"/>
      <c r="AC72" s="77"/>
      <c r="AD72" s="77"/>
      <c r="AE72" s="77"/>
      <c r="AF72" s="91"/>
      <c r="AG72" s="91"/>
      <c r="AH72" s="91"/>
      <c r="AI72" s="91"/>
      <c r="AJ72" s="91"/>
      <c r="AK72" s="167" t="str">
        <f t="shared" si="0"/>
        <v>INVERSIONES JIMSA LTDA.</v>
      </c>
      <c r="AL72" s="167" t="str">
        <f t="shared" si="1"/>
        <v xml:space="preserve">KARTEL </v>
      </c>
      <c r="AM72" s="167">
        <f t="shared" si="14"/>
        <v>14500</v>
      </c>
      <c r="AN72" s="167">
        <f t="shared" si="2"/>
        <v>2320</v>
      </c>
      <c r="AO72" s="167">
        <f t="shared" si="15"/>
        <v>84100</v>
      </c>
      <c r="AP72" s="167" t="str">
        <f t="shared" si="3"/>
        <v>10 DIAS</v>
      </c>
      <c r="AQ72" s="159" t="s">
        <v>1202</v>
      </c>
      <c r="AR72" s="159">
        <v>23058</v>
      </c>
      <c r="AS72" s="159">
        <v>3689.28</v>
      </c>
      <c r="AT72" s="159">
        <v>133736.4</v>
      </c>
      <c r="AU72" s="159" t="s">
        <v>1312</v>
      </c>
      <c r="AV72" s="91"/>
      <c r="AW72" s="91"/>
      <c r="AX72" s="91"/>
      <c r="AY72" s="91"/>
      <c r="AZ72" s="91"/>
      <c r="BA72" s="161"/>
      <c r="BB72" s="161"/>
      <c r="BC72" s="161"/>
      <c r="BD72" s="161"/>
      <c r="BE72" s="161"/>
      <c r="BF72" s="87"/>
      <c r="BG72" s="87"/>
      <c r="BH72" s="87"/>
      <c r="BI72" s="87"/>
      <c r="BJ72" s="87"/>
      <c r="BK72" s="89"/>
      <c r="BL72" s="89"/>
      <c r="BM72" s="89"/>
      <c r="BN72" s="89"/>
      <c r="BO72" s="89"/>
      <c r="BP72" s="91"/>
      <c r="BQ72" s="91"/>
      <c r="BR72" s="91"/>
      <c r="BS72" s="91"/>
      <c r="BT72" s="91"/>
      <c r="BU72" s="151" t="str">
        <f t="shared" si="4"/>
        <v>PROFINAS SAS</v>
      </c>
      <c r="BV72" s="151" t="str">
        <f t="shared" si="5"/>
        <v>Kartel</v>
      </c>
      <c r="BW72" s="151">
        <f t="shared" si="16"/>
        <v>23058</v>
      </c>
      <c r="BX72" s="151">
        <f t="shared" si="6"/>
        <v>3689.28</v>
      </c>
      <c r="BY72" s="151">
        <f t="shared" si="17"/>
        <v>133736.4</v>
      </c>
      <c r="BZ72" s="151" t="str">
        <f t="shared" si="7"/>
        <v>8-75 DIAS</v>
      </c>
      <c r="CA72" s="107" t="str">
        <f t="shared" si="8"/>
        <v>INVERSIONES JIMSA LTDA.</v>
      </c>
      <c r="CB72" s="107" t="str">
        <f t="shared" si="9"/>
        <v xml:space="preserve">KARTEL </v>
      </c>
      <c r="CC72" s="107">
        <f t="shared" si="10"/>
        <v>14500</v>
      </c>
      <c r="CD72" s="107">
        <f t="shared" si="11"/>
        <v>2320</v>
      </c>
      <c r="CE72" s="107">
        <f t="shared" si="12"/>
        <v>84100</v>
      </c>
      <c r="CF72" s="107" t="str">
        <f t="shared" si="13"/>
        <v>10 DIAS</v>
      </c>
    </row>
    <row r="73" spans="1:84">
      <c r="A73" s="13">
        <v>68</v>
      </c>
      <c r="B73" s="55" t="s">
        <v>1203</v>
      </c>
      <c r="C73" s="13">
        <v>1</v>
      </c>
      <c r="D73" s="13" t="s">
        <v>1176</v>
      </c>
      <c r="E73" s="13" t="s">
        <v>691</v>
      </c>
      <c r="F73" s="21">
        <v>5</v>
      </c>
      <c r="G73" s="152" t="s">
        <v>691</v>
      </c>
      <c r="H73" s="248">
        <v>19000</v>
      </c>
      <c r="I73" s="248">
        <v>3040</v>
      </c>
      <c r="J73" s="242">
        <v>110199.99999999999</v>
      </c>
      <c r="K73" s="87" t="s">
        <v>1276</v>
      </c>
      <c r="L73" s="79"/>
      <c r="M73" s="79"/>
      <c r="N73" s="79"/>
      <c r="O73" s="79"/>
      <c r="P73" s="79"/>
      <c r="Q73" s="93"/>
      <c r="R73" s="93"/>
      <c r="S73" s="93"/>
      <c r="T73" s="93"/>
      <c r="U73" s="93"/>
      <c r="V73" s="89" t="s">
        <v>691</v>
      </c>
      <c r="W73" s="89">
        <v>16850</v>
      </c>
      <c r="X73" s="89">
        <v>2696</v>
      </c>
      <c r="Y73" s="89">
        <v>97730</v>
      </c>
      <c r="Z73" s="89" t="s">
        <v>1398</v>
      </c>
      <c r="AA73" s="77" t="s">
        <v>1369</v>
      </c>
      <c r="AB73" s="77">
        <v>19500</v>
      </c>
      <c r="AC73" s="77">
        <v>3120</v>
      </c>
      <c r="AD73" s="77">
        <v>113100</v>
      </c>
      <c r="AE73" s="77" t="s">
        <v>1368</v>
      </c>
      <c r="AF73" s="91"/>
      <c r="AG73" s="91"/>
      <c r="AH73" s="91"/>
      <c r="AI73" s="91"/>
      <c r="AJ73" s="91"/>
      <c r="AK73" s="167" t="str">
        <f t="shared" ref="AK73:AK81" si="18">IF(AM73=AG73,$AF$6,IF(AM73=AB73,$AA$6,IF(AM73=W73,$V$6,IF(AM73=R73,$Q$6,IF(AM73=M73,$L$6,IF(AM73=H73,$G$6," "))))))</f>
        <v>INVERSIONES JIMSA LTDA.</v>
      </c>
      <c r="AL73" s="167" t="str">
        <f t="shared" ref="AL73:AL81" si="19">IF(AM73=AG73,AF73,IF(AM73=AB73,AA73,IF(AM73=W73,V73,IF(AM73=R73,Q73,IF(AM73=M73,L73,IF(AM73=H73,G73," "))))))</f>
        <v>ABC</v>
      </c>
      <c r="AM73" s="167">
        <f t="shared" ref="AM73:AM81" si="20">MIN(AG73,AB73,W73,R73,M73,H73)</f>
        <v>16850</v>
      </c>
      <c r="AN73" s="167">
        <f t="shared" ref="AN73:AN81" si="21">IF(AM73=AG73,AH73,IF(AM73=AB73,AC73,IF(AM73=W73,X73,IF(AM73=R73,S73,IF(AM73=M73,N73,IF(AM73=H73,I73," "))))))</f>
        <v>2696</v>
      </c>
      <c r="AO73" s="167">
        <f t="shared" ref="AO73:AO81" si="22">MIN(AI73,AD73,Y73,T73,O73,J73)</f>
        <v>97730</v>
      </c>
      <c r="AP73" s="167" t="str">
        <f t="shared" ref="AP73:AP81" si="23">IF(AM73=AG73,AJ73,IF(AM73=AB73,AE73,IF(AM73=W73,Z73,IF(AM73=R73,U73,IF(AM73=M73,P73,IF(AM73=H73,K73," "))))))</f>
        <v>10 DIAS</v>
      </c>
      <c r="AQ73" s="159" t="s">
        <v>691</v>
      </c>
      <c r="AR73" s="159">
        <v>24400</v>
      </c>
      <c r="AS73" s="159">
        <v>3904</v>
      </c>
      <c r="AT73" s="159">
        <v>141520</v>
      </c>
      <c r="AU73" s="159" t="s">
        <v>1312</v>
      </c>
      <c r="AV73" s="91"/>
      <c r="AW73" s="91"/>
      <c r="AX73" s="91"/>
      <c r="AY73" s="91"/>
      <c r="AZ73" s="91"/>
      <c r="BA73" s="161"/>
      <c r="BB73" s="161"/>
      <c r="BC73" s="161"/>
      <c r="BD73" s="161"/>
      <c r="BE73" s="161"/>
      <c r="BF73" s="87"/>
      <c r="BG73" s="87"/>
      <c r="BH73" s="87"/>
      <c r="BI73" s="87"/>
      <c r="BJ73" s="87"/>
      <c r="BK73" s="89"/>
      <c r="BL73" s="89"/>
      <c r="BM73" s="89"/>
      <c r="BN73" s="89"/>
      <c r="BO73" s="89"/>
      <c r="BP73" s="91"/>
      <c r="BQ73" s="91"/>
      <c r="BR73" s="91"/>
      <c r="BS73" s="91"/>
      <c r="BT73" s="91"/>
      <c r="BU73" s="151" t="str">
        <f t="shared" ref="BU73:BU81" si="24">IF(BW73=BQ73,$BP$6,IF(BW73=BL73,$BK$6,IF(BW73=BG73,$BF$6,IF(BW73=BB73,$BA$6,IF(BW73=AW73,$AV$6,IF(BW73=AR73,$AQ$6," "))))))</f>
        <v>PROFINAS SAS</v>
      </c>
      <c r="BV73" s="151" t="str">
        <f t="shared" ref="BV73:BV81" si="25">IF(BW73=BQ73,BP73,IF(BW73=BL73,BK73,IF(BW73=BG73,BF73,IF(BW73=BB73,BA73,IF(BW73=AW73,AV73,IF(BW73=AR73,AQ73," "))))))</f>
        <v>ABC</v>
      </c>
      <c r="BW73" s="151">
        <f t="shared" ref="BW73:BW81" si="26">MIN(BQ73,BL73,BG73,BB73,AW73,AR73)</f>
        <v>24400</v>
      </c>
      <c r="BX73" s="151">
        <f t="shared" ref="BX73:BX81" si="27">IF(BW73=BQ73,BR73,IF(BW73=BL73,BM73,IF(BW73=BG73,BH73,IF(BW73=BB73,BC73,IF(BW73=AW73,AX73,IF(BW73=AR73,AS73," "))))))</f>
        <v>3904</v>
      </c>
      <c r="BY73" s="151">
        <f t="shared" ref="BY73:BY81" si="28">MIN(BS73,BN73,BI73,BD73,AY73,AT73)</f>
        <v>141520</v>
      </c>
      <c r="BZ73" s="151" t="str">
        <f t="shared" ref="BZ73:BZ81" si="29">IF(BW73=BQ73,BT73,IF(BW73=BL73,BO73,IF(BW73=BG73,BJ73,IF(BW73=BB73,BE73,IF(BW73=AW73,AZ73,IF(BW73=AR73,AU73," "))))))</f>
        <v>8-75 DIAS</v>
      </c>
      <c r="CA73" s="107" t="str">
        <f t="shared" ref="CA73:CA81" si="30">IF(CC73=BW73,BU73,IF(CC73=AM73,AK73,""))</f>
        <v>INVERSIONES JIMSA LTDA.</v>
      </c>
      <c r="CB73" s="107" t="str">
        <f t="shared" ref="CB73:CB81" si="31">IF(CC73=BW73,BV73,IF(CC73=AM73,AL73,""))</f>
        <v>ABC</v>
      </c>
      <c r="CC73" s="107">
        <f t="shared" ref="CC73:CC81" si="32">MIN(BW73,AM73)</f>
        <v>16850</v>
      </c>
      <c r="CD73" s="107">
        <f t="shared" ref="CD73:CD81" si="33">IF(CC73=BW73,BX73,IF(CC73=AM73,AN73,""))</f>
        <v>2696</v>
      </c>
      <c r="CE73" s="107">
        <f t="shared" ref="CE73:CE81" si="34">IF(CC73=BW73,BY73,IF(CC73=AM73,AO73,""))</f>
        <v>97730</v>
      </c>
      <c r="CF73" s="107" t="str">
        <f t="shared" ref="CF73:CF81" si="35">IF(CC73=BW73,BZ73,IF(CC73=AM73,AP73,""))</f>
        <v>10 DIAS</v>
      </c>
    </row>
    <row r="74" spans="1:84">
      <c r="A74" s="21">
        <v>69</v>
      </c>
      <c r="B74" s="61" t="s">
        <v>1204</v>
      </c>
      <c r="C74" s="21">
        <v>1</v>
      </c>
      <c r="D74" s="21" t="s">
        <v>935</v>
      </c>
      <c r="E74" s="13" t="s">
        <v>691</v>
      </c>
      <c r="F74" s="21">
        <v>5</v>
      </c>
      <c r="G74" s="152" t="s">
        <v>691</v>
      </c>
      <c r="H74" s="248">
        <v>5500</v>
      </c>
      <c r="I74" s="248">
        <v>880</v>
      </c>
      <c r="J74" s="242">
        <v>31899.999999999996</v>
      </c>
      <c r="K74" s="87" t="s">
        <v>1276</v>
      </c>
      <c r="L74" s="79"/>
      <c r="M74" s="79"/>
      <c r="N74" s="79"/>
      <c r="O74" s="79"/>
      <c r="P74" s="79"/>
      <c r="Q74" s="93"/>
      <c r="R74" s="93"/>
      <c r="S74" s="93"/>
      <c r="T74" s="93"/>
      <c r="U74" s="93"/>
      <c r="V74" s="89" t="s">
        <v>691</v>
      </c>
      <c r="W74" s="89">
        <v>8600</v>
      </c>
      <c r="X74" s="89">
        <v>1376</v>
      </c>
      <c r="Y74" s="89">
        <v>49880</v>
      </c>
      <c r="Z74" s="89" t="s">
        <v>1398</v>
      </c>
      <c r="AA74" s="77" t="s">
        <v>1406</v>
      </c>
      <c r="AB74" s="77">
        <v>3600</v>
      </c>
      <c r="AC74" s="77">
        <v>576</v>
      </c>
      <c r="AD74" s="77">
        <v>20880</v>
      </c>
      <c r="AE74" s="77" t="s">
        <v>1368</v>
      </c>
      <c r="AF74" s="91"/>
      <c r="AG74" s="91"/>
      <c r="AH74" s="91"/>
      <c r="AI74" s="91"/>
      <c r="AJ74" s="91"/>
      <c r="AK74" s="167" t="str">
        <f t="shared" si="18"/>
        <v>MEDIMALCO SAS</v>
      </c>
      <c r="AL74" s="167" t="str">
        <f t="shared" si="19"/>
        <v>HOSPITAL</v>
      </c>
      <c r="AM74" s="167">
        <f t="shared" si="20"/>
        <v>3600</v>
      </c>
      <c r="AN74" s="167">
        <f t="shared" si="21"/>
        <v>576</v>
      </c>
      <c r="AO74" s="167">
        <f t="shared" si="22"/>
        <v>20880</v>
      </c>
      <c r="AP74" s="167" t="str">
        <f t="shared" si="23"/>
        <v>3 Dias</v>
      </c>
      <c r="AQ74" s="159" t="s">
        <v>691</v>
      </c>
      <c r="AR74" s="159">
        <v>10736</v>
      </c>
      <c r="AS74" s="159">
        <v>1717.76</v>
      </c>
      <c r="AT74" s="159">
        <v>62268.800000000003</v>
      </c>
      <c r="AU74" s="159" t="s">
        <v>1312</v>
      </c>
      <c r="AV74" s="91"/>
      <c r="AW74" s="91"/>
      <c r="AX74" s="91"/>
      <c r="AY74" s="91"/>
      <c r="AZ74" s="91"/>
      <c r="BA74" s="161"/>
      <c r="BB74" s="161"/>
      <c r="BC74" s="161"/>
      <c r="BD74" s="161"/>
      <c r="BE74" s="161"/>
      <c r="BF74" s="87"/>
      <c r="BG74" s="87"/>
      <c r="BH74" s="87"/>
      <c r="BI74" s="87"/>
      <c r="BJ74" s="87"/>
      <c r="BK74" s="89"/>
      <c r="BL74" s="89"/>
      <c r="BM74" s="89"/>
      <c r="BN74" s="89"/>
      <c r="BO74" s="89"/>
      <c r="BP74" s="91"/>
      <c r="BQ74" s="91"/>
      <c r="BR74" s="91"/>
      <c r="BS74" s="91"/>
      <c r="BT74" s="91"/>
      <c r="BU74" s="151" t="str">
        <f t="shared" si="24"/>
        <v>PROFINAS SAS</v>
      </c>
      <c r="BV74" s="151" t="str">
        <f t="shared" si="25"/>
        <v>ABC</v>
      </c>
      <c r="BW74" s="151">
        <f t="shared" si="26"/>
        <v>10736</v>
      </c>
      <c r="BX74" s="151">
        <f t="shared" si="27"/>
        <v>1717.76</v>
      </c>
      <c r="BY74" s="151">
        <f t="shared" si="28"/>
        <v>62268.800000000003</v>
      </c>
      <c r="BZ74" s="151" t="str">
        <f t="shared" si="29"/>
        <v>8-75 DIAS</v>
      </c>
      <c r="CA74" s="107" t="str">
        <f t="shared" si="30"/>
        <v>MEDIMALCO SAS</v>
      </c>
      <c r="CB74" s="107" t="str">
        <f t="shared" si="31"/>
        <v>HOSPITAL</v>
      </c>
      <c r="CC74" s="107">
        <f t="shared" si="32"/>
        <v>3600</v>
      </c>
      <c r="CD74" s="107">
        <f t="shared" si="33"/>
        <v>576</v>
      </c>
      <c r="CE74" s="107">
        <f t="shared" si="34"/>
        <v>20880</v>
      </c>
      <c r="CF74" s="107" t="str">
        <f t="shared" si="35"/>
        <v>3 Dias</v>
      </c>
    </row>
    <row r="75" spans="1:84" ht="30">
      <c r="A75" s="21">
        <v>70</v>
      </c>
      <c r="B75" s="55" t="s">
        <v>1205</v>
      </c>
      <c r="C75" s="13">
        <v>1</v>
      </c>
      <c r="D75" s="13" t="s">
        <v>935</v>
      </c>
      <c r="E75" s="13" t="s">
        <v>1187</v>
      </c>
      <c r="F75" s="21">
        <v>20</v>
      </c>
      <c r="G75" s="152" t="s">
        <v>678</v>
      </c>
      <c r="H75" s="248">
        <v>1600</v>
      </c>
      <c r="I75" s="248">
        <v>256</v>
      </c>
      <c r="J75" s="242">
        <v>37120</v>
      </c>
      <c r="K75" s="87" t="s">
        <v>1276</v>
      </c>
      <c r="L75" s="79"/>
      <c r="M75" s="79"/>
      <c r="N75" s="79"/>
      <c r="O75" s="79"/>
      <c r="P75" s="79"/>
      <c r="Q75" s="93"/>
      <c r="R75" s="93"/>
      <c r="S75" s="93"/>
      <c r="T75" s="93"/>
      <c r="U75" s="93"/>
      <c r="V75" s="89" t="s">
        <v>1187</v>
      </c>
      <c r="W75" s="89">
        <v>1450</v>
      </c>
      <c r="X75" s="89">
        <v>232</v>
      </c>
      <c r="Y75" s="89">
        <v>33640</v>
      </c>
      <c r="Z75" s="89" t="s">
        <v>1398</v>
      </c>
      <c r="AA75" s="77"/>
      <c r="AB75" s="77"/>
      <c r="AC75" s="77"/>
      <c r="AD75" s="77"/>
      <c r="AE75" s="77"/>
      <c r="AF75" s="91"/>
      <c r="AG75" s="91"/>
      <c r="AH75" s="91"/>
      <c r="AI75" s="91"/>
      <c r="AJ75" s="91"/>
      <c r="AK75" s="167" t="str">
        <f t="shared" si="18"/>
        <v>INVERSIONES JIMSA LTDA.</v>
      </c>
      <c r="AL75" s="167" t="str">
        <f t="shared" si="19"/>
        <v xml:space="preserve">NACIONAL </v>
      </c>
      <c r="AM75" s="167">
        <f t="shared" si="20"/>
        <v>1450</v>
      </c>
      <c r="AN75" s="167">
        <f t="shared" si="21"/>
        <v>232</v>
      </c>
      <c r="AO75" s="167">
        <f t="shared" si="22"/>
        <v>33640</v>
      </c>
      <c r="AP75" s="167" t="str">
        <f t="shared" si="23"/>
        <v>10 DIAS</v>
      </c>
      <c r="AQ75" s="159" t="s">
        <v>1187</v>
      </c>
      <c r="AR75" s="159">
        <v>1255.3799999999999</v>
      </c>
      <c r="AS75" s="159">
        <v>200.86079999999998</v>
      </c>
      <c r="AT75" s="159">
        <v>29124.815999999995</v>
      </c>
      <c r="AU75" s="159" t="s">
        <v>1312</v>
      </c>
      <c r="AV75" s="91"/>
      <c r="AW75" s="91"/>
      <c r="AX75" s="91"/>
      <c r="AY75" s="91"/>
      <c r="AZ75" s="91"/>
      <c r="BA75" s="161"/>
      <c r="BB75" s="161"/>
      <c r="BC75" s="161"/>
      <c r="BD75" s="161"/>
      <c r="BE75" s="161"/>
      <c r="BF75" s="87"/>
      <c r="BG75" s="87"/>
      <c r="BH75" s="87"/>
      <c r="BI75" s="87"/>
      <c r="BJ75" s="87"/>
      <c r="BK75" s="89"/>
      <c r="BL75" s="89"/>
      <c r="BM75" s="89"/>
      <c r="BN75" s="89"/>
      <c r="BO75" s="89"/>
      <c r="BP75" s="91"/>
      <c r="BQ75" s="91"/>
      <c r="BR75" s="91"/>
      <c r="BS75" s="91"/>
      <c r="BT75" s="91"/>
      <c r="BU75" s="151" t="str">
        <f t="shared" si="24"/>
        <v>PROFINAS SAS</v>
      </c>
      <c r="BV75" s="151" t="str">
        <f t="shared" si="25"/>
        <v xml:space="preserve">NACIONAL </v>
      </c>
      <c r="BW75" s="151">
        <f t="shared" si="26"/>
        <v>1255.3799999999999</v>
      </c>
      <c r="BX75" s="151">
        <f t="shared" si="27"/>
        <v>200.86079999999998</v>
      </c>
      <c r="BY75" s="151">
        <f t="shared" si="28"/>
        <v>29124.815999999995</v>
      </c>
      <c r="BZ75" s="151" t="str">
        <f t="shared" si="29"/>
        <v>8-75 DIAS</v>
      </c>
      <c r="CA75" s="107" t="str">
        <f t="shared" si="30"/>
        <v>PROFINAS SAS</v>
      </c>
      <c r="CB75" s="107" t="str">
        <f t="shared" si="31"/>
        <v xml:space="preserve">NACIONAL </v>
      </c>
      <c r="CC75" s="107">
        <f t="shared" si="32"/>
        <v>1255.3799999999999</v>
      </c>
      <c r="CD75" s="107">
        <f t="shared" si="33"/>
        <v>200.86079999999998</v>
      </c>
      <c r="CE75" s="107">
        <f t="shared" si="34"/>
        <v>29124.815999999995</v>
      </c>
      <c r="CF75" s="107" t="str">
        <f t="shared" si="35"/>
        <v>8-75 DIAS</v>
      </c>
    </row>
    <row r="76" spans="1:84">
      <c r="A76" s="13">
        <v>71</v>
      </c>
      <c r="B76" s="55" t="s">
        <v>1206</v>
      </c>
      <c r="C76" s="21">
        <v>1</v>
      </c>
      <c r="D76" s="21" t="s">
        <v>1176</v>
      </c>
      <c r="E76" s="13" t="s">
        <v>1187</v>
      </c>
      <c r="F76" s="21">
        <v>1</v>
      </c>
      <c r="G76" s="152" t="s">
        <v>678</v>
      </c>
      <c r="H76" s="248">
        <v>20000</v>
      </c>
      <c r="I76" s="248">
        <v>3200</v>
      </c>
      <c r="J76" s="242">
        <v>23200</v>
      </c>
      <c r="K76" s="87" t="s">
        <v>1276</v>
      </c>
      <c r="L76" s="79"/>
      <c r="M76" s="79"/>
      <c r="N76" s="79"/>
      <c r="O76" s="79"/>
      <c r="P76" s="79"/>
      <c r="Q76" s="93"/>
      <c r="R76" s="93"/>
      <c r="S76" s="93"/>
      <c r="T76" s="93"/>
      <c r="U76" s="93"/>
      <c r="V76" s="89" t="s">
        <v>1187</v>
      </c>
      <c r="W76" s="89">
        <v>18500</v>
      </c>
      <c r="X76" s="89">
        <v>2960</v>
      </c>
      <c r="Y76" s="89">
        <v>21460</v>
      </c>
      <c r="Z76" s="89" t="s">
        <v>1398</v>
      </c>
      <c r="AA76" s="77" t="s">
        <v>1407</v>
      </c>
      <c r="AB76" s="77">
        <v>32300</v>
      </c>
      <c r="AC76" s="77">
        <v>5168</v>
      </c>
      <c r="AD76" s="77">
        <v>37468</v>
      </c>
      <c r="AE76" s="77" t="s">
        <v>1368</v>
      </c>
      <c r="AF76" s="91"/>
      <c r="AG76" s="91"/>
      <c r="AH76" s="91"/>
      <c r="AI76" s="91"/>
      <c r="AJ76" s="91"/>
      <c r="AK76" s="167" t="str">
        <f t="shared" si="18"/>
        <v>INVERSIONES JIMSA LTDA.</v>
      </c>
      <c r="AL76" s="167" t="str">
        <f t="shared" si="19"/>
        <v xml:space="preserve">NACIONAL </v>
      </c>
      <c r="AM76" s="167">
        <f t="shared" si="20"/>
        <v>18500</v>
      </c>
      <c r="AN76" s="167">
        <f t="shared" si="21"/>
        <v>2960</v>
      </c>
      <c r="AO76" s="167">
        <f t="shared" si="22"/>
        <v>21460</v>
      </c>
      <c r="AP76" s="167" t="str">
        <f t="shared" si="23"/>
        <v>10 DIAS</v>
      </c>
      <c r="AQ76" s="159" t="s">
        <v>1187</v>
      </c>
      <c r="AR76" s="159">
        <v>21960</v>
      </c>
      <c r="AS76" s="159">
        <v>3513.6</v>
      </c>
      <c r="AT76" s="159">
        <v>25473.599999999999</v>
      </c>
      <c r="AU76" s="159" t="s">
        <v>1312</v>
      </c>
      <c r="AV76" s="91"/>
      <c r="AW76" s="91"/>
      <c r="AX76" s="91"/>
      <c r="AY76" s="91"/>
      <c r="AZ76" s="91"/>
      <c r="BA76" s="161"/>
      <c r="BB76" s="161"/>
      <c r="BC76" s="161"/>
      <c r="BD76" s="161"/>
      <c r="BE76" s="161"/>
      <c r="BF76" s="87"/>
      <c r="BG76" s="87"/>
      <c r="BH76" s="87"/>
      <c r="BI76" s="87"/>
      <c r="BJ76" s="87"/>
      <c r="BK76" s="89"/>
      <c r="BL76" s="89"/>
      <c r="BM76" s="89"/>
      <c r="BN76" s="89"/>
      <c r="BO76" s="89"/>
      <c r="BP76" s="91"/>
      <c r="BQ76" s="91"/>
      <c r="BR76" s="91"/>
      <c r="BS76" s="91"/>
      <c r="BT76" s="91"/>
      <c r="BU76" s="151" t="str">
        <f t="shared" si="24"/>
        <v>PROFINAS SAS</v>
      </c>
      <c r="BV76" s="151" t="str">
        <f t="shared" si="25"/>
        <v xml:space="preserve">NACIONAL </v>
      </c>
      <c r="BW76" s="151">
        <f t="shared" si="26"/>
        <v>21960</v>
      </c>
      <c r="BX76" s="151">
        <f t="shared" si="27"/>
        <v>3513.6</v>
      </c>
      <c r="BY76" s="151">
        <f t="shared" si="28"/>
        <v>25473.599999999999</v>
      </c>
      <c r="BZ76" s="151" t="str">
        <f t="shared" si="29"/>
        <v>8-75 DIAS</v>
      </c>
      <c r="CA76" s="107" t="str">
        <f t="shared" si="30"/>
        <v>INVERSIONES JIMSA LTDA.</v>
      </c>
      <c r="CB76" s="107" t="str">
        <f t="shared" si="31"/>
        <v xml:space="preserve">NACIONAL </v>
      </c>
      <c r="CC76" s="107">
        <f t="shared" si="32"/>
        <v>18500</v>
      </c>
      <c r="CD76" s="107">
        <f t="shared" si="33"/>
        <v>2960</v>
      </c>
      <c r="CE76" s="107">
        <f t="shared" si="34"/>
        <v>21460</v>
      </c>
      <c r="CF76" s="107" t="str">
        <f t="shared" si="35"/>
        <v>10 DIAS</v>
      </c>
    </row>
    <row r="77" spans="1:84">
      <c r="A77" s="13">
        <v>72</v>
      </c>
      <c r="B77" s="55" t="s">
        <v>1207</v>
      </c>
      <c r="C77" s="13">
        <v>1</v>
      </c>
      <c r="D77" s="13" t="s">
        <v>935</v>
      </c>
      <c r="E77" s="13" t="s">
        <v>327</v>
      </c>
      <c r="F77" s="21">
        <v>3</v>
      </c>
      <c r="G77" s="152" t="s">
        <v>327</v>
      </c>
      <c r="H77" s="248">
        <v>10000</v>
      </c>
      <c r="I77" s="248">
        <v>1600</v>
      </c>
      <c r="J77" s="242">
        <v>34800</v>
      </c>
      <c r="K77" s="87" t="s">
        <v>1276</v>
      </c>
      <c r="L77" s="79"/>
      <c r="M77" s="79"/>
      <c r="N77" s="79"/>
      <c r="O77" s="79"/>
      <c r="P77" s="79"/>
      <c r="Q77" s="93"/>
      <c r="R77" s="93"/>
      <c r="S77" s="93"/>
      <c r="T77" s="93"/>
      <c r="U77" s="93"/>
      <c r="V77" s="89"/>
      <c r="W77" s="89"/>
      <c r="X77" s="89"/>
      <c r="Y77" s="89"/>
      <c r="Z77" s="89"/>
      <c r="AA77" s="77"/>
      <c r="AB77" s="77"/>
      <c r="AC77" s="77"/>
      <c r="AD77" s="77"/>
      <c r="AE77" s="77"/>
      <c r="AF77" s="91"/>
      <c r="AG77" s="91"/>
      <c r="AH77" s="91"/>
      <c r="AI77" s="91"/>
      <c r="AJ77" s="91"/>
      <c r="AK77" s="167" t="str">
        <f t="shared" si="18"/>
        <v>ADEQUIM SAS</v>
      </c>
      <c r="AL77" s="167" t="str">
        <f t="shared" si="19"/>
        <v>BOECO</v>
      </c>
      <c r="AM77" s="167">
        <f t="shared" si="20"/>
        <v>10000</v>
      </c>
      <c r="AN77" s="167">
        <f t="shared" si="21"/>
        <v>1600</v>
      </c>
      <c r="AO77" s="167">
        <f t="shared" si="22"/>
        <v>34800</v>
      </c>
      <c r="AP77" s="167" t="str">
        <f t="shared" si="23"/>
        <v>30 DIAS</v>
      </c>
      <c r="AQ77" s="159"/>
      <c r="AR77" s="159"/>
      <c r="AS77" s="159"/>
      <c r="AT77" s="159"/>
      <c r="AU77" s="159"/>
      <c r="AV77" s="91"/>
      <c r="AW77" s="91"/>
      <c r="AX77" s="91"/>
      <c r="AY77" s="91"/>
      <c r="AZ77" s="91"/>
      <c r="BA77" s="161"/>
      <c r="BB77" s="161"/>
      <c r="BC77" s="161"/>
      <c r="BD77" s="161"/>
      <c r="BE77" s="161"/>
      <c r="BF77" s="87"/>
      <c r="BG77" s="87"/>
      <c r="BH77" s="87"/>
      <c r="BI77" s="87"/>
      <c r="BJ77" s="87"/>
      <c r="BK77" s="89"/>
      <c r="BL77" s="89"/>
      <c r="BM77" s="89"/>
      <c r="BN77" s="89"/>
      <c r="BO77" s="89"/>
      <c r="BP77" s="91"/>
      <c r="BQ77" s="91"/>
      <c r="BR77" s="91"/>
      <c r="BS77" s="91"/>
      <c r="BT77" s="91"/>
      <c r="BU77" s="151" t="str">
        <f t="shared" si="24"/>
        <v xml:space="preserve">LABORATORIOS WACOL S.A </v>
      </c>
      <c r="BV77" s="151">
        <f t="shared" si="25"/>
        <v>0</v>
      </c>
      <c r="BW77" s="151"/>
      <c r="BX77" s="151">
        <f t="shared" si="27"/>
        <v>0</v>
      </c>
      <c r="BY77" s="151"/>
      <c r="BZ77" s="151">
        <f t="shared" si="29"/>
        <v>0</v>
      </c>
      <c r="CA77" s="107" t="str">
        <f t="shared" si="30"/>
        <v>ADEQUIM SAS</v>
      </c>
      <c r="CB77" s="107" t="str">
        <f t="shared" si="31"/>
        <v>BOECO</v>
      </c>
      <c r="CC77" s="107">
        <f t="shared" si="32"/>
        <v>10000</v>
      </c>
      <c r="CD77" s="107">
        <f t="shared" si="33"/>
        <v>1600</v>
      </c>
      <c r="CE77" s="107">
        <f t="shared" si="34"/>
        <v>34800</v>
      </c>
      <c r="CF77" s="107" t="str">
        <f t="shared" si="35"/>
        <v>30 DIAS</v>
      </c>
    </row>
    <row r="78" spans="1:84" ht="30">
      <c r="A78" s="13">
        <v>73</v>
      </c>
      <c r="B78" s="55" t="s">
        <v>1208</v>
      </c>
      <c r="C78" s="21">
        <v>1</v>
      </c>
      <c r="D78" s="21" t="s">
        <v>1209</v>
      </c>
      <c r="E78" s="13"/>
      <c r="F78" s="21">
        <v>1</v>
      </c>
      <c r="G78" s="152" t="s">
        <v>1395</v>
      </c>
      <c r="H78" s="248">
        <v>50000</v>
      </c>
      <c r="I78" s="248">
        <v>8000</v>
      </c>
      <c r="J78" s="242">
        <v>57999.999999999993</v>
      </c>
      <c r="K78" s="87" t="s">
        <v>1276</v>
      </c>
      <c r="L78" s="79"/>
      <c r="M78" s="79"/>
      <c r="N78" s="79"/>
      <c r="O78" s="79"/>
      <c r="P78" s="79"/>
      <c r="Q78" s="93"/>
      <c r="R78" s="93"/>
      <c r="S78" s="93"/>
      <c r="T78" s="93"/>
      <c r="U78" s="93"/>
      <c r="V78" s="89"/>
      <c r="W78" s="89"/>
      <c r="X78" s="89"/>
      <c r="Y78" s="89"/>
      <c r="Z78" s="89"/>
      <c r="AA78" s="77" t="s">
        <v>1408</v>
      </c>
      <c r="AB78" s="77">
        <v>45700</v>
      </c>
      <c r="AC78" s="77">
        <v>7312</v>
      </c>
      <c r="AD78" s="77">
        <v>53012</v>
      </c>
      <c r="AE78" s="77" t="s">
        <v>1409</v>
      </c>
      <c r="AF78" s="91"/>
      <c r="AG78" s="91"/>
      <c r="AH78" s="91"/>
      <c r="AI78" s="91"/>
      <c r="AJ78" s="91"/>
      <c r="AK78" s="167" t="str">
        <f t="shared" si="18"/>
        <v>MEDIMALCO SAS</v>
      </c>
      <c r="AL78" s="167" t="str">
        <f t="shared" si="19"/>
        <v>NEPTUNE</v>
      </c>
      <c r="AM78" s="167">
        <f t="shared" si="20"/>
        <v>45700</v>
      </c>
      <c r="AN78" s="167">
        <f t="shared" si="21"/>
        <v>7312</v>
      </c>
      <c r="AO78" s="167">
        <f t="shared" si="22"/>
        <v>53012</v>
      </c>
      <c r="AP78" s="167" t="str">
        <f t="shared" si="23"/>
        <v>15 DIAS</v>
      </c>
      <c r="AQ78" s="159" t="s">
        <v>127</v>
      </c>
      <c r="AR78" s="159">
        <v>76169.967999999993</v>
      </c>
      <c r="AS78" s="159">
        <v>12187.194879999999</v>
      </c>
      <c r="AT78" s="159">
        <v>88357.162879999989</v>
      </c>
      <c r="AU78" s="159" t="s">
        <v>1312</v>
      </c>
      <c r="AV78" s="91"/>
      <c r="AW78" s="91"/>
      <c r="AX78" s="91"/>
      <c r="AY78" s="91"/>
      <c r="AZ78" s="91"/>
      <c r="BA78" s="161"/>
      <c r="BB78" s="161"/>
      <c r="BC78" s="161"/>
      <c r="BD78" s="161"/>
      <c r="BE78" s="161"/>
      <c r="BF78" s="87"/>
      <c r="BG78" s="87"/>
      <c r="BH78" s="87"/>
      <c r="BI78" s="87"/>
      <c r="BJ78" s="87"/>
      <c r="BK78" s="89" t="s">
        <v>1422</v>
      </c>
      <c r="BL78" s="89">
        <v>38000</v>
      </c>
      <c r="BM78" s="89">
        <v>0.16</v>
      </c>
      <c r="BN78" s="89">
        <v>44080</v>
      </c>
      <c r="BO78" s="89" t="s">
        <v>1421</v>
      </c>
      <c r="BP78" s="91"/>
      <c r="BQ78" s="91"/>
      <c r="BR78" s="91"/>
      <c r="BS78" s="91"/>
      <c r="BT78" s="91"/>
      <c r="BU78" s="151" t="str">
        <f t="shared" si="24"/>
        <v>SUMINISTROS CLINICOS ISLA</v>
      </c>
      <c r="BV78" s="151" t="str">
        <f t="shared" si="25"/>
        <v>BIOLOGIX</v>
      </c>
      <c r="BW78" s="151">
        <f t="shared" si="26"/>
        <v>38000</v>
      </c>
      <c r="BX78" s="151">
        <f t="shared" si="27"/>
        <v>0.16</v>
      </c>
      <c r="BY78" s="151">
        <f t="shared" si="28"/>
        <v>44080</v>
      </c>
      <c r="BZ78" s="151" t="str">
        <f t="shared" si="29"/>
        <v>5 DIAS HABILES</v>
      </c>
      <c r="CA78" s="107" t="str">
        <f t="shared" si="30"/>
        <v>SUMINISTROS CLINICOS ISLA</v>
      </c>
      <c r="CB78" s="107" t="str">
        <f t="shared" si="31"/>
        <v>BIOLOGIX</v>
      </c>
      <c r="CC78" s="107">
        <f t="shared" si="32"/>
        <v>38000</v>
      </c>
      <c r="CD78" s="107">
        <f t="shared" si="33"/>
        <v>0.16</v>
      </c>
      <c r="CE78" s="107">
        <f t="shared" si="34"/>
        <v>44080</v>
      </c>
      <c r="CF78" s="107" t="str">
        <f t="shared" si="35"/>
        <v>5 DIAS HABILES</v>
      </c>
    </row>
    <row r="79" spans="1:84">
      <c r="A79" s="13">
        <v>74</v>
      </c>
      <c r="B79" s="55" t="s">
        <v>1210</v>
      </c>
      <c r="C79" s="21">
        <v>1</v>
      </c>
      <c r="D79" s="21" t="s">
        <v>1209</v>
      </c>
      <c r="E79" s="13"/>
      <c r="F79" s="21">
        <v>1</v>
      </c>
      <c r="G79" s="152" t="s">
        <v>1395</v>
      </c>
      <c r="H79" s="248">
        <v>33000</v>
      </c>
      <c r="I79" s="248">
        <v>5280</v>
      </c>
      <c r="J79" s="242">
        <v>38280</v>
      </c>
      <c r="K79" s="87" t="s">
        <v>1276</v>
      </c>
      <c r="L79" s="79" t="s">
        <v>113</v>
      </c>
      <c r="M79" s="79">
        <v>25200</v>
      </c>
      <c r="N79" s="79">
        <v>4032</v>
      </c>
      <c r="O79" s="79">
        <v>29232</v>
      </c>
      <c r="P79" s="79" t="s">
        <v>1284</v>
      </c>
      <c r="Q79" s="93"/>
      <c r="R79" s="93"/>
      <c r="S79" s="93"/>
      <c r="T79" s="93"/>
      <c r="U79" s="93"/>
      <c r="V79" s="89"/>
      <c r="W79" s="89"/>
      <c r="X79" s="89"/>
      <c r="Y79" s="89"/>
      <c r="Z79" s="89"/>
      <c r="AA79" s="77" t="s">
        <v>113</v>
      </c>
      <c r="AB79" s="77">
        <v>57000</v>
      </c>
      <c r="AC79" s="77">
        <v>9120</v>
      </c>
      <c r="AD79" s="77">
        <v>66120</v>
      </c>
      <c r="AE79" s="77" t="s">
        <v>1368</v>
      </c>
      <c r="AF79" s="91"/>
      <c r="AG79" s="91"/>
      <c r="AH79" s="91"/>
      <c r="AI79" s="91"/>
      <c r="AJ79" s="91"/>
      <c r="AK79" s="167" t="str">
        <f t="shared" si="18"/>
        <v>BLAMIS DOTACIONES</v>
      </c>
      <c r="AL79" s="167" t="str">
        <f t="shared" si="19"/>
        <v>BRAND</v>
      </c>
      <c r="AM79" s="167">
        <f t="shared" si="20"/>
        <v>25200</v>
      </c>
      <c r="AN79" s="167">
        <f t="shared" si="21"/>
        <v>4032</v>
      </c>
      <c r="AO79" s="167">
        <f t="shared" si="22"/>
        <v>29232</v>
      </c>
      <c r="AP79" s="167" t="str">
        <f t="shared" si="23"/>
        <v>5 DIAS</v>
      </c>
      <c r="AQ79" s="159" t="s">
        <v>113</v>
      </c>
      <c r="AR79" s="159">
        <v>32785.06</v>
      </c>
      <c r="AS79" s="159">
        <v>5245.6095999999998</v>
      </c>
      <c r="AT79" s="159">
        <v>38030.669599999994</v>
      </c>
      <c r="AU79" s="159" t="s">
        <v>1312</v>
      </c>
      <c r="AV79" s="91"/>
      <c r="AW79" s="91"/>
      <c r="AX79" s="91"/>
      <c r="AY79" s="91"/>
      <c r="AZ79" s="91"/>
      <c r="BA79" s="161"/>
      <c r="BB79" s="161"/>
      <c r="BC79" s="161"/>
      <c r="BD79" s="161"/>
      <c r="BE79" s="161"/>
      <c r="BF79" s="87" t="s">
        <v>113</v>
      </c>
      <c r="BG79" s="87">
        <v>35200</v>
      </c>
      <c r="BH79" s="87">
        <v>5632</v>
      </c>
      <c r="BI79" s="87">
        <v>40832</v>
      </c>
      <c r="BJ79" s="87" t="s">
        <v>1416</v>
      </c>
      <c r="BK79" s="89" t="s">
        <v>1422</v>
      </c>
      <c r="BL79" s="89">
        <v>35000</v>
      </c>
      <c r="BM79" s="89">
        <v>0.16</v>
      </c>
      <c r="BN79" s="89">
        <v>40600</v>
      </c>
      <c r="BO79" s="89" t="s">
        <v>1421</v>
      </c>
      <c r="BP79" s="91"/>
      <c r="BQ79" s="91"/>
      <c r="BR79" s="91"/>
      <c r="BS79" s="91"/>
      <c r="BT79" s="91"/>
      <c r="BU79" s="151" t="str">
        <f t="shared" si="24"/>
        <v>PROFINAS SAS</v>
      </c>
      <c r="BV79" s="151" t="str">
        <f t="shared" si="25"/>
        <v>BRAND</v>
      </c>
      <c r="BW79" s="151">
        <f t="shared" si="26"/>
        <v>32785.06</v>
      </c>
      <c r="BX79" s="151">
        <f t="shared" si="27"/>
        <v>5245.6095999999998</v>
      </c>
      <c r="BY79" s="151">
        <f t="shared" si="28"/>
        <v>38030.669599999994</v>
      </c>
      <c r="BZ79" s="151" t="str">
        <f t="shared" si="29"/>
        <v>8-75 DIAS</v>
      </c>
      <c r="CA79" s="107" t="str">
        <f t="shared" si="30"/>
        <v>BLAMIS DOTACIONES</v>
      </c>
      <c r="CB79" s="107" t="str">
        <f t="shared" si="31"/>
        <v>BRAND</v>
      </c>
      <c r="CC79" s="107">
        <f t="shared" si="32"/>
        <v>25200</v>
      </c>
      <c r="CD79" s="107">
        <f t="shared" si="33"/>
        <v>4032</v>
      </c>
      <c r="CE79" s="107">
        <f t="shared" si="34"/>
        <v>29232</v>
      </c>
      <c r="CF79" s="107" t="str">
        <f t="shared" si="35"/>
        <v>5 DIAS</v>
      </c>
    </row>
    <row r="80" spans="1:84" ht="30">
      <c r="A80" s="13">
        <v>75</v>
      </c>
      <c r="B80" s="55" t="s">
        <v>1211</v>
      </c>
      <c r="C80" s="21">
        <v>1</v>
      </c>
      <c r="D80" s="21" t="s">
        <v>1209</v>
      </c>
      <c r="E80" s="13"/>
      <c r="F80" s="21">
        <v>1</v>
      </c>
      <c r="G80" s="152" t="s">
        <v>1395</v>
      </c>
      <c r="H80" s="248">
        <v>38500</v>
      </c>
      <c r="I80" s="248">
        <v>6160</v>
      </c>
      <c r="J80" s="242">
        <v>44660</v>
      </c>
      <c r="K80" s="87" t="s">
        <v>1276</v>
      </c>
      <c r="L80" s="79" t="s">
        <v>113</v>
      </c>
      <c r="M80" s="79">
        <v>25200</v>
      </c>
      <c r="N80" s="79">
        <v>4032</v>
      </c>
      <c r="O80" s="79">
        <v>29232</v>
      </c>
      <c r="P80" s="79" t="s">
        <v>1284</v>
      </c>
      <c r="Q80" s="93"/>
      <c r="R80" s="93"/>
      <c r="S80" s="93"/>
      <c r="T80" s="93"/>
      <c r="U80" s="93"/>
      <c r="V80" s="89"/>
      <c r="W80" s="89"/>
      <c r="X80" s="89"/>
      <c r="Y80" s="89"/>
      <c r="Z80" s="89"/>
      <c r="AA80" s="77" t="s">
        <v>113</v>
      </c>
      <c r="AB80" s="77">
        <v>43000</v>
      </c>
      <c r="AC80" s="77">
        <v>6880</v>
      </c>
      <c r="AD80" s="77">
        <v>49880</v>
      </c>
      <c r="AE80" s="77" t="s">
        <v>1368</v>
      </c>
      <c r="AF80" s="91"/>
      <c r="AG80" s="91"/>
      <c r="AH80" s="91"/>
      <c r="AI80" s="91"/>
      <c r="AJ80" s="91"/>
      <c r="AK80" s="167" t="str">
        <f t="shared" si="18"/>
        <v>BLAMIS DOTACIONES</v>
      </c>
      <c r="AL80" s="167" t="str">
        <f t="shared" si="19"/>
        <v>BRAND</v>
      </c>
      <c r="AM80" s="167">
        <f t="shared" si="20"/>
        <v>25200</v>
      </c>
      <c r="AN80" s="167">
        <f t="shared" si="21"/>
        <v>4032</v>
      </c>
      <c r="AO80" s="167">
        <f t="shared" si="22"/>
        <v>29232</v>
      </c>
      <c r="AP80" s="167" t="str">
        <f t="shared" si="23"/>
        <v>5 DIAS</v>
      </c>
      <c r="AQ80" s="159" t="s">
        <v>113</v>
      </c>
      <c r="AR80" s="159">
        <v>34679.72</v>
      </c>
      <c r="AS80" s="159">
        <v>5548.7552000000005</v>
      </c>
      <c r="AT80" s="159">
        <v>40228.475200000001</v>
      </c>
      <c r="AU80" s="159" t="s">
        <v>1312</v>
      </c>
      <c r="AV80" s="91"/>
      <c r="AW80" s="91"/>
      <c r="AX80" s="91"/>
      <c r="AY80" s="91"/>
      <c r="AZ80" s="91"/>
      <c r="BA80" s="161"/>
      <c r="BB80" s="161"/>
      <c r="BC80" s="161"/>
      <c r="BD80" s="161"/>
      <c r="BE80" s="161"/>
      <c r="BF80" s="87" t="s">
        <v>1325</v>
      </c>
      <c r="BG80" s="87">
        <v>39600</v>
      </c>
      <c r="BH80" s="87">
        <v>6336</v>
      </c>
      <c r="BI80" s="87">
        <v>45936</v>
      </c>
      <c r="BJ80" s="87" t="s">
        <v>1416</v>
      </c>
      <c r="BK80" s="89" t="s">
        <v>1422</v>
      </c>
      <c r="BL80" s="89">
        <v>45000</v>
      </c>
      <c r="BM80" s="89">
        <v>0.16</v>
      </c>
      <c r="BN80" s="89">
        <v>52200</v>
      </c>
      <c r="BO80" s="89" t="s">
        <v>1421</v>
      </c>
      <c r="BP80" s="91"/>
      <c r="BQ80" s="91"/>
      <c r="BR80" s="91"/>
      <c r="BS80" s="91"/>
      <c r="BT80" s="91"/>
      <c r="BU80" s="151" t="str">
        <f t="shared" si="24"/>
        <v>PROFINAS SAS</v>
      </c>
      <c r="BV80" s="151" t="str">
        <f t="shared" si="25"/>
        <v>BRAND</v>
      </c>
      <c r="BW80" s="151">
        <f t="shared" si="26"/>
        <v>34679.72</v>
      </c>
      <c r="BX80" s="151">
        <f t="shared" si="27"/>
        <v>5548.7552000000005</v>
      </c>
      <c r="BY80" s="151">
        <f t="shared" si="28"/>
        <v>40228.475200000001</v>
      </c>
      <c r="BZ80" s="151" t="str">
        <f t="shared" si="29"/>
        <v>8-75 DIAS</v>
      </c>
      <c r="CA80" s="107" t="str">
        <f t="shared" si="30"/>
        <v>BLAMIS DOTACIONES</v>
      </c>
      <c r="CB80" s="107" t="str">
        <f t="shared" si="31"/>
        <v>BRAND</v>
      </c>
      <c r="CC80" s="107">
        <f t="shared" si="32"/>
        <v>25200</v>
      </c>
      <c r="CD80" s="107">
        <f t="shared" si="33"/>
        <v>4032</v>
      </c>
      <c r="CE80" s="107">
        <f t="shared" si="34"/>
        <v>29232</v>
      </c>
      <c r="CF80" s="107" t="str">
        <f t="shared" si="35"/>
        <v>5 DIAS</v>
      </c>
    </row>
    <row r="81" spans="1:84">
      <c r="A81" s="21">
        <v>76</v>
      </c>
      <c r="B81" s="55" t="s">
        <v>1212</v>
      </c>
      <c r="C81" s="21">
        <v>1</v>
      </c>
      <c r="D81" s="21" t="s">
        <v>935</v>
      </c>
      <c r="E81" s="13" t="s">
        <v>691</v>
      </c>
      <c r="F81" s="21">
        <v>5</v>
      </c>
      <c r="G81" s="152" t="s">
        <v>691</v>
      </c>
      <c r="H81" s="248">
        <v>7000</v>
      </c>
      <c r="I81" s="248">
        <v>1120</v>
      </c>
      <c r="J81" s="242">
        <v>40600</v>
      </c>
      <c r="K81" s="87" t="s">
        <v>1276</v>
      </c>
      <c r="L81" s="79"/>
      <c r="M81" s="79"/>
      <c r="N81" s="79"/>
      <c r="O81" s="79"/>
      <c r="P81" s="79"/>
      <c r="Q81" s="93"/>
      <c r="R81" s="93"/>
      <c r="S81" s="93"/>
      <c r="T81" s="93"/>
      <c r="U81" s="93"/>
      <c r="V81" s="89" t="s">
        <v>1402</v>
      </c>
      <c r="W81" s="89">
        <v>7500</v>
      </c>
      <c r="X81" s="89">
        <v>2960</v>
      </c>
      <c r="Y81" s="89">
        <v>21460</v>
      </c>
      <c r="Z81" s="89" t="s">
        <v>1398</v>
      </c>
      <c r="AA81" s="77"/>
      <c r="AB81" s="77"/>
      <c r="AC81" s="77"/>
      <c r="AD81" s="77"/>
      <c r="AE81" s="77"/>
      <c r="AF81" s="91"/>
      <c r="AG81" s="91"/>
      <c r="AH81" s="91"/>
      <c r="AI81" s="91"/>
      <c r="AJ81" s="91"/>
      <c r="AK81" s="167" t="str">
        <f t="shared" si="18"/>
        <v>ADEQUIM SAS</v>
      </c>
      <c r="AL81" s="167" t="str">
        <f t="shared" si="19"/>
        <v>ABC</v>
      </c>
      <c r="AM81" s="167">
        <f t="shared" si="20"/>
        <v>7000</v>
      </c>
      <c r="AN81" s="167">
        <f t="shared" si="21"/>
        <v>1120</v>
      </c>
      <c r="AO81" s="167">
        <f t="shared" si="22"/>
        <v>21460</v>
      </c>
      <c r="AP81" s="167" t="str">
        <f t="shared" si="23"/>
        <v>30 DIAS</v>
      </c>
      <c r="AQ81" s="159" t="s">
        <v>691</v>
      </c>
      <c r="AR81" s="159">
        <v>3982.08</v>
      </c>
      <c r="AS81" s="159">
        <v>637.13279999999997</v>
      </c>
      <c r="AT81" s="159">
        <v>23096.064000000002</v>
      </c>
      <c r="AU81" s="159" t="s">
        <v>1312</v>
      </c>
      <c r="AV81" s="91"/>
      <c r="AW81" s="91"/>
      <c r="AX81" s="91"/>
      <c r="AY81" s="91"/>
      <c r="AZ81" s="91"/>
      <c r="BA81" s="161"/>
      <c r="BB81" s="161"/>
      <c r="BC81" s="161"/>
      <c r="BD81" s="161"/>
      <c r="BE81" s="161"/>
      <c r="BF81" s="87"/>
      <c r="BG81" s="87"/>
      <c r="BH81" s="87"/>
      <c r="BI81" s="87"/>
      <c r="BJ81" s="87"/>
      <c r="BK81" s="89"/>
      <c r="BL81" s="89"/>
      <c r="BM81" s="89"/>
      <c r="BN81" s="89"/>
      <c r="BO81" s="89"/>
      <c r="BP81" s="91"/>
      <c r="BQ81" s="91"/>
      <c r="BR81" s="91"/>
      <c r="BS81" s="91"/>
      <c r="BT81" s="91"/>
      <c r="BU81" s="151" t="str">
        <f t="shared" si="24"/>
        <v>PROFINAS SAS</v>
      </c>
      <c r="BV81" s="151" t="str">
        <f t="shared" si="25"/>
        <v>ABC</v>
      </c>
      <c r="BW81" s="151">
        <f t="shared" si="26"/>
        <v>3982.08</v>
      </c>
      <c r="BX81" s="151">
        <f t="shared" si="27"/>
        <v>637.13279999999997</v>
      </c>
      <c r="BY81" s="151">
        <f t="shared" si="28"/>
        <v>23096.064000000002</v>
      </c>
      <c r="BZ81" s="151" t="str">
        <f t="shared" si="29"/>
        <v>8-75 DIAS</v>
      </c>
      <c r="CA81" s="107" t="str">
        <f t="shared" si="30"/>
        <v>PROFINAS SAS</v>
      </c>
      <c r="CB81" s="107" t="str">
        <f t="shared" si="31"/>
        <v>ABC</v>
      </c>
      <c r="CC81" s="107">
        <f t="shared" si="32"/>
        <v>3982.08</v>
      </c>
      <c r="CD81" s="107">
        <f t="shared" si="33"/>
        <v>637.13279999999997</v>
      </c>
      <c r="CE81" s="107">
        <f t="shared" si="34"/>
        <v>23096.064000000002</v>
      </c>
      <c r="CF81" s="107" t="str">
        <f t="shared" si="35"/>
        <v>8-75 DIAS</v>
      </c>
    </row>
    <row r="82" spans="1:84">
      <c r="F82" s="36"/>
      <c r="G82" s="36"/>
      <c r="J82" s="41">
        <f>SUM(J8:J81)</f>
        <v>14013812</v>
      </c>
      <c r="O82" s="41">
        <f>SUM(O8:O81)</f>
        <v>2683938.4</v>
      </c>
      <c r="T82" s="41">
        <f>SUM(T8:T81)</f>
        <v>8271960</v>
      </c>
      <c r="Y82" s="41">
        <f>SUM(Y8:Y81)</f>
        <v>1559910</v>
      </c>
      <c r="AD82" s="41">
        <f>SUM(AD8:AD81)</f>
        <v>2056100</v>
      </c>
      <c r="AI82" s="41">
        <f>SUM(AI8:AI81)</f>
        <v>3588854.4000000004</v>
      </c>
      <c r="AT82" s="41">
        <f>SUM(AT8:AT81)</f>
        <v>16534601.98528</v>
      </c>
      <c r="AY82" s="41">
        <f>SUM(AY8:AY81)</f>
        <v>6080720</v>
      </c>
      <c r="BD82" s="41">
        <f>SUM(BD8:BD81)</f>
        <v>1378080</v>
      </c>
      <c r="BI82" s="41">
        <f>SUM(BI8:BI81)</f>
        <v>12509092</v>
      </c>
      <c r="BN82" s="41">
        <f>SUM(BN8:BN81)</f>
        <v>295800</v>
      </c>
      <c r="BS82" s="41">
        <f>SUM(BS8:BS81)</f>
        <v>1358579.24</v>
      </c>
      <c r="BY82" s="41" t="s">
        <v>914</v>
      </c>
      <c r="CE82" s="41" t="s">
        <v>914</v>
      </c>
    </row>
  </sheetData>
  <autoFilter ref="A5:CF82">
    <filterColumn colId="0" showButton="0"/>
  </autoFilter>
  <mergeCells count="19">
    <mergeCell ref="BP6:BT6"/>
    <mergeCell ref="BU6:BZ6"/>
    <mergeCell ref="AK6:AP6"/>
    <mergeCell ref="CA6:CF6"/>
    <mergeCell ref="AQ6:AU6"/>
    <mergeCell ref="AV6:AZ6"/>
    <mergeCell ref="BA6:BE6"/>
    <mergeCell ref="BF6:BJ6"/>
    <mergeCell ref="BK6:BO6"/>
    <mergeCell ref="L6:P6"/>
    <mergeCell ref="Q6:U6"/>
    <mergeCell ref="V6:Z6"/>
    <mergeCell ref="AA6:AE6"/>
    <mergeCell ref="AF6:AJ6"/>
    <mergeCell ref="A1:K1"/>
    <mergeCell ref="A2:K2"/>
    <mergeCell ref="A3:K3"/>
    <mergeCell ref="A5:B5"/>
    <mergeCell ref="G6:K6"/>
  </mergeCells>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23"/>
  <sheetViews>
    <sheetView zoomScale="80" zoomScaleNormal="80" workbookViewId="0">
      <pane xSplit="1" ySplit="6" topLeftCell="AK7" activePane="bottomRight" state="frozen"/>
      <selection pane="topRight" activeCell="B1" sqref="B1"/>
      <selection pane="bottomLeft" activeCell="A7" sqref="A7"/>
      <selection pane="bottomRight" activeCell="BA6" sqref="BA6:BF10"/>
    </sheetView>
  </sheetViews>
  <sheetFormatPr baseColWidth="10" defaultRowHeight="15"/>
  <cols>
    <col min="2" max="2" width="35.140625" customWidth="1"/>
    <col min="3" max="3" width="14.28515625" customWidth="1"/>
    <col min="5" max="5" width="14.28515625" customWidth="1"/>
    <col min="7" max="7" width="11.42578125" style="1"/>
    <col min="10" max="10" width="13.28515625" customWidth="1"/>
    <col min="37" max="42" width="11.42578125" style="1"/>
    <col min="55" max="55" width="11.42578125" style="1"/>
    <col min="59" max="59" width="17" customWidth="1"/>
    <col min="60" max="60" width="11.42578125" style="1"/>
  </cols>
  <sheetData>
    <row r="1" spans="1:64">
      <c r="A1" s="314" t="s">
        <v>0</v>
      </c>
      <c r="B1" s="314"/>
      <c r="C1" s="314"/>
      <c r="D1" s="314"/>
      <c r="E1" s="314"/>
      <c r="F1" s="314"/>
      <c r="G1" s="314"/>
      <c r="H1" s="314"/>
      <c r="I1" s="314"/>
      <c r="J1" s="314"/>
      <c r="K1" s="314"/>
    </row>
    <row r="2" spans="1:64">
      <c r="A2" s="314" t="s">
        <v>1250</v>
      </c>
      <c r="B2" s="314"/>
      <c r="C2" s="314"/>
      <c r="D2" s="314"/>
      <c r="E2" s="314"/>
      <c r="F2" s="314"/>
      <c r="G2" s="314"/>
      <c r="H2" s="314"/>
      <c r="I2" s="314"/>
      <c r="J2" s="314"/>
      <c r="K2" s="314"/>
    </row>
    <row r="3" spans="1:64">
      <c r="A3" s="314" t="s">
        <v>916</v>
      </c>
      <c r="B3" s="314"/>
      <c r="C3" s="314"/>
      <c r="D3" s="314"/>
      <c r="E3" s="314"/>
      <c r="F3" s="314"/>
      <c r="G3" s="314"/>
      <c r="H3" s="314"/>
      <c r="I3" s="314"/>
      <c r="J3" s="314"/>
      <c r="K3" s="314"/>
    </row>
    <row r="4" spans="1:64">
      <c r="A4" s="50"/>
      <c r="B4" s="51"/>
      <c r="C4" s="50"/>
      <c r="D4" s="50"/>
      <c r="E4" s="50"/>
      <c r="F4" s="50"/>
      <c r="G4" s="50"/>
      <c r="H4" s="50"/>
      <c r="I4" s="50"/>
      <c r="J4" s="50"/>
      <c r="K4" s="1"/>
    </row>
    <row r="5" spans="1:64" ht="19.5" customHeight="1">
      <c r="A5" s="338" t="s">
        <v>1249</v>
      </c>
      <c r="B5" s="338"/>
      <c r="C5" s="338"/>
      <c r="D5" s="50"/>
      <c r="E5" s="50"/>
      <c r="F5" s="50"/>
      <c r="G5" s="50"/>
      <c r="H5" s="50"/>
      <c r="I5" s="50"/>
      <c r="J5" s="50"/>
      <c r="K5" s="1"/>
    </row>
    <row r="6" spans="1:64" s="83" customFormat="1" ht="26.25" customHeight="1">
      <c r="A6" s="81"/>
      <c r="B6" s="168"/>
      <c r="C6" s="81"/>
      <c r="D6" s="81"/>
      <c r="E6" s="80"/>
      <c r="F6" s="80"/>
      <c r="G6" s="349" t="s">
        <v>1349</v>
      </c>
      <c r="H6" s="350"/>
      <c r="I6" s="350"/>
      <c r="J6" s="350"/>
      <c r="K6" s="351"/>
      <c r="L6" s="352" t="s">
        <v>1391</v>
      </c>
      <c r="M6" s="353"/>
      <c r="N6" s="353"/>
      <c r="O6" s="353"/>
      <c r="P6" s="354"/>
      <c r="Q6" s="355" t="s">
        <v>1426</v>
      </c>
      <c r="R6" s="356"/>
      <c r="S6" s="356"/>
      <c r="T6" s="356"/>
      <c r="U6" s="357"/>
      <c r="V6" s="358" t="s">
        <v>1381</v>
      </c>
      <c r="W6" s="359"/>
      <c r="X6" s="359"/>
      <c r="Y6" s="359"/>
      <c r="Z6" s="360"/>
      <c r="AA6" s="349" t="s">
        <v>1411</v>
      </c>
      <c r="AB6" s="350"/>
      <c r="AC6" s="350"/>
      <c r="AD6" s="350"/>
      <c r="AE6" s="351"/>
      <c r="AF6" s="361" t="s">
        <v>1413</v>
      </c>
      <c r="AG6" s="362"/>
      <c r="AH6" s="362"/>
      <c r="AI6" s="362"/>
      <c r="AJ6" s="363"/>
      <c r="AK6" s="335" t="s">
        <v>1343</v>
      </c>
      <c r="AL6" s="336"/>
      <c r="AM6" s="336"/>
      <c r="AN6" s="336"/>
      <c r="AO6" s="336"/>
      <c r="AP6" s="337"/>
      <c r="AQ6" s="355" t="s">
        <v>1414</v>
      </c>
      <c r="AR6" s="356"/>
      <c r="AS6" s="356"/>
      <c r="AT6" s="356"/>
      <c r="AU6" s="357"/>
      <c r="AV6" s="352" t="s">
        <v>1328</v>
      </c>
      <c r="AW6" s="353"/>
      <c r="AX6" s="353"/>
      <c r="AY6" s="353"/>
      <c r="AZ6" s="354"/>
      <c r="BA6" s="329" t="s">
        <v>1342</v>
      </c>
      <c r="BB6" s="329"/>
      <c r="BC6" s="329"/>
      <c r="BD6" s="329"/>
      <c r="BE6" s="329"/>
      <c r="BF6" s="329"/>
      <c r="BG6" s="327" t="s">
        <v>1427</v>
      </c>
      <c r="BH6" s="327"/>
      <c r="BI6" s="327"/>
      <c r="BJ6" s="327"/>
      <c r="BK6" s="327"/>
      <c r="BL6" s="327"/>
    </row>
    <row r="7" spans="1:64" ht="45">
      <c r="A7" s="4" t="s">
        <v>1</v>
      </c>
      <c r="B7" s="53" t="s">
        <v>2</v>
      </c>
      <c r="C7" s="4" t="s">
        <v>3</v>
      </c>
      <c r="D7" s="4" t="s">
        <v>4</v>
      </c>
      <c r="E7" s="4" t="s">
        <v>5</v>
      </c>
      <c r="F7" s="4" t="s">
        <v>8</v>
      </c>
      <c r="G7" s="90" t="s">
        <v>1252</v>
      </c>
      <c r="H7" s="90" t="s">
        <v>7</v>
      </c>
      <c r="I7" s="90" t="s">
        <v>1247</v>
      </c>
      <c r="J7" s="90" t="s">
        <v>1241</v>
      </c>
      <c r="K7" s="90" t="s">
        <v>6</v>
      </c>
      <c r="L7" s="76" t="s">
        <v>1252</v>
      </c>
      <c r="M7" s="76" t="s">
        <v>7</v>
      </c>
      <c r="N7" s="76" t="s">
        <v>1247</v>
      </c>
      <c r="O7" s="76" t="s">
        <v>1241</v>
      </c>
      <c r="P7" s="76" t="s">
        <v>6</v>
      </c>
      <c r="Q7" s="88" t="s">
        <v>1252</v>
      </c>
      <c r="R7" s="88" t="s">
        <v>7</v>
      </c>
      <c r="S7" s="88" t="s">
        <v>1247</v>
      </c>
      <c r="T7" s="88" t="s">
        <v>1241</v>
      </c>
      <c r="U7" s="88" t="s">
        <v>6</v>
      </c>
      <c r="V7" s="92" t="s">
        <v>1252</v>
      </c>
      <c r="W7" s="92" t="s">
        <v>7</v>
      </c>
      <c r="X7" s="92" t="s">
        <v>1247</v>
      </c>
      <c r="Y7" s="92" t="s">
        <v>1241</v>
      </c>
      <c r="Z7" s="92" t="s">
        <v>6</v>
      </c>
      <c r="AA7" s="90" t="s">
        <v>1252</v>
      </c>
      <c r="AB7" s="90" t="s">
        <v>7</v>
      </c>
      <c r="AC7" s="90" t="s">
        <v>1247</v>
      </c>
      <c r="AD7" s="90" t="s">
        <v>1241</v>
      </c>
      <c r="AE7" s="90" t="s">
        <v>6</v>
      </c>
      <c r="AF7" s="160" t="s">
        <v>1252</v>
      </c>
      <c r="AG7" s="160" t="s">
        <v>7</v>
      </c>
      <c r="AH7" s="160" t="s">
        <v>1247</v>
      </c>
      <c r="AI7" s="160" t="s">
        <v>1241</v>
      </c>
      <c r="AJ7" s="160" t="s">
        <v>6</v>
      </c>
      <c r="AK7" s="166" t="s">
        <v>1339</v>
      </c>
      <c r="AL7" s="166" t="s">
        <v>1252</v>
      </c>
      <c r="AM7" s="166" t="s">
        <v>7</v>
      </c>
      <c r="AN7" s="166" t="s">
        <v>1247</v>
      </c>
      <c r="AO7" s="166" t="s">
        <v>1241</v>
      </c>
      <c r="AP7" s="166" t="s">
        <v>6</v>
      </c>
      <c r="AQ7" s="88" t="s">
        <v>1252</v>
      </c>
      <c r="AR7" s="88" t="s">
        <v>7</v>
      </c>
      <c r="AS7" s="88" t="s">
        <v>1247</v>
      </c>
      <c r="AT7" s="88" t="s">
        <v>1241</v>
      </c>
      <c r="AU7" s="88" t="s">
        <v>6</v>
      </c>
      <c r="AV7" s="76" t="s">
        <v>1252</v>
      </c>
      <c r="AW7" s="76" t="s">
        <v>7</v>
      </c>
      <c r="AX7" s="76" t="s">
        <v>1247</v>
      </c>
      <c r="AY7" s="76" t="s">
        <v>1241</v>
      </c>
      <c r="AZ7" s="76" t="s">
        <v>6</v>
      </c>
      <c r="BA7" s="150" t="s">
        <v>1339</v>
      </c>
      <c r="BB7" s="150" t="s">
        <v>1252</v>
      </c>
      <c r="BC7" s="150" t="s">
        <v>7</v>
      </c>
      <c r="BD7" s="150" t="s">
        <v>1240</v>
      </c>
      <c r="BE7" s="150" t="s">
        <v>1241</v>
      </c>
      <c r="BF7" s="150" t="s">
        <v>6</v>
      </c>
      <c r="BG7" s="92" t="s">
        <v>1339</v>
      </c>
      <c r="BH7" s="92" t="s">
        <v>1252</v>
      </c>
      <c r="BI7" s="92" t="s">
        <v>7</v>
      </c>
      <c r="BJ7" s="92" t="s">
        <v>1240</v>
      </c>
      <c r="BK7" s="92" t="s">
        <v>1241</v>
      </c>
      <c r="BL7" s="92" t="s">
        <v>6</v>
      </c>
    </row>
    <row r="8" spans="1:64" ht="42.75" customHeight="1">
      <c r="A8" s="15">
        <v>1</v>
      </c>
      <c r="B8" s="23" t="s">
        <v>1213</v>
      </c>
      <c r="C8" s="15" t="s">
        <v>279</v>
      </c>
      <c r="D8" s="15"/>
      <c r="E8" s="15" t="s">
        <v>1214</v>
      </c>
      <c r="F8" s="15">
        <v>1</v>
      </c>
      <c r="G8" s="250"/>
      <c r="H8" s="91"/>
      <c r="I8" s="91"/>
      <c r="J8" s="91"/>
      <c r="K8" s="91"/>
      <c r="L8" s="94"/>
      <c r="M8" s="77"/>
      <c r="N8" s="77"/>
      <c r="O8" s="77"/>
      <c r="P8" s="77"/>
      <c r="Q8" s="251"/>
      <c r="R8" s="89"/>
      <c r="S8" s="89"/>
      <c r="T8" s="89"/>
      <c r="U8" s="89"/>
      <c r="V8" s="252"/>
      <c r="W8" s="93"/>
      <c r="X8" s="93"/>
      <c r="Y8" s="93"/>
      <c r="Z8" s="93"/>
      <c r="AA8" s="250"/>
      <c r="AB8" s="254"/>
      <c r="AC8" s="255"/>
      <c r="AD8" s="255"/>
      <c r="AE8" s="91"/>
      <c r="AF8" s="256" t="s">
        <v>1214</v>
      </c>
      <c r="AG8" s="161">
        <v>1039000</v>
      </c>
      <c r="AH8" s="161">
        <v>166240</v>
      </c>
      <c r="AI8" s="161">
        <v>1205240</v>
      </c>
      <c r="AJ8" s="161" t="s">
        <v>1283</v>
      </c>
      <c r="AK8" s="167" t="str">
        <f>IF(AM8=AG8,$AF$6,IF(AM8=AB8,$AA$6,IF(AM8=W8,$V$6,IF(AM8=R8,$Q$6,IF(AM8=M8,$L$6,IF(AM8=H8,$G$6," "))))))</f>
        <v>QUIMICA  M.G.  S.A.S.</v>
      </c>
      <c r="AL8" s="167" t="str">
        <f>IF(AM8=AG8,AF8,IF(AM8=AB8,AA8,IF(AM8=W8,V8,IF(AM8=R8,Q8,IF(AM8=M8,L8,IF(AM8=H8,G8," "))))))</f>
        <v>CAYMAN</v>
      </c>
      <c r="AM8" s="167">
        <f>MIN(AG8,AB8,W8,R8,M8,H8)</f>
        <v>1039000</v>
      </c>
      <c r="AN8" s="167">
        <f>IF(AM8=AG8,AH8,IF(AM8=AB8,AC8,IF(AM8=W8,X8,IF(AM8=R8,S8,IF(AM8=M8,N8,IF(AM8=H8,I8," "))))))</f>
        <v>166240</v>
      </c>
      <c r="AO8" s="167">
        <f>MIN(AD8,Y8,T8,O8,J8,AI8)</f>
        <v>1205240</v>
      </c>
      <c r="AP8" s="167" t="str">
        <f>IF(AM8=AG8,AJ8,IF(AM8=AB8,AE8,IF(AM8=W8,Z8,IF(AM8=R8,U8,IF(AM8=M8,P8,IF(AM8=H8,K8," "))))))</f>
        <v>60 DIAS</v>
      </c>
      <c r="AQ8" s="251"/>
      <c r="AR8" s="89"/>
      <c r="AS8" s="89"/>
      <c r="AT8" s="89"/>
      <c r="AU8" s="89"/>
      <c r="AV8" s="94"/>
      <c r="AW8" s="77"/>
      <c r="AX8" s="77"/>
      <c r="AY8" s="77"/>
      <c r="AZ8" s="77"/>
      <c r="BA8" s="151"/>
      <c r="BB8" s="151"/>
      <c r="BC8" s="151"/>
      <c r="BD8" s="151"/>
      <c r="BE8" s="151"/>
      <c r="BF8" s="151"/>
      <c r="BG8" s="107" t="str">
        <f>IF(BI8=BC8,BA8,IF(BI8=AM8,AL8,""))</f>
        <v>CAYMAN</v>
      </c>
      <c r="BH8" s="107" t="str">
        <f>IF(BI8=BC8,BB8,IF(BI8=AM8,AL8,""))</f>
        <v>CAYMAN</v>
      </c>
      <c r="BI8" s="107">
        <f>MIN(BC8,AM8)</f>
        <v>1039000</v>
      </c>
      <c r="BJ8" s="107">
        <f>IF(BI8=BC8,BD8,IF(BI8=AM8,AN8,""))</f>
        <v>166240</v>
      </c>
      <c r="BK8" s="107">
        <f>IF(BI8=BC8,BE8,IF(BI8=AM8,AO8,""))</f>
        <v>1205240</v>
      </c>
      <c r="BL8" s="107" t="str">
        <f>IF(BI8=BC8,BF8,IF(BI8=AM8,AP8,""))</f>
        <v>60 DIAS</v>
      </c>
    </row>
    <row r="9" spans="1:64" ht="45">
      <c r="A9" s="15">
        <v>2</v>
      </c>
      <c r="B9" s="23" t="s">
        <v>1215</v>
      </c>
      <c r="C9" s="15" t="s">
        <v>279</v>
      </c>
      <c r="D9" s="15"/>
      <c r="E9" s="10" t="s">
        <v>157</v>
      </c>
      <c r="F9" s="15">
        <v>1</v>
      </c>
      <c r="G9" s="250"/>
      <c r="H9" s="91"/>
      <c r="I9" s="91"/>
      <c r="J9" s="91"/>
      <c r="K9" s="91"/>
      <c r="L9" s="94"/>
      <c r="M9" s="77"/>
      <c r="N9" s="77"/>
      <c r="O9" s="77"/>
      <c r="P9" s="77"/>
      <c r="Q9" s="251"/>
      <c r="R9" s="89"/>
      <c r="S9" s="89"/>
      <c r="T9" s="89"/>
      <c r="U9" s="89"/>
      <c r="V9" s="252" t="s">
        <v>554</v>
      </c>
      <c r="W9" s="93">
        <v>17340160</v>
      </c>
      <c r="X9" s="93">
        <v>2774425.6000000001</v>
      </c>
      <c r="Y9" s="93">
        <v>20114585.600000001</v>
      </c>
      <c r="Z9" s="93" t="s">
        <v>1283</v>
      </c>
      <c r="AA9" s="250"/>
      <c r="AB9" s="254"/>
      <c r="AC9" s="255"/>
      <c r="AD9" s="255"/>
      <c r="AE9" s="91"/>
      <c r="AF9" s="256"/>
      <c r="AG9" s="161"/>
      <c r="AH9" s="161"/>
      <c r="AI9" s="161"/>
      <c r="AJ9" s="161"/>
      <c r="AK9" s="167" t="str">
        <f t="shared" ref="AK9:AK22" si="0">IF(AM9=AG9,$AF$6,IF(AM9=AB9,$AA$6,IF(AM9=W9,$V$6,IF(AM9=R9,$Q$6,IF(AM9=M9,$L$6,IF(AM9=H9,$G$6," "))))))</f>
        <v>PURIFICACIÓN Y ANÁLISIS DE FLUIDOS LTDA.</v>
      </c>
      <c r="AL9" s="167" t="str">
        <f t="shared" ref="AL9:AL22" si="1">IF(AM9=AG9,AF9,IF(AM9=AB9,AA9,IF(AM9=W9,V9,IF(AM9=R9,Q9,IF(AM9=M9,L9,IF(AM9=H9,G9," "))))))</f>
        <v>MERCK MILLIPORE</v>
      </c>
      <c r="AM9" s="167">
        <f t="shared" ref="AM9:AM22" si="2">MIN(AG9,AB9,W9,R9,M9,H9)</f>
        <v>17340160</v>
      </c>
      <c r="AN9" s="167">
        <f t="shared" ref="AN9:AN22" si="3">IF(AM9=AG9,AH9,IF(AM9=AB9,AC9,IF(AM9=W9,X9,IF(AM9=R9,S9,IF(AM9=M9,N9,IF(AM9=H9,I9," "))))))</f>
        <v>2774425.6000000001</v>
      </c>
      <c r="AO9" s="167">
        <f t="shared" ref="AO9:AO22" si="4">MIN(AD9,Y9,T9,O9,J9,AI9)</f>
        <v>20114585.600000001</v>
      </c>
      <c r="AP9" s="167" t="str">
        <f t="shared" ref="AP9:AP22" si="5">IF(AM9=AG9,AJ9,IF(AM9=AB9,AE9,IF(AM9=W9,Z9,IF(AM9=R9,U9,IF(AM9=M9,P9,IF(AM9=H9,K9," "))))))</f>
        <v>60 DIAS</v>
      </c>
      <c r="AQ9" s="251"/>
      <c r="AR9" s="89"/>
      <c r="AS9" s="89"/>
      <c r="AT9" s="89"/>
      <c r="AU9" s="89"/>
      <c r="AV9" s="94"/>
      <c r="AW9" s="77"/>
      <c r="AX9" s="77"/>
      <c r="AY9" s="77"/>
      <c r="AZ9" s="77"/>
      <c r="BA9" s="151"/>
      <c r="BB9" s="151"/>
      <c r="BC9" s="151"/>
      <c r="BD9" s="151"/>
      <c r="BE9" s="151"/>
      <c r="BF9" s="151"/>
      <c r="BG9" s="107" t="str">
        <f t="shared" ref="BG9:BG22" si="6">IF(BI9=BC9,BA9,IF(BI9=AM9,AL9,""))</f>
        <v>MERCK MILLIPORE</v>
      </c>
      <c r="BH9" s="107" t="str">
        <f t="shared" ref="BH9:BH22" si="7">IF(BI9=BC9,BB9,IF(BI9=AM9,AL9,""))</f>
        <v>MERCK MILLIPORE</v>
      </c>
      <c r="BI9" s="107">
        <f t="shared" ref="BI9:BI22" si="8">MIN(BC9,AM9)</f>
        <v>17340160</v>
      </c>
      <c r="BJ9" s="107">
        <f t="shared" ref="BJ9:BJ22" si="9">IF(BI9=BC9,BD9,IF(BI9=AM9,AN9,""))</f>
        <v>2774425.6000000001</v>
      </c>
      <c r="BK9" s="107">
        <f t="shared" ref="BK9:BK22" si="10">IF(BI9=BC9,BE9,IF(BI9=AM9,AO9,""))</f>
        <v>20114585.600000001</v>
      </c>
      <c r="BL9" s="107" t="str">
        <f t="shared" ref="BL9:BL22" si="11">IF(BI9=BC9,BF9,IF(BI9=AM9,AP9,""))</f>
        <v>60 DIAS</v>
      </c>
    </row>
    <row r="10" spans="1:64" s="83" customFormat="1" ht="162" customHeight="1">
      <c r="A10" s="15">
        <v>3</v>
      </c>
      <c r="B10" s="23" t="s">
        <v>1216</v>
      </c>
      <c r="C10" s="15" t="s">
        <v>279</v>
      </c>
      <c r="D10" s="15">
        <v>0</v>
      </c>
      <c r="E10" s="16" t="s">
        <v>1217</v>
      </c>
      <c r="F10" s="15">
        <v>1</v>
      </c>
      <c r="G10" s="250"/>
      <c r="H10" s="258"/>
      <c r="I10" s="258"/>
      <c r="J10" s="258"/>
      <c r="K10" s="258"/>
      <c r="L10" s="94"/>
      <c r="M10" s="95"/>
      <c r="N10" s="95"/>
      <c r="O10" s="95"/>
      <c r="P10" s="95"/>
      <c r="Q10" s="251"/>
      <c r="R10" s="259"/>
      <c r="S10" s="259"/>
      <c r="T10" s="259"/>
      <c r="U10" s="259"/>
      <c r="V10" s="252"/>
      <c r="W10" s="260"/>
      <c r="X10" s="260"/>
      <c r="Y10" s="260"/>
      <c r="Z10" s="260"/>
      <c r="AA10" s="250"/>
      <c r="AB10" s="261"/>
      <c r="AC10" s="262"/>
      <c r="AD10" s="262"/>
      <c r="AE10" s="258"/>
      <c r="AF10" s="256"/>
      <c r="AG10" s="263"/>
      <c r="AH10" s="263"/>
      <c r="AI10" s="263"/>
      <c r="AJ10" s="263"/>
      <c r="AK10" s="264"/>
      <c r="AL10" s="264"/>
      <c r="AM10" s="264"/>
      <c r="AN10" s="264"/>
      <c r="AO10" s="264"/>
      <c r="AP10" s="264"/>
      <c r="AQ10" s="257" t="s">
        <v>1321</v>
      </c>
      <c r="AR10" s="259">
        <v>2797000</v>
      </c>
      <c r="AS10" s="259">
        <v>447520</v>
      </c>
      <c r="AT10" s="259">
        <v>3244520</v>
      </c>
      <c r="AU10" s="259" t="s">
        <v>1283</v>
      </c>
      <c r="AV10" s="94"/>
      <c r="AW10" s="95"/>
      <c r="AX10" s="95"/>
      <c r="AY10" s="95"/>
      <c r="AZ10" s="95"/>
      <c r="BA10" s="265" t="str">
        <f t="shared" ref="BA10:BA22" si="12">IF(BC10=AW10,$AV$6,IF(BC10=AR10,$AQ$6," "))</f>
        <v>QUIMICOS Y REACTIVOS SAS "QUIMIREL SAS"</v>
      </c>
      <c r="BB10" s="265" t="str">
        <f t="shared" ref="BB10:BB22" si="13">IF(BC10=AW10,AV10,IF(BC10=AR10,AQ10," "))</f>
        <v xml:space="preserve">Applied Biosystems™ </v>
      </c>
      <c r="BC10" s="265">
        <f t="shared" ref="BC10:BC22" si="14">MIN(AW10,AR10)</f>
        <v>2797000</v>
      </c>
      <c r="BD10" s="265">
        <f t="shared" ref="BD10:BD22" si="15">IF(BC10=AW10,AX10,IF(BC10=AR10,AS10," "))</f>
        <v>447520</v>
      </c>
      <c r="BE10" s="265">
        <f t="shared" ref="BE10:BE22" si="16">MIN(AY10,AT10)</f>
        <v>3244520</v>
      </c>
      <c r="BF10" s="265" t="str">
        <f t="shared" ref="BF10:BF22" si="17">IF(BC10=AW10,AZ10,IF(BC10=AR10,AU10," "))</f>
        <v>60 DIAS</v>
      </c>
      <c r="BG10" s="266" t="str">
        <f t="shared" si="6"/>
        <v>QUIMICOS Y REACTIVOS SAS "QUIMIREL SAS"</v>
      </c>
      <c r="BH10" s="266" t="str">
        <f t="shared" si="7"/>
        <v xml:space="preserve">Applied Biosystems™ </v>
      </c>
      <c r="BI10" s="266">
        <f t="shared" si="8"/>
        <v>2797000</v>
      </c>
      <c r="BJ10" s="266">
        <f t="shared" si="9"/>
        <v>447520</v>
      </c>
      <c r="BK10" s="266">
        <f t="shared" si="10"/>
        <v>3244520</v>
      </c>
      <c r="BL10" s="266" t="str">
        <f t="shared" si="11"/>
        <v>60 DIAS</v>
      </c>
    </row>
    <row r="11" spans="1:64">
      <c r="A11" s="15">
        <v>4</v>
      </c>
      <c r="B11" s="23" t="s">
        <v>1218</v>
      </c>
      <c r="C11" s="15" t="s">
        <v>279</v>
      </c>
      <c r="D11" s="15"/>
      <c r="E11" s="15" t="s">
        <v>177</v>
      </c>
      <c r="F11" s="15">
        <v>1</v>
      </c>
      <c r="G11" s="250"/>
      <c r="H11" s="91"/>
      <c r="I11" s="91"/>
      <c r="J11" s="91"/>
      <c r="K11" s="91"/>
      <c r="L11" s="94"/>
      <c r="M11" s="77"/>
      <c r="N11" s="77"/>
      <c r="O11" s="77"/>
      <c r="P11" s="77"/>
      <c r="Q11" s="251"/>
      <c r="R11" s="89"/>
      <c r="S11" s="89"/>
      <c r="T11" s="89"/>
      <c r="U11" s="89"/>
      <c r="V11" s="252"/>
      <c r="W11" s="93"/>
      <c r="X11" s="93"/>
      <c r="Y11" s="93"/>
      <c r="Z11" s="93"/>
      <c r="AA11" s="250"/>
      <c r="AB11" s="254"/>
      <c r="AC11" s="255"/>
      <c r="AD11" s="255"/>
      <c r="AE11" s="91"/>
      <c r="AF11" s="256"/>
      <c r="AG11" s="161"/>
      <c r="AH11" s="161"/>
      <c r="AI11" s="161"/>
      <c r="AJ11" s="161"/>
      <c r="AK11" s="167"/>
      <c r="AL11" s="167"/>
      <c r="AM11" s="167"/>
      <c r="AN11" s="167"/>
      <c r="AO11" s="167"/>
      <c r="AP11" s="167"/>
      <c r="AQ11" s="251"/>
      <c r="AR11" s="89"/>
      <c r="AS11" s="89"/>
      <c r="AT11" s="89"/>
      <c r="AU11" s="89"/>
      <c r="AV11" s="94"/>
      <c r="AW11" s="77"/>
      <c r="AX11" s="77"/>
      <c r="AY11" s="77"/>
      <c r="AZ11" s="77"/>
      <c r="BA11" s="151"/>
      <c r="BB11" s="151"/>
      <c r="BC11" s="151"/>
      <c r="BD11" s="151"/>
      <c r="BE11" s="151"/>
      <c r="BF11" s="151"/>
      <c r="BG11" s="107"/>
      <c r="BH11" s="107"/>
      <c r="BI11" s="107"/>
      <c r="BJ11" s="107"/>
      <c r="BK11" s="107"/>
      <c r="BL11" s="107"/>
    </row>
    <row r="12" spans="1:64">
      <c r="A12" s="15">
        <v>5</v>
      </c>
      <c r="B12" s="23" t="s">
        <v>1219</v>
      </c>
      <c r="C12" s="15" t="s">
        <v>1220</v>
      </c>
      <c r="D12" s="15">
        <v>0</v>
      </c>
      <c r="E12" s="15" t="s">
        <v>23</v>
      </c>
      <c r="F12" s="15">
        <v>1</v>
      </c>
      <c r="G12" s="250"/>
      <c r="H12" s="91"/>
      <c r="I12" s="91"/>
      <c r="J12" s="91"/>
      <c r="K12" s="91"/>
      <c r="L12" s="94" t="s">
        <v>23</v>
      </c>
      <c r="M12" s="77">
        <v>403000</v>
      </c>
      <c r="N12" s="77">
        <v>64480</v>
      </c>
      <c r="O12" s="77">
        <v>467480</v>
      </c>
      <c r="P12" s="77" t="s">
        <v>1287</v>
      </c>
      <c r="Q12" s="251" t="s">
        <v>177</v>
      </c>
      <c r="R12" s="89">
        <v>1874000</v>
      </c>
      <c r="S12" s="89">
        <v>299840</v>
      </c>
      <c r="T12" s="89">
        <v>2173840</v>
      </c>
      <c r="U12" s="89" t="s">
        <v>1283</v>
      </c>
      <c r="V12" s="252"/>
      <c r="W12" s="93"/>
      <c r="X12" s="93"/>
      <c r="Y12" s="93"/>
      <c r="Z12" s="93"/>
      <c r="AA12" s="250"/>
      <c r="AB12" s="254"/>
      <c r="AC12" s="255"/>
      <c r="AD12" s="255"/>
      <c r="AE12" s="91"/>
      <c r="AF12" s="256" t="s">
        <v>23</v>
      </c>
      <c r="AG12" s="161">
        <v>256000</v>
      </c>
      <c r="AH12" s="161">
        <v>40960</v>
      </c>
      <c r="AI12" s="161">
        <v>296960</v>
      </c>
      <c r="AJ12" s="161" t="s">
        <v>1283</v>
      </c>
      <c r="AK12" s="167" t="str">
        <f t="shared" si="0"/>
        <v>QUIMICA  M.G.  S.A.S.</v>
      </c>
      <c r="AL12" s="167" t="str">
        <f t="shared" si="1"/>
        <v>SIGMA</v>
      </c>
      <c r="AM12" s="167">
        <f t="shared" si="2"/>
        <v>256000</v>
      </c>
      <c r="AN12" s="167">
        <f t="shared" si="3"/>
        <v>40960</v>
      </c>
      <c r="AO12" s="167">
        <f t="shared" si="4"/>
        <v>296960</v>
      </c>
      <c r="AP12" s="167" t="str">
        <f t="shared" si="5"/>
        <v>60 DIAS</v>
      </c>
      <c r="AQ12" s="251"/>
      <c r="AR12" s="89"/>
      <c r="AS12" s="89"/>
      <c r="AT12" s="89"/>
      <c r="AU12" s="89"/>
      <c r="AV12" s="94" t="s">
        <v>23</v>
      </c>
      <c r="AW12" s="77">
        <v>272000</v>
      </c>
      <c r="AX12" s="77">
        <v>43520</v>
      </c>
      <c r="AY12" s="77">
        <v>315520</v>
      </c>
      <c r="AZ12" s="77" t="s">
        <v>1417</v>
      </c>
      <c r="BA12" s="151" t="str">
        <f t="shared" si="12"/>
        <v>SCIENTIFIC PRODUCTS LTDA.</v>
      </c>
      <c r="BB12" s="151" t="str">
        <f t="shared" si="13"/>
        <v>SIGMA</v>
      </c>
      <c r="BC12" s="151">
        <f t="shared" si="14"/>
        <v>272000</v>
      </c>
      <c r="BD12" s="151">
        <f t="shared" si="15"/>
        <v>43520</v>
      </c>
      <c r="BE12" s="151">
        <f t="shared" si="16"/>
        <v>315520</v>
      </c>
      <c r="BF12" s="151" t="str">
        <f t="shared" si="17"/>
        <v>90 días</v>
      </c>
      <c r="BG12" s="107" t="str">
        <f t="shared" si="6"/>
        <v>SIGMA</v>
      </c>
      <c r="BH12" s="107" t="str">
        <f t="shared" si="7"/>
        <v>SIGMA</v>
      </c>
      <c r="BI12" s="107">
        <f t="shared" si="8"/>
        <v>256000</v>
      </c>
      <c r="BJ12" s="107">
        <f t="shared" si="9"/>
        <v>40960</v>
      </c>
      <c r="BK12" s="107">
        <f t="shared" si="10"/>
        <v>296960</v>
      </c>
      <c r="BL12" s="107" t="str">
        <f t="shared" si="11"/>
        <v>60 DIAS</v>
      </c>
    </row>
    <row r="13" spans="1:64" ht="30">
      <c r="A13" s="15">
        <v>6</v>
      </c>
      <c r="B13" s="23" t="s">
        <v>1221</v>
      </c>
      <c r="C13" s="15" t="s">
        <v>1222</v>
      </c>
      <c r="D13" s="15">
        <v>0</v>
      </c>
      <c r="E13" s="15" t="s">
        <v>142</v>
      </c>
      <c r="F13" s="15">
        <v>1</v>
      </c>
      <c r="G13" s="250" t="s">
        <v>914</v>
      </c>
      <c r="H13" s="91"/>
      <c r="I13" s="91"/>
      <c r="J13" s="91"/>
      <c r="K13" s="91" t="s">
        <v>914</v>
      </c>
      <c r="L13" s="94"/>
      <c r="M13" s="77"/>
      <c r="N13" s="77"/>
      <c r="O13" s="77"/>
      <c r="P13" s="77"/>
      <c r="Q13" s="251"/>
      <c r="R13" s="89"/>
      <c r="S13" s="89"/>
      <c r="T13" s="89"/>
      <c r="U13" s="89"/>
      <c r="V13" s="252" t="s">
        <v>554</v>
      </c>
      <c r="W13" s="93">
        <v>217877</v>
      </c>
      <c r="X13" s="93">
        <v>34860.32</v>
      </c>
      <c r="Y13" s="93">
        <v>252737.32</v>
      </c>
      <c r="Z13" s="93" t="s">
        <v>1283</v>
      </c>
      <c r="AA13" s="250"/>
      <c r="AB13" s="254"/>
      <c r="AC13" s="255"/>
      <c r="AD13" s="255"/>
      <c r="AE13" s="91"/>
      <c r="AF13" s="256"/>
      <c r="AG13" s="161"/>
      <c r="AH13" s="161"/>
      <c r="AI13" s="161"/>
      <c r="AJ13" s="161"/>
      <c r="AK13" s="167" t="str">
        <f t="shared" si="0"/>
        <v>PURIFICACIÓN Y ANÁLISIS DE FLUIDOS LTDA.</v>
      </c>
      <c r="AL13" s="167" t="str">
        <f t="shared" si="1"/>
        <v>MERCK MILLIPORE</v>
      </c>
      <c r="AM13" s="167">
        <f t="shared" si="2"/>
        <v>217877</v>
      </c>
      <c r="AN13" s="167">
        <f t="shared" si="3"/>
        <v>34860.32</v>
      </c>
      <c r="AO13" s="167">
        <f t="shared" si="4"/>
        <v>252737.32</v>
      </c>
      <c r="AP13" s="167" t="str">
        <f t="shared" si="5"/>
        <v>60 DIAS</v>
      </c>
      <c r="AQ13" s="251"/>
      <c r="AR13" s="89"/>
      <c r="AS13" s="89"/>
      <c r="AT13" s="89"/>
      <c r="AU13" s="89"/>
      <c r="AV13" s="94"/>
      <c r="AW13" s="77"/>
      <c r="AX13" s="77"/>
      <c r="AY13" s="77"/>
      <c r="AZ13" s="77"/>
      <c r="BA13" s="151"/>
      <c r="BB13" s="151"/>
      <c r="BC13" s="151"/>
      <c r="BD13" s="151"/>
      <c r="BE13" s="151"/>
      <c r="BF13" s="151"/>
      <c r="BG13" s="107" t="str">
        <f t="shared" si="6"/>
        <v>MERCK MILLIPORE</v>
      </c>
      <c r="BH13" s="107" t="str">
        <f t="shared" si="7"/>
        <v>MERCK MILLIPORE</v>
      </c>
      <c r="BI13" s="107">
        <f t="shared" si="8"/>
        <v>217877</v>
      </c>
      <c r="BJ13" s="107">
        <f t="shared" si="9"/>
        <v>34860.32</v>
      </c>
      <c r="BK13" s="107">
        <f t="shared" si="10"/>
        <v>252737.32</v>
      </c>
      <c r="BL13" s="107" t="str">
        <f t="shared" si="11"/>
        <v>60 DIAS</v>
      </c>
    </row>
    <row r="14" spans="1:64">
      <c r="A14" s="15">
        <v>7</v>
      </c>
      <c r="B14" s="23" t="s">
        <v>1223</v>
      </c>
      <c r="C14" s="15" t="s">
        <v>1224</v>
      </c>
      <c r="D14" s="15">
        <v>0</v>
      </c>
      <c r="E14" s="15" t="s">
        <v>63</v>
      </c>
      <c r="F14" s="15">
        <v>1</v>
      </c>
      <c r="G14" s="250"/>
      <c r="H14" s="91"/>
      <c r="I14" s="91"/>
      <c r="J14" s="91"/>
      <c r="K14" s="91"/>
      <c r="L14" s="94"/>
      <c r="M14" s="77"/>
      <c r="N14" s="77"/>
      <c r="O14" s="77"/>
      <c r="P14" s="77"/>
      <c r="Q14" s="251"/>
      <c r="R14" s="89"/>
      <c r="S14" s="89"/>
      <c r="T14" s="89"/>
      <c r="U14" s="89"/>
      <c r="V14" s="252"/>
      <c r="W14" s="93"/>
      <c r="X14" s="93"/>
      <c r="Y14" s="93"/>
      <c r="Z14" s="93"/>
      <c r="AA14" s="250"/>
      <c r="AB14" s="254"/>
      <c r="AC14" s="255"/>
      <c r="AD14" s="255"/>
      <c r="AE14" s="91"/>
      <c r="AF14" s="256"/>
      <c r="AG14" s="161"/>
      <c r="AH14" s="161"/>
      <c r="AI14" s="161"/>
      <c r="AJ14" s="161"/>
      <c r="AK14" s="167"/>
      <c r="AL14" s="167"/>
      <c r="AM14" s="167"/>
      <c r="AN14" s="167"/>
      <c r="AO14" s="167"/>
      <c r="AP14" s="167"/>
      <c r="AQ14" s="251"/>
      <c r="AR14" s="89"/>
      <c r="AS14" s="89"/>
      <c r="AT14" s="89"/>
      <c r="AU14" s="89"/>
      <c r="AV14" s="94"/>
      <c r="AW14" s="77"/>
      <c r="AX14" s="77"/>
      <c r="AY14" s="77"/>
      <c r="AZ14" s="77"/>
      <c r="BA14" s="151"/>
      <c r="BB14" s="151"/>
      <c r="BC14" s="151"/>
      <c r="BD14" s="151"/>
      <c r="BE14" s="151"/>
      <c r="BF14" s="151"/>
      <c r="BG14" s="107"/>
      <c r="BH14" s="107"/>
      <c r="BI14" s="107"/>
      <c r="BJ14" s="107"/>
      <c r="BK14" s="107"/>
      <c r="BL14" s="107"/>
    </row>
    <row r="15" spans="1:64" ht="30">
      <c r="A15" s="15">
        <v>8</v>
      </c>
      <c r="B15" s="23" t="s">
        <v>1225</v>
      </c>
      <c r="C15" s="15" t="s">
        <v>1226</v>
      </c>
      <c r="D15" s="15">
        <v>0</v>
      </c>
      <c r="E15" s="15" t="s">
        <v>157</v>
      </c>
      <c r="F15" s="15">
        <v>1</v>
      </c>
      <c r="G15" s="250"/>
      <c r="H15" s="91"/>
      <c r="I15" s="91"/>
      <c r="J15" s="91"/>
      <c r="K15" s="91"/>
      <c r="L15" s="94"/>
      <c r="M15" s="77"/>
      <c r="N15" s="77"/>
      <c r="O15" s="77"/>
      <c r="P15" s="77"/>
      <c r="Q15" s="251"/>
      <c r="R15" s="89"/>
      <c r="S15" s="89"/>
      <c r="T15" s="89"/>
      <c r="U15" s="89"/>
      <c r="V15" s="252" t="s">
        <v>554</v>
      </c>
      <c r="W15" s="93">
        <v>96128</v>
      </c>
      <c r="X15" s="93">
        <v>15380.48</v>
      </c>
      <c r="Y15" s="93">
        <v>111508.48</v>
      </c>
      <c r="Z15" s="93" t="s">
        <v>1283</v>
      </c>
      <c r="AA15" s="250"/>
      <c r="AB15" s="254"/>
      <c r="AC15" s="255"/>
      <c r="AD15" s="255"/>
      <c r="AE15" s="91"/>
      <c r="AF15" s="256"/>
      <c r="AG15" s="161"/>
      <c r="AH15" s="161"/>
      <c r="AI15" s="161"/>
      <c r="AJ15" s="161"/>
      <c r="AK15" s="167" t="str">
        <f t="shared" si="0"/>
        <v>PURIFICACIÓN Y ANÁLISIS DE FLUIDOS LTDA.</v>
      </c>
      <c r="AL15" s="167" t="str">
        <f t="shared" si="1"/>
        <v>MERCK MILLIPORE</v>
      </c>
      <c r="AM15" s="167">
        <f t="shared" si="2"/>
        <v>96128</v>
      </c>
      <c r="AN15" s="167">
        <f t="shared" si="3"/>
        <v>15380.48</v>
      </c>
      <c r="AO15" s="167">
        <f t="shared" si="4"/>
        <v>111508.48</v>
      </c>
      <c r="AP15" s="167" t="str">
        <f t="shared" si="5"/>
        <v>60 DIAS</v>
      </c>
      <c r="AQ15" s="251"/>
      <c r="AR15" s="89"/>
      <c r="AS15" s="89"/>
      <c r="AT15" s="89"/>
      <c r="AU15" s="89"/>
      <c r="AV15" s="94"/>
      <c r="AW15" s="77"/>
      <c r="AX15" s="77"/>
      <c r="AY15" s="77"/>
      <c r="AZ15" s="77"/>
      <c r="BA15" s="151"/>
      <c r="BB15" s="151"/>
      <c r="BC15" s="151"/>
      <c r="BD15" s="151"/>
      <c r="BE15" s="151"/>
      <c r="BF15" s="151"/>
      <c r="BG15" s="107" t="str">
        <f t="shared" si="6"/>
        <v>MERCK MILLIPORE</v>
      </c>
      <c r="BH15" s="107" t="str">
        <f t="shared" si="7"/>
        <v>MERCK MILLIPORE</v>
      </c>
      <c r="BI15" s="107">
        <f t="shared" si="8"/>
        <v>96128</v>
      </c>
      <c r="BJ15" s="107">
        <f t="shared" si="9"/>
        <v>15380.48</v>
      </c>
      <c r="BK15" s="107">
        <f t="shared" si="10"/>
        <v>111508.48</v>
      </c>
      <c r="BL15" s="107" t="str">
        <f t="shared" si="11"/>
        <v>60 DIAS</v>
      </c>
    </row>
    <row r="16" spans="1:64">
      <c r="A16" s="15">
        <v>9</v>
      </c>
      <c r="B16" s="23" t="s">
        <v>1227</v>
      </c>
      <c r="C16" s="15" t="s">
        <v>1228</v>
      </c>
      <c r="D16" s="15">
        <v>0</v>
      </c>
      <c r="E16" s="15" t="s">
        <v>23</v>
      </c>
      <c r="F16" s="15">
        <v>1</v>
      </c>
      <c r="G16" s="250"/>
      <c r="H16" s="91"/>
      <c r="I16" s="91"/>
      <c r="J16" s="91"/>
      <c r="K16" s="91"/>
      <c r="L16" s="94" t="s">
        <v>23</v>
      </c>
      <c r="M16" s="77">
        <v>227000</v>
      </c>
      <c r="N16" s="77">
        <v>36320</v>
      </c>
      <c r="O16" s="77">
        <v>263320</v>
      </c>
      <c r="P16" s="77" t="s">
        <v>1287</v>
      </c>
      <c r="Q16" s="251"/>
      <c r="R16" s="89"/>
      <c r="S16" s="89"/>
      <c r="T16" s="89"/>
      <c r="U16" s="89"/>
      <c r="V16" s="252"/>
      <c r="W16" s="93"/>
      <c r="X16" s="93"/>
      <c r="Y16" s="93"/>
      <c r="Z16" s="93"/>
      <c r="AA16" s="250"/>
      <c r="AB16" s="254"/>
      <c r="AC16" s="255"/>
      <c r="AD16" s="255"/>
      <c r="AE16" s="91"/>
      <c r="AF16" s="256" t="s">
        <v>23</v>
      </c>
      <c r="AG16" s="161">
        <v>183000</v>
      </c>
      <c r="AH16" s="161">
        <v>29280</v>
      </c>
      <c r="AI16" s="161">
        <v>212280</v>
      </c>
      <c r="AJ16" s="161" t="s">
        <v>1283</v>
      </c>
      <c r="AK16" s="167" t="str">
        <f t="shared" si="0"/>
        <v>QUIMICA  M.G.  S.A.S.</v>
      </c>
      <c r="AL16" s="167" t="str">
        <f t="shared" si="1"/>
        <v>SIGMA</v>
      </c>
      <c r="AM16" s="167">
        <f t="shared" si="2"/>
        <v>183000</v>
      </c>
      <c r="AN16" s="167">
        <f t="shared" si="3"/>
        <v>29280</v>
      </c>
      <c r="AO16" s="167">
        <f t="shared" si="4"/>
        <v>212280</v>
      </c>
      <c r="AP16" s="167" t="str">
        <f t="shared" si="5"/>
        <v>60 DIAS</v>
      </c>
      <c r="AQ16" s="251"/>
      <c r="AR16" s="89"/>
      <c r="AS16" s="89"/>
      <c r="AT16" s="89"/>
      <c r="AU16" s="89"/>
      <c r="AV16" s="94" t="s">
        <v>23</v>
      </c>
      <c r="AW16" s="77">
        <v>187900</v>
      </c>
      <c r="AX16" s="77">
        <v>30064</v>
      </c>
      <c r="AY16" s="77">
        <v>217964</v>
      </c>
      <c r="AZ16" s="77" t="s">
        <v>1417</v>
      </c>
      <c r="BA16" s="151" t="str">
        <f t="shared" si="12"/>
        <v>SCIENTIFIC PRODUCTS LTDA.</v>
      </c>
      <c r="BB16" s="151" t="str">
        <f t="shared" si="13"/>
        <v>SIGMA</v>
      </c>
      <c r="BC16" s="151">
        <f t="shared" si="14"/>
        <v>187900</v>
      </c>
      <c r="BD16" s="151">
        <f t="shared" si="15"/>
        <v>30064</v>
      </c>
      <c r="BE16" s="151">
        <f t="shared" si="16"/>
        <v>217964</v>
      </c>
      <c r="BF16" s="151" t="str">
        <f t="shared" si="17"/>
        <v>90 días</v>
      </c>
      <c r="BG16" s="107" t="str">
        <f t="shared" si="6"/>
        <v>SIGMA</v>
      </c>
      <c r="BH16" s="107" t="str">
        <f t="shared" si="7"/>
        <v>SIGMA</v>
      </c>
      <c r="BI16" s="107">
        <f t="shared" si="8"/>
        <v>183000</v>
      </c>
      <c r="BJ16" s="107">
        <f t="shared" si="9"/>
        <v>29280</v>
      </c>
      <c r="BK16" s="107">
        <f t="shared" si="10"/>
        <v>212280</v>
      </c>
      <c r="BL16" s="107" t="str">
        <f t="shared" si="11"/>
        <v>60 DIAS</v>
      </c>
    </row>
    <row r="17" spans="1:64">
      <c r="A17" s="15">
        <v>10</v>
      </c>
      <c r="B17" s="23" t="s">
        <v>1229</v>
      </c>
      <c r="C17" s="15" t="s">
        <v>1230</v>
      </c>
      <c r="D17" s="15">
        <v>0</v>
      </c>
      <c r="E17" s="15" t="s">
        <v>23</v>
      </c>
      <c r="F17" s="15">
        <v>1</v>
      </c>
      <c r="G17" s="250"/>
      <c r="H17" s="91"/>
      <c r="I17" s="91"/>
      <c r="J17" s="91"/>
      <c r="K17" s="91"/>
      <c r="L17" s="94" t="s">
        <v>23</v>
      </c>
      <c r="M17" s="77">
        <v>3679000</v>
      </c>
      <c r="N17" s="77">
        <v>588640</v>
      </c>
      <c r="O17" s="77">
        <v>4267640</v>
      </c>
      <c r="P17" s="77" t="s">
        <v>1396</v>
      </c>
      <c r="Q17" s="251"/>
      <c r="R17" s="89"/>
      <c r="S17" s="89"/>
      <c r="T17" s="89"/>
      <c r="U17" s="89"/>
      <c r="V17" s="252"/>
      <c r="W17" s="93"/>
      <c r="X17" s="93"/>
      <c r="Y17" s="93"/>
      <c r="Z17" s="93"/>
      <c r="AA17" s="250"/>
      <c r="AB17" s="254"/>
      <c r="AC17" s="255"/>
      <c r="AD17" s="255"/>
      <c r="AE17" s="91"/>
      <c r="AF17" s="256"/>
      <c r="AG17" s="161"/>
      <c r="AH17" s="161"/>
      <c r="AI17" s="161"/>
      <c r="AJ17" s="161"/>
      <c r="AK17" s="167" t="str">
        <f t="shared" si="0"/>
        <v>CASA CIENTIFICA BLANCO Y COMPANIA S.A.S</v>
      </c>
      <c r="AL17" s="167" t="str">
        <f t="shared" si="1"/>
        <v>SIGMA</v>
      </c>
      <c r="AM17" s="167">
        <f t="shared" si="2"/>
        <v>3679000</v>
      </c>
      <c r="AN17" s="167">
        <f t="shared" si="3"/>
        <v>588640</v>
      </c>
      <c r="AO17" s="167">
        <f t="shared" si="4"/>
        <v>4267640</v>
      </c>
      <c r="AP17" s="167" t="str">
        <f t="shared" si="5"/>
        <v xml:space="preserve">45 DIAS </v>
      </c>
      <c r="AQ17" s="251"/>
      <c r="AR17" s="89"/>
      <c r="AS17" s="89"/>
      <c r="AT17" s="89"/>
      <c r="AU17" s="89"/>
      <c r="AV17" s="94" t="s">
        <v>23</v>
      </c>
      <c r="AW17" s="77">
        <v>1584000</v>
      </c>
      <c r="AX17" s="77">
        <v>253440</v>
      </c>
      <c r="AY17" s="77">
        <v>1837440</v>
      </c>
      <c r="AZ17" s="77" t="s">
        <v>1417</v>
      </c>
      <c r="BA17" s="151" t="str">
        <f t="shared" si="12"/>
        <v>SCIENTIFIC PRODUCTS LTDA.</v>
      </c>
      <c r="BB17" s="151" t="str">
        <f t="shared" si="13"/>
        <v>SIGMA</v>
      </c>
      <c r="BC17" s="151">
        <f t="shared" si="14"/>
        <v>1584000</v>
      </c>
      <c r="BD17" s="151">
        <f t="shared" si="15"/>
        <v>253440</v>
      </c>
      <c r="BE17" s="151">
        <f t="shared" si="16"/>
        <v>1837440</v>
      </c>
      <c r="BF17" s="151" t="str">
        <f t="shared" si="17"/>
        <v>90 días</v>
      </c>
      <c r="BG17" s="107" t="str">
        <f t="shared" si="6"/>
        <v>SCIENTIFIC PRODUCTS LTDA.</v>
      </c>
      <c r="BH17" s="107" t="str">
        <f t="shared" si="7"/>
        <v>SIGMA</v>
      </c>
      <c r="BI17" s="107">
        <f t="shared" si="8"/>
        <v>1584000</v>
      </c>
      <c r="BJ17" s="107">
        <f t="shared" si="9"/>
        <v>253440</v>
      </c>
      <c r="BK17" s="107">
        <f t="shared" si="10"/>
        <v>1837440</v>
      </c>
      <c r="BL17" s="107" t="str">
        <f t="shared" si="11"/>
        <v>90 días</v>
      </c>
    </row>
    <row r="18" spans="1:64">
      <c r="A18" s="15">
        <v>11</v>
      </c>
      <c r="B18" s="23" t="s">
        <v>1231</v>
      </c>
      <c r="C18" s="15" t="s">
        <v>1232</v>
      </c>
      <c r="D18" s="15">
        <v>0</v>
      </c>
      <c r="E18" s="15" t="s">
        <v>1233</v>
      </c>
      <c r="F18" s="15">
        <v>1</v>
      </c>
      <c r="G18" s="250" t="s">
        <v>142</v>
      </c>
      <c r="H18" s="91">
        <v>237000</v>
      </c>
      <c r="I18" s="91">
        <v>37920</v>
      </c>
      <c r="J18" s="91">
        <v>274920</v>
      </c>
      <c r="K18" s="91" t="s">
        <v>1274</v>
      </c>
      <c r="L18" s="94"/>
      <c r="M18" s="77"/>
      <c r="N18" s="77"/>
      <c r="O18" s="77"/>
      <c r="P18" s="77"/>
      <c r="Q18" s="251"/>
      <c r="R18" s="89"/>
      <c r="S18" s="89"/>
      <c r="T18" s="89"/>
      <c r="U18" s="89"/>
      <c r="V18" s="252" t="s">
        <v>134</v>
      </c>
      <c r="W18" s="93">
        <v>252453</v>
      </c>
      <c r="X18" s="93">
        <v>40392.480000000003</v>
      </c>
      <c r="Y18" s="93">
        <v>292845.48</v>
      </c>
      <c r="Z18" s="93" t="s">
        <v>1283</v>
      </c>
      <c r="AA18" s="91" t="s">
        <v>142</v>
      </c>
      <c r="AB18" s="254">
        <v>178560</v>
      </c>
      <c r="AC18" s="254">
        <v>28569.600000000002</v>
      </c>
      <c r="AD18" s="254">
        <v>207129.60000000001</v>
      </c>
      <c r="AE18" s="91" t="s">
        <v>1312</v>
      </c>
      <c r="AF18" s="256"/>
      <c r="AG18" s="161"/>
      <c r="AH18" s="161"/>
      <c r="AI18" s="161"/>
      <c r="AJ18" s="161"/>
      <c r="AK18" s="167" t="str">
        <f t="shared" si="0"/>
        <v>PROFINAS SAS</v>
      </c>
      <c r="AL18" s="167" t="str">
        <f t="shared" si="1"/>
        <v>CALBIOCHEM</v>
      </c>
      <c r="AM18" s="167">
        <f t="shared" si="2"/>
        <v>178560</v>
      </c>
      <c r="AN18" s="167">
        <f t="shared" si="3"/>
        <v>28569.600000000002</v>
      </c>
      <c r="AO18" s="167">
        <f t="shared" si="4"/>
        <v>207129.60000000001</v>
      </c>
      <c r="AP18" s="167" t="str">
        <f t="shared" si="5"/>
        <v>8-75 DIAS</v>
      </c>
      <c r="AQ18" s="251"/>
      <c r="AR18" s="89"/>
      <c r="AS18" s="89"/>
      <c r="AT18" s="89"/>
      <c r="AU18" s="89"/>
      <c r="AV18" s="94"/>
      <c r="AW18" s="77"/>
      <c r="AX18" s="77"/>
      <c r="AY18" s="77"/>
      <c r="AZ18" s="77"/>
      <c r="BA18" s="151"/>
      <c r="BB18" s="151"/>
      <c r="BC18" s="151"/>
      <c r="BD18" s="151"/>
      <c r="BE18" s="151"/>
      <c r="BF18" s="151"/>
      <c r="BG18" s="107" t="str">
        <f t="shared" si="6"/>
        <v>CALBIOCHEM</v>
      </c>
      <c r="BH18" s="107" t="str">
        <f t="shared" si="7"/>
        <v>CALBIOCHEM</v>
      </c>
      <c r="BI18" s="107">
        <f t="shared" si="8"/>
        <v>178560</v>
      </c>
      <c r="BJ18" s="107">
        <f t="shared" si="9"/>
        <v>28569.600000000002</v>
      </c>
      <c r="BK18" s="107">
        <f t="shared" si="10"/>
        <v>207129.60000000001</v>
      </c>
      <c r="BL18" s="107" t="str">
        <f t="shared" si="11"/>
        <v>8-75 DIAS</v>
      </c>
    </row>
    <row r="19" spans="1:64">
      <c r="A19" s="15">
        <v>12</v>
      </c>
      <c r="B19" s="23" t="s">
        <v>1234</v>
      </c>
      <c r="C19" s="15" t="s">
        <v>1235</v>
      </c>
      <c r="D19" s="15">
        <v>0</v>
      </c>
      <c r="E19" s="15" t="s">
        <v>157</v>
      </c>
      <c r="F19" s="15">
        <v>1</v>
      </c>
      <c r="G19" s="250"/>
      <c r="H19" s="91"/>
      <c r="I19" s="91"/>
      <c r="J19" s="91"/>
      <c r="K19" s="91"/>
      <c r="L19" s="94"/>
      <c r="M19" s="77"/>
      <c r="N19" s="77"/>
      <c r="O19" s="77"/>
      <c r="P19" s="77"/>
      <c r="Q19" s="251"/>
      <c r="R19" s="89"/>
      <c r="S19" s="89"/>
      <c r="T19" s="89"/>
      <c r="U19" s="89"/>
      <c r="V19" s="252" t="s">
        <v>134</v>
      </c>
      <c r="W19" s="93">
        <v>71872</v>
      </c>
      <c r="X19" s="93">
        <v>11499.52</v>
      </c>
      <c r="Y19" s="93">
        <v>83371.520000000004</v>
      </c>
      <c r="Z19" s="93" t="s">
        <v>1283</v>
      </c>
      <c r="AA19" s="250"/>
      <c r="AB19" s="254"/>
      <c r="AC19" s="254"/>
      <c r="AD19" s="254"/>
      <c r="AE19" s="91"/>
      <c r="AF19" s="256"/>
      <c r="AG19" s="161"/>
      <c r="AH19" s="161"/>
      <c r="AI19" s="161"/>
      <c r="AJ19" s="161"/>
      <c r="AK19" s="167" t="str">
        <f t="shared" si="0"/>
        <v>PURIFICACIÓN Y ANÁLISIS DE FLUIDOS LTDA.</v>
      </c>
      <c r="AL19" s="167" t="str">
        <f t="shared" si="1"/>
        <v>MERCK</v>
      </c>
      <c r="AM19" s="167">
        <f t="shared" si="2"/>
        <v>71872</v>
      </c>
      <c r="AN19" s="167">
        <f t="shared" si="3"/>
        <v>11499.52</v>
      </c>
      <c r="AO19" s="167">
        <f t="shared" si="4"/>
        <v>83371.520000000004</v>
      </c>
      <c r="AP19" s="167" t="str">
        <f t="shared" si="5"/>
        <v>60 DIAS</v>
      </c>
      <c r="AQ19" s="251"/>
      <c r="AR19" s="89"/>
      <c r="AS19" s="89"/>
      <c r="AT19" s="89"/>
      <c r="AU19" s="89"/>
      <c r="AV19" s="94"/>
      <c r="AW19" s="77"/>
      <c r="AX19" s="77"/>
      <c r="AY19" s="77"/>
      <c r="AZ19" s="77"/>
      <c r="BA19" s="151"/>
      <c r="BB19" s="151"/>
      <c r="BC19" s="151"/>
      <c r="BD19" s="151"/>
      <c r="BE19" s="151"/>
      <c r="BF19" s="151"/>
      <c r="BG19" s="107" t="str">
        <f t="shared" si="6"/>
        <v>MERCK</v>
      </c>
      <c r="BH19" s="107" t="str">
        <f t="shared" si="7"/>
        <v>MERCK</v>
      </c>
      <c r="BI19" s="107">
        <f t="shared" si="8"/>
        <v>71872</v>
      </c>
      <c r="BJ19" s="107">
        <f t="shared" si="9"/>
        <v>11499.52</v>
      </c>
      <c r="BK19" s="107">
        <f t="shared" si="10"/>
        <v>83371.520000000004</v>
      </c>
      <c r="BL19" s="107" t="str">
        <f t="shared" si="11"/>
        <v>60 DIAS</v>
      </c>
    </row>
    <row r="20" spans="1:64" ht="40.5" customHeight="1">
      <c r="A20" s="15">
        <v>13</v>
      </c>
      <c r="B20" s="23" t="s">
        <v>1236</v>
      </c>
      <c r="C20" s="15" t="s">
        <v>1237</v>
      </c>
      <c r="D20" s="15">
        <v>0</v>
      </c>
      <c r="E20" s="16" t="s">
        <v>1271</v>
      </c>
      <c r="F20" s="15">
        <v>3</v>
      </c>
      <c r="G20" s="250" t="s">
        <v>134</v>
      </c>
      <c r="H20" s="91">
        <v>106000</v>
      </c>
      <c r="I20" s="91">
        <v>16960</v>
      </c>
      <c r="J20" s="91">
        <v>368880</v>
      </c>
      <c r="K20" s="91" t="s">
        <v>1276</v>
      </c>
      <c r="L20" s="94"/>
      <c r="M20" s="77"/>
      <c r="N20" s="77"/>
      <c r="O20" s="77"/>
      <c r="P20" s="77"/>
      <c r="Q20" s="251"/>
      <c r="R20" s="89"/>
      <c r="S20" s="89"/>
      <c r="T20" s="89"/>
      <c r="U20" s="89"/>
      <c r="V20" s="252"/>
      <c r="W20" s="93"/>
      <c r="X20" s="93"/>
      <c r="Y20" s="93"/>
      <c r="Z20" s="93"/>
      <c r="AA20" s="250" t="s">
        <v>134</v>
      </c>
      <c r="AB20" s="254">
        <v>97332</v>
      </c>
      <c r="AC20" s="254">
        <v>15573.12</v>
      </c>
      <c r="AD20" s="254">
        <v>338715.36</v>
      </c>
      <c r="AE20" s="91" t="s">
        <v>1312</v>
      </c>
      <c r="AF20" s="256"/>
      <c r="AG20" s="161"/>
      <c r="AH20" s="161"/>
      <c r="AI20" s="161"/>
      <c r="AJ20" s="161"/>
      <c r="AK20" s="167" t="str">
        <f t="shared" si="0"/>
        <v>PROFINAS SAS</v>
      </c>
      <c r="AL20" s="167" t="str">
        <f t="shared" si="1"/>
        <v>MERCK</v>
      </c>
      <c r="AM20" s="167">
        <f t="shared" si="2"/>
        <v>97332</v>
      </c>
      <c r="AN20" s="167">
        <f t="shared" si="3"/>
        <v>15573.12</v>
      </c>
      <c r="AO20" s="167">
        <f t="shared" si="4"/>
        <v>338715.36</v>
      </c>
      <c r="AP20" s="167" t="str">
        <f t="shared" si="5"/>
        <v>8-75 DIAS</v>
      </c>
      <c r="AQ20" s="251"/>
      <c r="AR20" s="89"/>
      <c r="AS20" s="89"/>
      <c r="AT20" s="89"/>
      <c r="AU20" s="89"/>
      <c r="AV20" s="94" t="s">
        <v>88</v>
      </c>
      <c r="AW20" s="77">
        <v>77000</v>
      </c>
      <c r="AX20" s="77">
        <v>12320</v>
      </c>
      <c r="AY20" s="77">
        <v>267960</v>
      </c>
      <c r="AZ20" s="77" t="s">
        <v>1417</v>
      </c>
      <c r="BA20" s="151" t="str">
        <f t="shared" si="12"/>
        <v>SCIENTIFIC PRODUCTS LTDA.</v>
      </c>
      <c r="BB20" s="151" t="str">
        <f t="shared" si="13"/>
        <v>FISHER</v>
      </c>
      <c r="BC20" s="151">
        <f t="shared" si="14"/>
        <v>77000</v>
      </c>
      <c r="BD20" s="151">
        <f t="shared" si="15"/>
        <v>12320</v>
      </c>
      <c r="BE20" s="151">
        <f t="shared" si="16"/>
        <v>267960</v>
      </c>
      <c r="BF20" s="151" t="str">
        <f t="shared" si="17"/>
        <v>90 días</v>
      </c>
      <c r="BG20" s="107" t="str">
        <f t="shared" si="6"/>
        <v>SCIENTIFIC PRODUCTS LTDA.</v>
      </c>
      <c r="BH20" s="107" t="str">
        <f t="shared" si="7"/>
        <v>FISHER</v>
      </c>
      <c r="BI20" s="107">
        <f t="shared" si="8"/>
        <v>77000</v>
      </c>
      <c r="BJ20" s="107">
        <f t="shared" si="9"/>
        <v>12320</v>
      </c>
      <c r="BK20" s="107">
        <f t="shared" si="10"/>
        <v>267960</v>
      </c>
      <c r="BL20" s="107" t="str">
        <f t="shared" si="11"/>
        <v>90 días</v>
      </c>
    </row>
    <row r="21" spans="1:64" ht="40.5" customHeight="1">
      <c r="A21" s="15">
        <v>14</v>
      </c>
      <c r="B21" s="23" t="s">
        <v>1238</v>
      </c>
      <c r="C21" s="15" t="s">
        <v>1237</v>
      </c>
      <c r="D21" s="15">
        <v>0</v>
      </c>
      <c r="E21" s="16" t="s">
        <v>1271</v>
      </c>
      <c r="F21" s="15">
        <v>2</v>
      </c>
      <c r="G21" s="250" t="s">
        <v>134</v>
      </c>
      <c r="H21" s="91">
        <v>435000</v>
      </c>
      <c r="I21" s="91">
        <v>69600</v>
      </c>
      <c r="J21" s="91">
        <v>1009199.9999999999</v>
      </c>
      <c r="K21" s="91" t="s">
        <v>1274</v>
      </c>
      <c r="L21" s="94"/>
      <c r="M21" s="77"/>
      <c r="N21" s="77"/>
      <c r="O21" s="77"/>
      <c r="P21" s="77"/>
      <c r="Q21" s="251"/>
      <c r="R21" s="89"/>
      <c r="S21" s="89"/>
      <c r="T21" s="89"/>
      <c r="U21" s="89"/>
      <c r="V21" s="252"/>
      <c r="W21" s="93"/>
      <c r="X21" s="93"/>
      <c r="Y21" s="93"/>
      <c r="Z21" s="93"/>
      <c r="AA21" s="250" t="s">
        <v>134</v>
      </c>
      <c r="AB21" s="254">
        <v>400896</v>
      </c>
      <c r="AC21" s="254">
        <v>64143.360000000001</v>
      </c>
      <c r="AD21" s="254">
        <v>930078.71999999997</v>
      </c>
      <c r="AE21" s="91" t="s">
        <v>1312</v>
      </c>
      <c r="AF21" s="256"/>
      <c r="AG21" s="161"/>
      <c r="AH21" s="161"/>
      <c r="AI21" s="161"/>
      <c r="AJ21" s="161"/>
      <c r="AK21" s="167" t="str">
        <f t="shared" si="0"/>
        <v>PROFINAS SAS</v>
      </c>
      <c r="AL21" s="167" t="str">
        <f t="shared" si="1"/>
        <v>MERCK</v>
      </c>
      <c r="AM21" s="167">
        <f t="shared" si="2"/>
        <v>400896</v>
      </c>
      <c r="AN21" s="167">
        <f t="shared" si="3"/>
        <v>64143.360000000001</v>
      </c>
      <c r="AO21" s="167">
        <f t="shared" si="4"/>
        <v>930078.71999999997</v>
      </c>
      <c r="AP21" s="167" t="str">
        <f t="shared" si="5"/>
        <v>8-75 DIAS</v>
      </c>
      <c r="AQ21" s="251"/>
      <c r="AR21" s="89"/>
      <c r="AS21" s="89"/>
      <c r="AT21" s="89"/>
      <c r="AU21" s="89"/>
      <c r="AV21" s="94" t="s">
        <v>88</v>
      </c>
      <c r="AW21" s="77">
        <v>198000</v>
      </c>
      <c r="AX21" s="77">
        <v>31680</v>
      </c>
      <c r="AY21" s="77">
        <v>459360</v>
      </c>
      <c r="AZ21" s="77" t="s">
        <v>1417</v>
      </c>
      <c r="BA21" s="151" t="str">
        <f t="shared" si="12"/>
        <v>SCIENTIFIC PRODUCTS LTDA.</v>
      </c>
      <c r="BB21" s="151" t="str">
        <f t="shared" si="13"/>
        <v>FISHER</v>
      </c>
      <c r="BC21" s="151">
        <f t="shared" si="14"/>
        <v>198000</v>
      </c>
      <c r="BD21" s="151">
        <f t="shared" si="15"/>
        <v>31680</v>
      </c>
      <c r="BE21" s="151">
        <f t="shared" si="16"/>
        <v>459360</v>
      </c>
      <c r="BF21" s="151" t="str">
        <f t="shared" si="17"/>
        <v>90 días</v>
      </c>
      <c r="BG21" s="107" t="str">
        <f t="shared" si="6"/>
        <v>SCIENTIFIC PRODUCTS LTDA.</v>
      </c>
      <c r="BH21" s="107" t="str">
        <f t="shared" si="7"/>
        <v>FISHER</v>
      </c>
      <c r="BI21" s="107">
        <f t="shared" si="8"/>
        <v>198000</v>
      </c>
      <c r="BJ21" s="107">
        <f t="shared" si="9"/>
        <v>31680</v>
      </c>
      <c r="BK21" s="107">
        <f t="shared" si="10"/>
        <v>459360</v>
      </c>
      <c r="BL21" s="107" t="str">
        <f t="shared" si="11"/>
        <v>90 días</v>
      </c>
    </row>
    <row r="22" spans="1:64" ht="40.5" customHeight="1">
      <c r="A22" s="15">
        <v>15</v>
      </c>
      <c r="B22" s="23" t="s">
        <v>1239</v>
      </c>
      <c r="C22" s="15" t="s">
        <v>1237</v>
      </c>
      <c r="D22" s="15">
        <v>0</v>
      </c>
      <c r="E22" s="16" t="s">
        <v>1271</v>
      </c>
      <c r="F22" s="15">
        <v>1</v>
      </c>
      <c r="G22" s="250" t="s">
        <v>134</v>
      </c>
      <c r="H22" s="91">
        <v>291500</v>
      </c>
      <c r="I22" s="91">
        <v>46640</v>
      </c>
      <c r="J22" s="91">
        <v>338140</v>
      </c>
      <c r="K22" s="91" t="s">
        <v>1274</v>
      </c>
      <c r="L22" s="94"/>
      <c r="M22" s="77"/>
      <c r="N22" s="77"/>
      <c r="O22" s="77"/>
      <c r="P22" s="77"/>
      <c r="Q22" s="251"/>
      <c r="R22" s="89"/>
      <c r="S22" s="89"/>
      <c r="T22" s="89"/>
      <c r="U22" s="89"/>
      <c r="V22" s="252"/>
      <c r="W22" s="93"/>
      <c r="X22" s="93"/>
      <c r="Y22" s="93"/>
      <c r="Z22" s="93"/>
      <c r="AA22" s="250" t="s">
        <v>134</v>
      </c>
      <c r="AB22" s="254">
        <v>164400</v>
      </c>
      <c r="AC22" s="254">
        <v>26304</v>
      </c>
      <c r="AD22" s="254">
        <v>190704</v>
      </c>
      <c r="AE22" s="91" t="s">
        <v>1312</v>
      </c>
      <c r="AF22" s="256"/>
      <c r="AG22" s="161"/>
      <c r="AH22" s="161"/>
      <c r="AI22" s="161"/>
      <c r="AJ22" s="161"/>
      <c r="AK22" s="167" t="str">
        <f t="shared" si="0"/>
        <v>PROFINAS SAS</v>
      </c>
      <c r="AL22" s="167" t="str">
        <f t="shared" si="1"/>
        <v>MERCK</v>
      </c>
      <c r="AM22" s="167">
        <f t="shared" si="2"/>
        <v>164400</v>
      </c>
      <c r="AN22" s="167">
        <f t="shared" si="3"/>
        <v>26304</v>
      </c>
      <c r="AO22" s="167">
        <f t="shared" si="4"/>
        <v>190704</v>
      </c>
      <c r="AP22" s="167" t="str">
        <f t="shared" si="5"/>
        <v>8-75 DIAS</v>
      </c>
      <c r="AQ22" s="251"/>
      <c r="AR22" s="89"/>
      <c r="AS22" s="89"/>
      <c r="AT22" s="89"/>
      <c r="AU22" s="89"/>
      <c r="AV22" s="94" t="s">
        <v>88</v>
      </c>
      <c r="AW22" s="77">
        <v>202400</v>
      </c>
      <c r="AX22" s="77">
        <v>32384</v>
      </c>
      <c r="AY22" s="77">
        <v>234784</v>
      </c>
      <c r="AZ22" s="77" t="s">
        <v>1417</v>
      </c>
      <c r="BA22" s="151" t="str">
        <f t="shared" si="12"/>
        <v>SCIENTIFIC PRODUCTS LTDA.</v>
      </c>
      <c r="BB22" s="151" t="str">
        <f t="shared" si="13"/>
        <v>FISHER</v>
      </c>
      <c r="BC22" s="151">
        <f t="shared" si="14"/>
        <v>202400</v>
      </c>
      <c r="BD22" s="151">
        <f t="shared" si="15"/>
        <v>32384</v>
      </c>
      <c r="BE22" s="151">
        <f t="shared" si="16"/>
        <v>234784</v>
      </c>
      <c r="BF22" s="151" t="str">
        <f t="shared" si="17"/>
        <v>90 días</v>
      </c>
      <c r="BG22" s="107" t="str">
        <f t="shared" si="6"/>
        <v>MERCK</v>
      </c>
      <c r="BH22" s="107" t="str">
        <f t="shared" si="7"/>
        <v>MERCK</v>
      </c>
      <c r="BI22" s="107">
        <f t="shared" si="8"/>
        <v>164400</v>
      </c>
      <c r="BJ22" s="107">
        <f t="shared" si="9"/>
        <v>26304</v>
      </c>
      <c r="BK22" s="107">
        <f t="shared" si="10"/>
        <v>190704</v>
      </c>
      <c r="BL22" s="107" t="str">
        <f t="shared" si="11"/>
        <v>8-75 DIAS</v>
      </c>
    </row>
    <row r="23" spans="1:64" ht="21.75" customHeight="1">
      <c r="J23" s="5">
        <f>SUM(J8:J22)</f>
        <v>1991140</v>
      </c>
      <c r="L23" s="1"/>
      <c r="M23" s="1"/>
      <c r="N23" s="1"/>
      <c r="O23" s="5">
        <f>SUM(O8:O22)</f>
        <v>4998440</v>
      </c>
      <c r="P23" s="1"/>
      <c r="Q23" s="1"/>
      <c r="R23" s="1"/>
      <c r="S23" s="1"/>
      <c r="T23" s="5">
        <f>SUM(T8:T22)</f>
        <v>2173840</v>
      </c>
      <c r="U23" s="1"/>
      <c r="V23" s="1"/>
      <c r="W23" s="1"/>
      <c r="X23" s="1"/>
      <c r="Y23" s="5">
        <f>SUM(Y8:Y22)</f>
        <v>20855048.400000002</v>
      </c>
      <c r="Z23" s="1"/>
      <c r="AA23" s="1"/>
      <c r="AB23" s="1"/>
      <c r="AC23" s="1"/>
      <c r="AD23" s="253">
        <f>SUM(AD8:AD22)</f>
        <v>1666627.68</v>
      </c>
      <c r="AE23" s="1"/>
      <c r="AF23" s="1"/>
      <c r="AG23" s="1"/>
      <c r="AH23" s="1"/>
      <c r="AI23" s="5">
        <f>SUM(AI8:AI22)</f>
        <v>1714480</v>
      </c>
      <c r="AJ23" s="1"/>
      <c r="AQ23" s="1"/>
      <c r="AR23" s="1"/>
      <c r="AS23" s="1"/>
      <c r="AT23" s="5">
        <f>SUM(AT8:AT22)</f>
        <v>3244520</v>
      </c>
      <c r="AU23" s="1"/>
      <c r="AV23" s="1"/>
      <c r="AW23" s="1"/>
      <c r="AX23" s="1"/>
      <c r="AY23" s="5">
        <f>SUM(AY8:AY22)</f>
        <v>3333028</v>
      </c>
      <c r="AZ23" s="1"/>
    </row>
  </sheetData>
  <mergeCells count="15">
    <mergeCell ref="AQ6:AU6"/>
    <mergeCell ref="AV6:AZ6"/>
    <mergeCell ref="AK6:AP6"/>
    <mergeCell ref="BA6:BF6"/>
    <mergeCell ref="BG6:BL6"/>
    <mergeCell ref="L6:P6"/>
    <mergeCell ref="Q6:U6"/>
    <mergeCell ref="V6:Z6"/>
    <mergeCell ref="AA6:AE6"/>
    <mergeCell ref="AF6:AJ6"/>
    <mergeCell ref="A1:K1"/>
    <mergeCell ref="A2:K2"/>
    <mergeCell ref="A3:K3"/>
    <mergeCell ref="A5:C5"/>
    <mergeCell ref="G6:K6"/>
  </mergeCell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22"/>
  <sheetViews>
    <sheetView workbookViewId="0">
      <selection activeCell="C11" sqref="C11"/>
    </sheetView>
  </sheetViews>
  <sheetFormatPr baseColWidth="10" defaultRowHeight="15"/>
  <cols>
    <col min="1" max="1" width="41.7109375" style="1" customWidth="1"/>
    <col min="2" max="2" width="11.42578125" style="487"/>
    <col min="3" max="3" width="100.7109375" style="45" customWidth="1"/>
    <col min="4" max="5" width="11.42578125" style="1"/>
    <col min="6" max="6" width="10.28515625" style="1" customWidth="1"/>
    <col min="7" max="7" width="16" style="1" customWidth="1"/>
    <col min="8" max="10" width="11.42578125" style="1"/>
    <col min="11" max="11" width="11.42578125" style="36"/>
    <col min="12" max="16384" width="11.42578125" style="1"/>
  </cols>
  <sheetData>
    <row r="1" spans="1:11">
      <c r="A1" s="488" t="s">
        <v>0</v>
      </c>
      <c r="B1" s="488"/>
      <c r="C1" s="488"/>
      <c r="D1" s="488"/>
      <c r="E1" s="488"/>
      <c r="F1" s="488"/>
      <c r="G1" s="488"/>
      <c r="H1" s="488"/>
      <c r="I1" s="488"/>
      <c r="J1" s="488"/>
      <c r="K1" s="488"/>
    </row>
    <row r="2" spans="1:11">
      <c r="A2" s="488" t="s">
        <v>1443</v>
      </c>
      <c r="B2" s="488"/>
      <c r="C2" s="488"/>
      <c r="D2" s="488"/>
      <c r="E2" s="488"/>
      <c r="F2" s="488"/>
      <c r="G2" s="488"/>
      <c r="H2" s="488"/>
      <c r="I2" s="488"/>
      <c r="J2" s="488"/>
      <c r="K2" s="488"/>
    </row>
    <row r="3" spans="1:11">
      <c r="A3" s="488" t="s">
        <v>1444</v>
      </c>
      <c r="B3" s="488"/>
      <c r="C3" s="488"/>
      <c r="D3" s="488"/>
      <c r="E3" s="488"/>
      <c r="F3" s="488"/>
      <c r="G3" s="488"/>
      <c r="H3" s="488"/>
      <c r="I3" s="488"/>
      <c r="J3" s="488"/>
      <c r="K3" s="488"/>
    </row>
    <row r="4" spans="1:11">
      <c r="A4" s="488" t="s">
        <v>1597</v>
      </c>
      <c r="B4" s="488"/>
      <c r="C4" s="488"/>
      <c r="D4" s="488"/>
      <c r="E4" s="488"/>
      <c r="F4" s="488"/>
      <c r="G4" s="488"/>
      <c r="H4" s="488"/>
      <c r="I4" s="488"/>
      <c r="J4" s="488"/>
      <c r="K4" s="488"/>
    </row>
    <row r="7" spans="1:11" ht="45">
      <c r="A7" s="489" t="s">
        <v>1339</v>
      </c>
      <c r="B7" s="490" t="s">
        <v>1596</v>
      </c>
      <c r="C7" s="490" t="s">
        <v>2</v>
      </c>
      <c r="D7" s="490" t="s">
        <v>3</v>
      </c>
      <c r="E7" s="490" t="s">
        <v>4</v>
      </c>
      <c r="F7" s="490" t="s">
        <v>8</v>
      </c>
      <c r="G7" s="490" t="s">
        <v>1252</v>
      </c>
      <c r="H7" s="490" t="s">
        <v>7</v>
      </c>
      <c r="I7" s="490" t="s">
        <v>1240</v>
      </c>
      <c r="J7" s="490" t="s">
        <v>6</v>
      </c>
      <c r="K7" s="4" t="s">
        <v>1241</v>
      </c>
    </row>
    <row r="8" spans="1:11">
      <c r="A8" s="472" t="s">
        <v>1281</v>
      </c>
      <c r="B8" s="492">
        <v>44</v>
      </c>
      <c r="C8" s="6" t="s">
        <v>211</v>
      </c>
      <c r="D8" s="5" t="s">
        <v>19</v>
      </c>
      <c r="E8" s="5" t="s">
        <v>16</v>
      </c>
      <c r="F8" s="12">
        <v>1</v>
      </c>
      <c r="G8" s="5" t="s">
        <v>134</v>
      </c>
      <c r="H8" s="5">
        <v>389500</v>
      </c>
      <c r="I8" s="5">
        <v>62320</v>
      </c>
      <c r="J8" s="5" t="s">
        <v>1274</v>
      </c>
      <c r="K8" s="26">
        <v>451819.99999999994</v>
      </c>
    </row>
    <row r="9" spans="1:11">
      <c r="A9" s="472" t="s">
        <v>1281</v>
      </c>
      <c r="B9" s="492">
        <v>177</v>
      </c>
      <c r="C9" s="6" t="s">
        <v>447</v>
      </c>
      <c r="D9" s="5" t="s">
        <v>324</v>
      </c>
      <c r="E9" s="5" t="s">
        <v>54</v>
      </c>
      <c r="F9" s="12">
        <v>2</v>
      </c>
      <c r="G9" s="5" t="s">
        <v>296</v>
      </c>
      <c r="H9" s="5">
        <v>43000</v>
      </c>
      <c r="I9" s="5">
        <v>6880</v>
      </c>
      <c r="J9" s="5" t="s">
        <v>1274</v>
      </c>
      <c r="K9" s="26">
        <v>99760</v>
      </c>
    </row>
    <row r="10" spans="1:11">
      <c r="A10" s="472" t="s">
        <v>1281</v>
      </c>
      <c r="B10" s="492">
        <v>185</v>
      </c>
      <c r="C10" s="6" t="s">
        <v>506</v>
      </c>
      <c r="D10" s="5" t="s">
        <v>19</v>
      </c>
      <c r="E10" s="5" t="s">
        <v>16</v>
      </c>
      <c r="F10" s="12">
        <v>1</v>
      </c>
      <c r="G10" s="5" t="s">
        <v>476</v>
      </c>
      <c r="H10" s="5">
        <v>151200</v>
      </c>
      <c r="I10" s="5">
        <v>24192</v>
      </c>
      <c r="J10" s="5" t="s">
        <v>1274</v>
      </c>
      <c r="K10" s="26">
        <v>175392</v>
      </c>
    </row>
    <row r="11" spans="1:11">
      <c r="A11" s="472" t="s">
        <v>1281</v>
      </c>
      <c r="B11" s="492">
        <v>186</v>
      </c>
      <c r="C11" s="6" t="s">
        <v>507</v>
      </c>
      <c r="D11" s="5" t="s">
        <v>248</v>
      </c>
      <c r="E11" s="5" t="s">
        <v>14</v>
      </c>
      <c r="F11" s="12">
        <v>1</v>
      </c>
      <c r="G11" s="5" t="s">
        <v>1278</v>
      </c>
      <c r="H11" s="5">
        <v>121000</v>
      </c>
      <c r="I11" s="5">
        <v>19360</v>
      </c>
      <c r="J11" s="5" t="s">
        <v>1274</v>
      </c>
      <c r="K11" s="26">
        <v>140360</v>
      </c>
    </row>
    <row r="12" spans="1:11">
      <c r="A12" s="472" t="s">
        <v>1281</v>
      </c>
      <c r="B12" s="492">
        <v>235</v>
      </c>
      <c r="C12" s="6"/>
      <c r="D12" s="5"/>
      <c r="E12" s="5"/>
      <c r="F12" s="12"/>
      <c r="G12" s="5"/>
      <c r="H12" s="5"/>
      <c r="I12" s="5"/>
      <c r="J12" s="5"/>
      <c r="K12" s="26">
        <v>232579.99999999997</v>
      </c>
    </row>
    <row r="13" spans="1:11">
      <c r="A13" s="472" t="s">
        <v>1281</v>
      </c>
      <c r="B13" s="492">
        <v>309</v>
      </c>
      <c r="C13" s="6" t="s">
        <v>533</v>
      </c>
      <c r="D13" s="5">
        <v>1</v>
      </c>
      <c r="E13" s="5" t="s">
        <v>54</v>
      </c>
      <c r="F13" s="12">
        <v>10</v>
      </c>
      <c r="G13" s="5" t="s">
        <v>327</v>
      </c>
      <c r="H13" s="5">
        <v>10500</v>
      </c>
      <c r="I13" s="5">
        <v>1680</v>
      </c>
      <c r="J13" s="5" t="s">
        <v>1274</v>
      </c>
      <c r="K13" s="26">
        <v>121799.99999999999</v>
      </c>
    </row>
    <row r="14" spans="1:11">
      <c r="A14" s="472" t="s">
        <v>1281</v>
      </c>
      <c r="B14" s="492">
        <v>310</v>
      </c>
      <c r="C14" s="6" t="s">
        <v>534</v>
      </c>
      <c r="D14" s="5">
        <v>1</v>
      </c>
      <c r="E14" s="5" t="s">
        <v>54</v>
      </c>
      <c r="F14" s="12">
        <v>10</v>
      </c>
      <c r="G14" s="5" t="s">
        <v>327</v>
      </c>
      <c r="H14" s="5">
        <v>12000</v>
      </c>
      <c r="I14" s="5">
        <v>1920</v>
      </c>
      <c r="J14" s="5" t="s">
        <v>1274</v>
      </c>
      <c r="K14" s="26">
        <v>139200</v>
      </c>
    </row>
    <row r="15" spans="1:11">
      <c r="A15" s="472" t="s">
        <v>1281</v>
      </c>
      <c r="B15" s="492">
        <v>311</v>
      </c>
      <c r="C15" s="6" t="s">
        <v>535</v>
      </c>
      <c r="D15" s="5">
        <v>1</v>
      </c>
      <c r="E15" s="5" t="s">
        <v>54</v>
      </c>
      <c r="F15" s="12">
        <v>10</v>
      </c>
      <c r="G15" s="5" t="s">
        <v>327</v>
      </c>
      <c r="H15" s="5">
        <v>15000</v>
      </c>
      <c r="I15" s="5">
        <v>2400</v>
      </c>
      <c r="J15" s="5" t="s">
        <v>1274</v>
      </c>
      <c r="K15" s="26">
        <v>174000</v>
      </c>
    </row>
    <row r="16" spans="1:11">
      <c r="A16" s="472" t="s">
        <v>1281</v>
      </c>
      <c r="B16" s="492">
        <v>325</v>
      </c>
      <c r="C16" s="6" t="s">
        <v>598</v>
      </c>
      <c r="D16" s="5" t="s">
        <v>17</v>
      </c>
      <c r="E16" s="5" t="s">
        <v>16</v>
      </c>
      <c r="F16" s="12">
        <v>4</v>
      </c>
      <c r="G16" s="5" t="s">
        <v>476</v>
      </c>
      <c r="H16" s="5">
        <v>166500</v>
      </c>
      <c r="I16" s="5">
        <v>26640</v>
      </c>
      <c r="J16" s="5" t="s">
        <v>1276</v>
      </c>
      <c r="K16" s="26">
        <v>772560</v>
      </c>
    </row>
    <row r="17" spans="1:11">
      <c r="A17" s="472" t="s">
        <v>1281</v>
      </c>
      <c r="B17" s="492">
        <v>328</v>
      </c>
      <c r="C17" s="6" t="s">
        <v>601</v>
      </c>
      <c r="D17" s="5" t="s">
        <v>10</v>
      </c>
      <c r="E17" s="5" t="s">
        <v>14</v>
      </c>
      <c r="F17" s="12">
        <v>1</v>
      </c>
      <c r="G17" s="5" t="s">
        <v>134</v>
      </c>
      <c r="H17" s="5">
        <v>214900</v>
      </c>
      <c r="I17" s="5">
        <v>34384</v>
      </c>
      <c r="J17" s="5" t="s">
        <v>1274</v>
      </c>
      <c r="K17" s="26">
        <v>249283.99999999997</v>
      </c>
    </row>
    <row r="18" spans="1:11" ht="45">
      <c r="A18" s="472" t="s">
        <v>1281</v>
      </c>
      <c r="B18" s="492">
        <v>331</v>
      </c>
      <c r="C18" s="6" t="s">
        <v>612</v>
      </c>
      <c r="D18" s="5" t="s">
        <v>356</v>
      </c>
      <c r="E18" s="5" t="s">
        <v>54</v>
      </c>
      <c r="F18" s="12">
        <v>1</v>
      </c>
      <c r="G18" s="5" t="s">
        <v>113</v>
      </c>
      <c r="H18" s="5">
        <v>15000</v>
      </c>
      <c r="I18" s="5">
        <v>2400</v>
      </c>
      <c r="J18" s="5" t="s">
        <v>1274</v>
      </c>
      <c r="K18" s="26">
        <v>17400</v>
      </c>
    </row>
    <row r="19" spans="1:11" ht="45">
      <c r="A19" s="472" t="s">
        <v>1281</v>
      </c>
      <c r="B19" s="492">
        <v>332</v>
      </c>
      <c r="C19" s="6" t="s">
        <v>613</v>
      </c>
      <c r="D19" s="5" t="s">
        <v>356</v>
      </c>
      <c r="E19" s="5" t="s">
        <v>54</v>
      </c>
      <c r="F19" s="12">
        <v>1</v>
      </c>
      <c r="G19" s="5" t="s">
        <v>113</v>
      </c>
      <c r="H19" s="5">
        <v>17000</v>
      </c>
      <c r="I19" s="5">
        <v>2720</v>
      </c>
      <c r="J19" s="5" t="s">
        <v>1274</v>
      </c>
      <c r="K19" s="26">
        <v>19720</v>
      </c>
    </row>
    <row r="20" spans="1:11">
      <c r="A20" s="472" t="s">
        <v>1281</v>
      </c>
      <c r="B20" s="492">
        <v>438</v>
      </c>
      <c r="C20" s="6" t="s">
        <v>625</v>
      </c>
      <c r="D20" s="5">
        <v>1011880500</v>
      </c>
      <c r="E20" s="5" t="s">
        <v>626</v>
      </c>
      <c r="F20" s="12">
        <v>3</v>
      </c>
      <c r="G20" s="5" t="s">
        <v>134</v>
      </c>
      <c r="H20" s="5">
        <v>176000</v>
      </c>
      <c r="I20" s="5" t="s">
        <v>914</v>
      </c>
      <c r="J20" s="5" t="s">
        <v>1276</v>
      </c>
      <c r="K20" s="26">
        <v>528000</v>
      </c>
    </row>
    <row r="21" spans="1:11">
      <c r="A21" s="472" t="s">
        <v>1281</v>
      </c>
      <c r="B21" s="492">
        <v>451</v>
      </c>
      <c r="C21" s="6" t="s">
        <v>652</v>
      </c>
      <c r="D21" s="5" t="s">
        <v>653</v>
      </c>
      <c r="E21" s="5" t="s">
        <v>10</v>
      </c>
      <c r="F21" s="12">
        <v>2</v>
      </c>
      <c r="G21" s="5" t="s">
        <v>1344</v>
      </c>
      <c r="H21" s="5">
        <v>49000</v>
      </c>
      <c r="I21" s="5">
        <v>7840</v>
      </c>
      <c r="J21" s="5" t="s">
        <v>1276</v>
      </c>
      <c r="K21" s="26">
        <v>113679.99999999999</v>
      </c>
    </row>
    <row r="22" spans="1:11">
      <c r="A22" s="472" t="s">
        <v>1281</v>
      </c>
      <c r="B22" s="492">
        <v>452</v>
      </c>
      <c r="C22" s="6" t="s">
        <v>657</v>
      </c>
      <c r="D22" s="5" t="s">
        <v>658</v>
      </c>
      <c r="E22" s="5" t="s">
        <v>659</v>
      </c>
      <c r="F22" s="12">
        <v>5</v>
      </c>
      <c r="G22" s="5" t="s">
        <v>660</v>
      </c>
      <c r="H22" s="5">
        <v>13500</v>
      </c>
      <c r="I22" s="5">
        <v>2160</v>
      </c>
      <c r="J22" s="5" t="s">
        <v>1276</v>
      </c>
      <c r="K22" s="26">
        <v>78300</v>
      </c>
    </row>
    <row r="23" spans="1:11">
      <c r="A23" s="472" t="s">
        <v>1281</v>
      </c>
      <c r="B23" s="492">
        <v>454</v>
      </c>
      <c r="C23" s="6" t="s">
        <v>663</v>
      </c>
      <c r="D23" s="5" t="s">
        <v>664</v>
      </c>
      <c r="E23" s="5" t="s">
        <v>665</v>
      </c>
      <c r="F23" s="12">
        <v>20</v>
      </c>
      <c r="G23" s="5" t="s">
        <v>656</v>
      </c>
      <c r="H23" s="5">
        <v>9000</v>
      </c>
      <c r="I23" s="5">
        <v>1440</v>
      </c>
      <c r="J23" s="5" t="s">
        <v>1276</v>
      </c>
      <c r="K23" s="26">
        <v>208800</v>
      </c>
    </row>
    <row r="24" spans="1:11">
      <c r="A24" s="472" t="s">
        <v>1281</v>
      </c>
      <c r="B24" s="492">
        <v>457</v>
      </c>
      <c r="C24" s="6" t="s">
        <v>914</v>
      </c>
      <c r="D24" s="5" t="s">
        <v>673</v>
      </c>
      <c r="E24" s="5" t="s">
        <v>674</v>
      </c>
      <c r="F24" s="12">
        <v>3</v>
      </c>
      <c r="G24" s="5" t="s">
        <v>675</v>
      </c>
      <c r="H24" s="5">
        <v>21000</v>
      </c>
      <c r="I24" s="5">
        <v>3360</v>
      </c>
      <c r="J24" s="5" t="s">
        <v>1276</v>
      </c>
      <c r="K24" s="26">
        <v>73080</v>
      </c>
    </row>
    <row r="25" spans="1:11">
      <c r="A25" s="472" t="s">
        <v>1281</v>
      </c>
      <c r="B25" s="492">
        <v>481</v>
      </c>
      <c r="C25" s="6" t="s">
        <v>734</v>
      </c>
      <c r="D25" s="5" t="s">
        <v>735</v>
      </c>
      <c r="E25" s="5" t="s">
        <v>690</v>
      </c>
      <c r="F25" s="12">
        <v>20</v>
      </c>
      <c r="G25" s="5" t="s">
        <v>327</v>
      </c>
      <c r="H25" s="5">
        <v>6800</v>
      </c>
      <c r="I25" s="5">
        <v>1088</v>
      </c>
      <c r="J25" s="5" t="s">
        <v>1276</v>
      </c>
      <c r="K25" s="26">
        <v>157760</v>
      </c>
    </row>
    <row r="26" spans="1:11">
      <c r="A26" s="472" t="s">
        <v>1281</v>
      </c>
      <c r="B26" s="492">
        <v>482</v>
      </c>
      <c r="C26" s="6" t="s">
        <v>737</v>
      </c>
      <c r="D26" s="5" t="s">
        <v>738</v>
      </c>
      <c r="E26" s="5" t="s">
        <v>690</v>
      </c>
      <c r="F26" s="12">
        <v>20</v>
      </c>
      <c r="G26" s="5" t="s">
        <v>327</v>
      </c>
      <c r="H26" s="5">
        <v>7600</v>
      </c>
      <c r="I26" s="5">
        <v>1216</v>
      </c>
      <c r="J26" s="5" t="s">
        <v>1276</v>
      </c>
      <c r="K26" s="26">
        <v>176320</v>
      </c>
    </row>
    <row r="27" spans="1:11">
      <c r="A27" s="472" t="s">
        <v>1281</v>
      </c>
      <c r="B27" s="492">
        <v>486</v>
      </c>
      <c r="C27" s="6" t="s">
        <v>745</v>
      </c>
      <c r="D27" s="5" t="s">
        <v>746</v>
      </c>
      <c r="E27" s="5" t="s">
        <v>747</v>
      </c>
      <c r="F27" s="12">
        <v>9</v>
      </c>
      <c r="G27" s="5" t="s">
        <v>327</v>
      </c>
      <c r="H27" s="5">
        <v>2600</v>
      </c>
      <c r="I27" s="5">
        <v>416</v>
      </c>
      <c r="J27" s="5" t="s">
        <v>1276</v>
      </c>
      <c r="K27" s="26">
        <v>27143.999999999996</v>
      </c>
    </row>
    <row r="28" spans="1:11">
      <c r="A28" s="472" t="s">
        <v>1281</v>
      </c>
      <c r="B28" s="492">
        <v>519</v>
      </c>
      <c r="C28" s="6" t="s">
        <v>824</v>
      </c>
      <c r="D28" s="5" t="s">
        <v>825</v>
      </c>
      <c r="E28" s="5" t="s">
        <v>665</v>
      </c>
      <c r="F28" s="12">
        <v>1</v>
      </c>
      <c r="G28" s="5" t="s">
        <v>656</v>
      </c>
      <c r="H28" s="5">
        <v>9000</v>
      </c>
      <c r="I28" s="5">
        <v>1440</v>
      </c>
      <c r="J28" s="5" t="s">
        <v>1276</v>
      </c>
      <c r="K28" s="26">
        <v>10440</v>
      </c>
    </row>
    <row r="29" spans="1:11">
      <c r="A29" s="472" t="s">
        <v>1281</v>
      </c>
      <c r="B29" s="492">
        <v>528</v>
      </c>
      <c r="C29" s="6" t="s">
        <v>858</v>
      </c>
      <c r="D29" s="5" t="s">
        <v>859</v>
      </c>
      <c r="E29" s="5" t="s">
        <v>860</v>
      </c>
      <c r="F29" s="12">
        <v>2</v>
      </c>
      <c r="G29" s="5" t="s">
        <v>186</v>
      </c>
      <c r="H29" s="5">
        <v>565000</v>
      </c>
      <c r="I29" s="5">
        <v>90400</v>
      </c>
      <c r="J29" s="5" t="s">
        <v>1276</v>
      </c>
      <c r="K29" s="26">
        <v>1310800</v>
      </c>
    </row>
    <row r="30" spans="1:11">
      <c r="A30" s="472" t="s">
        <v>1281</v>
      </c>
      <c r="B30" s="492">
        <v>561</v>
      </c>
      <c r="C30" s="6" t="s">
        <v>1089</v>
      </c>
      <c r="D30" s="5" t="s">
        <v>1090</v>
      </c>
      <c r="E30" s="5" t="s">
        <v>1091</v>
      </c>
      <c r="F30" s="12">
        <v>1</v>
      </c>
      <c r="G30" s="5" t="s">
        <v>476</v>
      </c>
      <c r="H30" s="5">
        <v>190000</v>
      </c>
      <c r="I30" s="5">
        <v>30400</v>
      </c>
      <c r="J30" s="5" t="s">
        <v>1276</v>
      </c>
      <c r="K30" s="26">
        <v>220399.99999999997</v>
      </c>
    </row>
    <row r="31" spans="1:11">
      <c r="A31" s="472" t="s">
        <v>1281</v>
      </c>
      <c r="B31" s="492">
        <v>563</v>
      </c>
      <c r="C31" s="6" t="s">
        <v>1097</v>
      </c>
      <c r="D31" s="5" t="s">
        <v>1098</v>
      </c>
      <c r="E31" s="5" t="s">
        <v>1576</v>
      </c>
      <c r="F31" s="12">
        <v>2</v>
      </c>
      <c r="G31" s="5" t="s">
        <v>1348</v>
      </c>
      <c r="H31" s="5">
        <v>104000</v>
      </c>
      <c r="I31" s="5">
        <v>16640</v>
      </c>
      <c r="J31" s="5" t="s">
        <v>1276</v>
      </c>
      <c r="K31" s="26">
        <v>241279.99999999997</v>
      </c>
    </row>
    <row r="32" spans="1:11" ht="30">
      <c r="A32" s="472" t="s">
        <v>1281</v>
      </c>
      <c r="B32" s="492">
        <v>564</v>
      </c>
      <c r="C32" s="6" t="s">
        <v>1099</v>
      </c>
      <c r="D32" s="5" t="s">
        <v>1100</v>
      </c>
      <c r="E32" s="5" t="s">
        <v>1576</v>
      </c>
      <c r="F32" s="12">
        <v>4</v>
      </c>
      <c r="G32" s="5" t="s">
        <v>1348</v>
      </c>
      <c r="H32" s="5">
        <v>16500</v>
      </c>
      <c r="I32" s="5">
        <v>2640</v>
      </c>
      <c r="J32" s="5" t="s">
        <v>1276</v>
      </c>
      <c r="K32" s="26">
        <v>76560</v>
      </c>
    </row>
    <row r="33" spans="1:11">
      <c r="A33" s="472" t="s">
        <v>1281</v>
      </c>
      <c r="B33" s="492">
        <v>565</v>
      </c>
      <c r="C33" s="6" t="s">
        <v>1101</v>
      </c>
      <c r="D33" s="5" t="s">
        <v>1102</v>
      </c>
      <c r="E33" s="5" t="s">
        <v>1576</v>
      </c>
      <c r="F33" s="12">
        <v>4</v>
      </c>
      <c r="G33" s="5" t="s">
        <v>1348</v>
      </c>
      <c r="H33" s="5">
        <v>11000</v>
      </c>
      <c r="I33" s="5">
        <v>1760</v>
      </c>
      <c r="J33" s="5" t="s">
        <v>1276</v>
      </c>
      <c r="K33" s="26">
        <v>51040</v>
      </c>
    </row>
    <row r="34" spans="1:11">
      <c r="A34" s="472" t="s">
        <v>1281</v>
      </c>
      <c r="B34" s="492">
        <v>566</v>
      </c>
      <c r="C34" s="6" t="s">
        <v>834</v>
      </c>
      <c r="D34" s="5" t="s">
        <v>835</v>
      </c>
      <c r="E34" s="5" t="s">
        <v>836</v>
      </c>
      <c r="F34" s="12">
        <v>100</v>
      </c>
      <c r="G34" s="5" t="s">
        <v>678</v>
      </c>
      <c r="H34" s="5">
        <v>2600</v>
      </c>
      <c r="I34" s="5">
        <v>416</v>
      </c>
      <c r="J34" s="5" t="s">
        <v>1276</v>
      </c>
      <c r="K34" s="26">
        <v>301600</v>
      </c>
    </row>
    <row r="35" spans="1:11">
      <c r="A35" s="472" t="s">
        <v>1281</v>
      </c>
      <c r="B35" s="492">
        <v>567</v>
      </c>
      <c r="C35" s="6" t="s">
        <v>838</v>
      </c>
      <c r="D35" s="5" t="s">
        <v>835</v>
      </c>
      <c r="E35" s="5" t="s">
        <v>836</v>
      </c>
      <c r="F35" s="12">
        <v>100</v>
      </c>
      <c r="G35" s="5" t="s">
        <v>678</v>
      </c>
      <c r="H35" s="5">
        <v>2600</v>
      </c>
      <c r="I35" s="5">
        <v>416</v>
      </c>
      <c r="J35" s="5" t="s">
        <v>1276</v>
      </c>
      <c r="K35" s="26">
        <v>301600</v>
      </c>
    </row>
    <row r="36" spans="1:11">
      <c r="A36" s="472" t="s">
        <v>1281</v>
      </c>
      <c r="B36" s="492">
        <v>568</v>
      </c>
      <c r="C36" s="6" t="s">
        <v>839</v>
      </c>
      <c r="D36" s="5" t="s">
        <v>840</v>
      </c>
      <c r="E36" s="5" t="s">
        <v>836</v>
      </c>
      <c r="F36" s="12">
        <v>100</v>
      </c>
      <c r="G36" s="5" t="s">
        <v>678</v>
      </c>
      <c r="H36" s="5">
        <v>2600</v>
      </c>
      <c r="I36" s="5">
        <v>416</v>
      </c>
      <c r="J36" s="5" t="s">
        <v>1276</v>
      </c>
      <c r="K36" s="26">
        <v>301600</v>
      </c>
    </row>
    <row r="37" spans="1:11">
      <c r="A37" s="472" t="s">
        <v>1281</v>
      </c>
      <c r="B37" s="492">
        <v>569</v>
      </c>
      <c r="C37" s="6" t="s">
        <v>841</v>
      </c>
      <c r="D37" s="5" t="s">
        <v>842</v>
      </c>
      <c r="E37" s="5" t="s">
        <v>843</v>
      </c>
      <c r="F37" s="12">
        <v>2</v>
      </c>
      <c r="G37" s="5" t="s">
        <v>678</v>
      </c>
      <c r="H37" s="5">
        <v>15000</v>
      </c>
      <c r="I37" s="5">
        <v>2400</v>
      </c>
      <c r="J37" s="5" t="s">
        <v>1276</v>
      </c>
      <c r="K37" s="26">
        <v>34800</v>
      </c>
    </row>
    <row r="38" spans="1:11">
      <c r="A38" s="472" t="s">
        <v>1281</v>
      </c>
      <c r="B38" s="492">
        <v>580</v>
      </c>
      <c r="C38" s="6" t="s">
        <v>928</v>
      </c>
      <c r="D38" s="5">
        <v>50</v>
      </c>
      <c r="E38" s="5" t="s">
        <v>317</v>
      </c>
      <c r="F38" s="12">
        <v>1</v>
      </c>
      <c r="G38" s="5" t="s">
        <v>1392</v>
      </c>
      <c r="H38" s="5">
        <v>166500</v>
      </c>
      <c r="I38" s="5">
        <v>16650</v>
      </c>
      <c r="J38" s="5" t="s">
        <v>1274</v>
      </c>
      <c r="K38" s="26">
        <v>193140</v>
      </c>
    </row>
    <row r="39" spans="1:11">
      <c r="A39" s="472" t="s">
        <v>1281</v>
      </c>
      <c r="B39" s="492">
        <v>598</v>
      </c>
      <c r="C39" s="6" t="s">
        <v>954</v>
      </c>
      <c r="D39" s="5" t="s">
        <v>163</v>
      </c>
      <c r="E39" s="5" t="s">
        <v>54</v>
      </c>
      <c r="F39" s="12">
        <v>1</v>
      </c>
      <c r="G39" s="5" t="s">
        <v>1429</v>
      </c>
      <c r="H39" s="5">
        <v>34000</v>
      </c>
      <c r="I39" s="5">
        <v>3400</v>
      </c>
      <c r="J39" s="5" t="s">
        <v>1276</v>
      </c>
      <c r="K39" s="26">
        <v>39440</v>
      </c>
    </row>
    <row r="40" spans="1:11" ht="30">
      <c r="A40" s="472" t="s">
        <v>1281</v>
      </c>
      <c r="B40" s="492">
        <v>599</v>
      </c>
      <c r="C40" s="6" t="s">
        <v>956</v>
      </c>
      <c r="D40" s="5" t="s">
        <v>957</v>
      </c>
      <c r="E40" s="5" t="s">
        <v>54</v>
      </c>
      <c r="F40" s="12">
        <v>2</v>
      </c>
      <c r="G40" s="5" t="s">
        <v>1430</v>
      </c>
      <c r="H40" s="5">
        <v>63000</v>
      </c>
      <c r="I40" s="5">
        <v>6300</v>
      </c>
      <c r="J40" s="5" t="s">
        <v>1276</v>
      </c>
      <c r="K40" s="26">
        <v>146160</v>
      </c>
    </row>
    <row r="41" spans="1:11">
      <c r="A41" s="472" t="s">
        <v>1281</v>
      </c>
      <c r="B41" s="492">
        <v>602</v>
      </c>
      <c r="C41" s="6" t="s">
        <v>961</v>
      </c>
      <c r="D41" s="5" t="s">
        <v>163</v>
      </c>
      <c r="E41" s="5" t="s">
        <v>54</v>
      </c>
      <c r="F41" s="12">
        <v>10</v>
      </c>
      <c r="G41" s="5" t="s">
        <v>696</v>
      </c>
      <c r="H41" s="5">
        <v>9600</v>
      </c>
      <c r="I41" s="5">
        <v>960</v>
      </c>
      <c r="J41" s="5" t="s">
        <v>1276</v>
      </c>
      <c r="K41" s="26">
        <v>111359.99999999999</v>
      </c>
    </row>
    <row r="42" spans="1:11">
      <c r="A42" s="472" t="s">
        <v>1281</v>
      </c>
      <c r="B42" s="492">
        <v>603</v>
      </c>
      <c r="C42" s="6" t="s">
        <v>962</v>
      </c>
      <c r="D42" s="5" t="s">
        <v>163</v>
      </c>
      <c r="E42" s="5" t="s">
        <v>54</v>
      </c>
      <c r="F42" s="12">
        <v>10</v>
      </c>
      <c r="G42" s="5" t="s">
        <v>696</v>
      </c>
      <c r="H42" s="5">
        <v>9300</v>
      </c>
      <c r="I42" s="5">
        <v>930</v>
      </c>
      <c r="J42" s="5" t="s">
        <v>1276</v>
      </c>
      <c r="K42" s="26">
        <v>107879.99999999999</v>
      </c>
    </row>
    <row r="43" spans="1:11">
      <c r="A43" s="472" t="s">
        <v>1281</v>
      </c>
      <c r="B43" s="492">
        <v>604</v>
      </c>
      <c r="C43" s="6" t="s">
        <v>963</v>
      </c>
      <c r="D43" s="5" t="s">
        <v>163</v>
      </c>
      <c r="E43" s="5" t="s">
        <v>54</v>
      </c>
      <c r="F43" s="12">
        <v>5</v>
      </c>
      <c r="G43" s="5" t="s">
        <v>696</v>
      </c>
      <c r="H43" s="5">
        <v>10000</v>
      </c>
      <c r="I43" s="5">
        <v>1000</v>
      </c>
      <c r="J43" s="5" t="s">
        <v>1276</v>
      </c>
      <c r="K43" s="26">
        <v>57999.999999999993</v>
      </c>
    </row>
    <row r="44" spans="1:11">
      <c r="A44" s="472" t="s">
        <v>1281</v>
      </c>
      <c r="B44" s="492">
        <v>605</v>
      </c>
      <c r="C44" s="6" t="s">
        <v>964</v>
      </c>
      <c r="D44" s="5" t="s">
        <v>163</v>
      </c>
      <c r="E44" s="5" t="s">
        <v>54</v>
      </c>
      <c r="F44" s="12">
        <v>5</v>
      </c>
      <c r="G44" s="5" t="s">
        <v>696</v>
      </c>
      <c r="H44" s="5">
        <v>13700</v>
      </c>
      <c r="I44" s="5">
        <v>1370</v>
      </c>
      <c r="J44" s="5" t="s">
        <v>1276</v>
      </c>
      <c r="K44" s="26">
        <v>79460</v>
      </c>
    </row>
    <row r="45" spans="1:11">
      <c r="A45" s="472" t="s">
        <v>1281</v>
      </c>
      <c r="B45" s="492">
        <v>675</v>
      </c>
      <c r="C45" s="6" t="s">
        <v>1056</v>
      </c>
      <c r="D45" s="5" t="s">
        <v>957</v>
      </c>
      <c r="E45" s="5" t="s">
        <v>944</v>
      </c>
      <c r="F45" s="12">
        <v>1</v>
      </c>
      <c r="G45" s="5" t="s">
        <v>327</v>
      </c>
      <c r="H45" s="5">
        <v>72000</v>
      </c>
      <c r="I45" s="5">
        <v>7200</v>
      </c>
      <c r="J45" s="5" t="s">
        <v>1274</v>
      </c>
      <c r="K45" s="26">
        <v>83520</v>
      </c>
    </row>
    <row r="46" spans="1:11">
      <c r="A46" s="472" t="s">
        <v>1281</v>
      </c>
      <c r="B46" s="492">
        <v>726</v>
      </c>
      <c r="C46" s="6" t="s">
        <v>1175</v>
      </c>
      <c r="D46" s="5">
        <v>1</v>
      </c>
      <c r="E46" s="5" t="s">
        <v>118</v>
      </c>
      <c r="F46" s="12">
        <v>5</v>
      </c>
      <c r="G46" s="5" t="s">
        <v>675</v>
      </c>
      <c r="H46" s="5">
        <v>21000</v>
      </c>
      <c r="I46" s="5">
        <v>3360</v>
      </c>
      <c r="J46" s="5" t="s">
        <v>1276</v>
      </c>
      <c r="K46" s="26">
        <v>121799.99999999999</v>
      </c>
    </row>
    <row r="47" spans="1:11">
      <c r="A47" s="472" t="s">
        <v>1281</v>
      </c>
      <c r="B47" s="492">
        <v>728</v>
      </c>
      <c r="C47" s="6" t="s">
        <v>1181</v>
      </c>
      <c r="D47" s="5" t="s">
        <v>1178</v>
      </c>
      <c r="E47" s="5" t="s">
        <v>686</v>
      </c>
      <c r="F47" s="12">
        <v>2</v>
      </c>
      <c r="G47" s="5" t="s">
        <v>656</v>
      </c>
      <c r="H47" s="5">
        <v>10000</v>
      </c>
      <c r="I47" s="5">
        <v>1600</v>
      </c>
      <c r="J47" s="5" t="s">
        <v>1276</v>
      </c>
      <c r="K47" s="26">
        <v>23200</v>
      </c>
    </row>
    <row r="48" spans="1:11">
      <c r="A48" s="472" t="s">
        <v>1281</v>
      </c>
      <c r="B48" s="492">
        <v>733</v>
      </c>
      <c r="C48" s="6" t="s">
        <v>1188</v>
      </c>
      <c r="D48" s="5">
        <v>1</v>
      </c>
      <c r="E48" s="5" t="s">
        <v>935</v>
      </c>
      <c r="F48" s="12">
        <v>10</v>
      </c>
      <c r="G48" s="5" t="s">
        <v>1275</v>
      </c>
      <c r="H48" s="5">
        <v>7000</v>
      </c>
      <c r="I48" s="5">
        <v>1120</v>
      </c>
      <c r="J48" s="5" t="s">
        <v>1276</v>
      </c>
      <c r="K48" s="26">
        <v>81200</v>
      </c>
    </row>
    <row r="49" spans="1:11">
      <c r="A49" s="472" t="s">
        <v>1281</v>
      </c>
      <c r="B49" s="492">
        <v>735</v>
      </c>
      <c r="C49" s="6" t="s">
        <v>1192</v>
      </c>
      <c r="D49" s="5" t="s">
        <v>1576</v>
      </c>
      <c r="E49" s="5" t="s">
        <v>1576</v>
      </c>
      <c r="F49" s="12">
        <v>50</v>
      </c>
      <c r="G49" s="5" t="s">
        <v>1393</v>
      </c>
      <c r="H49" s="5">
        <v>2600</v>
      </c>
      <c r="I49" s="5">
        <v>416</v>
      </c>
      <c r="J49" s="5" t="s">
        <v>1276</v>
      </c>
      <c r="K49" s="26">
        <v>150800</v>
      </c>
    </row>
    <row r="50" spans="1:11" ht="15.75" thickBot="1">
      <c r="A50" s="473" t="s">
        <v>1281</v>
      </c>
      <c r="B50" s="493">
        <v>747</v>
      </c>
      <c r="C50" s="495" t="s">
        <v>1207</v>
      </c>
      <c r="D50" s="474">
        <v>1</v>
      </c>
      <c r="E50" s="474" t="s">
        <v>935</v>
      </c>
      <c r="F50" s="491">
        <v>3</v>
      </c>
      <c r="G50" s="474" t="s">
        <v>327</v>
      </c>
      <c r="H50" s="474">
        <v>10000</v>
      </c>
      <c r="I50" s="474">
        <v>1600</v>
      </c>
      <c r="J50" s="474" t="s">
        <v>1276</v>
      </c>
      <c r="K50" s="475">
        <v>34800</v>
      </c>
    </row>
    <row r="51" spans="1:11" ht="15.75" thickBot="1">
      <c r="A51" s="476" t="s">
        <v>1577</v>
      </c>
      <c r="B51" s="477"/>
      <c r="C51" s="477"/>
      <c r="D51" s="477"/>
      <c r="E51" s="477"/>
      <c r="F51" s="477"/>
      <c r="G51" s="477"/>
      <c r="H51" s="477"/>
      <c r="I51" s="477"/>
      <c r="J51" s="478"/>
      <c r="K51" s="479">
        <v>8037840</v>
      </c>
    </row>
    <row r="52" spans="1:11" ht="45">
      <c r="A52" s="480" t="s">
        <v>1543</v>
      </c>
      <c r="B52" s="494">
        <v>53</v>
      </c>
      <c r="C52" s="496" t="s">
        <v>226</v>
      </c>
      <c r="D52" s="481" t="s">
        <v>1576</v>
      </c>
      <c r="E52" s="481" t="s">
        <v>1576</v>
      </c>
      <c r="F52" s="481">
        <v>1</v>
      </c>
      <c r="G52" s="481" t="s">
        <v>225</v>
      </c>
      <c r="H52" s="481">
        <v>271000</v>
      </c>
      <c r="I52" s="481">
        <v>43369</v>
      </c>
      <c r="J52" s="481" t="s">
        <v>1289</v>
      </c>
      <c r="K52" s="482">
        <v>314369</v>
      </c>
    </row>
    <row r="53" spans="1:11" ht="45">
      <c r="A53" s="483" t="s">
        <v>1543</v>
      </c>
      <c r="B53" s="492">
        <v>54</v>
      </c>
      <c r="C53" s="6" t="s">
        <v>227</v>
      </c>
      <c r="D53" s="5" t="s">
        <v>1576</v>
      </c>
      <c r="E53" s="5" t="s">
        <v>1576</v>
      </c>
      <c r="F53" s="5">
        <v>1</v>
      </c>
      <c r="G53" s="5" t="s">
        <v>225</v>
      </c>
      <c r="H53" s="5">
        <v>268000</v>
      </c>
      <c r="I53" s="5">
        <v>42880</v>
      </c>
      <c r="J53" s="5" t="s">
        <v>1289</v>
      </c>
      <c r="K53" s="26">
        <v>310880</v>
      </c>
    </row>
    <row r="54" spans="1:11" ht="45">
      <c r="A54" s="483" t="s">
        <v>1543</v>
      </c>
      <c r="B54" s="492">
        <v>55</v>
      </c>
      <c r="C54" s="6" t="s">
        <v>228</v>
      </c>
      <c r="D54" s="5" t="s">
        <v>1576</v>
      </c>
      <c r="E54" s="5" t="s">
        <v>1576</v>
      </c>
      <c r="F54" s="5">
        <v>1</v>
      </c>
      <c r="G54" s="5" t="s">
        <v>225</v>
      </c>
      <c r="H54" s="5">
        <v>218000</v>
      </c>
      <c r="I54" s="5">
        <v>34880</v>
      </c>
      <c r="J54" s="5" t="s">
        <v>1289</v>
      </c>
      <c r="K54" s="26">
        <v>252880</v>
      </c>
    </row>
    <row r="55" spans="1:11">
      <c r="A55" s="483" t="s">
        <v>1543</v>
      </c>
      <c r="B55" s="492">
        <v>92</v>
      </c>
      <c r="C55" s="6" t="s">
        <v>463</v>
      </c>
      <c r="D55" s="5" t="s">
        <v>155</v>
      </c>
      <c r="E55" s="5" t="s">
        <v>54</v>
      </c>
      <c r="F55" s="5">
        <v>1</v>
      </c>
      <c r="G55" s="5" t="s">
        <v>225</v>
      </c>
      <c r="H55" s="5">
        <v>728000</v>
      </c>
      <c r="I55" s="5">
        <v>116480</v>
      </c>
      <c r="J55" s="5" t="s">
        <v>1289</v>
      </c>
      <c r="K55" s="26">
        <v>844480</v>
      </c>
    </row>
    <row r="56" spans="1:11">
      <c r="A56" s="483" t="s">
        <v>1543</v>
      </c>
      <c r="B56" s="492">
        <v>157</v>
      </c>
      <c r="C56" s="6" t="s">
        <v>421</v>
      </c>
      <c r="D56" s="5" t="s">
        <v>53</v>
      </c>
      <c r="E56" s="5" t="s">
        <v>54</v>
      </c>
      <c r="F56" s="5">
        <v>2</v>
      </c>
      <c r="G56" s="5" t="s">
        <v>225</v>
      </c>
      <c r="H56" s="5">
        <v>413000</v>
      </c>
      <c r="I56" s="5">
        <v>66080</v>
      </c>
      <c r="J56" s="5" t="s">
        <v>1289</v>
      </c>
      <c r="K56" s="26">
        <v>958160</v>
      </c>
    </row>
    <row r="57" spans="1:11">
      <c r="A57" s="483" t="s">
        <v>1543</v>
      </c>
      <c r="B57" s="492">
        <v>158</v>
      </c>
      <c r="C57" s="6" t="s">
        <v>422</v>
      </c>
      <c r="D57" s="5" t="s">
        <v>281</v>
      </c>
      <c r="E57" s="5" t="s">
        <v>15</v>
      </c>
      <c r="F57" s="5">
        <v>1</v>
      </c>
      <c r="G57" s="5" t="s">
        <v>225</v>
      </c>
      <c r="H57" s="5">
        <v>295000</v>
      </c>
      <c r="I57" s="5">
        <v>47200</v>
      </c>
      <c r="J57" s="5" t="s">
        <v>1289</v>
      </c>
      <c r="K57" s="26">
        <v>342200</v>
      </c>
    </row>
    <row r="58" spans="1:11">
      <c r="A58" s="483" t="s">
        <v>1543</v>
      </c>
      <c r="B58" s="492">
        <v>159</v>
      </c>
      <c r="C58" s="6" t="s">
        <v>423</v>
      </c>
      <c r="D58" s="5" t="s">
        <v>1578</v>
      </c>
      <c r="E58" s="5" t="s">
        <v>301</v>
      </c>
      <c r="F58" s="5">
        <v>1</v>
      </c>
      <c r="G58" s="5" t="s">
        <v>225</v>
      </c>
      <c r="H58" s="5">
        <v>482000</v>
      </c>
      <c r="I58" s="5">
        <v>77120</v>
      </c>
      <c r="J58" s="5" t="s">
        <v>1289</v>
      </c>
      <c r="K58" s="26">
        <v>559120</v>
      </c>
    </row>
    <row r="59" spans="1:11">
      <c r="A59" s="483" t="s">
        <v>1543</v>
      </c>
      <c r="B59" s="492">
        <v>160</v>
      </c>
      <c r="C59" s="6" t="s">
        <v>425</v>
      </c>
      <c r="D59" s="5" t="s">
        <v>1576</v>
      </c>
      <c r="E59" s="5" t="s">
        <v>1576</v>
      </c>
      <c r="F59" s="5">
        <v>1</v>
      </c>
      <c r="G59" s="5" t="s">
        <v>225</v>
      </c>
      <c r="H59" s="5">
        <v>292250</v>
      </c>
      <c r="I59" s="5">
        <v>46760</v>
      </c>
      <c r="J59" s="5" t="s">
        <v>1289</v>
      </c>
      <c r="K59" s="26">
        <v>339010</v>
      </c>
    </row>
    <row r="60" spans="1:11">
      <c r="A60" s="483" t="s">
        <v>1543</v>
      </c>
      <c r="B60" s="492">
        <v>162</v>
      </c>
      <c r="C60" s="6" t="s">
        <v>427</v>
      </c>
      <c r="D60" s="5" t="s">
        <v>1576</v>
      </c>
      <c r="E60" s="5" t="s">
        <v>1576</v>
      </c>
      <c r="F60" s="5">
        <v>1</v>
      </c>
      <c r="G60" s="5" t="s">
        <v>225</v>
      </c>
      <c r="H60" s="5">
        <v>257000</v>
      </c>
      <c r="I60" s="5">
        <v>41120</v>
      </c>
      <c r="J60" s="5" t="s">
        <v>1289</v>
      </c>
      <c r="K60" s="26">
        <v>298120</v>
      </c>
    </row>
    <row r="61" spans="1:11">
      <c r="A61" s="483" t="s">
        <v>1543</v>
      </c>
      <c r="B61" s="492">
        <v>163</v>
      </c>
      <c r="C61" s="6" t="s">
        <v>428</v>
      </c>
      <c r="D61" s="5" t="s">
        <v>1576</v>
      </c>
      <c r="E61" s="5" t="s">
        <v>1576</v>
      </c>
      <c r="F61" s="5">
        <v>1</v>
      </c>
      <c r="G61" s="5" t="s">
        <v>225</v>
      </c>
      <c r="H61" s="5">
        <v>474000</v>
      </c>
      <c r="I61" s="5">
        <v>75840</v>
      </c>
      <c r="J61" s="5" t="s">
        <v>1289</v>
      </c>
      <c r="K61" s="26">
        <v>549840</v>
      </c>
    </row>
    <row r="62" spans="1:11" ht="45">
      <c r="A62" s="483" t="s">
        <v>1543</v>
      </c>
      <c r="B62" s="492">
        <v>504</v>
      </c>
      <c r="C62" s="6" t="s">
        <v>792</v>
      </c>
      <c r="D62" s="5" t="s">
        <v>793</v>
      </c>
      <c r="E62" s="5" t="s">
        <v>1576</v>
      </c>
      <c r="F62" s="5">
        <v>1</v>
      </c>
      <c r="G62" s="5" t="s">
        <v>225</v>
      </c>
      <c r="H62" s="5">
        <v>556000</v>
      </c>
      <c r="I62" s="5">
        <v>88960</v>
      </c>
      <c r="J62" s="5" t="s">
        <v>1289</v>
      </c>
      <c r="K62" s="26">
        <v>644960</v>
      </c>
    </row>
    <row r="63" spans="1:11" ht="45">
      <c r="A63" s="483" t="s">
        <v>1543</v>
      </c>
      <c r="B63" s="492">
        <v>505</v>
      </c>
      <c r="C63" s="6" t="s">
        <v>795</v>
      </c>
      <c r="D63" s="5" t="s">
        <v>796</v>
      </c>
      <c r="E63" s="5" t="s">
        <v>1576</v>
      </c>
      <c r="F63" s="5">
        <v>2</v>
      </c>
      <c r="G63" s="5" t="s">
        <v>225</v>
      </c>
      <c r="H63" s="5">
        <v>470000</v>
      </c>
      <c r="I63" s="5">
        <v>75200</v>
      </c>
      <c r="J63" s="5" t="s">
        <v>1289</v>
      </c>
      <c r="K63" s="26">
        <v>1090400</v>
      </c>
    </row>
    <row r="64" spans="1:11" ht="60.75" thickBot="1">
      <c r="A64" s="484" t="s">
        <v>1543</v>
      </c>
      <c r="B64" s="492">
        <v>506</v>
      </c>
      <c r="C64" s="6" t="s">
        <v>797</v>
      </c>
      <c r="D64" s="5" t="s">
        <v>798</v>
      </c>
      <c r="E64" s="5" t="s">
        <v>799</v>
      </c>
      <c r="F64" s="5">
        <v>1</v>
      </c>
      <c r="G64" s="5" t="s">
        <v>225</v>
      </c>
      <c r="H64" s="5">
        <v>1793000</v>
      </c>
      <c r="I64" s="5">
        <v>286880</v>
      </c>
      <c r="J64" s="5" t="s">
        <v>1289</v>
      </c>
      <c r="K64" s="475">
        <v>2079880</v>
      </c>
    </row>
    <row r="65" spans="1:11" ht="15.75" thickBot="1">
      <c r="A65" s="476" t="s">
        <v>1543</v>
      </c>
      <c r="B65" s="477"/>
      <c r="C65" s="477"/>
      <c r="D65" s="477"/>
      <c r="E65" s="477"/>
      <c r="F65" s="477"/>
      <c r="G65" s="477"/>
      <c r="H65" s="477"/>
      <c r="I65" s="477"/>
      <c r="J65" s="477"/>
      <c r="K65" s="485">
        <f>SUM(K52:K64)</f>
        <v>8584299</v>
      </c>
    </row>
    <row r="66" spans="1:11">
      <c r="A66" s="480" t="s">
        <v>1352</v>
      </c>
      <c r="B66" s="492">
        <v>77</v>
      </c>
      <c r="C66" s="6" t="s">
        <v>123</v>
      </c>
      <c r="D66" s="5" t="s">
        <v>118</v>
      </c>
      <c r="E66" s="5" t="s">
        <v>119</v>
      </c>
      <c r="F66" s="5">
        <v>3</v>
      </c>
      <c r="G66" s="5" t="s">
        <v>124</v>
      </c>
      <c r="H66" s="5">
        <v>19000</v>
      </c>
      <c r="I66" s="5">
        <v>3040</v>
      </c>
      <c r="J66" s="5" t="s">
        <v>1284</v>
      </c>
      <c r="K66" s="482">
        <v>66120</v>
      </c>
    </row>
    <row r="67" spans="1:11">
      <c r="A67" s="483" t="s">
        <v>1352</v>
      </c>
      <c r="B67" s="492">
        <v>78</v>
      </c>
      <c r="C67" s="6" t="s">
        <v>510</v>
      </c>
      <c r="D67" s="5" t="s">
        <v>118</v>
      </c>
      <c r="E67" s="5" t="s">
        <v>119</v>
      </c>
      <c r="F67" s="5">
        <v>3</v>
      </c>
      <c r="G67" s="5" t="s">
        <v>124</v>
      </c>
      <c r="H67" s="5">
        <v>19000</v>
      </c>
      <c r="I67" s="5">
        <v>3040</v>
      </c>
      <c r="J67" s="5" t="s">
        <v>1284</v>
      </c>
      <c r="K67" s="26">
        <v>66120</v>
      </c>
    </row>
    <row r="68" spans="1:11" ht="105">
      <c r="A68" s="483" t="s">
        <v>1352</v>
      </c>
      <c r="B68" s="492">
        <v>86</v>
      </c>
      <c r="C68" s="6" t="s">
        <v>565</v>
      </c>
      <c r="D68" s="5" t="s">
        <v>272</v>
      </c>
      <c r="E68" s="5" t="s">
        <v>54</v>
      </c>
      <c r="F68" s="5">
        <v>1</v>
      </c>
      <c r="G68" s="5" t="s">
        <v>564</v>
      </c>
      <c r="H68" s="5">
        <v>108000</v>
      </c>
      <c r="I68" s="5">
        <v>17280</v>
      </c>
      <c r="J68" s="5" t="s">
        <v>1283</v>
      </c>
      <c r="K68" s="26">
        <v>125280</v>
      </c>
    </row>
    <row r="69" spans="1:11" ht="45">
      <c r="A69" s="483" t="s">
        <v>1352</v>
      </c>
      <c r="B69" s="492">
        <v>216</v>
      </c>
      <c r="C69" s="6" t="s">
        <v>114</v>
      </c>
      <c r="D69" s="5" t="s">
        <v>112</v>
      </c>
      <c r="E69" s="5">
        <v>1000</v>
      </c>
      <c r="F69" s="5">
        <v>1</v>
      </c>
      <c r="G69" s="5" t="s">
        <v>113</v>
      </c>
      <c r="H69" s="5">
        <v>168700</v>
      </c>
      <c r="I69" s="5">
        <v>26992</v>
      </c>
      <c r="J69" s="5" t="s">
        <v>1283</v>
      </c>
      <c r="K69" s="26">
        <v>195692</v>
      </c>
    </row>
    <row r="70" spans="1:11">
      <c r="A70" s="483" t="s">
        <v>1352</v>
      </c>
      <c r="B70" s="492">
        <v>252</v>
      </c>
      <c r="C70" s="6" t="s">
        <v>330</v>
      </c>
      <c r="D70" s="5" t="s">
        <v>331</v>
      </c>
      <c r="E70" s="5" t="s">
        <v>54</v>
      </c>
      <c r="F70" s="5">
        <v>4</v>
      </c>
      <c r="G70" s="5" t="s">
        <v>312</v>
      </c>
      <c r="H70" s="5">
        <v>60000</v>
      </c>
      <c r="I70" s="5">
        <v>9600</v>
      </c>
      <c r="J70" s="5" t="s">
        <v>1283</v>
      </c>
      <c r="K70" s="26">
        <v>278400</v>
      </c>
    </row>
    <row r="71" spans="1:11">
      <c r="A71" s="483" t="s">
        <v>1352</v>
      </c>
      <c r="B71" s="492">
        <v>253</v>
      </c>
      <c r="C71" s="6" t="s">
        <v>332</v>
      </c>
      <c r="D71" s="5" t="s">
        <v>297</v>
      </c>
      <c r="E71" s="5" t="s">
        <v>54</v>
      </c>
      <c r="F71" s="5">
        <v>5</v>
      </c>
      <c r="G71" s="5" t="s">
        <v>124</v>
      </c>
      <c r="H71" s="5">
        <v>19000</v>
      </c>
      <c r="I71" s="5">
        <v>3040</v>
      </c>
      <c r="J71" s="5" t="s">
        <v>1284</v>
      </c>
      <c r="K71" s="26">
        <v>110200</v>
      </c>
    </row>
    <row r="72" spans="1:11">
      <c r="A72" s="483" t="s">
        <v>1352</v>
      </c>
      <c r="B72" s="492">
        <v>254</v>
      </c>
      <c r="C72" s="6" t="s">
        <v>333</v>
      </c>
      <c r="D72" s="5" t="s">
        <v>297</v>
      </c>
      <c r="E72" s="5" t="s">
        <v>54</v>
      </c>
      <c r="F72" s="5">
        <v>5</v>
      </c>
      <c r="G72" s="5" t="s">
        <v>124</v>
      </c>
      <c r="H72" s="5">
        <v>19000</v>
      </c>
      <c r="I72" s="5">
        <v>3040</v>
      </c>
      <c r="J72" s="5" t="s">
        <v>1285</v>
      </c>
      <c r="K72" s="26">
        <v>110200</v>
      </c>
    </row>
    <row r="73" spans="1:11">
      <c r="A73" s="483" t="s">
        <v>1352</v>
      </c>
      <c r="B73" s="492">
        <v>300</v>
      </c>
      <c r="C73" s="6" t="s">
        <v>394</v>
      </c>
      <c r="D73" s="5">
        <v>5</v>
      </c>
      <c r="E73" s="5" t="s">
        <v>54</v>
      </c>
      <c r="F73" s="5">
        <v>5</v>
      </c>
      <c r="G73" s="5" t="s">
        <v>564</v>
      </c>
      <c r="H73" s="5">
        <v>74265</v>
      </c>
      <c r="I73" s="5">
        <v>11882.4</v>
      </c>
      <c r="J73" s="5" t="s">
        <v>1284</v>
      </c>
      <c r="K73" s="26">
        <v>430737</v>
      </c>
    </row>
    <row r="74" spans="1:11">
      <c r="A74" s="483" t="s">
        <v>1352</v>
      </c>
      <c r="B74" s="492">
        <v>381</v>
      </c>
      <c r="C74" s="6" t="s">
        <v>158</v>
      </c>
      <c r="D74" s="5" t="s">
        <v>112</v>
      </c>
      <c r="E74" s="5">
        <v>1</v>
      </c>
      <c r="F74" s="5">
        <v>6</v>
      </c>
      <c r="G74" s="5" t="s">
        <v>88</v>
      </c>
      <c r="H74" s="5">
        <v>130000</v>
      </c>
      <c r="I74" s="5">
        <v>20800</v>
      </c>
      <c r="J74" s="5" t="s">
        <v>1283</v>
      </c>
      <c r="K74" s="26">
        <v>904800</v>
      </c>
    </row>
    <row r="75" spans="1:11">
      <c r="A75" s="483" t="s">
        <v>1352</v>
      </c>
      <c r="B75" s="492">
        <v>382</v>
      </c>
      <c r="C75" s="6" t="s">
        <v>159</v>
      </c>
      <c r="D75" s="5" t="s">
        <v>112</v>
      </c>
      <c r="E75" s="5">
        <v>1</v>
      </c>
      <c r="F75" s="5">
        <v>6</v>
      </c>
      <c r="G75" s="5" t="s">
        <v>88</v>
      </c>
      <c r="H75" s="5">
        <v>149500</v>
      </c>
      <c r="I75" s="5">
        <v>23920</v>
      </c>
      <c r="J75" s="5" t="s">
        <v>1283</v>
      </c>
      <c r="K75" s="26">
        <v>1040520</v>
      </c>
    </row>
    <row r="76" spans="1:11">
      <c r="A76" s="483" t="s">
        <v>1352</v>
      </c>
      <c r="B76" s="492">
        <v>484</v>
      </c>
      <c r="C76" s="6" t="s">
        <v>741</v>
      </c>
      <c r="D76" s="5" t="s">
        <v>742</v>
      </c>
      <c r="E76" s="5" t="s">
        <v>659</v>
      </c>
      <c r="F76" s="5">
        <v>30</v>
      </c>
      <c r="G76" s="5" t="s">
        <v>124</v>
      </c>
      <c r="H76" s="5">
        <v>19000</v>
      </c>
      <c r="I76" s="5">
        <v>3040</v>
      </c>
      <c r="J76" s="5" t="s">
        <v>1284</v>
      </c>
      <c r="K76" s="26">
        <v>661200</v>
      </c>
    </row>
    <row r="77" spans="1:11">
      <c r="A77" s="483" t="s">
        <v>1352</v>
      </c>
      <c r="B77" s="492">
        <v>485</v>
      </c>
      <c r="C77" s="6" t="s">
        <v>741</v>
      </c>
      <c r="D77" s="5" t="s">
        <v>744</v>
      </c>
      <c r="E77" s="5" t="s">
        <v>659</v>
      </c>
      <c r="F77" s="5">
        <v>10</v>
      </c>
      <c r="G77" s="5" t="s">
        <v>124</v>
      </c>
      <c r="H77" s="5">
        <v>19000</v>
      </c>
      <c r="I77" s="5">
        <v>3040</v>
      </c>
      <c r="J77" s="5" t="s">
        <v>1284</v>
      </c>
      <c r="K77" s="26">
        <v>220400</v>
      </c>
    </row>
    <row r="78" spans="1:11" ht="45">
      <c r="A78" s="483" t="s">
        <v>1352</v>
      </c>
      <c r="B78" s="492">
        <v>536</v>
      </c>
      <c r="C78" s="6" t="s">
        <v>883</v>
      </c>
      <c r="D78" s="5" t="s">
        <v>884</v>
      </c>
      <c r="E78" s="5" t="s">
        <v>885</v>
      </c>
      <c r="F78" s="5">
        <v>8</v>
      </c>
      <c r="G78" s="5" t="s">
        <v>113</v>
      </c>
      <c r="H78" s="5">
        <v>86300</v>
      </c>
      <c r="I78" s="5">
        <v>13808</v>
      </c>
      <c r="J78" s="5" t="s">
        <v>1284</v>
      </c>
      <c r="K78" s="26">
        <v>800864</v>
      </c>
    </row>
    <row r="79" spans="1:11">
      <c r="A79" s="483" t="s">
        <v>1352</v>
      </c>
      <c r="B79" s="492">
        <v>541</v>
      </c>
      <c r="C79" s="6" t="s">
        <v>897</v>
      </c>
      <c r="D79" s="5" t="s">
        <v>898</v>
      </c>
      <c r="E79" s="5" t="s">
        <v>1576</v>
      </c>
      <c r="F79" s="5">
        <v>1</v>
      </c>
      <c r="G79" s="5" t="s">
        <v>113</v>
      </c>
      <c r="H79" s="5">
        <v>696590</v>
      </c>
      <c r="I79" s="5">
        <v>111454.40000000001</v>
      </c>
      <c r="J79" s="5" t="s">
        <v>1284</v>
      </c>
      <c r="K79" s="26">
        <v>808044.4</v>
      </c>
    </row>
    <row r="80" spans="1:11">
      <c r="A80" s="483" t="s">
        <v>1352</v>
      </c>
      <c r="B80" s="492">
        <v>542</v>
      </c>
      <c r="C80" s="6" t="s">
        <v>899</v>
      </c>
      <c r="D80" s="5" t="s">
        <v>900</v>
      </c>
      <c r="E80" s="5" t="s">
        <v>1576</v>
      </c>
      <c r="F80" s="5">
        <v>5</v>
      </c>
      <c r="G80" s="5" t="s">
        <v>113</v>
      </c>
      <c r="H80" s="5">
        <v>9120</v>
      </c>
      <c r="I80" s="5">
        <v>1459.2</v>
      </c>
      <c r="J80" s="5" t="s">
        <v>1284</v>
      </c>
      <c r="K80" s="26">
        <v>52896</v>
      </c>
    </row>
    <row r="81" spans="1:11">
      <c r="A81" s="483" t="s">
        <v>1352</v>
      </c>
      <c r="B81" s="492">
        <v>543</v>
      </c>
      <c r="C81" s="6" t="s">
        <v>901</v>
      </c>
      <c r="D81" s="5" t="s">
        <v>902</v>
      </c>
      <c r="E81" s="5" t="s">
        <v>1576</v>
      </c>
      <c r="F81" s="5">
        <v>5</v>
      </c>
      <c r="G81" s="5" t="s">
        <v>113</v>
      </c>
      <c r="H81" s="5">
        <v>9120</v>
      </c>
      <c r="I81" s="5">
        <v>1459.2</v>
      </c>
      <c r="J81" s="5" t="s">
        <v>1284</v>
      </c>
      <c r="K81" s="26">
        <v>52896</v>
      </c>
    </row>
    <row r="82" spans="1:11">
      <c r="A82" s="483" t="s">
        <v>1352</v>
      </c>
      <c r="B82" s="492">
        <v>545</v>
      </c>
      <c r="C82" s="6" t="s">
        <v>905</v>
      </c>
      <c r="D82" s="5" t="s">
        <v>906</v>
      </c>
      <c r="E82" s="5" t="s">
        <v>1576</v>
      </c>
      <c r="F82" s="5">
        <v>5</v>
      </c>
      <c r="G82" s="5" t="s">
        <v>113</v>
      </c>
      <c r="H82" s="5">
        <v>11400</v>
      </c>
      <c r="I82" s="5">
        <v>1824</v>
      </c>
      <c r="J82" s="5" t="s">
        <v>1284</v>
      </c>
      <c r="K82" s="26">
        <v>66120</v>
      </c>
    </row>
    <row r="83" spans="1:11">
      <c r="A83" s="483" t="s">
        <v>1352</v>
      </c>
      <c r="B83" s="492">
        <v>663</v>
      </c>
      <c r="C83" s="6" t="s">
        <v>1037</v>
      </c>
      <c r="D83" s="5" t="s">
        <v>163</v>
      </c>
      <c r="E83" s="5" t="s">
        <v>54</v>
      </c>
      <c r="F83" s="5">
        <v>1</v>
      </c>
      <c r="G83" s="5" t="s">
        <v>113</v>
      </c>
      <c r="H83" s="5">
        <v>2317700</v>
      </c>
      <c r="I83" s="5">
        <v>370832</v>
      </c>
      <c r="J83" s="5" t="s">
        <v>1283</v>
      </c>
      <c r="K83" s="26">
        <v>2688532</v>
      </c>
    </row>
    <row r="84" spans="1:11">
      <c r="A84" s="483" t="s">
        <v>1352</v>
      </c>
      <c r="B84" s="492">
        <v>670</v>
      </c>
      <c r="C84" s="6" t="s">
        <v>1048</v>
      </c>
      <c r="D84" s="5" t="s">
        <v>1049</v>
      </c>
      <c r="E84" s="5" t="s">
        <v>54</v>
      </c>
      <c r="F84" s="5">
        <v>1</v>
      </c>
      <c r="G84" s="5" t="s">
        <v>113</v>
      </c>
      <c r="H84" s="5">
        <v>620050</v>
      </c>
      <c r="I84" s="5">
        <v>99208</v>
      </c>
      <c r="J84" s="5" t="s">
        <v>1283</v>
      </c>
      <c r="K84" s="26">
        <v>719258</v>
      </c>
    </row>
    <row r="85" spans="1:11">
      <c r="A85" s="483" t="s">
        <v>1352</v>
      </c>
      <c r="B85" s="492">
        <v>673</v>
      </c>
      <c r="C85" s="6" t="s">
        <v>1052</v>
      </c>
      <c r="D85" s="5" t="s">
        <v>1053</v>
      </c>
      <c r="E85" s="5" t="s">
        <v>944</v>
      </c>
      <c r="F85" s="5">
        <v>1</v>
      </c>
      <c r="G85" s="5" t="s">
        <v>113</v>
      </c>
      <c r="H85" s="5">
        <v>25200</v>
      </c>
      <c r="I85" s="5">
        <v>4032</v>
      </c>
      <c r="J85" s="5" t="s">
        <v>1284</v>
      </c>
      <c r="K85" s="26">
        <v>29232</v>
      </c>
    </row>
    <row r="86" spans="1:11">
      <c r="A86" s="483" t="s">
        <v>1352</v>
      </c>
      <c r="B86" s="492">
        <v>674</v>
      </c>
      <c r="C86" s="6" t="s">
        <v>1054</v>
      </c>
      <c r="D86" s="5" t="s">
        <v>1055</v>
      </c>
      <c r="E86" s="5" t="s">
        <v>944</v>
      </c>
      <c r="F86" s="5">
        <v>1</v>
      </c>
      <c r="G86" s="5" t="s">
        <v>113</v>
      </c>
      <c r="H86" s="5">
        <v>74630</v>
      </c>
      <c r="I86" s="5">
        <v>11940.800000000001</v>
      </c>
      <c r="J86" s="5" t="s">
        <v>1283</v>
      </c>
      <c r="K86" s="26">
        <v>86570.8</v>
      </c>
    </row>
    <row r="87" spans="1:11" ht="45">
      <c r="A87" s="483" t="s">
        <v>1352</v>
      </c>
      <c r="B87" s="492">
        <v>701</v>
      </c>
      <c r="C87" s="6" t="s">
        <v>1142</v>
      </c>
      <c r="D87" s="5" t="s">
        <v>1143</v>
      </c>
      <c r="E87" s="5" t="s">
        <v>1144</v>
      </c>
      <c r="F87" s="5">
        <v>2</v>
      </c>
      <c r="G87" s="5" t="s">
        <v>113</v>
      </c>
      <c r="H87" s="5">
        <v>696590</v>
      </c>
      <c r="I87" s="5">
        <v>111454.40000000001</v>
      </c>
      <c r="J87" s="5" t="s">
        <v>1284</v>
      </c>
      <c r="K87" s="26">
        <v>1616088.8</v>
      </c>
    </row>
    <row r="88" spans="1:11" ht="45">
      <c r="A88" s="483" t="s">
        <v>1352</v>
      </c>
      <c r="B88" s="492">
        <v>702</v>
      </c>
      <c r="C88" s="6" t="s">
        <v>1145</v>
      </c>
      <c r="D88" s="5" t="s">
        <v>1146</v>
      </c>
      <c r="E88" s="5" t="s">
        <v>1144</v>
      </c>
      <c r="F88" s="5">
        <v>1</v>
      </c>
      <c r="G88" s="5" t="s">
        <v>113</v>
      </c>
      <c r="H88" s="5">
        <v>633160</v>
      </c>
      <c r="I88" s="5">
        <v>101305.60000000001</v>
      </c>
      <c r="J88" s="5" t="s">
        <v>1284</v>
      </c>
      <c r="K88" s="26">
        <v>734465.6</v>
      </c>
    </row>
    <row r="89" spans="1:11">
      <c r="A89" s="483" t="s">
        <v>1352</v>
      </c>
      <c r="B89" s="492">
        <v>749</v>
      </c>
      <c r="C89" s="6" t="s">
        <v>1210</v>
      </c>
      <c r="D89" s="5">
        <v>1</v>
      </c>
      <c r="E89" s="5" t="s">
        <v>1209</v>
      </c>
      <c r="F89" s="5">
        <v>1</v>
      </c>
      <c r="G89" s="5" t="s">
        <v>113</v>
      </c>
      <c r="H89" s="5">
        <v>25200</v>
      </c>
      <c r="I89" s="5">
        <v>4032</v>
      </c>
      <c r="J89" s="5" t="s">
        <v>1284</v>
      </c>
      <c r="K89" s="26">
        <v>29232</v>
      </c>
    </row>
    <row r="90" spans="1:11" ht="15.75" thickBot="1">
      <c r="A90" s="484" t="s">
        <v>1352</v>
      </c>
      <c r="B90" s="492">
        <v>750</v>
      </c>
      <c r="C90" s="6" t="s">
        <v>1211</v>
      </c>
      <c r="D90" s="5">
        <v>1</v>
      </c>
      <c r="E90" s="5" t="s">
        <v>1209</v>
      </c>
      <c r="F90" s="5">
        <v>1</v>
      </c>
      <c r="G90" s="5" t="s">
        <v>113</v>
      </c>
      <c r="H90" s="5">
        <v>25200</v>
      </c>
      <c r="I90" s="5">
        <v>4032</v>
      </c>
      <c r="J90" s="5" t="s">
        <v>1284</v>
      </c>
      <c r="K90" s="26">
        <v>29232</v>
      </c>
    </row>
    <row r="91" spans="1:11" ht="15.75" thickBot="1">
      <c r="A91" s="476" t="s">
        <v>1352</v>
      </c>
      <c r="B91" s="477"/>
      <c r="C91" s="477"/>
      <c r="D91" s="477"/>
      <c r="E91" s="477"/>
      <c r="F91" s="477"/>
      <c r="G91" s="477"/>
      <c r="H91" s="477"/>
      <c r="I91" s="477"/>
      <c r="J91" s="477"/>
      <c r="K91" s="485">
        <f>SUM(K66:K90)</f>
        <v>11923100.600000001</v>
      </c>
    </row>
    <row r="92" spans="1:11">
      <c r="A92" s="480" t="s">
        <v>1391</v>
      </c>
      <c r="B92" s="492">
        <v>386</v>
      </c>
      <c r="C92" s="6" t="s">
        <v>1579</v>
      </c>
      <c r="D92" s="5" t="s">
        <v>155</v>
      </c>
      <c r="E92" s="5">
        <v>1</v>
      </c>
      <c r="F92" s="5">
        <v>4</v>
      </c>
      <c r="G92" s="5" t="s">
        <v>23</v>
      </c>
      <c r="H92" s="5">
        <v>883000</v>
      </c>
      <c r="I92" s="5">
        <v>141280</v>
      </c>
      <c r="J92" s="5" t="s">
        <v>1287</v>
      </c>
      <c r="K92" s="26">
        <v>4097120</v>
      </c>
    </row>
    <row r="93" spans="1:11">
      <c r="A93" s="483" t="s">
        <v>1391</v>
      </c>
      <c r="B93" s="492">
        <v>617</v>
      </c>
      <c r="C93" s="6" t="s">
        <v>984</v>
      </c>
      <c r="D93" s="5">
        <v>10</v>
      </c>
      <c r="E93" s="5" t="s">
        <v>317</v>
      </c>
      <c r="F93" s="5">
        <v>1</v>
      </c>
      <c r="G93" s="5" t="s">
        <v>23</v>
      </c>
      <c r="H93" s="5">
        <v>110000</v>
      </c>
      <c r="I93" s="5">
        <v>17600</v>
      </c>
      <c r="J93" s="5" t="s">
        <v>1287</v>
      </c>
      <c r="K93" s="26">
        <v>127600</v>
      </c>
    </row>
    <row r="94" spans="1:11">
      <c r="A94" s="483" t="s">
        <v>1391</v>
      </c>
      <c r="B94" s="492">
        <v>618</v>
      </c>
      <c r="C94" s="6" t="s">
        <v>985</v>
      </c>
      <c r="D94" s="5">
        <v>100</v>
      </c>
      <c r="E94" s="5" t="s">
        <v>308</v>
      </c>
      <c r="F94" s="5">
        <v>1</v>
      </c>
      <c r="G94" s="5" t="s">
        <v>23</v>
      </c>
      <c r="H94" s="5">
        <v>406000</v>
      </c>
      <c r="I94" s="5">
        <v>64960</v>
      </c>
      <c r="J94" s="5" t="s">
        <v>1287</v>
      </c>
      <c r="K94" s="26">
        <v>470960</v>
      </c>
    </row>
    <row r="95" spans="1:11" ht="15.75" thickBot="1">
      <c r="A95" s="484" t="s">
        <v>1391</v>
      </c>
      <c r="B95" s="492">
        <v>717</v>
      </c>
      <c r="C95" s="6" t="s">
        <v>1165</v>
      </c>
      <c r="D95" s="5">
        <v>500</v>
      </c>
      <c r="E95" s="5" t="s">
        <v>1125</v>
      </c>
      <c r="F95" s="5">
        <v>1</v>
      </c>
      <c r="G95" s="5" t="s">
        <v>23</v>
      </c>
      <c r="H95" s="5">
        <v>1844000</v>
      </c>
      <c r="I95" s="5">
        <v>295040</v>
      </c>
      <c r="J95" s="5" t="s">
        <v>1295</v>
      </c>
      <c r="K95" s="26">
        <v>2139040</v>
      </c>
    </row>
    <row r="96" spans="1:11" ht="15.75" thickBot="1">
      <c r="A96" s="476" t="s">
        <v>1391</v>
      </c>
      <c r="B96" s="477"/>
      <c r="C96" s="477"/>
      <c r="D96" s="477"/>
      <c r="E96" s="477"/>
      <c r="F96" s="477"/>
      <c r="G96" s="477"/>
      <c r="H96" s="477"/>
      <c r="I96" s="477"/>
      <c r="J96" s="477"/>
      <c r="K96" s="485">
        <f>SUM(K92:K95)</f>
        <v>6834720</v>
      </c>
    </row>
    <row r="97" spans="1:11" ht="30">
      <c r="A97" s="1" t="s">
        <v>1291</v>
      </c>
      <c r="B97" s="12">
        <v>30</v>
      </c>
      <c r="C97" s="6" t="s">
        <v>206</v>
      </c>
      <c r="D97" s="5" t="s">
        <v>1576</v>
      </c>
      <c r="E97" s="5" t="s">
        <v>1576</v>
      </c>
      <c r="F97" s="5">
        <v>4</v>
      </c>
      <c r="G97" s="5" t="s">
        <v>49</v>
      </c>
      <c r="H97" s="5">
        <v>510000</v>
      </c>
      <c r="I97" s="5">
        <v>81600</v>
      </c>
      <c r="J97" s="5" t="s">
        <v>1289</v>
      </c>
      <c r="K97" s="26">
        <v>2366400</v>
      </c>
    </row>
    <row r="98" spans="1:11">
      <c r="A98" s="1" t="s">
        <v>1291</v>
      </c>
      <c r="B98" s="12">
        <v>66</v>
      </c>
      <c r="C98" s="6" t="s">
        <v>524</v>
      </c>
      <c r="D98" s="5" t="s">
        <v>10</v>
      </c>
      <c r="E98" s="5" t="s">
        <v>238</v>
      </c>
      <c r="F98" s="5">
        <v>2</v>
      </c>
      <c r="G98" s="5" t="s">
        <v>154</v>
      </c>
      <c r="H98" s="5">
        <v>123700</v>
      </c>
      <c r="I98" s="5">
        <v>20657.900000000001</v>
      </c>
      <c r="J98" s="5" t="s">
        <v>1290</v>
      </c>
      <c r="K98" s="26">
        <v>288715.8</v>
      </c>
    </row>
    <row r="99" spans="1:11">
      <c r="A99" s="1" t="s">
        <v>1291</v>
      </c>
      <c r="B99" s="12">
        <v>74</v>
      </c>
      <c r="C99" s="6" t="s">
        <v>255</v>
      </c>
      <c r="D99" s="5" t="s">
        <v>53</v>
      </c>
      <c r="E99" s="5" t="s">
        <v>54</v>
      </c>
      <c r="F99" s="5">
        <v>1</v>
      </c>
      <c r="G99" s="5" t="s">
        <v>49</v>
      </c>
      <c r="H99" s="5">
        <v>802700</v>
      </c>
      <c r="I99" s="5">
        <v>0</v>
      </c>
      <c r="J99" s="5" t="s">
        <v>1289</v>
      </c>
      <c r="K99" s="26">
        <v>802700</v>
      </c>
    </row>
    <row r="100" spans="1:11">
      <c r="A100" s="1" t="s">
        <v>1291</v>
      </c>
      <c r="B100" s="12">
        <v>319</v>
      </c>
      <c r="C100" s="6" t="s">
        <v>546</v>
      </c>
      <c r="D100" s="5" t="s">
        <v>513</v>
      </c>
      <c r="E100" s="5" t="s">
        <v>301</v>
      </c>
      <c r="F100" s="5">
        <v>1</v>
      </c>
      <c r="G100" s="5" t="s">
        <v>49</v>
      </c>
      <c r="H100" s="5">
        <v>496000</v>
      </c>
      <c r="I100" s="5">
        <v>0</v>
      </c>
      <c r="J100" s="5" t="s">
        <v>1289</v>
      </c>
      <c r="K100" s="26">
        <v>496000</v>
      </c>
    </row>
    <row r="101" spans="1:11">
      <c r="A101" s="1" t="s">
        <v>1291</v>
      </c>
      <c r="B101" s="12">
        <v>356</v>
      </c>
      <c r="C101" s="6" t="s">
        <v>515</v>
      </c>
      <c r="D101" s="5" t="s">
        <v>153</v>
      </c>
      <c r="E101" s="5">
        <v>1</v>
      </c>
      <c r="F101" s="5">
        <v>2</v>
      </c>
      <c r="G101" s="5" t="s">
        <v>154</v>
      </c>
      <c r="H101" s="5">
        <v>3400000</v>
      </c>
      <c r="I101" s="5">
        <v>0</v>
      </c>
      <c r="J101" s="5" t="s">
        <v>1290</v>
      </c>
      <c r="K101" s="26">
        <v>6800000</v>
      </c>
    </row>
    <row r="102" spans="1:11" ht="30">
      <c r="A102" s="1" t="s">
        <v>1291</v>
      </c>
      <c r="B102" s="12">
        <v>357</v>
      </c>
      <c r="C102" s="6" t="s">
        <v>516</v>
      </c>
      <c r="D102" s="5" t="s">
        <v>155</v>
      </c>
      <c r="E102" s="5">
        <v>1</v>
      </c>
      <c r="F102" s="5">
        <v>4</v>
      </c>
      <c r="G102" s="5" t="s">
        <v>154</v>
      </c>
      <c r="H102" s="5">
        <v>1535000</v>
      </c>
      <c r="I102" s="5">
        <v>0</v>
      </c>
      <c r="J102" s="5" t="s">
        <v>1290</v>
      </c>
      <c r="K102" s="26">
        <v>6140000</v>
      </c>
    </row>
    <row r="103" spans="1:11">
      <c r="A103" s="1" t="s">
        <v>1291</v>
      </c>
      <c r="B103" s="12">
        <v>358</v>
      </c>
      <c r="C103" s="6" t="s">
        <v>517</v>
      </c>
      <c r="D103" s="5" t="s">
        <v>155</v>
      </c>
      <c r="E103" s="5">
        <v>1</v>
      </c>
      <c r="F103" s="5">
        <v>4</v>
      </c>
      <c r="G103" s="5" t="s">
        <v>154</v>
      </c>
      <c r="H103" s="5">
        <v>1399000</v>
      </c>
      <c r="I103" s="5">
        <v>233633</v>
      </c>
      <c r="J103" s="5" t="s">
        <v>1290</v>
      </c>
      <c r="K103" s="26">
        <v>6530532</v>
      </c>
    </row>
    <row r="104" spans="1:11">
      <c r="A104" s="1" t="s">
        <v>1291</v>
      </c>
      <c r="B104" s="12">
        <v>359</v>
      </c>
      <c r="C104" s="6" t="s">
        <v>518</v>
      </c>
      <c r="D104" s="5" t="s">
        <v>155</v>
      </c>
      <c r="E104" s="5">
        <v>1</v>
      </c>
      <c r="F104" s="5">
        <v>4</v>
      </c>
      <c r="G104" s="5" t="s">
        <v>154</v>
      </c>
      <c r="H104" s="5">
        <v>1040000</v>
      </c>
      <c r="I104" s="5">
        <v>0</v>
      </c>
      <c r="J104" s="5" t="s">
        <v>1290</v>
      </c>
      <c r="K104" s="26">
        <v>4160000</v>
      </c>
    </row>
    <row r="105" spans="1:11">
      <c r="A105" s="1" t="s">
        <v>1291</v>
      </c>
      <c r="B105" s="12">
        <v>361</v>
      </c>
      <c r="C105" s="6" t="s">
        <v>519</v>
      </c>
      <c r="D105" s="5" t="s">
        <v>155</v>
      </c>
      <c r="E105" s="5">
        <v>1</v>
      </c>
      <c r="F105" s="5">
        <v>8</v>
      </c>
      <c r="G105" s="5" t="s">
        <v>154</v>
      </c>
      <c r="H105" s="5">
        <v>725000</v>
      </c>
      <c r="I105" s="5">
        <v>0</v>
      </c>
      <c r="J105" s="5" t="s">
        <v>1290</v>
      </c>
      <c r="K105" s="26">
        <v>5800000</v>
      </c>
    </row>
    <row r="106" spans="1:11">
      <c r="A106" s="1" t="s">
        <v>1291</v>
      </c>
      <c r="B106" s="12">
        <v>370</v>
      </c>
      <c r="C106" s="6" t="s">
        <v>453</v>
      </c>
      <c r="D106" s="5" t="s">
        <v>153</v>
      </c>
      <c r="E106" s="5">
        <v>1</v>
      </c>
      <c r="F106" s="5">
        <v>1</v>
      </c>
      <c r="G106" s="5" t="s">
        <v>49</v>
      </c>
      <c r="H106" s="5">
        <v>727000</v>
      </c>
      <c r="I106" s="5">
        <v>0</v>
      </c>
      <c r="J106" s="5" t="s">
        <v>1289</v>
      </c>
      <c r="K106" s="26">
        <v>727000</v>
      </c>
    </row>
    <row r="107" spans="1:11">
      <c r="A107" s="1" t="s">
        <v>1291</v>
      </c>
      <c r="B107" s="12">
        <v>371</v>
      </c>
      <c r="C107" s="6" t="s">
        <v>454</v>
      </c>
      <c r="D107" s="5" t="s">
        <v>153</v>
      </c>
      <c r="E107" s="5">
        <v>1</v>
      </c>
      <c r="F107" s="5">
        <v>1</v>
      </c>
      <c r="G107" s="5" t="s">
        <v>49</v>
      </c>
      <c r="H107" s="5">
        <v>727000</v>
      </c>
      <c r="I107" s="5">
        <v>0</v>
      </c>
      <c r="J107" s="5" t="s">
        <v>1289</v>
      </c>
      <c r="K107" s="26">
        <v>727000</v>
      </c>
    </row>
    <row r="108" spans="1:11">
      <c r="A108" s="1" t="s">
        <v>1291</v>
      </c>
      <c r="B108" s="12">
        <v>378</v>
      </c>
      <c r="C108" s="6" t="s">
        <v>1580</v>
      </c>
      <c r="D108" s="5" t="s">
        <v>153</v>
      </c>
      <c r="E108" s="5">
        <v>1</v>
      </c>
      <c r="F108" s="5">
        <v>1</v>
      </c>
      <c r="G108" s="5" t="s">
        <v>154</v>
      </c>
      <c r="H108" s="5">
        <v>2400000</v>
      </c>
      <c r="I108" s="5">
        <v>0</v>
      </c>
      <c r="J108" s="5" t="s">
        <v>1290</v>
      </c>
      <c r="K108" s="26">
        <v>2400000</v>
      </c>
    </row>
    <row r="109" spans="1:11">
      <c r="A109" s="1" t="s">
        <v>1291</v>
      </c>
      <c r="B109" s="12">
        <v>399</v>
      </c>
      <c r="C109" s="6" t="s">
        <v>171</v>
      </c>
      <c r="D109" s="5" t="s">
        <v>155</v>
      </c>
      <c r="E109" s="5">
        <v>1</v>
      </c>
      <c r="F109" s="5">
        <v>1</v>
      </c>
      <c r="G109" s="5" t="s">
        <v>49</v>
      </c>
      <c r="H109" s="5">
        <v>1616000</v>
      </c>
      <c r="I109" s="5">
        <v>0</v>
      </c>
      <c r="J109" s="5" t="s">
        <v>1289</v>
      </c>
      <c r="K109" s="26">
        <v>1616000</v>
      </c>
    </row>
    <row r="110" spans="1:11">
      <c r="A110" s="1" t="s">
        <v>1291</v>
      </c>
      <c r="B110" s="12">
        <v>400</v>
      </c>
      <c r="C110" s="6" t="s">
        <v>173</v>
      </c>
      <c r="D110" s="5" t="s">
        <v>155</v>
      </c>
      <c r="E110" s="5">
        <v>1</v>
      </c>
      <c r="F110" s="5">
        <v>1</v>
      </c>
      <c r="G110" s="5" t="s">
        <v>49</v>
      </c>
      <c r="H110" s="5">
        <v>475000</v>
      </c>
      <c r="I110" s="5">
        <v>0</v>
      </c>
      <c r="J110" s="5" t="s">
        <v>1289</v>
      </c>
      <c r="K110" s="26">
        <v>475000</v>
      </c>
    </row>
    <row r="111" spans="1:11">
      <c r="A111" s="1" t="s">
        <v>1291</v>
      </c>
      <c r="B111" s="12">
        <v>401</v>
      </c>
      <c r="C111" s="6" t="s">
        <v>305</v>
      </c>
      <c r="D111" s="5" t="s">
        <v>155</v>
      </c>
      <c r="E111" s="5">
        <v>1</v>
      </c>
      <c r="F111" s="5">
        <v>1</v>
      </c>
      <c r="G111" s="5" t="s">
        <v>49</v>
      </c>
      <c r="H111" s="5">
        <v>1507000</v>
      </c>
      <c r="I111" s="5">
        <v>0</v>
      </c>
      <c r="J111" s="5" t="s">
        <v>1289</v>
      </c>
      <c r="K111" s="26">
        <v>1507000</v>
      </c>
    </row>
    <row r="112" spans="1:11" ht="15.75" thickBot="1">
      <c r="A112" s="1" t="s">
        <v>1291</v>
      </c>
      <c r="B112" s="12">
        <v>402</v>
      </c>
      <c r="C112" s="6" t="s">
        <v>174</v>
      </c>
      <c r="D112" s="5" t="s">
        <v>155</v>
      </c>
      <c r="E112" s="5">
        <v>1</v>
      </c>
      <c r="F112" s="5">
        <v>1</v>
      </c>
      <c r="G112" s="5" t="s">
        <v>49</v>
      </c>
      <c r="H112" s="5">
        <v>1616000</v>
      </c>
      <c r="I112" s="5">
        <v>0</v>
      </c>
      <c r="J112" s="5" t="s">
        <v>1289</v>
      </c>
      <c r="K112" s="26">
        <v>1616000</v>
      </c>
    </row>
    <row r="113" spans="1:11" ht="15.75" thickBot="1">
      <c r="A113" s="476" t="s">
        <v>1291</v>
      </c>
      <c r="B113" s="477"/>
      <c r="C113" s="477"/>
      <c r="D113" s="477"/>
      <c r="E113" s="477"/>
      <c r="F113" s="477"/>
      <c r="G113" s="477"/>
      <c r="H113" s="477"/>
      <c r="I113" s="477"/>
      <c r="J113" s="477"/>
      <c r="K113" s="485">
        <f>SUM(K97:K112)</f>
        <v>42452347.799999997</v>
      </c>
    </row>
    <row r="114" spans="1:11">
      <c r="A114" s="480" t="s">
        <v>1293</v>
      </c>
      <c r="B114" s="492">
        <v>24</v>
      </c>
      <c r="C114" s="6" t="s">
        <v>44</v>
      </c>
      <c r="D114" s="5" t="s">
        <v>42</v>
      </c>
      <c r="E114" s="5" t="s">
        <v>43</v>
      </c>
      <c r="F114" s="5">
        <v>1</v>
      </c>
      <c r="G114" s="5" t="s">
        <v>38</v>
      </c>
      <c r="H114" s="5">
        <v>293000</v>
      </c>
      <c r="I114" s="5">
        <v>46880</v>
      </c>
      <c r="J114" s="5" t="s">
        <v>1292</v>
      </c>
      <c r="K114" s="26">
        <v>339880</v>
      </c>
    </row>
    <row r="115" spans="1:11">
      <c r="A115" s="483" t="s">
        <v>1293</v>
      </c>
      <c r="B115" s="492">
        <v>62</v>
      </c>
      <c r="C115" s="6" t="s">
        <v>239</v>
      </c>
      <c r="D115" s="5" t="s">
        <v>240</v>
      </c>
      <c r="E115" s="5" t="s">
        <v>43</v>
      </c>
      <c r="F115" s="5">
        <v>2</v>
      </c>
      <c r="G115" s="5" t="s">
        <v>38</v>
      </c>
      <c r="H115" s="5">
        <v>267000</v>
      </c>
      <c r="I115" s="5">
        <v>42720</v>
      </c>
      <c r="J115" s="5" t="s">
        <v>1292</v>
      </c>
      <c r="K115" s="26">
        <v>619440</v>
      </c>
    </row>
    <row r="116" spans="1:11">
      <c r="A116" s="483" t="s">
        <v>1293</v>
      </c>
      <c r="B116" s="492">
        <v>63</v>
      </c>
      <c r="C116" s="6" t="s">
        <v>241</v>
      </c>
      <c r="D116" s="5" t="s">
        <v>30</v>
      </c>
      <c r="E116" s="5" t="s">
        <v>15</v>
      </c>
      <c r="F116" s="5">
        <v>2</v>
      </c>
      <c r="G116" s="5" t="s">
        <v>242</v>
      </c>
      <c r="H116" s="5">
        <v>199000</v>
      </c>
      <c r="I116" s="5">
        <v>31840</v>
      </c>
      <c r="J116" s="5" t="s">
        <v>1292</v>
      </c>
      <c r="K116" s="26">
        <v>461680</v>
      </c>
    </row>
    <row r="117" spans="1:11">
      <c r="A117" s="483" t="s">
        <v>1293</v>
      </c>
      <c r="B117" s="492">
        <v>64</v>
      </c>
      <c r="C117" s="6" t="s">
        <v>243</v>
      </c>
      <c r="D117" s="5" t="s">
        <v>10</v>
      </c>
      <c r="E117" s="5" t="s">
        <v>14</v>
      </c>
      <c r="F117" s="5">
        <v>1</v>
      </c>
      <c r="G117" s="5" t="s">
        <v>242</v>
      </c>
      <c r="H117" s="5">
        <v>136000</v>
      </c>
      <c r="I117" s="5">
        <v>21760</v>
      </c>
      <c r="J117" s="5" t="s">
        <v>1292</v>
      </c>
      <c r="K117" s="26">
        <v>157760</v>
      </c>
    </row>
    <row r="118" spans="1:11">
      <c r="A118" s="483" t="s">
        <v>1293</v>
      </c>
      <c r="B118" s="492">
        <v>65</v>
      </c>
      <c r="C118" s="6" t="s">
        <v>244</v>
      </c>
      <c r="D118" s="5" t="s">
        <v>1576</v>
      </c>
      <c r="E118" s="5" t="s">
        <v>1576</v>
      </c>
      <c r="F118" s="5">
        <v>1</v>
      </c>
      <c r="G118" s="5" t="s">
        <v>242</v>
      </c>
      <c r="H118" s="5">
        <v>2059000</v>
      </c>
      <c r="I118" s="5">
        <v>329440</v>
      </c>
      <c r="J118" s="5" t="s">
        <v>1292</v>
      </c>
      <c r="K118" s="26">
        <v>2388440</v>
      </c>
    </row>
    <row r="119" spans="1:11">
      <c r="A119" s="483" t="s">
        <v>1293</v>
      </c>
      <c r="B119" s="492">
        <v>100</v>
      </c>
      <c r="C119" s="6" t="s">
        <v>274</v>
      </c>
      <c r="D119" s="5" t="s">
        <v>1576</v>
      </c>
      <c r="E119" s="5" t="s">
        <v>54</v>
      </c>
      <c r="F119" s="5">
        <v>1</v>
      </c>
      <c r="G119" s="5" t="s">
        <v>38</v>
      </c>
      <c r="H119" s="5">
        <v>276000</v>
      </c>
      <c r="I119" s="5">
        <v>44160</v>
      </c>
      <c r="J119" s="5" t="s">
        <v>1292</v>
      </c>
      <c r="K119" s="26">
        <v>320160</v>
      </c>
    </row>
    <row r="120" spans="1:11">
      <c r="A120" s="483" t="s">
        <v>1293</v>
      </c>
      <c r="B120" s="492">
        <v>101</v>
      </c>
      <c r="C120" s="6" t="s">
        <v>275</v>
      </c>
      <c r="D120" s="5" t="s">
        <v>1576</v>
      </c>
      <c r="E120" s="5" t="s">
        <v>54</v>
      </c>
      <c r="F120" s="5">
        <v>1</v>
      </c>
      <c r="G120" s="5" t="s">
        <v>38</v>
      </c>
      <c r="H120" s="5">
        <v>143000</v>
      </c>
      <c r="I120" s="5">
        <v>22880</v>
      </c>
      <c r="J120" s="5" t="s">
        <v>1292</v>
      </c>
      <c r="K120" s="26">
        <v>165880</v>
      </c>
    </row>
    <row r="121" spans="1:11">
      <c r="A121" s="483" t="s">
        <v>1293</v>
      </c>
      <c r="B121" s="492">
        <v>102</v>
      </c>
      <c r="C121" s="6" t="s">
        <v>276</v>
      </c>
      <c r="D121" s="5" t="s">
        <v>1576</v>
      </c>
      <c r="E121" s="5" t="s">
        <v>54</v>
      </c>
      <c r="F121" s="5">
        <v>1</v>
      </c>
      <c r="G121" s="5" t="s">
        <v>38</v>
      </c>
      <c r="H121" s="5">
        <v>138000</v>
      </c>
      <c r="I121" s="5">
        <v>22080</v>
      </c>
      <c r="J121" s="5" t="s">
        <v>1292</v>
      </c>
      <c r="K121" s="26">
        <v>160080</v>
      </c>
    </row>
    <row r="122" spans="1:11">
      <c r="A122" s="483" t="s">
        <v>1293</v>
      </c>
      <c r="B122" s="492">
        <v>103</v>
      </c>
      <c r="C122" s="6" t="s">
        <v>277</v>
      </c>
      <c r="D122" s="5" t="s">
        <v>1576</v>
      </c>
      <c r="E122" s="5" t="s">
        <v>54</v>
      </c>
      <c r="F122" s="5">
        <v>1</v>
      </c>
      <c r="G122" s="5" t="s">
        <v>38</v>
      </c>
      <c r="H122" s="5">
        <v>207000</v>
      </c>
      <c r="I122" s="5">
        <v>33120</v>
      </c>
      <c r="J122" s="5" t="s">
        <v>1292</v>
      </c>
      <c r="K122" s="26">
        <v>240120</v>
      </c>
    </row>
    <row r="123" spans="1:11">
      <c r="A123" s="483" t="s">
        <v>1293</v>
      </c>
      <c r="B123" s="492">
        <v>104</v>
      </c>
      <c r="C123" s="6" t="s">
        <v>278</v>
      </c>
      <c r="D123" s="5" t="s">
        <v>1576</v>
      </c>
      <c r="E123" s="5" t="s">
        <v>54</v>
      </c>
      <c r="F123" s="5">
        <v>1</v>
      </c>
      <c r="G123" s="5" t="s">
        <v>38</v>
      </c>
      <c r="H123" s="5">
        <v>216000</v>
      </c>
      <c r="I123" s="5">
        <v>34560</v>
      </c>
      <c r="J123" s="5" t="s">
        <v>1292</v>
      </c>
      <c r="K123" s="26">
        <v>250560</v>
      </c>
    </row>
    <row r="124" spans="1:11">
      <c r="A124" s="483" t="s">
        <v>1293</v>
      </c>
      <c r="B124" s="492">
        <v>105</v>
      </c>
      <c r="C124" s="6" t="s">
        <v>280</v>
      </c>
      <c r="D124" s="5" t="s">
        <v>281</v>
      </c>
      <c r="E124" s="5" t="s">
        <v>15</v>
      </c>
      <c r="F124" s="5">
        <v>1</v>
      </c>
      <c r="G124" s="5" t="s">
        <v>242</v>
      </c>
      <c r="H124" s="5">
        <v>162000</v>
      </c>
      <c r="I124" s="5">
        <v>25920</v>
      </c>
      <c r="J124" s="5" t="s">
        <v>1292</v>
      </c>
      <c r="K124" s="26">
        <v>187920</v>
      </c>
    </row>
    <row r="125" spans="1:11">
      <c r="A125" s="483" t="s">
        <v>1293</v>
      </c>
      <c r="B125" s="492">
        <v>107</v>
      </c>
      <c r="C125" s="6" t="s">
        <v>239</v>
      </c>
      <c r="D125" s="5" t="s">
        <v>432</v>
      </c>
      <c r="E125" s="5" t="s">
        <v>43</v>
      </c>
      <c r="F125" s="5">
        <v>2</v>
      </c>
      <c r="G125" s="5" t="s">
        <v>38</v>
      </c>
      <c r="H125" s="5">
        <v>267000</v>
      </c>
      <c r="I125" s="5">
        <v>42720</v>
      </c>
      <c r="J125" s="5" t="s">
        <v>1292</v>
      </c>
      <c r="K125" s="26">
        <v>619440</v>
      </c>
    </row>
    <row r="126" spans="1:11">
      <c r="A126" s="483" t="s">
        <v>1293</v>
      </c>
      <c r="B126" s="492">
        <v>108</v>
      </c>
      <c r="C126" s="6" t="s">
        <v>1581</v>
      </c>
      <c r="D126" s="5" t="s">
        <v>283</v>
      </c>
      <c r="E126" s="5" t="s">
        <v>43</v>
      </c>
      <c r="F126" s="5">
        <v>2</v>
      </c>
      <c r="G126" s="5" t="s">
        <v>38</v>
      </c>
      <c r="H126" s="5">
        <v>275000</v>
      </c>
      <c r="I126" s="5">
        <v>44000</v>
      </c>
      <c r="J126" s="5" t="s">
        <v>1292</v>
      </c>
      <c r="K126" s="26">
        <v>638000</v>
      </c>
    </row>
    <row r="127" spans="1:11">
      <c r="A127" s="483" t="s">
        <v>1293</v>
      </c>
      <c r="B127" s="492">
        <v>109</v>
      </c>
      <c r="C127" s="6" t="s">
        <v>285</v>
      </c>
      <c r="D127" s="5" t="s">
        <v>1576</v>
      </c>
      <c r="E127" s="5" t="s">
        <v>54</v>
      </c>
      <c r="F127" s="5">
        <v>1</v>
      </c>
      <c r="G127" s="5" t="s">
        <v>284</v>
      </c>
      <c r="H127" s="5">
        <v>47300</v>
      </c>
      <c r="I127" s="5">
        <v>7568</v>
      </c>
      <c r="J127" s="5" t="s">
        <v>1292</v>
      </c>
      <c r="K127" s="26">
        <v>54868</v>
      </c>
    </row>
    <row r="128" spans="1:11">
      <c r="A128" s="483" t="s">
        <v>1293</v>
      </c>
      <c r="B128" s="492">
        <v>110</v>
      </c>
      <c r="C128" s="6" t="s">
        <v>286</v>
      </c>
      <c r="D128" s="5" t="s">
        <v>1576</v>
      </c>
      <c r="E128" s="5" t="s">
        <v>54</v>
      </c>
      <c r="F128" s="5">
        <v>1</v>
      </c>
      <c r="G128" s="5" t="s">
        <v>284</v>
      </c>
      <c r="H128" s="5">
        <v>47300</v>
      </c>
      <c r="I128" s="5">
        <v>7568</v>
      </c>
      <c r="J128" s="5" t="s">
        <v>1292</v>
      </c>
      <c r="K128" s="26">
        <v>54868</v>
      </c>
    </row>
    <row r="129" spans="1:11">
      <c r="A129" s="483" t="s">
        <v>1293</v>
      </c>
      <c r="B129" s="492">
        <v>111</v>
      </c>
      <c r="C129" s="6" t="s">
        <v>287</v>
      </c>
      <c r="D129" s="5" t="s">
        <v>1576</v>
      </c>
      <c r="E129" s="5" t="s">
        <v>54</v>
      </c>
      <c r="F129" s="5">
        <v>1</v>
      </c>
      <c r="G129" s="5" t="s">
        <v>284</v>
      </c>
      <c r="H129" s="5">
        <v>49450</v>
      </c>
      <c r="I129" s="5">
        <v>7912</v>
      </c>
      <c r="J129" s="5" t="s">
        <v>1292</v>
      </c>
      <c r="K129" s="26">
        <v>57362</v>
      </c>
    </row>
    <row r="130" spans="1:11">
      <c r="A130" s="483" t="s">
        <v>1293</v>
      </c>
      <c r="B130" s="492">
        <v>112</v>
      </c>
      <c r="C130" s="6" t="s">
        <v>288</v>
      </c>
      <c r="D130" s="5" t="s">
        <v>1576</v>
      </c>
      <c r="E130" s="5" t="s">
        <v>54</v>
      </c>
      <c r="F130" s="5">
        <v>1</v>
      </c>
      <c r="G130" s="5" t="s">
        <v>284</v>
      </c>
      <c r="H130" s="5">
        <v>49450</v>
      </c>
      <c r="I130" s="5">
        <v>7912</v>
      </c>
      <c r="J130" s="5" t="s">
        <v>1292</v>
      </c>
      <c r="K130" s="26">
        <v>57362</v>
      </c>
    </row>
    <row r="131" spans="1:11">
      <c r="A131" s="483" t="s">
        <v>1293</v>
      </c>
      <c r="B131" s="492">
        <v>113</v>
      </c>
      <c r="C131" s="6" t="s">
        <v>433</v>
      </c>
      <c r="D131" s="5" t="s">
        <v>155</v>
      </c>
      <c r="E131" s="5" t="s">
        <v>54</v>
      </c>
      <c r="F131" s="5">
        <v>1</v>
      </c>
      <c r="G131" s="5" t="s">
        <v>38</v>
      </c>
      <c r="H131" s="5">
        <v>1384000</v>
      </c>
      <c r="I131" s="5">
        <v>221440</v>
      </c>
      <c r="J131" s="5" t="s">
        <v>1292</v>
      </c>
      <c r="K131" s="26">
        <v>1605440</v>
      </c>
    </row>
    <row r="132" spans="1:11">
      <c r="A132" s="483" t="s">
        <v>1293</v>
      </c>
      <c r="B132" s="492">
        <v>114</v>
      </c>
      <c r="C132" s="6" t="s">
        <v>468</v>
      </c>
      <c r="D132" s="5" t="s">
        <v>1576</v>
      </c>
      <c r="E132" s="5" t="s">
        <v>54</v>
      </c>
      <c r="F132" s="5">
        <v>1</v>
      </c>
      <c r="G132" s="5" t="s">
        <v>38</v>
      </c>
      <c r="H132" s="5">
        <v>198000</v>
      </c>
      <c r="I132" s="5">
        <v>31680</v>
      </c>
      <c r="J132" s="5" t="s">
        <v>1292</v>
      </c>
      <c r="K132" s="26">
        <v>229680</v>
      </c>
    </row>
    <row r="133" spans="1:11">
      <c r="A133" s="483" t="s">
        <v>1293</v>
      </c>
      <c r="B133" s="492">
        <v>115</v>
      </c>
      <c r="C133" s="6" t="s">
        <v>289</v>
      </c>
      <c r="D133" s="5" t="s">
        <v>1576</v>
      </c>
      <c r="E133" s="5" t="s">
        <v>54</v>
      </c>
      <c r="F133" s="5">
        <v>1</v>
      </c>
      <c r="G133" s="5" t="s">
        <v>38</v>
      </c>
      <c r="H133" s="5">
        <v>198000</v>
      </c>
      <c r="I133" s="5">
        <v>31680</v>
      </c>
      <c r="J133" s="5" t="s">
        <v>1292</v>
      </c>
      <c r="K133" s="26">
        <v>229680</v>
      </c>
    </row>
    <row r="134" spans="1:11">
      <c r="A134" s="483" t="s">
        <v>1293</v>
      </c>
      <c r="B134" s="492">
        <v>116</v>
      </c>
      <c r="C134" s="6" t="s">
        <v>434</v>
      </c>
      <c r="D134" s="5" t="s">
        <v>1576</v>
      </c>
      <c r="E134" s="5" t="s">
        <v>1576</v>
      </c>
      <c r="F134" s="5">
        <v>1</v>
      </c>
      <c r="G134" s="5" t="s">
        <v>38</v>
      </c>
      <c r="H134" s="5">
        <v>478000</v>
      </c>
      <c r="I134" s="5">
        <v>76480</v>
      </c>
      <c r="J134" s="5" t="s">
        <v>1292</v>
      </c>
      <c r="K134" s="26">
        <v>554480</v>
      </c>
    </row>
    <row r="135" spans="1:11">
      <c r="A135" s="483" t="s">
        <v>1293</v>
      </c>
      <c r="B135" s="492">
        <v>117</v>
      </c>
      <c r="C135" s="6" t="s">
        <v>290</v>
      </c>
      <c r="D135" s="5" t="s">
        <v>34</v>
      </c>
      <c r="E135" s="5" t="s">
        <v>16</v>
      </c>
      <c r="F135" s="5">
        <v>1</v>
      </c>
      <c r="G135" s="5" t="s">
        <v>242</v>
      </c>
      <c r="H135" s="5">
        <v>229000</v>
      </c>
      <c r="I135" s="5">
        <v>36640</v>
      </c>
      <c r="J135" s="5" t="s">
        <v>1292</v>
      </c>
      <c r="K135" s="26">
        <v>265640</v>
      </c>
    </row>
    <row r="136" spans="1:11">
      <c r="A136" s="483" t="s">
        <v>1293</v>
      </c>
      <c r="B136" s="492">
        <v>142</v>
      </c>
      <c r="C136" s="6" t="s">
        <v>408</v>
      </c>
      <c r="D136" s="5" t="s">
        <v>409</v>
      </c>
      <c r="E136" s="5" t="s">
        <v>14</v>
      </c>
      <c r="F136" s="5">
        <v>1</v>
      </c>
      <c r="G136" s="5" t="s">
        <v>242</v>
      </c>
      <c r="H136" s="5">
        <v>116000</v>
      </c>
      <c r="I136" s="5">
        <v>18560</v>
      </c>
      <c r="J136" s="5" t="s">
        <v>1292</v>
      </c>
      <c r="K136" s="26">
        <v>134560</v>
      </c>
    </row>
    <row r="137" spans="1:11">
      <c r="A137" s="483" t="s">
        <v>1293</v>
      </c>
      <c r="B137" s="492">
        <v>143</v>
      </c>
      <c r="C137" s="6" t="s">
        <v>241</v>
      </c>
      <c r="D137" s="5" t="s">
        <v>30</v>
      </c>
      <c r="E137" s="5" t="s">
        <v>15</v>
      </c>
      <c r="F137" s="5">
        <v>2</v>
      </c>
      <c r="G137" s="5" t="s">
        <v>242</v>
      </c>
      <c r="H137" s="5">
        <v>199000</v>
      </c>
      <c r="I137" s="5">
        <v>31840</v>
      </c>
      <c r="J137" s="5" t="s">
        <v>1292</v>
      </c>
      <c r="K137" s="26">
        <v>461680</v>
      </c>
    </row>
    <row r="138" spans="1:11">
      <c r="A138" s="483" t="s">
        <v>1293</v>
      </c>
      <c r="B138" s="492">
        <v>164</v>
      </c>
      <c r="C138" s="6" t="s">
        <v>429</v>
      </c>
      <c r="D138" s="5" t="s">
        <v>316</v>
      </c>
      <c r="E138" s="5" t="s">
        <v>16</v>
      </c>
      <c r="F138" s="5">
        <v>1</v>
      </c>
      <c r="G138" s="5" t="s">
        <v>436</v>
      </c>
      <c r="H138" s="5">
        <v>224000</v>
      </c>
      <c r="I138" s="5">
        <v>35840</v>
      </c>
      <c r="J138" s="5" t="s">
        <v>1292</v>
      </c>
      <c r="K138" s="26">
        <v>259840</v>
      </c>
    </row>
    <row r="139" spans="1:11">
      <c r="A139" s="483" t="s">
        <v>1293</v>
      </c>
      <c r="B139" s="492">
        <v>165</v>
      </c>
      <c r="C139" s="6" t="s">
        <v>430</v>
      </c>
      <c r="D139" s="5" t="s">
        <v>316</v>
      </c>
      <c r="E139" s="5" t="s">
        <v>16</v>
      </c>
      <c r="F139" s="5">
        <v>1</v>
      </c>
      <c r="G139" s="5" t="s">
        <v>436</v>
      </c>
      <c r="H139" s="5">
        <v>391000</v>
      </c>
      <c r="I139" s="5">
        <v>62560</v>
      </c>
      <c r="J139" s="5" t="s">
        <v>1292</v>
      </c>
      <c r="K139" s="26">
        <v>453560</v>
      </c>
    </row>
    <row r="140" spans="1:11">
      <c r="A140" s="483" t="s">
        <v>1293</v>
      </c>
      <c r="B140" s="492">
        <v>166</v>
      </c>
      <c r="C140" s="6" t="s">
        <v>431</v>
      </c>
      <c r="D140" s="5" t="s">
        <v>1576</v>
      </c>
      <c r="E140" s="5" t="s">
        <v>1576</v>
      </c>
      <c r="F140" s="5">
        <v>1</v>
      </c>
      <c r="G140" s="5" t="s">
        <v>177</v>
      </c>
      <c r="H140" s="5">
        <v>235000</v>
      </c>
      <c r="I140" s="5">
        <v>37600</v>
      </c>
      <c r="J140" s="5" t="s">
        <v>1292</v>
      </c>
      <c r="K140" s="26">
        <v>272600</v>
      </c>
    </row>
    <row r="141" spans="1:11">
      <c r="A141" s="483" t="s">
        <v>1293</v>
      </c>
      <c r="B141" s="492">
        <v>167</v>
      </c>
      <c r="C141" s="6" t="s">
        <v>435</v>
      </c>
      <c r="D141" s="5" t="s">
        <v>316</v>
      </c>
      <c r="E141" s="5" t="s">
        <v>16</v>
      </c>
      <c r="F141" s="5">
        <v>1</v>
      </c>
      <c r="G141" s="5" t="s">
        <v>436</v>
      </c>
      <c r="H141" s="5">
        <v>153000</v>
      </c>
      <c r="I141" s="5">
        <v>24480</v>
      </c>
      <c r="J141" s="5" t="s">
        <v>1292</v>
      </c>
      <c r="K141" s="26">
        <v>177480</v>
      </c>
    </row>
    <row r="142" spans="1:11">
      <c r="A142" s="483" t="s">
        <v>1293</v>
      </c>
      <c r="B142" s="492">
        <v>168</v>
      </c>
      <c r="C142" s="6" t="s">
        <v>437</v>
      </c>
      <c r="D142" s="5" t="s">
        <v>21</v>
      </c>
      <c r="E142" s="5" t="s">
        <v>16</v>
      </c>
      <c r="F142" s="5">
        <v>1</v>
      </c>
      <c r="G142" s="5" t="s">
        <v>242</v>
      </c>
      <c r="H142" s="5">
        <v>293000</v>
      </c>
      <c r="I142" s="5">
        <v>46880</v>
      </c>
      <c r="J142" s="5" t="s">
        <v>1292</v>
      </c>
      <c r="K142" s="26">
        <v>339880</v>
      </c>
    </row>
    <row r="143" spans="1:11">
      <c r="A143" s="483" t="s">
        <v>1293</v>
      </c>
      <c r="B143" s="492">
        <v>170</v>
      </c>
      <c r="C143" s="6" t="s">
        <v>439</v>
      </c>
      <c r="D143" s="5" t="s">
        <v>13</v>
      </c>
      <c r="E143" s="5" t="s">
        <v>16</v>
      </c>
      <c r="F143" s="5">
        <v>1</v>
      </c>
      <c r="G143" s="5" t="s">
        <v>242</v>
      </c>
      <c r="H143" s="5">
        <v>113000</v>
      </c>
      <c r="I143" s="5">
        <v>18080</v>
      </c>
      <c r="J143" s="5" t="s">
        <v>1292</v>
      </c>
      <c r="K143" s="26">
        <v>131080</v>
      </c>
    </row>
    <row r="144" spans="1:11">
      <c r="A144" s="483" t="s">
        <v>1293</v>
      </c>
      <c r="B144" s="492">
        <v>171</v>
      </c>
      <c r="C144" s="6" t="s">
        <v>444</v>
      </c>
      <c r="D144" s="5" t="s">
        <v>1576</v>
      </c>
      <c r="E144" s="5" t="s">
        <v>1576</v>
      </c>
      <c r="F144" s="5">
        <v>1</v>
      </c>
      <c r="G144" s="5" t="s">
        <v>38</v>
      </c>
      <c r="H144" s="5">
        <v>464000</v>
      </c>
      <c r="I144" s="5">
        <v>74240</v>
      </c>
      <c r="J144" s="5" t="s">
        <v>1292</v>
      </c>
      <c r="K144" s="26">
        <v>538240</v>
      </c>
    </row>
    <row r="145" spans="1:11">
      <c r="A145" s="483" t="s">
        <v>1293</v>
      </c>
      <c r="B145" s="492">
        <v>173</v>
      </c>
      <c r="C145" s="6" t="s">
        <v>442</v>
      </c>
      <c r="D145" s="5" t="s">
        <v>13</v>
      </c>
      <c r="E145" s="5" t="s">
        <v>16</v>
      </c>
      <c r="F145" s="5">
        <v>1</v>
      </c>
      <c r="G145" s="5" t="s">
        <v>242</v>
      </c>
      <c r="H145" s="5">
        <v>214000</v>
      </c>
      <c r="I145" s="5">
        <v>34240</v>
      </c>
      <c r="J145" s="5" t="s">
        <v>1292</v>
      </c>
      <c r="K145" s="26">
        <v>248240</v>
      </c>
    </row>
    <row r="146" spans="1:11">
      <c r="A146" s="483" t="s">
        <v>1293</v>
      </c>
      <c r="B146" s="492">
        <v>174</v>
      </c>
      <c r="C146" s="6" t="s">
        <v>443</v>
      </c>
      <c r="D146" s="5" t="s">
        <v>53</v>
      </c>
      <c r="E146" s="5" t="s">
        <v>54</v>
      </c>
      <c r="F146" s="5">
        <v>1</v>
      </c>
      <c r="G146" s="5" t="s">
        <v>177</v>
      </c>
      <c r="H146" s="5">
        <v>483000</v>
      </c>
      <c r="I146" s="5">
        <v>77280</v>
      </c>
      <c r="J146" s="5" t="s">
        <v>1292</v>
      </c>
      <c r="K146" s="26">
        <v>560280</v>
      </c>
    </row>
    <row r="147" spans="1:11">
      <c r="A147" s="483" t="s">
        <v>1293</v>
      </c>
      <c r="B147" s="492">
        <v>175</v>
      </c>
      <c r="C147" s="6" t="s">
        <v>446</v>
      </c>
      <c r="D147" s="5" t="s">
        <v>53</v>
      </c>
      <c r="E147" s="5" t="s">
        <v>54</v>
      </c>
      <c r="F147" s="5">
        <v>1</v>
      </c>
      <c r="G147" s="5" t="s">
        <v>177</v>
      </c>
      <c r="H147" s="5">
        <v>1272000</v>
      </c>
      <c r="I147" s="5">
        <v>203520</v>
      </c>
      <c r="J147" s="5" t="s">
        <v>1292</v>
      </c>
      <c r="K147" s="26">
        <v>1475520</v>
      </c>
    </row>
    <row r="148" spans="1:11" ht="30">
      <c r="A148" s="483" t="s">
        <v>1293</v>
      </c>
      <c r="B148" s="492">
        <v>178</v>
      </c>
      <c r="C148" s="6" t="s">
        <v>449</v>
      </c>
      <c r="D148" s="5" t="s">
        <v>1576</v>
      </c>
      <c r="E148" s="5" t="s">
        <v>1576</v>
      </c>
      <c r="F148" s="5">
        <v>1</v>
      </c>
      <c r="G148" s="5" t="s">
        <v>436</v>
      </c>
      <c r="H148" s="5">
        <v>130000</v>
      </c>
      <c r="I148" s="5">
        <v>20800</v>
      </c>
      <c r="J148" s="5" t="s">
        <v>1292</v>
      </c>
      <c r="K148" s="26">
        <v>150800</v>
      </c>
    </row>
    <row r="149" spans="1:11">
      <c r="A149" s="483" t="s">
        <v>1293</v>
      </c>
      <c r="B149" s="492">
        <v>179</v>
      </c>
      <c r="C149" s="6" t="s">
        <v>448</v>
      </c>
      <c r="D149" s="5" t="s">
        <v>21</v>
      </c>
      <c r="E149" s="5" t="s">
        <v>16</v>
      </c>
      <c r="F149" s="5">
        <v>1</v>
      </c>
      <c r="G149" s="5" t="s">
        <v>436</v>
      </c>
      <c r="H149" s="5">
        <v>130000</v>
      </c>
      <c r="I149" s="5">
        <v>20800</v>
      </c>
      <c r="J149" s="5" t="s">
        <v>1292</v>
      </c>
      <c r="K149" s="26">
        <v>150800</v>
      </c>
    </row>
    <row r="150" spans="1:11">
      <c r="A150" s="483" t="s">
        <v>1293</v>
      </c>
      <c r="B150" s="492">
        <v>198</v>
      </c>
      <c r="C150" s="6" t="s">
        <v>381</v>
      </c>
      <c r="D150" s="5" t="s">
        <v>53</v>
      </c>
      <c r="E150" s="5" t="s">
        <v>54</v>
      </c>
      <c r="F150" s="5">
        <v>2</v>
      </c>
      <c r="G150" s="5" t="s">
        <v>177</v>
      </c>
      <c r="H150" s="5">
        <v>1874000</v>
      </c>
      <c r="I150" s="5">
        <v>299840</v>
      </c>
      <c r="J150" s="5" t="s">
        <v>1292</v>
      </c>
      <c r="K150" s="26">
        <v>4347680</v>
      </c>
    </row>
    <row r="151" spans="1:11">
      <c r="A151" s="483" t="s">
        <v>1293</v>
      </c>
      <c r="B151" s="492">
        <v>199</v>
      </c>
      <c r="C151" s="6" t="s">
        <v>558</v>
      </c>
      <c r="D151" s="5" t="s">
        <v>53</v>
      </c>
      <c r="E151" s="5" t="s">
        <v>54</v>
      </c>
      <c r="F151" s="5">
        <v>2</v>
      </c>
      <c r="G151" s="5" t="s">
        <v>177</v>
      </c>
      <c r="H151" s="5">
        <v>3889000</v>
      </c>
      <c r="I151" s="5">
        <v>622240</v>
      </c>
      <c r="J151" s="5" t="s">
        <v>1292</v>
      </c>
      <c r="K151" s="26">
        <v>9022480</v>
      </c>
    </row>
    <row r="152" spans="1:11">
      <c r="A152" s="483" t="s">
        <v>1293</v>
      </c>
      <c r="B152" s="492">
        <v>290</v>
      </c>
      <c r="C152" s="6" t="s">
        <v>381</v>
      </c>
      <c r="D152" s="5" t="s">
        <v>53</v>
      </c>
      <c r="E152" s="5" t="s">
        <v>54</v>
      </c>
      <c r="F152" s="5">
        <v>4</v>
      </c>
      <c r="G152" s="5" t="s">
        <v>177</v>
      </c>
      <c r="H152" s="5">
        <v>1874000</v>
      </c>
      <c r="I152" s="5">
        <v>299840</v>
      </c>
      <c r="J152" s="5" t="s">
        <v>1292</v>
      </c>
      <c r="K152" s="26">
        <v>8695360</v>
      </c>
    </row>
    <row r="153" spans="1:11">
      <c r="A153" s="483" t="s">
        <v>1293</v>
      </c>
      <c r="B153" s="492">
        <v>395</v>
      </c>
      <c r="C153" s="6" t="s">
        <v>167</v>
      </c>
      <c r="D153" s="5" t="s">
        <v>112</v>
      </c>
      <c r="E153" s="5">
        <v>1</v>
      </c>
      <c r="F153" s="5">
        <v>4</v>
      </c>
      <c r="G153" s="5" t="s">
        <v>38</v>
      </c>
      <c r="H153" s="5">
        <v>234000</v>
      </c>
      <c r="I153" s="5">
        <v>37440</v>
      </c>
      <c r="J153" s="5" t="s">
        <v>1292</v>
      </c>
      <c r="K153" s="26">
        <v>1085760</v>
      </c>
    </row>
    <row r="154" spans="1:11">
      <c r="A154" s="483" t="s">
        <v>1293</v>
      </c>
      <c r="B154" s="492">
        <v>420</v>
      </c>
      <c r="C154" s="6" t="s">
        <v>575</v>
      </c>
      <c r="D154" s="5" t="s">
        <v>1576</v>
      </c>
      <c r="E154" s="5" t="s">
        <v>1576</v>
      </c>
      <c r="F154" s="5">
        <v>1</v>
      </c>
      <c r="G154" s="5" t="s">
        <v>589</v>
      </c>
      <c r="H154" s="5">
        <v>1428000</v>
      </c>
      <c r="I154" s="5">
        <v>228480</v>
      </c>
      <c r="J154" s="5" t="s">
        <v>1292</v>
      </c>
      <c r="K154" s="26">
        <v>1656480</v>
      </c>
    </row>
    <row r="155" spans="1:11">
      <c r="A155" s="483" t="s">
        <v>1293</v>
      </c>
      <c r="B155" s="492">
        <v>422</v>
      </c>
      <c r="C155" s="6" t="s">
        <v>577</v>
      </c>
      <c r="D155" s="5" t="s">
        <v>1576</v>
      </c>
      <c r="E155" s="5" t="s">
        <v>1576</v>
      </c>
      <c r="F155" s="5">
        <v>1</v>
      </c>
      <c r="G155" s="5" t="s">
        <v>589</v>
      </c>
      <c r="H155" s="5">
        <v>1786000</v>
      </c>
      <c r="I155" s="5">
        <v>285760</v>
      </c>
      <c r="J155" s="5" t="s">
        <v>1292</v>
      </c>
      <c r="K155" s="26">
        <v>2071760</v>
      </c>
    </row>
    <row r="156" spans="1:11">
      <c r="A156" s="483" t="s">
        <v>1293</v>
      </c>
      <c r="B156" s="492">
        <v>423</v>
      </c>
      <c r="C156" s="6" t="s">
        <v>578</v>
      </c>
      <c r="D156" s="5" t="s">
        <v>1576</v>
      </c>
      <c r="E156" s="5" t="s">
        <v>1576</v>
      </c>
      <c r="F156" s="5">
        <v>1</v>
      </c>
      <c r="G156" s="5" t="s">
        <v>589</v>
      </c>
      <c r="H156" s="5">
        <v>1123000</v>
      </c>
      <c r="I156" s="5">
        <v>179680</v>
      </c>
      <c r="J156" s="5" t="s">
        <v>1292</v>
      </c>
      <c r="K156" s="26">
        <v>1302680</v>
      </c>
    </row>
    <row r="157" spans="1:11">
      <c r="A157" s="483" t="s">
        <v>1293</v>
      </c>
      <c r="B157" s="492">
        <v>424</v>
      </c>
      <c r="C157" s="6" t="s">
        <v>579</v>
      </c>
      <c r="D157" s="5" t="s">
        <v>1576</v>
      </c>
      <c r="E157" s="5" t="s">
        <v>1576</v>
      </c>
      <c r="F157" s="5">
        <v>1</v>
      </c>
      <c r="G157" s="5" t="s">
        <v>589</v>
      </c>
      <c r="H157" s="5">
        <v>910000</v>
      </c>
      <c r="I157" s="5">
        <v>145600</v>
      </c>
      <c r="J157" s="5" t="s">
        <v>1292</v>
      </c>
      <c r="K157" s="26">
        <v>1055600</v>
      </c>
    </row>
    <row r="158" spans="1:11">
      <c r="A158" s="483" t="s">
        <v>1293</v>
      </c>
      <c r="B158" s="492">
        <v>426</v>
      </c>
      <c r="C158" s="6" t="s">
        <v>581</v>
      </c>
      <c r="D158" s="5" t="s">
        <v>93</v>
      </c>
      <c r="E158" s="5">
        <v>25</v>
      </c>
      <c r="F158" s="5">
        <v>1</v>
      </c>
      <c r="G158" s="5" t="s">
        <v>242</v>
      </c>
      <c r="H158" s="5">
        <v>498000</v>
      </c>
      <c r="I158" s="5">
        <v>79680</v>
      </c>
      <c r="J158" s="5" t="s">
        <v>1292</v>
      </c>
      <c r="K158" s="26">
        <v>577680</v>
      </c>
    </row>
    <row r="159" spans="1:11">
      <c r="A159" s="483" t="s">
        <v>1293</v>
      </c>
      <c r="B159" s="492">
        <v>430</v>
      </c>
      <c r="C159" s="6" t="s">
        <v>583</v>
      </c>
      <c r="D159" s="5" t="s">
        <v>76</v>
      </c>
      <c r="E159" s="5">
        <v>1</v>
      </c>
      <c r="F159" s="5">
        <v>1</v>
      </c>
      <c r="G159" s="5" t="s">
        <v>242</v>
      </c>
      <c r="H159" s="5">
        <v>151000</v>
      </c>
      <c r="I159" s="5">
        <v>24160</v>
      </c>
      <c r="J159" s="5" t="s">
        <v>1292</v>
      </c>
      <c r="K159" s="26">
        <v>175160</v>
      </c>
    </row>
    <row r="160" spans="1:11">
      <c r="A160" s="483" t="s">
        <v>1293</v>
      </c>
      <c r="B160" s="492">
        <v>431</v>
      </c>
      <c r="C160" s="6" t="s">
        <v>593</v>
      </c>
      <c r="D160" s="5" t="s">
        <v>93</v>
      </c>
      <c r="E160" s="5">
        <v>1</v>
      </c>
      <c r="F160" s="5">
        <v>1</v>
      </c>
      <c r="G160" s="5" t="s">
        <v>242</v>
      </c>
      <c r="H160" s="5">
        <v>197000</v>
      </c>
      <c r="I160" s="5">
        <v>31520</v>
      </c>
      <c r="J160" s="5" t="s">
        <v>1292</v>
      </c>
      <c r="K160" s="26">
        <v>228520</v>
      </c>
    </row>
    <row r="161" spans="1:11">
      <c r="A161" s="483" t="s">
        <v>1293</v>
      </c>
      <c r="B161" s="492">
        <v>432</v>
      </c>
      <c r="C161" s="6" t="s">
        <v>585</v>
      </c>
      <c r="D161" s="5" t="s">
        <v>89</v>
      </c>
      <c r="E161" s="5">
        <v>1</v>
      </c>
      <c r="F161" s="5">
        <v>1</v>
      </c>
      <c r="G161" s="5" t="s">
        <v>242</v>
      </c>
      <c r="H161" s="5">
        <v>1124000</v>
      </c>
      <c r="I161" s="5">
        <v>179840</v>
      </c>
      <c r="J161" s="5" t="s">
        <v>1292</v>
      </c>
      <c r="K161" s="26">
        <v>1303840</v>
      </c>
    </row>
    <row r="162" spans="1:11">
      <c r="A162" s="483" t="s">
        <v>1293</v>
      </c>
      <c r="B162" s="492">
        <v>433</v>
      </c>
      <c r="C162" s="6" t="s">
        <v>587</v>
      </c>
      <c r="D162" s="5" t="s">
        <v>89</v>
      </c>
      <c r="E162" s="5">
        <v>1</v>
      </c>
      <c r="F162" s="5">
        <v>1</v>
      </c>
      <c r="G162" s="5" t="s">
        <v>242</v>
      </c>
      <c r="H162" s="5">
        <v>136000</v>
      </c>
      <c r="I162" s="5">
        <v>21760</v>
      </c>
      <c r="J162" s="5" t="s">
        <v>1292</v>
      </c>
      <c r="K162" s="26">
        <v>157760</v>
      </c>
    </row>
    <row r="163" spans="1:11">
      <c r="A163" s="483" t="s">
        <v>1293</v>
      </c>
      <c r="B163" s="492">
        <v>512</v>
      </c>
      <c r="C163" s="6" t="s">
        <v>808</v>
      </c>
      <c r="D163" s="5" t="s">
        <v>809</v>
      </c>
      <c r="E163" s="5" t="s">
        <v>1576</v>
      </c>
      <c r="F163" s="5">
        <v>2</v>
      </c>
      <c r="G163" s="5" t="s">
        <v>177</v>
      </c>
      <c r="H163" s="5">
        <v>5321000</v>
      </c>
      <c r="I163" s="5">
        <v>851360</v>
      </c>
      <c r="J163" s="5" t="s">
        <v>1292</v>
      </c>
      <c r="K163" s="26">
        <v>12344720</v>
      </c>
    </row>
    <row r="164" spans="1:11">
      <c r="A164" s="483" t="s">
        <v>1293</v>
      </c>
      <c r="B164" s="492">
        <v>513</v>
      </c>
      <c r="C164" s="6" t="s">
        <v>1582</v>
      </c>
      <c r="D164" s="5" t="s">
        <v>811</v>
      </c>
      <c r="E164" s="5" t="s">
        <v>1576</v>
      </c>
      <c r="F164" s="5">
        <v>1</v>
      </c>
      <c r="G164" s="5" t="s">
        <v>177</v>
      </c>
      <c r="H164" s="5">
        <v>1461000</v>
      </c>
      <c r="I164" s="5">
        <v>233760</v>
      </c>
      <c r="J164" s="5" t="s">
        <v>1292</v>
      </c>
      <c r="K164" s="26">
        <v>1694760</v>
      </c>
    </row>
    <row r="165" spans="1:11">
      <c r="A165" s="483" t="s">
        <v>1293</v>
      </c>
      <c r="B165" s="492">
        <v>514</v>
      </c>
      <c r="C165" s="6" t="s">
        <v>812</v>
      </c>
      <c r="D165" s="5" t="s">
        <v>813</v>
      </c>
      <c r="E165" s="5" t="s">
        <v>30</v>
      </c>
      <c r="F165" s="5">
        <v>1</v>
      </c>
      <c r="G165" s="5" t="s">
        <v>177</v>
      </c>
      <c r="H165" s="5">
        <v>3352000</v>
      </c>
      <c r="I165" s="5">
        <v>536320</v>
      </c>
      <c r="J165" s="5" t="s">
        <v>1292</v>
      </c>
      <c r="K165" s="26">
        <v>3888320</v>
      </c>
    </row>
    <row r="166" spans="1:11">
      <c r="A166" s="483" t="s">
        <v>1293</v>
      </c>
      <c r="B166" s="492">
        <v>515</v>
      </c>
      <c r="C166" s="6" t="s">
        <v>815</v>
      </c>
      <c r="D166" s="5" t="s">
        <v>816</v>
      </c>
      <c r="E166" s="5" t="s">
        <v>1576</v>
      </c>
      <c r="F166" s="5">
        <v>1</v>
      </c>
      <c r="G166" s="5" t="s">
        <v>177</v>
      </c>
      <c r="H166" s="5">
        <v>2010000</v>
      </c>
      <c r="I166" s="5">
        <v>321600</v>
      </c>
      <c r="J166" s="5" t="s">
        <v>1292</v>
      </c>
      <c r="K166" s="26">
        <v>2331600</v>
      </c>
    </row>
    <row r="167" spans="1:11">
      <c r="A167" s="483" t="s">
        <v>1293</v>
      </c>
      <c r="B167" s="492">
        <v>516</v>
      </c>
      <c r="C167" s="6" t="s">
        <v>817</v>
      </c>
      <c r="D167" s="5" t="s">
        <v>818</v>
      </c>
      <c r="E167" s="5" t="s">
        <v>1576</v>
      </c>
      <c r="F167" s="5">
        <v>1</v>
      </c>
      <c r="G167" s="5" t="s">
        <v>177</v>
      </c>
      <c r="H167" s="5">
        <v>1990000</v>
      </c>
      <c r="I167" s="5">
        <v>318400</v>
      </c>
      <c r="J167" s="5" t="s">
        <v>1292</v>
      </c>
      <c r="K167" s="26">
        <v>2308400</v>
      </c>
    </row>
    <row r="168" spans="1:11" ht="15.75" thickBot="1">
      <c r="A168" s="484" t="s">
        <v>1293</v>
      </c>
      <c r="B168" s="492">
        <v>517</v>
      </c>
      <c r="C168" s="6" t="s">
        <v>819</v>
      </c>
      <c r="D168" s="5" t="s">
        <v>820</v>
      </c>
      <c r="E168" s="5" t="s">
        <v>1576</v>
      </c>
      <c r="F168" s="5">
        <v>1</v>
      </c>
      <c r="G168" s="5" t="s">
        <v>242</v>
      </c>
      <c r="H168" s="5">
        <v>320000</v>
      </c>
      <c r="I168" s="5">
        <v>51200</v>
      </c>
      <c r="J168" s="5" t="s">
        <v>1292</v>
      </c>
      <c r="K168" s="26">
        <v>371200</v>
      </c>
    </row>
    <row r="169" spans="1:11" ht="15.75" thickBot="1">
      <c r="A169" s="476" t="s">
        <v>1293</v>
      </c>
      <c r="B169" s="477"/>
      <c r="C169" s="477"/>
      <c r="D169" s="477"/>
      <c r="E169" s="477"/>
      <c r="F169" s="477"/>
      <c r="G169" s="477"/>
      <c r="H169" s="477"/>
      <c r="I169" s="477"/>
      <c r="J169" s="477"/>
      <c r="K169" s="485">
        <f>SUM(K114:K168)</f>
        <v>69633060</v>
      </c>
    </row>
    <row r="170" spans="1:11" ht="60">
      <c r="A170" s="1" t="s">
        <v>1544</v>
      </c>
      <c r="B170" s="12">
        <v>20</v>
      </c>
      <c r="C170" s="6" t="s">
        <v>32</v>
      </c>
      <c r="D170" s="5" t="s">
        <v>1576</v>
      </c>
      <c r="E170" s="5" t="s">
        <v>1576</v>
      </c>
      <c r="F170" s="5">
        <v>3</v>
      </c>
      <c r="G170" s="5" t="s">
        <v>1294</v>
      </c>
      <c r="H170" s="5">
        <v>768000</v>
      </c>
      <c r="I170" s="5">
        <v>122880</v>
      </c>
      <c r="J170" s="5" t="s">
        <v>1295</v>
      </c>
      <c r="K170" s="26">
        <v>2672640</v>
      </c>
    </row>
    <row r="171" spans="1:11" ht="30">
      <c r="A171" s="1" t="s">
        <v>1544</v>
      </c>
      <c r="B171" s="12">
        <v>88</v>
      </c>
      <c r="C171" s="6" t="s">
        <v>392</v>
      </c>
      <c r="D171" s="5">
        <v>1000</v>
      </c>
      <c r="E171" s="5" t="s">
        <v>54</v>
      </c>
      <c r="F171" s="5">
        <v>1</v>
      </c>
      <c r="G171" s="5" t="s">
        <v>1296</v>
      </c>
      <c r="H171" s="5">
        <v>229000</v>
      </c>
      <c r="I171" s="5">
        <v>36640</v>
      </c>
      <c r="J171" s="5" t="s">
        <v>1295</v>
      </c>
      <c r="K171" s="26">
        <v>265640</v>
      </c>
    </row>
    <row r="172" spans="1:11">
      <c r="A172" s="1" t="s">
        <v>1544</v>
      </c>
      <c r="B172" s="12">
        <v>188</v>
      </c>
      <c r="C172" s="6" t="s">
        <v>478</v>
      </c>
      <c r="D172" s="5" t="s">
        <v>30</v>
      </c>
      <c r="E172" s="5" t="s">
        <v>15</v>
      </c>
      <c r="F172" s="5">
        <v>1</v>
      </c>
      <c r="G172" s="5" t="s">
        <v>38</v>
      </c>
      <c r="H172" s="5">
        <v>465000</v>
      </c>
      <c r="I172" s="5">
        <v>74400</v>
      </c>
      <c r="J172" s="5" t="s">
        <v>1298</v>
      </c>
      <c r="K172" s="26">
        <v>539400</v>
      </c>
    </row>
    <row r="173" spans="1:11">
      <c r="A173" s="1" t="s">
        <v>1544</v>
      </c>
      <c r="B173" s="12">
        <v>461</v>
      </c>
      <c r="C173" s="6" t="s">
        <v>685</v>
      </c>
      <c r="D173" s="5" t="s">
        <v>1576</v>
      </c>
      <c r="E173" s="5" t="s">
        <v>686</v>
      </c>
      <c r="F173" s="5">
        <v>10</v>
      </c>
      <c r="G173" s="5" t="s">
        <v>1355</v>
      </c>
      <c r="H173" s="5">
        <v>14500</v>
      </c>
      <c r="I173" s="5">
        <v>2320</v>
      </c>
      <c r="J173" s="5" t="s">
        <v>1298</v>
      </c>
      <c r="K173" s="26">
        <v>168200</v>
      </c>
    </row>
    <row r="174" spans="1:11">
      <c r="A174" s="1" t="s">
        <v>1544</v>
      </c>
      <c r="B174" s="12">
        <v>462</v>
      </c>
      <c r="C174" s="6" t="s">
        <v>687</v>
      </c>
      <c r="D174" s="5" t="s">
        <v>1576</v>
      </c>
      <c r="E174" s="5" t="s">
        <v>686</v>
      </c>
      <c r="F174" s="5">
        <v>100</v>
      </c>
      <c r="G174" s="5" t="s">
        <v>1357</v>
      </c>
      <c r="H174" s="5">
        <v>16500</v>
      </c>
      <c r="I174" s="5">
        <v>2640</v>
      </c>
      <c r="J174" s="5" t="s">
        <v>1298</v>
      </c>
      <c r="K174" s="26">
        <v>1914000</v>
      </c>
    </row>
    <row r="175" spans="1:11" ht="45">
      <c r="A175" s="1" t="s">
        <v>1544</v>
      </c>
      <c r="B175" s="12">
        <v>490</v>
      </c>
      <c r="C175" s="6" t="s">
        <v>1103</v>
      </c>
      <c r="D175" s="5" t="s">
        <v>756</v>
      </c>
      <c r="E175" s="5" t="s">
        <v>757</v>
      </c>
      <c r="F175" s="5">
        <v>3</v>
      </c>
      <c r="G175" s="5" t="s">
        <v>758</v>
      </c>
      <c r="H175" s="5">
        <v>7800</v>
      </c>
      <c r="I175" s="5">
        <v>1248</v>
      </c>
      <c r="J175" s="5" t="s">
        <v>1284</v>
      </c>
      <c r="K175" s="26">
        <v>27144</v>
      </c>
    </row>
    <row r="176" spans="1:11" ht="30">
      <c r="A176" s="1" t="s">
        <v>1544</v>
      </c>
      <c r="B176" s="12">
        <v>492</v>
      </c>
      <c r="C176" s="6" t="s">
        <v>763</v>
      </c>
      <c r="D176" s="5" t="s">
        <v>764</v>
      </c>
      <c r="E176" s="5" t="s">
        <v>1576</v>
      </c>
      <c r="F176" s="5">
        <v>2</v>
      </c>
      <c r="G176" s="5" t="s">
        <v>116</v>
      </c>
      <c r="H176" s="5">
        <v>705000</v>
      </c>
      <c r="I176" s="5">
        <v>112800</v>
      </c>
      <c r="J176" s="5" t="s">
        <v>1287</v>
      </c>
      <c r="K176" s="26">
        <v>1635600</v>
      </c>
    </row>
    <row r="177" spans="1:11" ht="30">
      <c r="A177" s="1" t="s">
        <v>1544</v>
      </c>
      <c r="B177" s="12">
        <v>493</v>
      </c>
      <c r="C177" s="6" t="s">
        <v>765</v>
      </c>
      <c r="D177" s="5" t="s">
        <v>766</v>
      </c>
      <c r="E177" s="5" t="s">
        <v>1576</v>
      </c>
      <c r="F177" s="5">
        <v>2</v>
      </c>
      <c r="G177" s="5" t="s">
        <v>116</v>
      </c>
      <c r="H177" s="5">
        <v>705000</v>
      </c>
      <c r="I177" s="5">
        <v>112800</v>
      </c>
      <c r="J177" s="5" t="s">
        <v>1287</v>
      </c>
      <c r="K177" s="26">
        <v>1635600</v>
      </c>
    </row>
    <row r="178" spans="1:11">
      <c r="A178" s="1" t="s">
        <v>1544</v>
      </c>
      <c r="B178" s="12">
        <v>494</v>
      </c>
      <c r="C178" s="6" t="s">
        <v>1106</v>
      </c>
      <c r="D178" s="5" t="s">
        <v>767</v>
      </c>
      <c r="E178" s="5" t="s">
        <v>1576</v>
      </c>
      <c r="F178" s="5">
        <v>3</v>
      </c>
      <c r="G178" s="5" t="s">
        <v>116</v>
      </c>
      <c r="H178" s="5">
        <v>365000</v>
      </c>
      <c r="I178" s="5">
        <v>58400</v>
      </c>
      <c r="J178" s="5" t="s">
        <v>1287</v>
      </c>
      <c r="K178" s="26">
        <v>1270200</v>
      </c>
    </row>
    <row r="179" spans="1:11">
      <c r="A179" s="1" t="s">
        <v>1544</v>
      </c>
      <c r="B179" s="12">
        <v>495</v>
      </c>
      <c r="C179" s="6" t="s">
        <v>1107</v>
      </c>
      <c r="D179" s="5" t="s">
        <v>768</v>
      </c>
      <c r="E179" s="5" t="s">
        <v>1576</v>
      </c>
      <c r="F179" s="5">
        <v>3</v>
      </c>
      <c r="G179" s="5" t="s">
        <v>116</v>
      </c>
      <c r="H179" s="5">
        <v>365000</v>
      </c>
      <c r="I179" s="5">
        <v>58400</v>
      </c>
      <c r="J179" s="5" t="s">
        <v>1287</v>
      </c>
      <c r="K179" s="26">
        <v>1270200</v>
      </c>
    </row>
    <row r="180" spans="1:11">
      <c r="A180" s="1" t="s">
        <v>1544</v>
      </c>
      <c r="B180" s="12">
        <v>590</v>
      </c>
      <c r="C180" s="6" t="s">
        <v>940</v>
      </c>
      <c r="D180" s="5">
        <v>1</v>
      </c>
      <c r="E180" s="5" t="s">
        <v>941</v>
      </c>
      <c r="F180" s="5">
        <v>3</v>
      </c>
      <c r="G180" s="5" t="s">
        <v>1355</v>
      </c>
      <c r="H180" s="5">
        <v>16820</v>
      </c>
      <c r="I180" s="5">
        <v>2691.2000000000003</v>
      </c>
      <c r="J180" s="5" t="s">
        <v>1398</v>
      </c>
      <c r="K180" s="26">
        <v>92080.799999999988</v>
      </c>
    </row>
    <row r="181" spans="1:11">
      <c r="A181" s="1" t="s">
        <v>1544</v>
      </c>
      <c r="B181" s="12">
        <v>696</v>
      </c>
      <c r="C181" s="6" t="s">
        <v>1077</v>
      </c>
      <c r="D181" s="5" t="s">
        <v>1136</v>
      </c>
      <c r="E181" s="5" t="s">
        <v>1576</v>
      </c>
      <c r="F181" s="5">
        <v>10</v>
      </c>
      <c r="G181" s="5" t="s">
        <v>1187</v>
      </c>
      <c r="H181" s="5">
        <v>19500</v>
      </c>
      <c r="I181" s="5">
        <v>3120</v>
      </c>
      <c r="J181" s="5" t="s">
        <v>1398</v>
      </c>
      <c r="K181" s="26">
        <v>226200</v>
      </c>
    </row>
    <row r="182" spans="1:11">
      <c r="A182" s="1" t="s">
        <v>1544</v>
      </c>
      <c r="B182" s="12">
        <v>697</v>
      </c>
      <c r="C182" s="6" t="s">
        <v>1077</v>
      </c>
      <c r="D182" s="5" t="s">
        <v>1137</v>
      </c>
      <c r="E182" s="5" t="s">
        <v>1576</v>
      </c>
      <c r="F182" s="5">
        <v>10</v>
      </c>
      <c r="G182" s="5" t="s">
        <v>1187</v>
      </c>
      <c r="H182" s="5">
        <v>19500</v>
      </c>
      <c r="I182" s="5">
        <v>3120</v>
      </c>
      <c r="J182" s="5" t="s">
        <v>1398</v>
      </c>
      <c r="K182" s="26">
        <v>226200</v>
      </c>
    </row>
    <row r="183" spans="1:11">
      <c r="A183" s="1" t="s">
        <v>1544</v>
      </c>
      <c r="B183" s="12">
        <v>734</v>
      </c>
      <c r="C183" s="6" t="s">
        <v>1190</v>
      </c>
      <c r="D183" s="5" t="s">
        <v>1576</v>
      </c>
      <c r="E183" s="5" t="s">
        <v>1576</v>
      </c>
      <c r="F183" s="5">
        <v>50</v>
      </c>
      <c r="G183" s="5" t="s">
        <v>1393</v>
      </c>
      <c r="H183" s="5">
        <v>2000</v>
      </c>
      <c r="I183" s="5">
        <v>320</v>
      </c>
      <c r="J183" s="5" t="s">
        <v>1398</v>
      </c>
      <c r="K183" s="26">
        <v>115999.99999999999</v>
      </c>
    </row>
    <row r="184" spans="1:11">
      <c r="A184" s="1" t="s">
        <v>1544</v>
      </c>
      <c r="B184" s="12">
        <v>742</v>
      </c>
      <c r="C184" s="6" t="s">
        <v>1201</v>
      </c>
      <c r="D184" s="5">
        <v>1</v>
      </c>
      <c r="E184" s="5" t="s">
        <v>935</v>
      </c>
      <c r="F184" s="5">
        <v>5</v>
      </c>
      <c r="G184" s="5" t="s">
        <v>1401</v>
      </c>
      <c r="H184" s="5">
        <v>14500</v>
      </c>
      <c r="I184" s="5">
        <v>2320</v>
      </c>
      <c r="J184" s="5" t="s">
        <v>1398</v>
      </c>
      <c r="K184" s="26">
        <v>84100</v>
      </c>
    </row>
    <row r="185" spans="1:11">
      <c r="A185" s="1" t="s">
        <v>1544</v>
      </c>
      <c r="B185" s="12">
        <v>743</v>
      </c>
      <c r="C185" s="6" t="s">
        <v>1203</v>
      </c>
      <c r="D185" s="5">
        <v>1</v>
      </c>
      <c r="E185" s="5" t="s">
        <v>118</v>
      </c>
      <c r="F185" s="5">
        <v>5</v>
      </c>
      <c r="G185" s="5" t="s">
        <v>691</v>
      </c>
      <c r="H185" s="5">
        <v>16850</v>
      </c>
      <c r="I185" s="5">
        <v>2696</v>
      </c>
      <c r="J185" s="5" t="s">
        <v>1398</v>
      </c>
      <c r="K185" s="26">
        <v>97730</v>
      </c>
    </row>
    <row r="186" spans="1:11" ht="15.75" thickBot="1">
      <c r="A186" s="1" t="s">
        <v>1544</v>
      </c>
      <c r="B186" s="12">
        <v>746</v>
      </c>
      <c r="C186" s="6" t="s">
        <v>1206</v>
      </c>
      <c r="D186" s="5">
        <v>1</v>
      </c>
      <c r="E186" s="5" t="s">
        <v>118</v>
      </c>
      <c r="F186" s="5">
        <v>1</v>
      </c>
      <c r="G186" s="5" t="s">
        <v>1187</v>
      </c>
      <c r="H186" s="5">
        <v>18500</v>
      </c>
      <c r="I186" s="5">
        <v>2960</v>
      </c>
      <c r="J186" s="5" t="s">
        <v>1398</v>
      </c>
      <c r="K186" s="26">
        <v>21460</v>
      </c>
    </row>
    <row r="187" spans="1:11" ht="15.75" thickBot="1">
      <c r="A187" s="476" t="s">
        <v>1544</v>
      </c>
      <c r="B187" s="477"/>
      <c r="C187" s="477"/>
      <c r="D187" s="477"/>
      <c r="E187" s="477"/>
      <c r="F187" s="477"/>
      <c r="G187" s="477"/>
      <c r="H187" s="477"/>
      <c r="I187" s="477"/>
      <c r="J187" s="477"/>
      <c r="K187" s="485">
        <f>SUM(K170:K186)</f>
        <v>12262394.800000001</v>
      </c>
    </row>
    <row r="188" spans="1:11" ht="30">
      <c r="A188" s="480" t="s">
        <v>1338</v>
      </c>
      <c r="B188" s="492">
        <v>79</v>
      </c>
      <c r="C188" s="6" t="s">
        <v>266</v>
      </c>
      <c r="D188" s="5" t="s">
        <v>263</v>
      </c>
      <c r="E188" s="5" t="s">
        <v>54</v>
      </c>
      <c r="F188" s="5">
        <v>4</v>
      </c>
      <c r="G188" s="5" t="s">
        <v>127</v>
      </c>
      <c r="H188" s="5">
        <v>29467</v>
      </c>
      <c r="I188" s="5">
        <v>4714.72</v>
      </c>
      <c r="J188" s="5" t="s">
        <v>1336</v>
      </c>
      <c r="K188" s="26">
        <v>136726.88</v>
      </c>
    </row>
    <row r="189" spans="1:11" ht="30">
      <c r="A189" s="483" t="s">
        <v>1338</v>
      </c>
      <c r="B189" s="492">
        <v>80</v>
      </c>
      <c r="C189" s="6" t="s">
        <v>132</v>
      </c>
      <c r="D189" s="5" t="s">
        <v>264</v>
      </c>
      <c r="E189" s="5" t="s">
        <v>54</v>
      </c>
      <c r="F189" s="5">
        <v>2</v>
      </c>
      <c r="G189" s="5" t="s">
        <v>127</v>
      </c>
      <c r="H189" s="5">
        <v>36315</v>
      </c>
      <c r="I189" s="5">
        <v>5810.4000000000005</v>
      </c>
      <c r="J189" s="5" t="s">
        <v>1336</v>
      </c>
      <c r="K189" s="26">
        <v>84250.8</v>
      </c>
    </row>
    <row r="190" spans="1:11" ht="30">
      <c r="A190" s="483" t="s">
        <v>1338</v>
      </c>
      <c r="B190" s="492">
        <v>81</v>
      </c>
      <c r="C190" s="6" t="s">
        <v>265</v>
      </c>
      <c r="D190" s="5" t="s">
        <v>264</v>
      </c>
      <c r="E190" s="5" t="s">
        <v>54</v>
      </c>
      <c r="F190" s="5">
        <v>2</v>
      </c>
      <c r="G190" s="5" t="s">
        <v>127</v>
      </c>
      <c r="H190" s="5">
        <v>117600</v>
      </c>
      <c r="I190" s="5">
        <v>18816</v>
      </c>
      <c r="J190" s="5" t="s">
        <v>1336</v>
      </c>
      <c r="K190" s="26">
        <v>272832</v>
      </c>
    </row>
    <row r="191" spans="1:11">
      <c r="A191" s="483" t="s">
        <v>1338</v>
      </c>
      <c r="B191" s="492">
        <v>82</v>
      </c>
      <c r="C191" s="6" t="s">
        <v>1583</v>
      </c>
      <c r="D191" s="5" t="s">
        <v>269</v>
      </c>
      <c r="E191" s="5" t="s">
        <v>54</v>
      </c>
      <c r="F191" s="5">
        <v>1</v>
      </c>
      <c r="G191" s="5" t="s">
        <v>271</v>
      </c>
      <c r="H191" s="5">
        <v>1064000</v>
      </c>
      <c r="I191" s="5">
        <v>170240</v>
      </c>
      <c r="J191" s="5" t="s">
        <v>1336</v>
      </c>
      <c r="K191" s="26">
        <v>1234240</v>
      </c>
    </row>
    <row r="192" spans="1:11">
      <c r="A192" s="483" t="s">
        <v>1338</v>
      </c>
      <c r="B192" s="492">
        <v>83</v>
      </c>
      <c r="C192" s="6" t="s">
        <v>1584</v>
      </c>
      <c r="D192" s="5" t="s">
        <v>270</v>
      </c>
      <c r="E192" s="5" t="s">
        <v>54</v>
      </c>
      <c r="F192" s="5">
        <v>1</v>
      </c>
      <c r="G192" s="5" t="s">
        <v>271</v>
      </c>
      <c r="H192" s="5">
        <v>572000</v>
      </c>
      <c r="I192" s="5">
        <v>91520</v>
      </c>
      <c r="J192" s="5" t="s">
        <v>1336</v>
      </c>
      <c r="K192" s="26">
        <v>663520</v>
      </c>
    </row>
    <row r="193" spans="1:11">
      <c r="A193" s="483" t="s">
        <v>1338</v>
      </c>
      <c r="B193" s="492">
        <v>84</v>
      </c>
      <c r="C193" s="6" t="s">
        <v>273</v>
      </c>
      <c r="D193" s="5" t="s">
        <v>272</v>
      </c>
      <c r="E193" s="5" t="s">
        <v>54</v>
      </c>
      <c r="F193" s="5">
        <v>1</v>
      </c>
      <c r="G193" s="5" t="s">
        <v>271</v>
      </c>
      <c r="H193" s="5">
        <v>330000</v>
      </c>
      <c r="I193" s="5">
        <v>52800</v>
      </c>
      <c r="J193" s="5" t="s">
        <v>1337</v>
      </c>
      <c r="K193" s="26">
        <v>382800</v>
      </c>
    </row>
    <row r="194" spans="1:11">
      <c r="A194" s="483" t="s">
        <v>1338</v>
      </c>
      <c r="B194" s="492">
        <v>85</v>
      </c>
      <c r="C194" s="6" t="s">
        <v>130</v>
      </c>
      <c r="D194" s="5" t="s">
        <v>264</v>
      </c>
      <c r="E194" s="5" t="s">
        <v>54</v>
      </c>
      <c r="F194" s="5">
        <v>2</v>
      </c>
      <c r="G194" s="5" t="s">
        <v>127</v>
      </c>
      <c r="H194" s="5">
        <v>37733</v>
      </c>
      <c r="I194" s="5">
        <v>6037.28</v>
      </c>
      <c r="J194" s="5" t="s">
        <v>1336</v>
      </c>
      <c r="K194" s="26">
        <v>87540.56</v>
      </c>
    </row>
    <row r="195" spans="1:11">
      <c r="A195" s="483" t="s">
        <v>1338</v>
      </c>
      <c r="B195" s="492">
        <v>91</v>
      </c>
      <c r="C195" s="6" t="s">
        <v>450</v>
      </c>
      <c r="D195" s="5" t="s">
        <v>272</v>
      </c>
      <c r="E195" s="5" t="s">
        <v>1576</v>
      </c>
      <c r="F195" s="5">
        <v>1</v>
      </c>
      <c r="G195" s="5" t="s">
        <v>271</v>
      </c>
      <c r="H195" s="5">
        <v>566429</v>
      </c>
      <c r="I195" s="5">
        <v>90628.64</v>
      </c>
      <c r="J195" s="5" t="s">
        <v>1337</v>
      </c>
      <c r="K195" s="26">
        <v>657057.64</v>
      </c>
    </row>
    <row r="196" spans="1:11">
      <c r="A196" s="483" t="s">
        <v>1338</v>
      </c>
      <c r="B196" s="492">
        <v>236</v>
      </c>
      <c r="C196" s="6" t="s">
        <v>128</v>
      </c>
      <c r="D196" s="5" t="s">
        <v>263</v>
      </c>
      <c r="E196" s="5" t="s">
        <v>54</v>
      </c>
      <c r="F196" s="5">
        <v>1</v>
      </c>
      <c r="G196" s="5" t="s">
        <v>127</v>
      </c>
      <c r="H196" s="5">
        <v>41467</v>
      </c>
      <c r="I196" s="5">
        <v>6634.72</v>
      </c>
      <c r="J196" s="5" t="s">
        <v>1336</v>
      </c>
      <c r="K196" s="26">
        <v>48101.72</v>
      </c>
    </row>
    <row r="197" spans="1:11">
      <c r="A197" s="483" t="s">
        <v>1338</v>
      </c>
      <c r="B197" s="492">
        <v>237</v>
      </c>
      <c r="C197" s="6" t="s">
        <v>125</v>
      </c>
      <c r="D197" s="5" t="s">
        <v>263</v>
      </c>
      <c r="E197" s="5" t="s">
        <v>54</v>
      </c>
      <c r="F197" s="5">
        <v>1</v>
      </c>
      <c r="G197" s="5" t="s">
        <v>127</v>
      </c>
      <c r="H197" s="5">
        <v>29467</v>
      </c>
      <c r="I197" s="5">
        <v>4714.72</v>
      </c>
      <c r="J197" s="5" t="s">
        <v>1336</v>
      </c>
      <c r="K197" s="26">
        <v>34181.72</v>
      </c>
    </row>
    <row r="198" spans="1:11" ht="30">
      <c r="A198" s="483" t="s">
        <v>1338</v>
      </c>
      <c r="B198" s="492">
        <v>256</v>
      </c>
      <c r="C198" s="6" t="s">
        <v>548</v>
      </c>
      <c r="D198" s="5" t="s">
        <v>272</v>
      </c>
      <c r="E198" s="5" t="s">
        <v>54</v>
      </c>
      <c r="F198" s="5">
        <v>3</v>
      </c>
      <c r="G198" s="5" t="s">
        <v>271</v>
      </c>
      <c r="H198" s="5">
        <v>1064000</v>
      </c>
      <c r="I198" s="5">
        <v>170240</v>
      </c>
      <c r="J198" s="5" t="s">
        <v>1336</v>
      </c>
      <c r="K198" s="26">
        <v>3702720</v>
      </c>
    </row>
    <row r="199" spans="1:11">
      <c r="A199" s="483" t="s">
        <v>1338</v>
      </c>
      <c r="B199" s="492">
        <v>257</v>
      </c>
      <c r="C199" s="6" t="s">
        <v>336</v>
      </c>
      <c r="D199" s="5" t="s">
        <v>297</v>
      </c>
      <c r="E199" s="5" t="s">
        <v>54</v>
      </c>
      <c r="F199" s="5">
        <v>1</v>
      </c>
      <c r="G199" s="5" t="s">
        <v>271</v>
      </c>
      <c r="H199" s="5">
        <v>571475</v>
      </c>
      <c r="I199" s="5">
        <v>91436</v>
      </c>
      <c r="J199" s="5" t="s">
        <v>1336</v>
      </c>
      <c r="K199" s="26">
        <v>662911</v>
      </c>
    </row>
    <row r="200" spans="1:11">
      <c r="A200" s="483" t="s">
        <v>1338</v>
      </c>
      <c r="B200" s="492">
        <v>266</v>
      </c>
      <c r="C200" s="6" t="s">
        <v>349</v>
      </c>
      <c r="D200" s="5" t="s">
        <v>272</v>
      </c>
      <c r="E200" s="5" t="s">
        <v>54</v>
      </c>
      <c r="F200" s="5">
        <v>2</v>
      </c>
      <c r="G200" s="5" t="s">
        <v>271</v>
      </c>
      <c r="H200" s="5">
        <v>511571</v>
      </c>
      <c r="I200" s="5">
        <v>81851.360000000001</v>
      </c>
      <c r="J200" s="5" t="s">
        <v>1337</v>
      </c>
      <c r="K200" s="26">
        <v>1186844.72</v>
      </c>
    </row>
    <row r="201" spans="1:11">
      <c r="A201" s="483" t="s">
        <v>1338</v>
      </c>
      <c r="B201" s="492">
        <v>267</v>
      </c>
      <c r="C201" s="6" t="s">
        <v>273</v>
      </c>
      <c r="D201" s="5" t="s">
        <v>350</v>
      </c>
      <c r="E201" s="5" t="s">
        <v>54</v>
      </c>
      <c r="F201" s="5">
        <v>2</v>
      </c>
      <c r="G201" s="5" t="s">
        <v>271</v>
      </c>
      <c r="H201" s="5">
        <v>331429</v>
      </c>
      <c r="I201" s="5">
        <v>53028.639999999999</v>
      </c>
      <c r="J201" s="5" t="s">
        <v>1337</v>
      </c>
      <c r="K201" s="26">
        <v>768915.28</v>
      </c>
    </row>
    <row r="202" spans="1:11">
      <c r="A202" s="483" t="s">
        <v>1338</v>
      </c>
      <c r="B202" s="492">
        <v>277</v>
      </c>
      <c r="C202" s="6" t="s">
        <v>130</v>
      </c>
      <c r="D202" s="5" t="s">
        <v>264</v>
      </c>
      <c r="E202" s="5" t="s">
        <v>54</v>
      </c>
      <c r="F202" s="5">
        <v>5</v>
      </c>
      <c r="G202" s="5" t="s">
        <v>127</v>
      </c>
      <c r="H202" s="5">
        <v>37733</v>
      </c>
      <c r="I202" s="5">
        <v>6037.28</v>
      </c>
      <c r="J202" s="5" t="s">
        <v>1336</v>
      </c>
      <c r="K202" s="26">
        <v>218851.4</v>
      </c>
    </row>
    <row r="203" spans="1:11" ht="30">
      <c r="A203" s="483" t="s">
        <v>1338</v>
      </c>
      <c r="B203" s="492">
        <v>284</v>
      </c>
      <c r="C203" s="6" t="s">
        <v>132</v>
      </c>
      <c r="D203" s="5" t="s">
        <v>264</v>
      </c>
      <c r="E203" s="5" t="s">
        <v>54</v>
      </c>
      <c r="F203" s="5">
        <v>5</v>
      </c>
      <c r="G203" s="5" t="s">
        <v>127</v>
      </c>
      <c r="H203" s="5">
        <v>36315</v>
      </c>
      <c r="I203" s="5">
        <v>5810.4000000000005</v>
      </c>
      <c r="J203" s="5" t="s">
        <v>1336</v>
      </c>
      <c r="K203" s="26">
        <v>210627</v>
      </c>
    </row>
    <row r="204" spans="1:11" ht="30">
      <c r="A204" s="483" t="s">
        <v>1338</v>
      </c>
      <c r="B204" s="492">
        <v>285</v>
      </c>
      <c r="C204" s="6" t="s">
        <v>265</v>
      </c>
      <c r="D204" s="5" t="s">
        <v>264</v>
      </c>
      <c r="E204" s="5" t="s">
        <v>54</v>
      </c>
      <c r="F204" s="5">
        <v>5</v>
      </c>
      <c r="G204" s="5" t="s">
        <v>127</v>
      </c>
      <c r="H204" s="5">
        <v>117600</v>
      </c>
      <c r="I204" s="5">
        <v>18816</v>
      </c>
      <c r="J204" s="5" t="s">
        <v>1336</v>
      </c>
      <c r="K204" s="26">
        <v>682080</v>
      </c>
    </row>
    <row r="205" spans="1:11" ht="30">
      <c r="A205" s="483" t="s">
        <v>1338</v>
      </c>
      <c r="B205" s="492">
        <v>286</v>
      </c>
      <c r="C205" s="6" t="s">
        <v>373</v>
      </c>
      <c r="D205" s="5" t="s">
        <v>374</v>
      </c>
      <c r="E205" s="5" t="s">
        <v>54</v>
      </c>
      <c r="F205" s="5">
        <v>5</v>
      </c>
      <c r="G205" s="5" t="s">
        <v>127</v>
      </c>
      <c r="H205" s="5">
        <v>86950</v>
      </c>
      <c r="I205" s="5">
        <v>13912</v>
      </c>
      <c r="J205" s="5" t="s">
        <v>1337</v>
      </c>
      <c r="K205" s="26">
        <v>504310</v>
      </c>
    </row>
    <row r="206" spans="1:11">
      <c r="A206" s="483" t="s">
        <v>1338</v>
      </c>
      <c r="B206" s="492">
        <v>363</v>
      </c>
      <c r="C206" s="6" t="s">
        <v>130</v>
      </c>
      <c r="D206" s="5" t="s">
        <v>264</v>
      </c>
      <c r="E206" s="5" t="s">
        <v>54</v>
      </c>
      <c r="F206" s="5">
        <v>5</v>
      </c>
      <c r="G206" s="5" t="s">
        <v>127</v>
      </c>
      <c r="H206" s="5">
        <v>37733</v>
      </c>
      <c r="I206" s="5">
        <v>6037.28</v>
      </c>
      <c r="J206" s="5" t="s">
        <v>1336</v>
      </c>
      <c r="K206" s="26">
        <v>218851.4</v>
      </c>
    </row>
    <row r="207" spans="1:11" ht="30">
      <c r="A207" s="483" t="s">
        <v>1338</v>
      </c>
      <c r="B207" s="492">
        <v>364</v>
      </c>
      <c r="C207" s="6" t="s">
        <v>132</v>
      </c>
      <c r="D207" s="5" t="s">
        <v>264</v>
      </c>
      <c r="E207" s="5" t="s">
        <v>54</v>
      </c>
      <c r="F207" s="5">
        <v>5</v>
      </c>
      <c r="G207" s="5" t="s">
        <v>127</v>
      </c>
      <c r="H207" s="5">
        <v>36315</v>
      </c>
      <c r="I207" s="5">
        <v>5810.4000000000005</v>
      </c>
      <c r="J207" s="5" t="s">
        <v>1336</v>
      </c>
      <c r="K207" s="26">
        <v>210627</v>
      </c>
    </row>
    <row r="208" spans="1:11" ht="30">
      <c r="A208" s="483" t="s">
        <v>1338</v>
      </c>
      <c r="B208" s="492">
        <v>383</v>
      </c>
      <c r="C208" s="6" t="s">
        <v>548</v>
      </c>
      <c r="D208" s="5" t="s">
        <v>272</v>
      </c>
      <c r="E208" s="5" t="s">
        <v>54</v>
      </c>
      <c r="F208" s="5">
        <v>2</v>
      </c>
      <c r="G208" s="5" t="s">
        <v>127</v>
      </c>
      <c r="H208" s="5">
        <v>1064000</v>
      </c>
      <c r="I208" s="5">
        <v>170240</v>
      </c>
      <c r="J208" s="5" t="s">
        <v>1336</v>
      </c>
      <c r="K208" s="26">
        <v>2468480</v>
      </c>
    </row>
    <row r="209" spans="1:11">
      <c r="A209" s="483" t="s">
        <v>1338</v>
      </c>
      <c r="B209" s="492">
        <v>687</v>
      </c>
      <c r="C209" s="6" t="s">
        <v>802</v>
      </c>
      <c r="D209" s="5">
        <v>4000</v>
      </c>
      <c r="E209" s="5" t="s">
        <v>314</v>
      </c>
      <c r="F209" s="5">
        <v>5</v>
      </c>
      <c r="G209" s="5" t="s">
        <v>1424</v>
      </c>
      <c r="H209" s="5">
        <v>60760</v>
      </c>
      <c r="I209" s="5">
        <v>9721.6</v>
      </c>
      <c r="J209" s="5" t="s">
        <v>1336</v>
      </c>
      <c r="K209" s="26">
        <v>352408</v>
      </c>
    </row>
    <row r="210" spans="1:11">
      <c r="A210" s="483" t="s">
        <v>1338</v>
      </c>
      <c r="B210" s="492">
        <v>688</v>
      </c>
      <c r="C210" s="6" t="s">
        <v>1123</v>
      </c>
      <c r="D210" s="5">
        <v>4001</v>
      </c>
      <c r="E210" s="5" t="s">
        <v>314</v>
      </c>
      <c r="F210" s="5">
        <v>7</v>
      </c>
      <c r="G210" s="5" t="s">
        <v>1424</v>
      </c>
      <c r="H210" s="5">
        <v>52933</v>
      </c>
      <c r="I210" s="5">
        <v>8469.2800000000007</v>
      </c>
      <c r="J210" s="5" t="s">
        <v>1336</v>
      </c>
      <c r="K210" s="26">
        <v>429815.95999999996</v>
      </c>
    </row>
    <row r="211" spans="1:11">
      <c r="A211" s="483" t="s">
        <v>1338</v>
      </c>
      <c r="B211" s="492">
        <v>700</v>
      </c>
      <c r="C211" s="6" t="s">
        <v>1141</v>
      </c>
      <c r="D211" s="5">
        <v>4000</v>
      </c>
      <c r="E211" s="5" t="s">
        <v>314</v>
      </c>
      <c r="F211" s="5">
        <v>3</v>
      </c>
      <c r="G211" s="5" t="s">
        <v>1424</v>
      </c>
      <c r="H211" s="5">
        <v>118667</v>
      </c>
      <c r="I211" s="5">
        <v>18986.72</v>
      </c>
      <c r="J211" s="5" t="s">
        <v>1336</v>
      </c>
      <c r="K211" s="26">
        <v>412961.16000000003</v>
      </c>
    </row>
    <row r="212" spans="1:11">
      <c r="A212" s="483" t="s">
        <v>1338</v>
      </c>
      <c r="B212" s="492">
        <v>707</v>
      </c>
      <c r="C212" s="6" t="s">
        <v>1154</v>
      </c>
      <c r="D212" s="5">
        <v>2.5</v>
      </c>
      <c r="E212" s="5" t="s">
        <v>1155</v>
      </c>
      <c r="F212" s="5">
        <v>1</v>
      </c>
      <c r="G212" s="5" t="s">
        <v>1424</v>
      </c>
      <c r="H212" s="5">
        <v>72537</v>
      </c>
      <c r="I212" s="5">
        <v>11605.92</v>
      </c>
      <c r="J212" s="5" t="s">
        <v>1336</v>
      </c>
      <c r="K212" s="26">
        <v>84142.92</v>
      </c>
    </row>
    <row r="213" spans="1:11" ht="15.75" thickBot="1">
      <c r="A213" s="484" t="s">
        <v>1338</v>
      </c>
      <c r="B213" s="492">
        <v>714</v>
      </c>
      <c r="C213" s="6" t="s">
        <v>1162</v>
      </c>
      <c r="D213" s="5">
        <v>3.5</v>
      </c>
      <c r="E213" s="5" t="s">
        <v>1155</v>
      </c>
      <c r="F213" s="5">
        <v>1</v>
      </c>
      <c r="G213" s="5" t="s">
        <v>1424</v>
      </c>
      <c r="H213" s="5">
        <v>68320</v>
      </c>
      <c r="I213" s="5">
        <v>10931.2</v>
      </c>
      <c r="J213" s="5" t="s">
        <v>1336</v>
      </c>
      <c r="K213" s="26">
        <v>79251.199999999997</v>
      </c>
    </row>
    <row r="214" spans="1:11" ht="15.75" thickBot="1">
      <c r="A214" s="476" t="s">
        <v>1338</v>
      </c>
      <c r="B214" s="477"/>
      <c r="C214" s="477"/>
      <c r="D214" s="477"/>
      <c r="E214" s="477"/>
      <c r="F214" s="477"/>
      <c r="G214" s="477"/>
      <c r="H214" s="477"/>
      <c r="I214" s="477"/>
      <c r="J214" s="486"/>
      <c r="K214" s="485">
        <f>SUM(K188:K213)</f>
        <v>15795048.360000001</v>
      </c>
    </row>
    <row r="215" spans="1:11">
      <c r="A215" s="480" t="s">
        <v>1434</v>
      </c>
      <c r="B215" s="492">
        <v>455</v>
      </c>
      <c r="C215" s="6" t="s">
        <v>666</v>
      </c>
      <c r="D215" s="5" t="s">
        <v>667</v>
      </c>
      <c r="E215" s="5" t="s">
        <v>665</v>
      </c>
      <c r="F215" s="5">
        <v>10</v>
      </c>
      <c r="G215" s="5" t="s">
        <v>1366</v>
      </c>
      <c r="H215" s="5">
        <v>25000</v>
      </c>
      <c r="I215" s="5">
        <v>4000</v>
      </c>
      <c r="J215" s="5" t="s">
        <v>1367</v>
      </c>
      <c r="K215" s="26">
        <v>290000</v>
      </c>
    </row>
    <row r="216" spans="1:11">
      <c r="A216" s="483" t="s">
        <v>1434</v>
      </c>
      <c r="B216" s="492">
        <v>456</v>
      </c>
      <c r="C216" s="6" t="s">
        <v>668</v>
      </c>
      <c r="D216" s="5" t="s">
        <v>669</v>
      </c>
      <c r="E216" s="5" t="s">
        <v>670</v>
      </c>
      <c r="F216" s="5">
        <v>3</v>
      </c>
      <c r="G216" s="5">
        <v>0</v>
      </c>
      <c r="H216" s="5">
        <v>21500</v>
      </c>
      <c r="I216" s="5">
        <v>3440</v>
      </c>
      <c r="J216" s="5" t="s">
        <v>1368</v>
      </c>
      <c r="K216" s="26">
        <v>74820</v>
      </c>
    </row>
    <row r="217" spans="1:11">
      <c r="A217" s="483" t="s">
        <v>1434</v>
      </c>
      <c r="B217" s="492">
        <v>463</v>
      </c>
      <c r="C217" s="6" t="s">
        <v>689</v>
      </c>
      <c r="D217" s="5" t="s">
        <v>1576</v>
      </c>
      <c r="E217" s="5" t="s">
        <v>690</v>
      </c>
      <c r="F217" s="5">
        <v>10</v>
      </c>
      <c r="G217" s="5" t="s">
        <v>1371</v>
      </c>
      <c r="H217" s="5">
        <v>45000</v>
      </c>
      <c r="I217" s="5">
        <v>7200</v>
      </c>
      <c r="J217" s="5" t="s">
        <v>1367</v>
      </c>
      <c r="K217" s="26">
        <v>522000</v>
      </c>
    </row>
    <row r="218" spans="1:11" ht="15.75" thickBot="1">
      <c r="A218" s="484" t="s">
        <v>1434</v>
      </c>
      <c r="B218" s="492">
        <v>744</v>
      </c>
      <c r="C218" s="6" t="s">
        <v>1204</v>
      </c>
      <c r="D218" s="5">
        <v>1</v>
      </c>
      <c r="E218" s="5" t="s">
        <v>935</v>
      </c>
      <c r="F218" s="5">
        <v>5</v>
      </c>
      <c r="G218" s="5" t="s">
        <v>1406</v>
      </c>
      <c r="H218" s="5">
        <v>3600</v>
      </c>
      <c r="I218" s="5">
        <v>576</v>
      </c>
      <c r="J218" s="5" t="s">
        <v>1368</v>
      </c>
      <c r="K218" s="26">
        <v>20880</v>
      </c>
    </row>
    <row r="219" spans="1:11" ht="15.75" thickBot="1">
      <c r="A219" s="476" t="s">
        <v>1434</v>
      </c>
      <c r="B219" s="477"/>
      <c r="C219" s="477"/>
      <c r="D219" s="477"/>
      <c r="E219" s="477"/>
      <c r="F219" s="477"/>
      <c r="G219" s="477"/>
      <c r="H219" s="477"/>
      <c r="I219" s="477"/>
      <c r="J219" s="477"/>
      <c r="K219" s="485">
        <f>SUM(K215:K218)</f>
        <v>907700</v>
      </c>
    </row>
    <row r="220" spans="1:11">
      <c r="A220" s="480" t="s">
        <v>1313</v>
      </c>
      <c r="B220" s="492">
        <v>1</v>
      </c>
      <c r="C220" s="6" t="s">
        <v>189</v>
      </c>
      <c r="D220" s="5" t="s">
        <v>11</v>
      </c>
      <c r="E220" s="5" t="s">
        <v>15</v>
      </c>
      <c r="F220" s="5">
        <v>4</v>
      </c>
      <c r="G220" s="5" t="s">
        <v>134</v>
      </c>
      <c r="H220" s="5">
        <v>168123.16800000001</v>
      </c>
      <c r="I220" s="5">
        <v>26899.706880000002</v>
      </c>
      <c r="J220" s="5" t="s">
        <v>1312</v>
      </c>
      <c r="K220" s="26">
        <v>780091.49952000007</v>
      </c>
    </row>
    <row r="221" spans="1:11">
      <c r="A221" s="483" t="s">
        <v>1313</v>
      </c>
      <c r="B221" s="492">
        <v>3</v>
      </c>
      <c r="C221" s="6" t="s">
        <v>191</v>
      </c>
      <c r="D221" s="5" t="s">
        <v>17</v>
      </c>
      <c r="E221" s="5" t="s">
        <v>16</v>
      </c>
      <c r="F221" s="5">
        <v>2</v>
      </c>
      <c r="G221" s="5" t="s">
        <v>134</v>
      </c>
      <c r="H221" s="5">
        <v>497664</v>
      </c>
      <c r="I221" s="5">
        <v>0</v>
      </c>
      <c r="J221" s="5" t="s">
        <v>1312</v>
      </c>
      <c r="K221" s="26">
        <v>995328</v>
      </c>
    </row>
    <row r="222" spans="1:11">
      <c r="A222" s="483" t="s">
        <v>1313</v>
      </c>
      <c r="B222" s="492">
        <v>4</v>
      </c>
      <c r="C222" s="6" t="s">
        <v>192</v>
      </c>
      <c r="D222" s="5" t="s">
        <v>18</v>
      </c>
      <c r="E222" s="5" t="s">
        <v>15</v>
      </c>
      <c r="F222" s="5">
        <v>1</v>
      </c>
      <c r="G222" s="5" t="s">
        <v>134</v>
      </c>
      <c r="H222" s="5">
        <v>143800.32000000001</v>
      </c>
      <c r="I222" s="5">
        <v>0</v>
      </c>
      <c r="J222" s="5" t="s">
        <v>1312</v>
      </c>
      <c r="K222" s="26">
        <v>143800.32000000001</v>
      </c>
    </row>
    <row r="223" spans="1:11">
      <c r="A223" s="483" t="s">
        <v>1313</v>
      </c>
      <c r="B223" s="492">
        <v>5</v>
      </c>
      <c r="C223" s="6" t="s">
        <v>193</v>
      </c>
      <c r="D223" s="5" t="s">
        <v>18</v>
      </c>
      <c r="E223" s="5" t="s">
        <v>15</v>
      </c>
      <c r="F223" s="5">
        <v>1</v>
      </c>
      <c r="G223" s="5" t="s">
        <v>134</v>
      </c>
      <c r="H223" s="5">
        <v>202368</v>
      </c>
      <c r="I223" s="5">
        <v>0</v>
      </c>
      <c r="J223" s="5" t="s">
        <v>1312</v>
      </c>
      <c r="K223" s="26">
        <v>202368</v>
      </c>
    </row>
    <row r="224" spans="1:11">
      <c r="A224" s="483" t="s">
        <v>1313</v>
      </c>
      <c r="B224" s="492">
        <v>6</v>
      </c>
      <c r="C224" s="6" t="s">
        <v>194</v>
      </c>
      <c r="D224" s="5" t="s">
        <v>19</v>
      </c>
      <c r="E224" s="5" t="s">
        <v>16</v>
      </c>
      <c r="F224" s="5">
        <v>1</v>
      </c>
      <c r="G224" s="5" t="s">
        <v>134</v>
      </c>
      <c r="H224" s="5">
        <v>220224</v>
      </c>
      <c r="I224" s="5">
        <v>0</v>
      </c>
      <c r="J224" s="5" t="s">
        <v>1312</v>
      </c>
      <c r="K224" s="26">
        <v>220224</v>
      </c>
    </row>
    <row r="225" spans="1:11">
      <c r="A225" s="483" t="s">
        <v>1313</v>
      </c>
      <c r="B225" s="492">
        <v>7</v>
      </c>
      <c r="C225" s="6" t="s">
        <v>195</v>
      </c>
      <c r="D225" s="5" t="s">
        <v>17</v>
      </c>
      <c r="E225" s="5" t="s">
        <v>16</v>
      </c>
      <c r="F225" s="5">
        <v>2</v>
      </c>
      <c r="G225" s="5" t="s">
        <v>134</v>
      </c>
      <c r="H225" s="5">
        <v>583296</v>
      </c>
      <c r="I225" s="5">
        <v>93327.360000000001</v>
      </c>
      <c r="J225" s="5" t="s">
        <v>1312</v>
      </c>
      <c r="K225" s="26">
        <v>1353246.72</v>
      </c>
    </row>
    <row r="226" spans="1:11">
      <c r="A226" s="483" t="s">
        <v>1313</v>
      </c>
      <c r="B226" s="492">
        <v>8</v>
      </c>
      <c r="C226" s="6" t="s">
        <v>197</v>
      </c>
      <c r="D226" s="5" t="s">
        <v>21</v>
      </c>
      <c r="E226" s="5" t="s">
        <v>16</v>
      </c>
      <c r="F226" s="5">
        <v>2</v>
      </c>
      <c r="G226" s="5" t="s">
        <v>134</v>
      </c>
      <c r="H226" s="5">
        <v>86304</v>
      </c>
      <c r="I226" s="5">
        <v>13808.64</v>
      </c>
      <c r="J226" s="5" t="s">
        <v>1312</v>
      </c>
      <c r="K226" s="26">
        <v>200225.28</v>
      </c>
    </row>
    <row r="227" spans="1:11">
      <c r="A227" s="483" t="s">
        <v>1313</v>
      </c>
      <c r="B227" s="492">
        <v>9</v>
      </c>
      <c r="C227" s="6" t="s">
        <v>198</v>
      </c>
      <c r="D227" s="5" t="s">
        <v>12</v>
      </c>
      <c r="E227" s="5" t="s">
        <v>20</v>
      </c>
      <c r="F227" s="5">
        <v>1</v>
      </c>
      <c r="G227" s="5" t="s">
        <v>134</v>
      </c>
      <c r="H227" s="5">
        <v>181536</v>
      </c>
      <c r="I227" s="5">
        <v>0</v>
      </c>
      <c r="J227" s="5" t="s">
        <v>1312</v>
      </c>
      <c r="K227" s="26">
        <v>181536</v>
      </c>
    </row>
    <row r="228" spans="1:11">
      <c r="A228" s="483" t="s">
        <v>1313</v>
      </c>
      <c r="B228" s="492">
        <v>10</v>
      </c>
      <c r="C228" s="6" t="s">
        <v>199</v>
      </c>
      <c r="D228" s="5" t="s">
        <v>12</v>
      </c>
      <c r="E228" s="5" t="s">
        <v>20</v>
      </c>
      <c r="F228" s="5">
        <v>1</v>
      </c>
      <c r="G228" s="5" t="s">
        <v>134</v>
      </c>
      <c r="H228" s="5">
        <v>261888</v>
      </c>
      <c r="I228" s="5">
        <v>41902.080000000002</v>
      </c>
      <c r="J228" s="5" t="s">
        <v>1312</v>
      </c>
      <c r="K228" s="26">
        <v>303790.08000000002</v>
      </c>
    </row>
    <row r="229" spans="1:11">
      <c r="A229" s="483" t="s">
        <v>1313</v>
      </c>
      <c r="B229" s="492">
        <v>11</v>
      </c>
      <c r="C229" s="6" t="s">
        <v>96</v>
      </c>
      <c r="D229" s="5" t="s">
        <v>12</v>
      </c>
      <c r="E229" s="5" t="s">
        <v>20</v>
      </c>
      <c r="F229" s="5">
        <v>1</v>
      </c>
      <c r="G229" s="5" t="s">
        <v>134</v>
      </c>
      <c r="H229" s="5">
        <v>187488</v>
      </c>
      <c r="I229" s="5">
        <v>29998.080000000002</v>
      </c>
      <c r="J229" s="5" t="s">
        <v>1312</v>
      </c>
      <c r="K229" s="26">
        <v>217486.08000000002</v>
      </c>
    </row>
    <row r="230" spans="1:11">
      <c r="A230" s="483" t="s">
        <v>1313</v>
      </c>
      <c r="B230" s="492">
        <v>12</v>
      </c>
      <c r="C230" s="6" t="s">
        <v>200</v>
      </c>
      <c r="D230" s="5" t="s">
        <v>21</v>
      </c>
      <c r="E230" s="5" t="s">
        <v>16</v>
      </c>
      <c r="F230" s="5">
        <v>1</v>
      </c>
      <c r="G230" s="5" t="s">
        <v>134</v>
      </c>
      <c r="H230" s="5">
        <v>83328</v>
      </c>
      <c r="I230" s="5">
        <v>13332.48</v>
      </c>
      <c r="J230" s="5" t="s">
        <v>1312</v>
      </c>
      <c r="K230" s="26">
        <v>96660.479999999996</v>
      </c>
    </row>
    <row r="231" spans="1:11">
      <c r="A231" s="483" t="s">
        <v>1313</v>
      </c>
      <c r="B231" s="492">
        <v>40</v>
      </c>
      <c r="C231" s="6" t="s">
        <v>207</v>
      </c>
      <c r="D231" s="5" t="s">
        <v>21</v>
      </c>
      <c r="E231" s="5" t="s">
        <v>16</v>
      </c>
      <c r="F231" s="5">
        <v>2</v>
      </c>
      <c r="G231" s="5" t="s">
        <v>134</v>
      </c>
      <c r="H231" s="5">
        <v>92256</v>
      </c>
      <c r="I231" s="5">
        <v>14760.960000000001</v>
      </c>
      <c r="J231" s="5" t="s">
        <v>1312</v>
      </c>
      <c r="K231" s="26">
        <v>214033.92000000001</v>
      </c>
    </row>
    <row r="232" spans="1:11">
      <c r="A232" s="483" t="s">
        <v>1313</v>
      </c>
      <c r="B232" s="492">
        <v>41</v>
      </c>
      <c r="C232" s="6" t="s">
        <v>208</v>
      </c>
      <c r="D232" s="5" t="s">
        <v>21</v>
      </c>
      <c r="E232" s="5" t="s">
        <v>16</v>
      </c>
      <c r="F232" s="5">
        <v>2</v>
      </c>
      <c r="G232" s="5" t="s">
        <v>134</v>
      </c>
      <c r="H232" s="5">
        <v>102528</v>
      </c>
      <c r="I232" s="5">
        <v>16404.48</v>
      </c>
      <c r="J232" s="5" t="s">
        <v>1312</v>
      </c>
      <c r="K232" s="26">
        <v>237864.95999999999</v>
      </c>
    </row>
    <row r="233" spans="1:11">
      <c r="A233" s="483" t="s">
        <v>1313</v>
      </c>
      <c r="B233" s="492">
        <v>42</v>
      </c>
      <c r="C233" s="6" t="s">
        <v>245</v>
      </c>
      <c r="D233" s="5" t="s">
        <v>19</v>
      </c>
      <c r="E233" s="5" t="s">
        <v>16</v>
      </c>
      <c r="F233" s="5">
        <v>1</v>
      </c>
      <c r="G233" s="5" t="s">
        <v>134</v>
      </c>
      <c r="H233" s="5">
        <v>502944</v>
      </c>
      <c r="I233" s="5">
        <v>80471.040000000008</v>
      </c>
      <c r="J233" s="5" t="s">
        <v>1312</v>
      </c>
      <c r="K233" s="26">
        <v>583415.04000000004</v>
      </c>
    </row>
    <row r="234" spans="1:11">
      <c r="A234" s="483" t="s">
        <v>1313</v>
      </c>
      <c r="B234" s="492">
        <v>43</v>
      </c>
      <c r="C234" s="6" t="s">
        <v>209</v>
      </c>
      <c r="D234" s="5" t="s">
        <v>210</v>
      </c>
      <c r="E234" s="5" t="s">
        <v>15</v>
      </c>
      <c r="F234" s="5">
        <v>1</v>
      </c>
      <c r="G234" s="5" t="s">
        <v>134</v>
      </c>
      <c r="H234" s="5">
        <v>92256</v>
      </c>
      <c r="I234" s="5">
        <v>14760.960000000001</v>
      </c>
      <c r="J234" s="5" t="s">
        <v>1312</v>
      </c>
      <c r="K234" s="26">
        <v>107016.96000000001</v>
      </c>
    </row>
    <row r="235" spans="1:11">
      <c r="A235" s="483" t="s">
        <v>1313</v>
      </c>
      <c r="B235" s="492">
        <v>45</v>
      </c>
      <c r="C235" s="6" t="s">
        <v>212</v>
      </c>
      <c r="D235" s="5" t="s">
        <v>213</v>
      </c>
      <c r="E235" s="5" t="s">
        <v>16</v>
      </c>
      <c r="F235" s="5">
        <v>1</v>
      </c>
      <c r="G235" s="5" t="s">
        <v>134</v>
      </c>
      <c r="H235" s="5">
        <v>223200</v>
      </c>
      <c r="I235" s="5">
        <v>35712</v>
      </c>
      <c r="J235" s="5" t="s">
        <v>1312</v>
      </c>
      <c r="K235" s="26">
        <v>258912</v>
      </c>
    </row>
    <row r="236" spans="1:11">
      <c r="A236" s="483" t="s">
        <v>1313</v>
      </c>
      <c r="B236" s="492">
        <v>67</v>
      </c>
      <c r="C236" s="6" t="s">
        <v>246</v>
      </c>
      <c r="D236" s="5" t="s">
        <v>12</v>
      </c>
      <c r="E236" s="5" t="s">
        <v>20</v>
      </c>
      <c r="F236" s="5">
        <v>2</v>
      </c>
      <c r="G236" s="5" t="s">
        <v>1275</v>
      </c>
      <c r="H236" s="5">
        <v>95648</v>
      </c>
      <c r="I236" s="5">
        <v>15303.68</v>
      </c>
      <c r="J236" s="5" t="s">
        <v>1312</v>
      </c>
      <c r="K236" s="26">
        <v>221903.35999999999</v>
      </c>
    </row>
    <row r="237" spans="1:11">
      <c r="A237" s="483" t="s">
        <v>1313</v>
      </c>
      <c r="B237" s="492">
        <v>87</v>
      </c>
      <c r="C237" s="6" t="s">
        <v>552</v>
      </c>
      <c r="D237" s="5" t="s">
        <v>10</v>
      </c>
      <c r="E237" s="5" t="s">
        <v>14</v>
      </c>
      <c r="F237" s="5">
        <v>1</v>
      </c>
      <c r="G237" s="5" t="s">
        <v>134</v>
      </c>
      <c r="H237" s="5">
        <v>272448</v>
      </c>
      <c r="I237" s="5">
        <v>43591.68</v>
      </c>
      <c r="J237" s="5" t="s">
        <v>1312</v>
      </c>
      <c r="K237" s="26">
        <v>316039.67999999999</v>
      </c>
    </row>
    <row r="238" spans="1:11">
      <c r="A238" s="483" t="s">
        <v>1313</v>
      </c>
      <c r="B238" s="492">
        <v>118</v>
      </c>
      <c r="C238" s="6" t="s">
        <v>292</v>
      </c>
      <c r="D238" s="5" t="s">
        <v>1576</v>
      </c>
      <c r="E238" s="5" t="s">
        <v>1576</v>
      </c>
      <c r="F238" s="5">
        <v>1</v>
      </c>
      <c r="G238" s="5" t="s">
        <v>142</v>
      </c>
      <c r="H238" s="5">
        <v>160356.79999999999</v>
      </c>
      <c r="I238" s="5">
        <v>25657.088</v>
      </c>
      <c r="J238" s="5" t="s">
        <v>1312</v>
      </c>
      <c r="K238" s="26">
        <v>186013.88799999998</v>
      </c>
    </row>
    <row r="239" spans="1:11">
      <c r="A239" s="483" t="s">
        <v>1313</v>
      </c>
      <c r="B239" s="492">
        <v>119</v>
      </c>
      <c r="C239" s="6" t="s">
        <v>293</v>
      </c>
      <c r="D239" s="5" t="s">
        <v>1576</v>
      </c>
      <c r="E239" s="5" t="s">
        <v>1576</v>
      </c>
      <c r="F239" s="5">
        <v>1</v>
      </c>
      <c r="G239" s="5" t="s">
        <v>142</v>
      </c>
      <c r="H239" s="5">
        <v>223894.39999999999</v>
      </c>
      <c r="I239" s="5">
        <v>35823.103999999999</v>
      </c>
      <c r="J239" s="5" t="s">
        <v>1312</v>
      </c>
      <c r="K239" s="26">
        <v>259717.50399999999</v>
      </c>
    </row>
    <row r="240" spans="1:11">
      <c r="A240" s="483" t="s">
        <v>1313</v>
      </c>
      <c r="B240" s="492">
        <v>120</v>
      </c>
      <c r="C240" s="6" t="s">
        <v>294</v>
      </c>
      <c r="D240" s="5" t="s">
        <v>21</v>
      </c>
      <c r="E240" s="5" t="s">
        <v>16</v>
      </c>
      <c r="F240" s="5">
        <v>1</v>
      </c>
      <c r="G240" s="5" t="s">
        <v>134</v>
      </c>
      <c r="H240" s="5">
        <v>208512</v>
      </c>
      <c r="I240" s="5">
        <v>33361.919999999998</v>
      </c>
      <c r="J240" s="5" t="s">
        <v>1312</v>
      </c>
      <c r="K240" s="26">
        <v>241873.91999999998</v>
      </c>
    </row>
    <row r="241" spans="1:11">
      <c r="A241" s="483" t="s">
        <v>1313</v>
      </c>
      <c r="B241" s="492">
        <v>121</v>
      </c>
      <c r="C241" s="6" t="s">
        <v>295</v>
      </c>
      <c r="D241" s="5" t="s">
        <v>297</v>
      </c>
      <c r="E241" s="5" t="s">
        <v>54</v>
      </c>
      <c r="F241" s="5">
        <v>1</v>
      </c>
      <c r="G241" s="5" t="s">
        <v>296</v>
      </c>
      <c r="H241" s="5">
        <v>57340</v>
      </c>
      <c r="I241" s="5">
        <v>9174.4</v>
      </c>
      <c r="J241" s="5" t="s">
        <v>1312</v>
      </c>
      <c r="K241" s="26">
        <v>66514.399999999994</v>
      </c>
    </row>
    <row r="242" spans="1:11">
      <c r="A242" s="483" t="s">
        <v>1313</v>
      </c>
      <c r="B242" s="492">
        <v>134</v>
      </c>
      <c r="C242" s="6" t="s">
        <v>189</v>
      </c>
      <c r="D242" s="5" t="s">
        <v>11</v>
      </c>
      <c r="E242" s="5" t="s">
        <v>15</v>
      </c>
      <c r="F242" s="5">
        <v>4</v>
      </c>
      <c r="G242" s="5" t="s">
        <v>134</v>
      </c>
      <c r="H242" s="5">
        <v>168122.87999999998</v>
      </c>
      <c r="I242" s="5">
        <v>26899.660799999998</v>
      </c>
      <c r="J242" s="5" t="s">
        <v>1312</v>
      </c>
      <c r="K242" s="26">
        <v>780090.16319999984</v>
      </c>
    </row>
    <row r="243" spans="1:11">
      <c r="A243" s="483" t="s">
        <v>1313</v>
      </c>
      <c r="B243" s="492">
        <v>135</v>
      </c>
      <c r="C243" s="6" t="s">
        <v>188</v>
      </c>
      <c r="D243" s="5" t="s">
        <v>10</v>
      </c>
      <c r="E243" s="5" t="s">
        <v>14</v>
      </c>
      <c r="F243" s="5">
        <v>1</v>
      </c>
      <c r="G243" s="5" t="s">
        <v>134</v>
      </c>
      <c r="H243" s="5">
        <v>177408</v>
      </c>
      <c r="I243" s="5">
        <v>28385.279999999999</v>
      </c>
      <c r="J243" s="5" t="s">
        <v>1312</v>
      </c>
      <c r="K243" s="26">
        <v>205793.28</v>
      </c>
    </row>
    <row r="244" spans="1:11">
      <c r="A244" s="483" t="s">
        <v>1313</v>
      </c>
      <c r="B244" s="492">
        <v>136</v>
      </c>
      <c r="C244" s="6" t="s">
        <v>196</v>
      </c>
      <c r="D244" s="5" t="s">
        <v>13</v>
      </c>
      <c r="E244" s="5" t="s">
        <v>16</v>
      </c>
      <c r="F244" s="5">
        <v>1</v>
      </c>
      <c r="G244" s="5" t="s">
        <v>134</v>
      </c>
      <c r="H244" s="5">
        <v>186624</v>
      </c>
      <c r="I244" s="5">
        <v>29859.84</v>
      </c>
      <c r="J244" s="5" t="s">
        <v>1312</v>
      </c>
      <c r="K244" s="26">
        <v>216483.84</v>
      </c>
    </row>
    <row r="245" spans="1:11">
      <c r="A245" s="483" t="s">
        <v>1313</v>
      </c>
      <c r="B245" s="492">
        <v>137</v>
      </c>
      <c r="C245" s="6" t="s">
        <v>197</v>
      </c>
      <c r="D245" s="5" t="s">
        <v>13</v>
      </c>
      <c r="E245" s="5" t="s">
        <v>16</v>
      </c>
      <c r="F245" s="5">
        <v>1</v>
      </c>
      <c r="G245" s="5" t="s">
        <v>134</v>
      </c>
      <c r="H245" s="5">
        <v>83328</v>
      </c>
      <c r="I245" s="5">
        <v>13332.48</v>
      </c>
      <c r="J245" s="5" t="s">
        <v>1312</v>
      </c>
      <c r="K245" s="26">
        <v>96660.479999999996</v>
      </c>
    </row>
    <row r="246" spans="1:11">
      <c r="A246" s="483" t="s">
        <v>1313</v>
      </c>
      <c r="B246" s="492">
        <v>138</v>
      </c>
      <c r="C246" s="6" t="s">
        <v>198</v>
      </c>
      <c r="D246" s="5" t="s">
        <v>12</v>
      </c>
      <c r="E246" s="5" t="s">
        <v>20</v>
      </c>
      <c r="F246" s="5">
        <v>1</v>
      </c>
      <c r="G246" s="5" t="s">
        <v>134</v>
      </c>
      <c r="H246" s="5">
        <v>178560</v>
      </c>
      <c r="I246" s="5">
        <v>0</v>
      </c>
      <c r="J246" s="5" t="s">
        <v>1312</v>
      </c>
      <c r="K246" s="26">
        <v>178560</v>
      </c>
    </row>
    <row r="247" spans="1:11">
      <c r="A247" s="483" t="s">
        <v>1313</v>
      </c>
      <c r="B247" s="492">
        <v>139</v>
      </c>
      <c r="C247" s="6" t="s">
        <v>96</v>
      </c>
      <c r="D247" s="5" t="s">
        <v>12</v>
      </c>
      <c r="E247" s="5" t="s">
        <v>20</v>
      </c>
      <c r="F247" s="5">
        <v>1</v>
      </c>
      <c r="G247" s="5" t="s">
        <v>134</v>
      </c>
      <c r="H247" s="5">
        <v>187488</v>
      </c>
      <c r="I247" s="5">
        <v>29998.080000000002</v>
      </c>
      <c r="J247" s="5" t="s">
        <v>1312</v>
      </c>
      <c r="K247" s="26">
        <v>217486.08000000002</v>
      </c>
    </row>
    <row r="248" spans="1:11">
      <c r="A248" s="483" t="s">
        <v>1313</v>
      </c>
      <c r="B248" s="492">
        <v>140</v>
      </c>
      <c r="C248" s="6" t="s">
        <v>92</v>
      </c>
      <c r="D248" s="5" t="s">
        <v>11</v>
      </c>
      <c r="E248" s="5" t="s">
        <v>15</v>
      </c>
      <c r="F248" s="5">
        <v>1</v>
      </c>
      <c r="G248" s="5" t="s">
        <v>134</v>
      </c>
      <c r="H248" s="5">
        <v>184320</v>
      </c>
      <c r="I248" s="5">
        <v>29491.200000000001</v>
      </c>
      <c r="J248" s="5" t="s">
        <v>1312</v>
      </c>
      <c r="K248" s="26">
        <v>213811.20000000001</v>
      </c>
    </row>
    <row r="249" spans="1:11">
      <c r="A249" s="483" t="s">
        <v>1313</v>
      </c>
      <c r="B249" s="492">
        <v>141</v>
      </c>
      <c r="C249" s="6" t="s">
        <v>200</v>
      </c>
      <c r="D249" s="5" t="s">
        <v>21</v>
      </c>
      <c r="E249" s="5" t="s">
        <v>16</v>
      </c>
      <c r="F249" s="5">
        <v>1</v>
      </c>
      <c r="G249" s="5" t="s">
        <v>134</v>
      </c>
      <c r="H249" s="5">
        <v>83328</v>
      </c>
      <c r="I249" s="5">
        <v>13332.48</v>
      </c>
      <c r="J249" s="5" t="s">
        <v>1312</v>
      </c>
      <c r="K249" s="26">
        <v>96660.479999999996</v>
      </c>
    </row>
    <row r="250" spans="1:11">
      <c r="A250" s="483" t="s">
        <v>1313</v>
      </c>
      <c r="B250" s="492">
        <v>146</v>
      </c>
      <c r="C250" s="6" t="s">
        <v>412</v>
      </c>
      <c r="D250" s="5" t="s">
        <v>10</v>
      </c>
      <c r="E250" s="5" t="s">
        <v>14</v>
      </c>
      <c r="F250" s="5">
        <v>1</v>
      </c>
      <c r="G250" s="5" t="s">
        <v>134</v>
      </c>
      <c r="H250" s="5">
        <v>82368</v>
      </c>
      <c r="I250" s="5">
        <v>13178.880000000001</v>
      </c>
      <c r="J250" s="5" t="s">
        <v>1312</v>
      </c>
      <c r="K250" s="26">
        <v>95546.880000000005</v>
      </c>
    </row>
    <row r="251" spans="1:11">
      <c r="A251" s="483" t="s">
        <v>1313</v>
      </c>
      <c r="B251" s="492">
        <v>182</v>
      </c>
      <c r="C251" s="6" t="s">
        <v>547</v>
      </c>
      <c r="D251" s="5" t="s">
        <v>13</v>
      </c>
      <c r="E251" s="5" t="s">
        <v>16</v>
      </c>
      <c r="F251" s="5">
        <v>1</v>
      </c>
      <c r="G251" s="5" t="s">
        <v>134</v>
      </c>
      <c r="H251" s="5">
        <v>771264</v>
      </c>
      <c r="I251" s="5">
        <v>123402.24000000001</v>
      </c>
      <c r="J251" s="5" t="s">
        <v>1312</v>
      </c>
      <c r="K251" s="26">
        <v>894666.23999999999</v>
      </c>
    </row>
    <row r="252" spans="1:11">
      <c r="A252" s="483" t="s">
        <v>1313</v>
      </c>
      <c r="B252" s="492">
        <v>184</v>
      </c>
      <c r="C252" s="6" t="s">
        <v>475</v>
      </c>
      <c r="D252" s="5" t="s">
        <v>10</v>
      </c>
      <c r="E252" s="5" t="s">
        <v>14</v>
      </c>
      <c r="F252" s="5">
        <v>1</v>
      </c>
      <c r="G252" s="5" t="s">
        <v>134</v>
      </c>
      <c r="H252" s="5">
        <v>42624</v>
      </c>
      <c r="I252" s="5">
        <v>6819.84</v>
      </c>
      <c r="J252" s="5" t="s">
        <v>1312</v>
      </c>
      <c r="K252" s="26">
        <v>49443.839999999997</v>
      </c>
    </row>
    <row r="253" spans="1:11">
      <c r="A253" s="483" t="s">
        <v>1313</v>
      </c>
      <c r="B253" s="492">
        <v>187</v>
      </c>
      <c r="C253" s="6" t="s">
        <v>566</v>
      </c>
      <c r="D253" s="5" t="s">
        <v>10</v>
      </c>
      <c r="E253" s="5" t="s">
        <v>14</v>
      </c>
      <c r="F253" s="5">
        <v>1</v>
      </c>
      <c r="G253" s="5" t="s">
        <v>134</v>
      </c>
      <c r="H253" s="5">
        <v>272448</v>
      </c>
      <c r="I253" s="5">
        <v>43591.68</v>
      </c>
      <c r="J253" s="5" t="s">
        <v>1312</v>
      </c>
      <c r="K253" s="26">
        <v>316039.67999999999</v>
      </c>
    </row>
    <row r="254" spans="1:11">
      <c r="A254" s="483" t="s">
        <v>1313</v>
      </c>
      <c r="B254" s="492">
        <v>204</v>
      </c>
      <c r="C254" s="6" t="s">
        <v>596</v>
      </c>
      <c r="D254" s="5" t="s">
        <v>12</v>
      </c>
      <c r="E254" s="5" t="s">
        <v>20</v>
      </c>
      <c r="F254" s="5">
        <v>1</v>
      </c>
      <c r="G254" s="5" t="s">
        <v>134</v>
      </c>
      <c r="H254" s="5">
        <v>333312</v>
      </c>
      <c r="I254" s="5">
        <v>53329.919999999998</v>
      </c>
      <c r="J254" s="5" t="s">
        <v>1312</v>
      </c>
      <c r="K254" s="26">
        <v>386641.91999999998</v>
      </c>
    </row>
    <row r="255" spans="1:11">
      <c r="A255" s="483" t="s">
        <v>1313</v>
      </c>
      <c r="B255" s="492">
        <v>206</v>
      </c>
      <c r="C255" s="6" t="s">
        <v>73</v>
      </c>
      <c r="D255" s="5" t="s">
        <v>76</v>
      </c>
      <c r="E255" s="5">
        <v>1</v>
      </c>
      <c r="F255" s="5">
        <v>1</v>
      </c>
      <c r="G255" s="5" t="s">
        <v>134</v>
      </c>
      <c r="H255" s="5">
        <v>31200</v>
      </c>
      <c r="I255" s="5">
        <v>4992</v>
      </c>
      <c r="J255" s="5" t="s">
        <v>1312</v>
      </c>
      <c r="K255" s="26">
        <v>36192</v>
      </c>
    </row>
    <row r="256" spans="1:11" ht="30">
      <c r="A256" s="483" t="s">
        <v>1313</v>
      </c>
      <c r="B256" s="492">
        <v>211</v>
      </c>
      <c r="C256" s="6" t="s">
        <v>99</v>
      </c>
      <c r="D256" s="5" t="s">
        <v>89</v>
      </c>
      <c r="E256" s="5" t="s">
        <v>83</v>
      </c>
      <c r="F256" s="5">
        <v>1</v>
      </c>
      <c r="G256" s="5" t="s">
        <v>134</v>
      </c>
      <c r="H256" s="5">
        <v>67200</v>
      </c>
      <c r="I256" s="5">
        <v>10752</v>
      </c>
      <c r="J256" s="5" t="s">
        <v>1312</v>
      </c>
      <c r="K256" s="26">
        <v>77952</v>
      </c>
    </row>
    <row r="257" spans="1:11">
      <c r="A257" s="483" t="s">
        <v>1313</v>
      </c>
      <c r="B257" s="492">
        <v>217</v>
      </c>
      <c r="C257" s="6" t="s">
        <v>74</v>
      </c>
      <c r="D257" s="5" t="s">
        <v>77</v>
      </c>
      <c r="E257" s="5">
        <v>500</v>
      </c>
      <c r="F257" s="5">
        <v>2</v>
      </c>
      <c r="G257" s="5" t="s">
        <v>134</v>
      </c>
      <c r="H257" s="5">
        <v>188928</v>
      </c>
      <c r="I257" s="5">
        <v>30228.48</v>
      </c>
      <c r="J257" s="5" t="s">
        <v>1312</v>
      </c>
      <c r="K257" s="26">
        <v>438312.96000000002</v>
      </c>
    </row>
    <row r="258" spans="1:11">
      <c r="A258" s="483" t="s">
        <v>1313</v>
      </c>
      <c r="B258" s="492">
        <v>218</v>
      </c>
      <c r="C258" s="6" t="s">
        <v>75</v>
      </c>
      <c r="D258" s="5" t="s">
        <v>76</v>
      </c>
      <c r="E258" s="5">
        <v>1</v>
      </c>
      <c r="F258" s="5">
        <v>1</v>
      </c>
      <c r="G258" s="5" t="s">
        <v>134</v>
      </c>
      <c r="H258" s="5">
        <v>81216</v>
      </c>
      <c r="I258" s="5">
        <v>0</v>
      </c>
      <c r="J258" s="5" t="s">
        <v>1312</v>
      </c>
      <c r="K258" s="26">
        <v>81216</v>
      </c>
    </row>
    <row r="259" spans="1:11">
      <c r="A259" s="483" t="s">
        <v>1313</v>
      </c>
      <c r="B259" s="492">
        <v>219</v>
      </c>
      <c r="C259" s="6" t="s">
        <v>78</v>
      </c>
      <c r="D259" s="5" t="s">
        <v>77</v>
      </c>
      <c r="E259" s="5">
        <v>500</v>
      </c>
      <c r="F259" s="5">
        <v>1</v>
      </c>
      <c r="G259" s="5" t="s">
        <v>134</v>
      </c>
      <c r="H259" s="5">
        <v>104256</v>
      </c>
      <c r="I259" s="5">
        <v>16680.96</v>
      </c>
      <c r="J259" s="5" t="s">
        <v>1312</v>
      </c>
      <c r="K259" s="26">
        <v>120936.95999999999</v>
      </c>
    </row>
    <row r="260" spans="1:11">
      <c r="A260" s="483" t="s">
        <v>1313</v>
      </c>
      <c r="B260" s="492">
        <v>220</v>
      </c>
      <c r="C260" s="6" t="s">
        <v>79</v>
      </c>
      <c r="D260" s="5" t="s">
        <v>77</v>
      </c>
      <c r="E260" s="5">
        <v>500</v>
      </c>
      <c r="F260" s="5">
        <v>1</v>
      </c>
      <c r="G260" s="5" t="s">
        <v>134</v>
      </c>
      <c r="H260" s="5">
        <v>131904</v>
      </c>
      <c r="I260" s="5">
        <v>21104.639999999999</v>
      </c>
      <c r="J260" s="5" t="s">
        <v>1312</v>
      </c>
      <c r="K260" s="26">
        <v>153008.64000000001</v>
      </c>
    </row>
    <row r="261" spans="1:11" ht="30">
      <c r="A261" s="483" t="s">
        <v>1313</v>
      </c>
      <c r="B261" s="492">
        <v>221</v>
      </c>
      <c r="C261" s="6" t="s">
        <v>80</v>
      </c>
      <c r="D261" s="5" t="s">
        <v>77</v>
      </c>
      <c r="E261" s="5">
        <v>500</v>
      </c>
      <c r="F261" s="5">
        <v>1</v>
      </c>
      <c r="G261" s="5" t="s">
        <v>134</v>
      </c>
      <c r="H261" s="5">
        <v>142800</v>
      </c>
      <c r="I261" s="5">
        <v>22848</v>
      </c>
      <c r="J261" s="5" t="s">
        <v>1312</v>
      </c>
      <c r="K261" s="26">
        <v>165648</v>
      </c>
    </row>
    <row r="262" spans="1:11">
      <c r="A262" s="483" t="s">
        <v>1313</v>
      </c>
      <c r="B262" s="492">
        <v>222</v>
      </c>
      <c r="C262" s="6" t="s">
        <v>81</v>
      </c>
      <c r="D262" s="5" t="s">
        <v>76</v>
      </c>
      <c r="E262" s="5">
        <v>1</v>
      </c>
      <c r="F262" s="5">
        <v>1</v>
      </c>
      <c r="G262" s="5" t="s">
        <v>134</v>
      </c>
      <c r="H262" s="5">
        <v>66816</v>
      </c>
      <c r="I262" s="5">
        <v>10690.56</v>
      </c>
      <c r="J262" s="5" t="s">
        <v>1312</v>
      </c>
      <c r="K262" s="26">
        <v>77506.559999999998</v>
      </c>
    </row>
    <row r="263" spans="1:11">
      <c r="A263" s="483" t="s">
        <v>1313</v>
      </c>
      <c r="B263" s="492">
        <v>223</v>
      </c>
      <c r="C263" s="6" t="s">
        <v>82</v>
      </c>
      <c r="D263" s="5" t="s">
        <v>76</v>
      </c>
      <c r="E263" s="5" t="s">
        <v>83</v>
      </c>
      <c r="F263" s="5">
        <v>1</v>
      </c>
      <c r="G263" s="5" t="s">
        <v>134</v>
      </c>
      <c r="H263" s="5">
        <v>919584</v>
      </c>
      <c r="I263" s="5">
        <v>147133.44</v>
      </c>
      <c r="J263" s="5" t="s">
        <v>1312</v>
      </c>
      <c r="K263" s="26">
        <v>1066717.44</v>
      </c>
    </row>
    <row r="264" spans="1:11">
      <c r="A264" s="483" t="s">
        <v>1313</v>
      </c>
      <c r="B264" s="492">
        <v>224</v>
      </c>
      <c r="C264" s="6" t="s">
        <v>84</v>
      </c>
      <c r="D264" s="5" t="s">
        <v>77</v>
      </c>
      <c r="E264" s="5">
        <v>500</v>
      </c>
      <c r="F264" s="5">
        <v>1</v>
      </c>
      <c r="G264" s="5" t="s">
        <v>134</v>
      </c>
      <c r="H264" s="5">
        <v>77760</v>
      </c>
      <c r="I264" s="5">
        <v>12441.6</v>
      </c>
      <c r="J264" s="5" t="s">
        <v>1312</v>
      </c>
      <c r="K264" s="26">
        <v>90201.600000000006</v>
      </c>
    </row>
    <row r="265" spans="1:11">
      <c r="A265" s="483" t="s">
        <v>1313</v>
      </c>
      <c r="B265" s="492">
        <v>225</v>
      </c>
      <c r="C265" s="6" t="s">
        <v>85</v>
      </c>
      <c r="D265" s="5" t="s">
        <v>77</v>
      </c>
      <c r="E265" s="5">
        <v>250</v>
      </c>
      <c r="F265" s="5">
        <v>1</v>
      </c>
      <c r="G265" s="5" t="s">
        <v>134</v>
      </c>
      <c r="H265" s="5">
        <v>154944</v>
      </c>
      <c r="I265" s="5">
        <v>24791.040000000001</v>
      </c>
      <c r="J265" s="5" t="s">
        <v>1312</v>
      </c>
      <c r="K265" s="26">
        <v>179735.04000000001</v>
      </c>
    </row>
    <row r="266" spans="1:11">
      <c r="A266" s="483" t="s">
        <v>1313</v>
      </c>
      <c r="B266" s="492">
        <v>226</v>
      </c>
      <c r="C266" s="6" t="s">
        <v>94</v>
      </c>
      <c r="D266" s="5" t="s">
        <v>76</v>
      </c>
      <c r="E266" s="5">
        <v>1</v>
      </c>
      <c r="F266" s="5">
        <v>1</v>
      </c>
      <c r="G266" s="5" t="s">
        <v>134</v>
      </c>
      <c r="H266" s="5">
        <v>770493.12</v>
      </c>
      <c r="I266" s="5">
        <v>123278.8992</v>
      </c>
      <c r="J266" s="5" t="s">
        <v>1312</v>
      </c>
      <c r="K266" s="26">
        <v>893772.01919999998</v>
      </c>
    </row>
    <row r="267" spans="1:11">
      <c r="A267" s="483" t="s">
        <v>1313</v>
      </c>
      <c r="B267" s="492">
        <v>227</v>
      </c>
      <c r="C267" s="6" t="s">
        <v>95</v>
      </c>
      <c r="D267" s="5" t="s">
        <v>77</v>
      </c>
      <c r="E267" s="5">
        <v>50</v>
      </c>
      <c r="F267" s="5">
        <v>1</v>
      </c>
      <c r="G267" s="5" t="s">
        <v>134</v>
      </c>
      <c r="H267" s="5">
        <v>121031.03999999999</v>
      </c>
      <c r="I267" s="5">
        <v>19364.966400000001</v>
      </c>
      <c r="J267" s="5" t="s">
        <v>1312</v>
      </c>
      <c r="K267" s="26">
        <v>140396.00639999998</v>
      </c>
    </row>
    <row r="268" spans="1:11" ht="30">
      <c r="A268" s="483" t="s">
        <v>1313</v>
      </c>
      <c r="B268" s="492">
        <v>228</v>
      </c>
      <c r="C268" s="6" t="s">
        <v>97</v>
      </c>
      <c r="D268" s="5" t="s">
        <v>77</v>
      </c>
      <c r="E268" s="5">
        <v>25</v>
      </c>
      <c r="F268" s="5">
        <v>2</v>
      </c>
      <c r="G268" s="5" t="s">
        <v>134</v>
      </c>
      <c r="H268" s="5">
        <v>220248.95999999999</v>
      </c>
      <c r="I268" s="5">
        <v>35239.833599999998</v>
      </c>
      <c r="J268" s="5" t="s">
        <v>1312</v>
      </c>
      <c r="K268" s="26">
        <v>510977.58719999995</v>
      </c>
    </row>
    <row r="269" spans="1:11">
      <c r="A269" s="483" t="s">
        <v>1313</v>
      </c>
      <c r="B269" s="492">
        <v>229</v>
      </c>
      <c r="C269" s="6" t="s">
        <v>100</v>
      </c>
      <c r="D269" s="5" t="s">
        <v>76</v>
      </c>
      <c r="E269" s="5">
        <v>1</v>
      </c>
      <c r="F269" s="5">
        <v>1</v>
      </c>
      <c r="G269" s="5" t="s">
        <v>134</v>
      </c>
      <c r="H269" s="5">
        <v>81216</v>
      </c>
      <c r="I269" s="5">
        <v>12994.56</v>
      </c>
      <c r="J269" s="5" t="s">
        <v>1312</v>
      </c>
      <c r="K269" s="26">
        <v>94210.559999999998</v>
      </c>
    </row>
    <row r="270" spans="1:11">
      <c r="A270" s="483" t="s">
        <v>1313</v>
      </c>
      <c r="B270" s="492">
        <v>230</v>
      </c>
      <c r="C270" s="6" t="s">
        <v>101</v>
      </c>
      <c r="D270" s="5" t="s">
        <v>102</v>
      </c>
      <c r="E270" s="5">
        <v>100</v>
      </c>
      <c r="F270" s="5">
        <v>1</v>
      </c>
      <c r="G270" s="5" t="s">
        <v>134</v>
      </c>
      <c r="H270" s="5">
        <v>220224</v>
      </c>
      <c r="I270" s="5">
        <v>35235.840000000004</v>
      </c>
      <c r="J270" s="5" t="s">
        <v>1312</v>
      </c>
      <c r="K270" s="26">
        <v>255459.84</v>
      </c>
    </row>
    <row r="271" spans="1:11">
      <c r="A271" s="483" t="s">
        <v>1313</v>
      </c>
      <c r="B271" s="492">
        <v>231</v>
      </c>
      <c r="C271" s="6" t="s">
        <v>104</v>
      </c>
      <c r="D271" s="5" t="s">
        <v>89</v>
      </c>
      <c r="E271" s="5" t="s">
        <v>83</v>
      </c>
      <c r="F271" s="5">
        <v>1</v>
      </c>
      <c r="G271" s="5" t="s">
        <v>134</v>
      </c>
      <c r="H271" s="5">
        <v>77760</v>
      </c>
      <c r="I271" s="5">
        <v>12441.6</v>
      </c>
      <c r="J271" s="5" t="s">
        <v>1312</v>
      </c>
      <c r="K271" s="26">
        <v>90201.600000000006</v>
      </c>
    </row>
    <row r="272" spans="1:11">
      <c r="A272" s="483" t="s">
        <v>1313</v>
      </c>
      <c r="B272" s="492">
        <v>233</v>
      </c>
      <c r="C272" s="6" t="s">
        <v>109</v>
      </c>
      <c r="D272" s="5" t="s">
        <v>77</v>
      </c>
      <c r="E272" s="5">
        <v>5</v>
      </c>
      <c r="F272" s="5">
        <v>1</v>
      </c>
      <c r="G272" s="5" t="s">
        <v>134</v>
      </c>
      <c r="H272" s="5">
        <v>266505.59999999998</v>
      </c>
      <c r="I272" s="5">
        <v>42640.896000000001</v>
      </c>
      <c r="J272" s="5" t="s">
        <v>1312</v>
      </c>
      <c r="K272" s="26">
        <v>309146.49599999998</v>
      </c>
    </row>
    <row r="273" spans="1:11">
      <c r="A273" s="483" t="s">
        <v>1313</v>
      </c>
      <c r="B273" s="492">
        <v>234</v>
      </c>
      <c r="C273" s="6" t="s">
        <v>110</v>
      </c>
      <c r="D273" s="5" t="s">
        <v>77</v>
      </c>
      <c r="E273" s="5">
        <v>250</v>
      </c>
      <c r="F273" s="5">
        <v>1</v>
      </c>
      <c r="G273" s="5" t="s">
        <v>134</v>
      </c>
      <c r="H273" s="5">
        <v>76641.599999999991</v>
      </c>
      <c r="I273" s="5">
        <v>12262.655999999999</v>
      </c>
      <c r="J273" s="5" t="s">
        <v>1312</v>
      </c>
      <c r="K273" s="26">
        <v>88904.255999999994</v>
      </c>
    </row>
    <row r="274" spans="1:11">
      <c r="A274" s="483" t="s">
        <v>1313</v>
      </c>
      <c r="B274" s="492">
        <v>250</v>
      </c>
      <c r="C274" s="6" t="s">
        <v>326</v>
      </c>
      <c r="D274" s="5" t="s">
        <v>1576</v>
      </c>
      <c r="E274" s="5" t="s">
        <v>54</v>
      </c>
      <c r="F274" s="5">
        <v>1</v>
      </c>
      <c r="G274" s="5" t="s">
        <v>327</v>
      </c>
      <c r="H274" s="5">
        <v>55144</v>
      </c>
      <c r="I274" s="5">
        <v>8823.0400000000009</v>
      </c>
      <c r="J274" s="5" t="s">
        <v>1312</v>
      </c>
      <c r="K274" s="26">
        <v>63967.040000000001</v>
      </c>
    </row>
    <row r="275" spans="1:11">
      <c r="A275" s="483" t="s">
        <v>1313</v>
      </c>
      <c r="B275" s="492">
        <v>283</v>
      </c>
      <c r="C275" s="6" t="s">
        <v>372</v>
      </c>
      <c r="D275" s="5" t="s">
        <v>30</v>
      </c>
      <c r="E275" s="5" t="s">
        <v>314</v>
      </c>
      <c r="F275" s="5">
        <v>1</v>
      </c>
      <c r="G275" s="5" t="s">
        <v>142</v>
      </c>
      <c r="H275" s="5">
        <v>130100.8</v>
      </c>
      <c r="I275" s="5">
        <v>20816.128000000001</v>
      </c>
      <c r="J275" s="5" t="s">
        <v>1312</v>
      </c>
      <c r="K275" s="26">
        <v>150916.92800000001</v>
      </c>
    </row>
    <row r="276" spans="1:11">
      <c r="A276" s="483" t="s">
        <v>1313</v>
      </c>
      <c r="B276" s="492">
        <v>291</v>
      </c>
      <c r="C276" s="6" t="s">
        <v>382</v>
      </c>
      <c r="D276" s="5" t="s">
        <v>383</v>
      </c>
      <c r="E276" s="5" t="s">
        <v>384</v>
      </c>
      <c r="F276" s="5">
        <v>1</v>
      </c>
      <c r="G276" s="5" t="s">
        <v>385</v>
      </c>
      <c r="H276" s="5">
        <v>44408</v>
      </c>
      <c r="I276" s="5">
        <v>7105.28</v>
      </c>
      <c r="J276" s="5" t="s">
        <v>1312</v>
      </c>
      <c r="K276" s="26">
        <v>51513.279999999999</v>
      </c>
    </row>
    <row r="277" spans="1:11">
      <c r="A277" s="483" t="s">
        <v>1313</v>
      </c>
      <c r="B277" s="492">
        <v>304</v>
      </c>
      <c r="C277" s="6" t="s">
        <v>397</v>
      </c>
      <c r="D277" s="5" t="s">
        <v>19</v>
      </c>
      <c r="E277" s="5" t="s">
        <v>16</v>
      </c>
      <c r="F277" s="5">
        <v>1</v>
      </c>
      <c r="G277" s="5" t="s">
        <v>134</v>
      </c>
      <c r="H277" s="5">
        <v>130176</v>
      </c>
      <c r="I277" s="5">
        <v>20828.16</v>
      </c>
      <c r="J277" s="5" t="s">
        <v>1312</v>
      </c>
      <c r="K277" s="26">
        <v>151004.16</v>
      </c>
    </row>
    <row r="278" spans="1:11">
      <c r="A278" s="483" t="s">
        <v>1313</v>
      </c>
      <c r="B278" s="492">
        <v>305</v>
      </c>
      <c r="C278" s="6" t="s">
        <v>398</v>
      </c>
      <c r="D278" s="5" t="s">
        <v>213</v>
      </c>
      <c r="E278" s="5" t="s">
        <v>16</v>
      </c>
      <c r="F278" s="5">
        <v>1</v>
      </c>
      <c r="G278" s="5" t="s">
        <v>134</v>
      </c>
      <c r="H278" s="5">
        <v>178560</v>
      </c>
      <c r="I278" s="5">
        <v>28569.600000000002</v>
      </c>
      <c r="J278" s="5" t="s">
        <v>1312</v>
      </c>
      <c r="K278" s="26">
        <v>207129.60000000001</v>
      </c>
    </row>
    <row r="279" spans="1:11">
      <c r="A279" s="483" t="s">
        <v>1313</v>
      </c>
      <c r="B279" s="492">
        <v>306</v>
      </c>
      <c r="C279" s="6" t="s">
        <v>140</v>
      </c>
      <c r="D279" s="5" t="s">
        <v>12</v>
      </c>
      <c r="E279" s="5" t="s">
        <v>20</v>
      </c>
      <c r="F279" s="5">
        <v>1</v>
      </c>
      <c r="G279" s="5" t="s">
        <v>134</v>
      </c>
      <c r="H279" s="5">
        <v>385920</v>
      </c>
      <c r="I279" s="5">
        <v>61747.200000000004</v>
      </c>
      <c r="J279" s="5" t="s">
        <v>1312</v>
      </c>
      <c r="K279" s="26">
        <v>447667.20000000001</v>
      </c>
    </row>
    <row r="280" spans="1:11">
      <c r="A280" s="483" t="s">
        <v>1313</v>
      </c>
      <c r="B280" s="492">
        <v>312</v>
      </c>
      <c r="C280" s="6" t="s">
        <v>536</v>
      </c>
      <c r="D280" s="5" t="s">
        <v>45</v>
      </c>
      <c r="E280" s="5" t="s">
        <v>15</v>
      </c>
      <c r="F280" s="5">
        <v>1</v>
      </c>
      <c r="G280" s="5" t="s">
        <v>134</v>
      </c>
      <c r="H280" s="5">
        <v>70272</v>
      </c>
      <c r="I280" s="5">
        <v>11243.52</v>
      </c>
      <c r="J280" s="5" t="s">
        <v>1312</v>
      </c>
      <c r="K280" s="26">
        <v>81515.520000000004</v>
      </c>
    </row>
    <row r="281" spans="1:11" ht="30">
      <c r="A281" s="483" t="s">
        <v>1313</v>
      </c>
      <c r="B281" s="492">
        <v>313</v>
      </c>
      <c r="C281" s="6" t="s">
        <v>537</v>
      </c>
      <c r="D281" s="5" t="s">
        <v>12</v>
      </c>
      <c r="E281" s="5" t="s">
        <v>20</v>
      </c>
      <c r="F281" s="5">
        <v>1</v>
      </c>
      <c r="G281" s="5" t="s">
        <v>134</v>
      </c>
      <c r="H281" s="5">
        <v>194688</v>
      </c>
      <c r="I281" s="5">
        <v>31150.080000000002</v>
      </c>
      <c r="J281" s="5" t="s">
        <v>1312</v>
      </c>
      <c r="K281" s="26">
        <v>225838.08000000002</v>
      </c>
    </row>
    <row r="282" spans="1:11">
      <c r="A282" s="483" t="s">
        <v>1313</v>
      </c>
      <c r="B282" s="492">
        <v>315</v>
      </c>
      <c r="C282" s="6" t="s">
        <v>539</v>
      </c>
      <c r="D282" s="5" t="s">
        <v>13</v>
      </c>
      <c r="E282" s="5" t="s">
        <v>16</v>
      </c>
      <c r="F282" s="5">
        <v>1</v>
      </c>
      <c r="G282" s="5" t="s">
        <v>134</v>
      </c>
      <c r="H282" s="5">
        <v>112320</v>
      </c>
      <c r="I282" s="5">
        <v>17971.2</v>
      </c>
      <c r="J282" s="5" t="s">
        <v>1312</v>
      </c>
      <c r="K282" s="26">
        <v>130291.2</v>
      </c>
    </row>
    <row r="283" spans="1:11">
      <c r="A283" s="483" t="s">
        <v>1313</v>
      </c>
      <c r="B283" s="492">
        <v>327</v>
      </c>
      <c r="C283" s="6" t="s">
        <v>600</v>
      </c>
      <c r="D283" s="5" t="s">
        <v>13</v>
      </c>
      <c r="E283" s="5" t="s">
        <v>16</v>
      </c>
      <c r="F283" s="5">
        <v>1</v>
      </c>
      <c r="G283" s="5" t="s">
        <v>476</v>
      </c>
      <c r="H283" s="5">
        <v>328790</v>
      </c>
      <c r="I283" s="5">
        <v>52606.400000000001</v>
      </c>
      <c r="J283" s="5" t="s">
        <v>1312</v>
      </c>
      <c r="K283" s="26">
        <v>381396.4</v>
      </c>
    </row>
    <row r="284" spans="1:11">
      <c r="A284" s="483" t="s">
        <v>1313</v>
      </c>
      <c r="B284" s="492">
        <v>342</v>
      </c>
      <c r="C284" s="6" t="s">
        <v>135</v>
      </c>
      <c r="D284" s="5" t="s">
        <v>76</v>
      </c>
      <c r="E284" s="5">
        <v>1</v>
      </c>
      <c r="F284" s="5">
        <v>1</v>
      </c>
      <c r="G284" s="5" t="s">
        <v>134</v>
      </c>
      <c r="H284" s="5">
        <v>112896</v>
      </c>
      <c r="I284" s="5">
        <v>18063.36</v>
      </c>
      <c r="J284" s="5" t="s">
        <v>1312</v>
      </c>
      <c r="K284" s="26">
        <v>130959.36</v>
      </c>
    </row>
    <row r="285" spans="1:11">
      <c r="A285" s="483" t="s">
        <v>1313</v>
      </c>
      <c r="B285" s="492">
        <v>343</v>
      </c>
      <c r="C285" s="6" t="s">
        <v>136</v>
      </c>
      <c r="D285" s="5" t="s">
        <v>76</v>
      </c>
      <c r="E285" s="5">
        <v>1</v>
      </c>
      <c r="F285" s="5">
        <v>2</v>
      </c>
      <c r="G285" s="5" t="s">
        <v>134</v>
      </c>
      <c r="H285" s="5">
        <v>130944</v>
      </c>
      <c r="I285" s="5">
        <v>20951.04</v>
      </c>
      <c r="J285" s="5" t="s">
        <v>1312</v>
      </c>
      <c r="K285" s="26">
        <v>303790.08000000002</v>
      </c>
    </row>
    <row r="286" spans="1:11">
      <c r="A286" s="483" t="s">
        <v>1313</v>
      </c>
      <c r="B286" s="492">
        <v>344</v>
      </c>
      <c r="C286" s="6" t="s">
        <v>138</v>
      </c>
      <c r="D286" s="5" t="s">
        <v>76</v>
      </c>
      <c r="E286" s="5">
        <v>1</v>
      </c>
      <c r="F286" s="5">
        <v>1</v>
      </c>
      <c r="G286" s="5" t="s">
        <v>134</v>
      </c>
      <c r="H286" s="5">
        <v>31200</v>
      </c>
      <c r="I286" s="5">
        <v>4992</v>
      </c>
      <c r="J286" s="5" t="s">
        <v>1312</v>
      </c>
      <c r="K286" s="26">
        <v>36192</v>
      </c>
    </row>
    <row r="287" spans="1:11">
      <c r="A287" s="483" t="s">
        <v>1313</v>
      </c>
      <c r="B287" s="492">
        <v>345</v>
      </c>
      <c r="C287" s="6" t="s">
        <v>139</v>
      </c>
      <c r="D287" s="5" t="s">
        <v>76</v>
      </c>
      <c r="E287" s="5">
        <v>1</v>
      </c>
      <c r="F287" s="5">
        <v>1</v>
      </c>
      <c r="G287" s="5" t="s">
        <v>134</v>
      </c>
      <c r="H287" s="5">
        <v>400896</v>
      </c>
      <c r="I287" s="5">
        <v>64143.360000000001</v>
      </c>
      <c r="J287" s="5" t="s">
        <v>1312</v>
      </c>
      <c r="K287" s="26">
        <v>465039.35999999999</v>
      </c>
    </row>
    <row r="288" spans="1:11">
      <c r="A288" s="483" t="s">
        <v>1313</v>
      </c>
      <c r="B288" s="492">
        <v>346</v>
      </c>
      <c r="C288" s="6" t="s">
        <v>140</v>
      </c>
      <c r="D288" s="5" t="s">
        <v>76</v>
      </c>
      <c r="E288" s="5">
        <v>1</v>
      </c>
      <c r="F288" s="5">
        <v>1</v>
      </c>
      <c r="G288" s="5" t="s">
        <v>134</v>
      </c>
      <c r="H288" s="5">
        <v>385920</v>
      </c>
      <c r="I288" s="5">
        <v>61747.200000000004</v>
      </c>
      <c r="J288" s="5" t="s">
        <v>1312</v>
      </c>
      <c r="K288" s="26">
        <v>447667.20000000001</v>
      </c>
    </row>
    <row r="289" spans="1:11">
      <c r="A289" s="483" t="s">
        <v>1313</v>
      </c>
      <c r="B289" s="492">
        <v>347</v>
      </c>
      <c r="C289" s="6" t="s">
        <v>141</v>
      </c>
      <c r="D289" s="5" t="s">
        <v>93</v>
      </c>
      <c r="E289" s="5">
        <v>250</v>
      </c>
      <c r="F289" s="5">
        <v>1</v>
      </c>
      <c r="G289" s="5" t="s">
        <v>142</v>
      </c>
      <c r="H289" s="5">
        <v>181536</v>
      </c>
      <c r="I289" s="5">
        <v>29045.760000000002</v>
      </c>
      <c r="J289" s="5" t="s">
        <v>1312</v>
      </c>
      <c r="K289" s="26">
        <v>210581.76000000001</v>
      </c>
    </row>
    <row r="290" spans="1:11">
      <c r="A290" s="483" t="s">
        <v>1313</v>
      </c>
      <c r="B290" s="492">
        <v>350</v>
      </c>
      <c r="C290" s="6" t="s">
        <v>146</v>
      </c>
      <c r="D290" s="5" t="s">
        <v>93</v>
      </c>
      <c r="E290" s="5">
        <v>500</v>
      </c>
      <c r="F290" s="5">
        <v>1</v>
      </c>
      <c r="G290" s="5" t="s">
        <v>134</v>
      </c>
      <c r="H290" s="5">
        <v>336384</v>
      </c>
      <c r="I290" s="5">
        <v>53821.440000000002</v>
      </c>
      <c r="J290" s="5" t="s">
        <v>1312</v>
      </c>
      <c r="K290" s="26">
        <v>390205.44</v>
      </c>
    </row>
    <row r="291" spans="1:11">
      <c r="A291" s="483" t="s">
        <v>1313</v>
      </c>
      <c r="B291" s="492">
        <v>369</v>
      </c>
      <c r="C291" s="6" t="s">
        <v>460</v>
      </c>
      <c r="D291" s="5" t="s">
        <v>102</v>
      </c>
      <c r="E291" s="5">
        <v>25</v>
      </c>
      <c r="F291" s="5">
        <v>2</v>
      </c>
      <c r="G291" s="5" t="s">
        <v>134</v>
      </c>
      <c r="H291" s="5">
        <v>348192</v>
      </c>
      <c r="I291" s="5">
        <v>55710.720000000001</v>
      </c>
      <c r="J291" s="5" t="s">
        <v>1312</v>
      </c>
      <c r="K291" s="26">
        <v>807805.43999999994</v>
      </c>
    </row>
    <row r="292" spans="1:11">
      <c r="A292" s="483" t="s">
        <v>1313</v>
      </c>
      <c r="B292" s="492">
        <v>380</v>
      </c>
      <c r="C292" s="6" t="s">
        <v>607</v>
      </c>
      <c r="D292" s="5" t="s">
        <v>609</v>
      </c>
      <c r="E292" s="5">
        <v>1</v>
      </c>
      <c r="F292" s="5">
        <v>2</v>
      </c>
      <c r="G292" s="5" t="s">
        <v>608</v>
      </c>
      <c r="H292" s="5">
        <v>109653.59999999999</v>
      </c>
      <c r="I292" s="5">
        <v>17544.575999999997</v>
      </c>
      <c r="J292" s="5" t="s">
        <v>1312</v>
      </c>
      <c r="K292" s="26">
        <v>254396.35199999998</v>
      </c>
    </row>
    <row r="293" spans="1:11">
      <c r="A293" s="483" t="s">
        <v>1313</v>
      </c>
      <c r="B293" s="492">
        <v>434</v>
      </c>
      <c r="C293" s="6" t="s">
        <v>586</v>
      </c>
      <c r="D293" s="5" t="s">
        <v>89</v>
      </c>
      <c r="E293" s="5">
        <v>1</v>
      </c>
      <c r="F293" s="5">
        <v>1</v>
      </c>
      <c r="G293" s="5" t="s">
        <v>134</v>
      </c>
      <c r="H293" s="5">
        <v>133056</v>
      </c>
      <c r="I293" s="5">
        <v>21288.959999999999</v>
      </c>
      <c r="J293" s="5" t="s">
        <v>1312</v>
      </c>
      <c r="K293" s="26">
        <v>154344.95999999999</v>
      </c>
    </row>
    <row r="294" spans="1:11">
      <c r="A294" s="483" t="s">
        <v>1313</v>
      </c>
      <c r="B294" s="492">
        <v>436</v>
      </c>
      <c r="C294" s="6" t="s">
        <v>604</v>
      </c>
      <c r="D294" s="5" t="s">
        <v>93</v>
      </c>
      <c r="E294" s="5">
        <v>5</v>
      </c>
      <c r="F294" s="5">
        <v>1</v>
      </c>
      <c r="G294" s="5" t="s">
        <v>142</v>
      </c>
      <c r="H294" s="5">
        <v>263227.2</v>
      </c>
      <c r="I294" s="5">
        <v>42116.352000000006</v>
      </c>
      <c r="J294" s="5" t="s">
        <v>1312</v>
      </c>
      <c r="K294" s="26">
        <v>305343.55200000003</v>
      </c>
    </row>
    <row r="295" spans="1:11" ht="30">
      <c r="A295" s="483" t="s">
        <v>1313</v>
      </c>
      <c r="B295" s="492">
        <v>437</v>
      </c>
      <c r="C295" s="6" t="s">
        <v>606</v>
      </c>
      <c r="D295" s="5" t="s">
        <v>102</v>
      </c>
      <c r="E295" s="5">
        <v>5</v>
      </c>
      <c r="F295" s="5">
        <v>1</v>
      </c>
      <c r="G295" s="5" t="s">
        <v>142</v>
      </c>
      <c r="H295" s="5">
        <v>795732.79999999993</v>
      </c>
      <c r="I295" s="5">
        <v>0</v>
      </c>
      <c r="J295" s="5" t="s">
        <v>1312</v>
      </c>
      <c r="K295" s="26">
        <v>795732.79999999993</v>
      </c>
    </row>
    <row r="296" spans="1:11">
      <c r="A296" s="483" t="s">
        <v>1313</v>
      </c>
      <c r="B296" s="492">
        <v>439</v>
      </c>
      <c r="C296" s="6" t="s">
        <v>629</v>
      </c>
      <c r="D296" s="5">
        <v>1050630500</v>
      </c>
      <c r="E296" s="5" t="s">
        <v>626</v>
      </c>
      <c r="F296" s="5">
        <v>3</v>
      </c>
      <c r="G296" s="5" t="s">
        <v>134</v>
      </c>
      <c r="H296" s="5">
        <v>142272</v>
      </c>
      <c r="I296" s="5">
        <v>22763.52</v>
      </c>
      <c r="J296" s="5" t="s">
        <v>1312</v>
      </c>
      <c r="K296" s="26">
        <v>495106.55999999994</v>
      </c>
    </row>
    <row r="297" spans="1:11">
      <c r="A297" s="483" t="s">
        <v>1313</v>
      </c>
      <c r="B297" s="492">
        <v>440</v>
      </c>
      <c r="C297" s="6" t="s">
        <v>630</v>
      </c>
      <c r="D297" s="5">
        <v>1023821000</v>
      </c>
      <c r="E297" s="5" t="s">
        <v>618</v>
      </c>
      <c r="F297" s="5">
        <v>6</v>
      </c>
      <c r="G297" s="5" t="s">
        <v>134</v>
      </c>
      <c r="H297" s="5">
        <v>160128</v>
      </c>
      <c r="I297" s="5">
        <v>25620.48</v>
      </c>
      <c r="J297" s="5" t="s">
        <v>1312</v>
      </c>
      <c r="K297" s="26">
        <v>1114490.8800000001</v>
      </c>
    </row>
    <row r="298" spans="1:11">
      <c r="A298" s="483" t="s">
        <v>1313</v>
      </c>
      <c r="B298" s="492">
        <v>441</v>
      </c>
      <c r="C298" s="6" t="s">
        <v>632</v>
      </c>
      <c r="D298" s="5">
        <v>1085430250</v>
      </c>
      <c r="E298" s="5" t="s">
        <v>633</v>
      </c>
      <c r="F298" s="5">
        <v>17</v>
      </c>
      <c r="G298" s="5" t="s">
        <v>134</v>
      </c>
      <c r="H298" s="5">
        <v>168122.87999999998</v>
      </c>
      <c r="I298" s="5">
        <v>26899.660799999998</v>
      </c>
      <c r="J298" s="5" t="s">
        <v>1312</v>
      </c>
      <c r="K298" s="26">
        <v>3315383.1935999994</v>
      </c>
    </row>
    <row r="299" spans="1:11">
      <c r="A299" s="483" t="s">
        <v>1313</v>
      </c>
      <c r="B299" s="492">
        <v>442</v>
      </c>
      <c r="C299" s="6" t="s">
        <v>634</v>
      </c>
      <c r="D299" s="5">
        <v>1064981000</v>
      </c>
      <c r="E299" s="5" t="s">
        <v>618</v>
      </c>
      <c r="F299" s="5">
        <v>7</v>
      </c>
      <c r="G299" s="5" t="s">
        <v>134</v>
      </c>
      <c r="H299" s="5">
        <v>42210</v>
      </c>
      <c r="I299" s="5">
        <v>6753.6</v>
      </c>
      <c r="J299" s="5" t="s">
        <v>1312</v>
      </c>
      <c r="K299" s="26">
        <v>342745.2</v>
      </c>
    </row>
    <row r="300" spans="1:11">
      <c r="A300" s="483" t="s">
        <v>1313</v>
      </c>
      <c r="B300" s="492">
        <v>443</v>
      </c>
      <c r="C300" s="6" t="s">
        <v>635</v>
      </c>
      <c r="D300" s="5">
        <v>1012520250</v>
      </c>
      <c r="E300" s="5" t="s">
        <v>636</v>
      </c>
      <c r="F300" s="5">
        <v>1</v>
      </c>
      <c r="G300" s="5" t="s">
        <v>142</v>
      </c>
      <c r="H300" s="5">
        <v>190694.30399999997</v>
      </c>
      <c r="I300" s="5">
        <v>30511.088639999998</v>
      </c>
      <c r="J300" s="5" t="s">
        <v>1312</v>
      </c>
      <c r="K300" s="26">
        <v>221205.39263999998</v>
      </c>
    </row>
    <row r="301" spans="1:11">
      <c r="A301" s="483" t="s">
        <v>1313</v>
      </c>
      <c r="B301" s="492">
        <v>444</v>
      </c>
      <c r="C301" s="6" t="s">
        <v>637</v>
      </c>
      <c r="D301" s="5">
        <v>1048731000</v>
      </c>
      <c r="E301" s="5" t="s">
        <v>618</v>
      </c>
      <c r="F301" s="5">
        <v>1</v>
      </c>
      <c r="G301" s="5" t="s">
        <v>134</v>
      </c>
      <c r="H301" s="5">
        <v>112320</v>
      </c>
      <c r="I301" s="5">
        <v>17971.2</v>
      </c>
      <c r="J301" s="5" t="s">
        <v>1312</v>
      </c>
      <c r="K301" s="26">
        <v>130291.2</v>
      </c>
    </row>
    <row r="302" spans="1:11">
      <c r="A302" s="483" t="s">
        <v>1313</v>
      </c>
      <c r="B302" s="492">
        <v>453</v>
      </c>
      <c r="C302" s="6" t="s">
        <v>661</v>
      </c>
      <c r="D302" s="5" t="s">
        <v>662</v>
      </c>
      <c r="E302" s="5" t="s">
        <v>659</v>
      </c>
      <c r="F302" s="5">
        <v>5</v>
      </c>
      <c r="G302" s="5" t="s">
        <v>660</v>
      </c>
      <c r="H302" s="5">
        <v>14884</v>
      </c>
      <c r="I302" s="5">
        <v>2381.44</v>
      </c>
      <c r="J302" s="5" t="s">
        <v>1312</v>
      </c>
      <c r="K302" s="26">
        <v>86327.2</v>
      </c>
    </row>
    <row r="303" spans="1:11">
      <c r="A303" s="483" t="s">
        <v>1313</v>
      </c>
      <c r="B303" s="492">
        <v>465</v>
      </c>
      <c r="C303" s="6" t="s">
        <v>694</v>
      </c>
      <c r="D303" s="5" t="s">
        <v>695</v>
      </c>
      <c r="E303" s="5" t="s">
        <v>690</v>
      </c>
      <c r="F303" s="5">
        <v>20</v>
      </c>
      <c r="G303" s="5" t="s">
        <v>696</v>
      </c>
      <c r="H303" s="5">
        <v>6802.72</v>
      </c>
      <c r="I303" s="5">
        <v>1088.4352000000001</v>
      </c>
      <c r="J303" s="5" t="s">
        <v>1312</v>
      </c>
      <c r="K303" s="26">
        <v>157823.10399999999</v>
      </c>
    </row>
    <row r="304" spans="1:11">
      <c r="A304" s="483" t="s">
        <v>1313</v>
      </c>
      <c r="B304" s="492">
        <v>466</v>
      </c>
      <c r="C304" s="6" t="s">
        <v>697</v>
      </c>
      <c r="D304" s="5" t="s">
        <v>698</v>
      </c>
      <c r="E304" s="5" t="s">
        <v>690</v>
      </c>
      <c r="F304" s="5">
        <v>47</v>
      </c>
      <c r="G304" s="5" t="s">
        <v>696</v>
      </c>
      <c r="H304" s="5">
        <v>6431.84</v>
      </c>
      <c r="I304" s="5">
        <v>1029.0944</v>
      </c>
      <c r="J304" s="5" t="s">
        <v>1312</v>
      </c>
      <c r="K304" s="26">
        <v>350663.91680000001</v>
      </c>
    </row>
    <row r="305" spans="1:11">
      <c r="A305" s="483" t="s">
        <v>1313</v>
      </c>
      <c r="B305" s="492">
        <v>467</v>
      </c>
      <c r="C305" s="6" t="s">
        <v>699</v>
      </c>
      <c r="D305" s="5" t="s">
        <v>700</v>
      </c>
      <c r="E305" s="5" t="s">
        <v>690</v>
      </c>
      <c r="F305" s="5">
        <v>10</v>
      </c>
      <c r="G305" s="5" t="s">
        <v>696</v>
      </c>
      <c r="H305" s="5">
        <v>7302.92</v>
      </c>
      <c r="I305" s="5">
        <v>1168.4672</v>
      </c>
      <c r="J305" s="5" t="s">
        <v>1312</v>
      </c>
      <c r="K305" s="26">
        <v>84713.872000000003</v>
      </c>
    </row>
    <row r="306" spans="1:11">
      <c r="A306" s="483" t="s">
        <v>1313</v>
      </c>
      <c r="B306" s="492">
        <v>468</v>
      </c>
      <c r="C306" s="6" t="s">
        <v>701</v>
      </c>
      <c r="D306" s="5" t="s">
        <v>702</v>
      </c>
      <c r="E306" s="5" t="s">
        <v>690</v>
      </c>
      <c r="F306" s="5">
        <v>10</v>
      </c>
      <c r="G306" s="5" t="s">
        <v>696</v>
      </c>
      <c r="H306" s="5">
        <v>9350.08</v>
      </c>
      <c r="I306" s="5">
        <v>1496.0128</v>
      </c>
      <c r="J306" s="5" t="s">
        <v>1312</v>
      </c>
      <c r="K306" s="26">
        <v>108460.928</v>
      </c>
    </row>
    <row r="307" spans="1:11">
      <c r="A307" s="483" t="s">
        <v>1313</v>
      </c>
      <c r="B307" s="492">
        <v>469</v>
      </c>
      <c r="C307" s="6" t="s">
        <v>703</v>
      </c>
      <c r="D307" s="5" t="s">
        <v>704</v>
      </c>
      <c r="E307" s="5" t="s">
        <v>690</v>
      </c>
      <c r="F307" s="5">
        <v>10</v>
      </c>
      <c r="G307" s="5" t="s">
        <v>696</v>
      </c>
      <c r="H307" s="5">
        <v>14796.16</v>
      </c>
      <c r="I307" s="5">
        <v>2367.3856000000001</v>
      </c>
      <c r="J307" s="5" t="s">
        <v>1312</v>
      </c>
      <c r="K307" s="26">
        <v>171635.45600000001</v>
      </c>
    </row>
    <row r="308" spans="1:11">
      <c r="A308" s="483" t="s">
        <v>1313</v>
      </c>
      <c r="B308" s="492">
        <v>483</v>
      </c>
      <c r="C308" s="6" t="s">
        <v>739</v>
      </c>
      <c r="D308" s="5" t="s">
        <v>740</v>
      </c>
      <c r="E308" s="5" t="s">
        <v>690</v>
      </c>
      <c r="F308" s="5">
        <v>20</v>
      </c>
      <c r="G308" s="5" t="s">
        <v>327</v>
      </c>
      <c r="H308" s="5">
        <v>17372.8</v>
      </c>
      <c r="I308" s="5">
        <v>2779.6480000000001</v>
      </c>
      <c r="J308" s="5" t="s">
        <v>1312</v>
      </c>
      <c r="K308" s="26">
        <v>403048.96000000002</v>
      </c>
    </row>
    <row r="309" spans="1:11">
      <c r="A309" s="483" t="s">
        <v>1313</v>
      </c>
      <c r="B309" s="492">
        <v>487</v>
      </c>
      <c r="C309" s="6" t="s">
        <v>748</v>
      </c>
      <c r="D309" s="5" t="s">
        <v>749</v>
      </c>
      <c r="E309" s="5" t="s">
        <v>750</v>
      </c>
      <c r="F309" s="5">
        <v>4</v>
      </c>
      <c r="G309" s="5" t="s">
        <v>327</v>
      </c>
      <c r="H309" s="5">
        <v>2074</v>
      </c>
      <c r="I309" s="5">
        <v>331.84000000000003</v>
      </c>
      <c r="J309" s="5" t="s">
        <v>1312</v>
      </c>
      <c r="K309" s="26">
        <v>9623.36</v>
      </c>
    </row>
    <row r="310" spans="1:11" ht="45">
      <c r="A310" s="483" t="s">
        <v>1313</v>
      </c>
      <c r="B310" s="492">
        <v>488</v>
      </c>
      <c r="C310" s="6" t="s">
        <v>751</v>
      </c>
      <c r="D310" s="5" t="s">
        <v>752</v>
      </c>
      <c r="E310" s="5" t="s">
        <v>750</v>
      </c>
      <c r="F310" s="5">
        <v>10</v>
      </c>
      <c r="G310" s="5" t="s">
        <v>753</v>
      </c>
      <c r="H310" s="5">
        <v>9516</v>
      </c>
      <c r="I310" s="5">
        <v>1522.56</v>
      </c>
      <c r="J310" s="5" t="s">
        <v>1312</v>
      </c>
      <c r="K310" s="26">
        <v>110385.59999999999</v>
      </c>
    </row>
    <row r="311" spans="1:11">
      <c r="A311" s="483" t="s">
        <v>1313</v>
      </c>
      <c r="B311" s="492">
        <v>489</v>
      </c>
      <c r="C311" s="6" t="s">
        <v>754</v>
      </c>
      <c r="D311" s="5" t="s">
        <v>755</v>
      </c>
      <c r="E311" s="5" t="s">
        <v>1576</v>
      </c>
      <c r="F311" s="5">
        <v>20</v>
      </c>
      <c r="G311" s="5" t="s">
        <v>550</v>
      </c>
      <c r="H311" s="5">
        <v>19520</v>
      </c>
      <c r="I311" s="5">
        <v>3123.2000000000003</v>
      </c>
      <c r="J311" s="5" t="s">
        <v>1312</v>
      </c>
      <c r="K311" s="26">
        <v>452864</v>
      </c>
    </row>
    <row r="312" spans="1:11">
      <c r="A312" s="483" t="s">
        <v>1313</v>
      </c>
      <c r="B312" s="492">
        <v>507</v>
      </c>
      <c r="C312" s="6" t="s">
        <v>800</v>
      </c>
      <c r="D312" s="5">
        <v>1009832500</v>
      </c>
      <c r="E312" s="5" t="s">
        <v>545</v>
      </c>
      <c r="F312" s="5">
        <v>10</v>
      </c>
      <c r="G312" s="5" t="s">
        <v>134</v>
      </c>
      <c r="H312" s="5">
        <v>83214</v>
      </c>
      <c r="I312" s="5">
        <v>13314.24</v>
      </c>
      <c r="J312" s="5" t="s">
        <v>1312</v>
      </c>
      <c r="K312" s="26">
        <v>965282.4</v>
      </c>
    </row>
    <row r="313" spans="1:11">
      <c r="A313" s="483" t="s">
        <v>1313</v>
      </c>
      <c r="B313" s="492">
        <v>508</v>
      </c>
      <c r="C313" s="6" t="s">
        <v>802</v>
      </c>
      <c r="D313" s="5">
        <v>1060184000</v>
      </c>
      <c r="E313" s="5" t="s">
        <v>249</v>
      </c>
      <c r="F313" s="5">
        <v>4</v>
      </c>
      <c r="G313" s="5" t="s">
        <v>134</v>
      </c>
      <c r="H313" s="5">
        <v>57772.799999999996</v>
      </c>
      <c r="I313" s="5">
        <v>9243.6479999999992</v>
      </c>
      <c r="J313" s="5" t="s">
        <v>1312</v>
      </c>
      <c r="K313" s="26">
        <v>268065.79199999996</v>
      </c>
    </row>
    <row r="314" spans="1:11">
      <c r="A314" s="483" t="s">
        <v>1313</v>
      </c>
      <c r="B314" s="492">
        <v>509</v>
      </c>
      <c r="C314" s="6" t="s">
        <v>803</v>
      </c>
      <c r="D314" s="5">
        <v>1090010100</v>
      </c>
      <c r="E314" s="5" t="s">
        <v>30</v>
      </c>
      <c r="F314" s="5">
        <v>4</v>
      </c>
      <c r="G314" s="5" t="s">
        <v>134</v>
      </c>
      <c r="H314" s="5">
        <v>86976</v>
      </c>
      <c r="I314" s="5">
        <v>13916.16</v>
      </c>
      <c r="J314" s="5" t="s">
        <v>1312</v>
      </c>
      <c r="K314" s="26">
        <v>403568.64000000001</v>
      </c>
    </row>
    <row r="315" spans="1:11">
      <c r="A315" s="483" t="s">
        <v>1313</v>
      </c>
      <c r="B315" s="492">
        <v>510</v>
      </c>
      <c r="C315" s="6" t="s">
        <v>804</v>
      </c>
      <c r="D315" s="5">
        <v>1043744000</v>
      </c>
      <c r="E315" s="5" t="s">
        <v>249</v>
      </c>
      <c r="F315" s="5">
        <v>1</v>
      </c>
      <c r="G315" s="5" t="s">
        <v>134</v>
      </c>
      <c r="H315" s="5">
        <v>176400</v>
      </c>
      <c r="I315" s="5">
        <v>28224</v>
      </c>
      <c r="J315" s="5" t="s">
        <v>1312</v>
      </c>
      <c r="K315" s="26">
        <v>204624</v>
      </c>
    </row>
    <row r="316" spans="1:11">
      <c r="A316" s="483" t="s">
        <v>1313</v>
      </c>
      <c r="B316" s="492">
        <v>520</v>
      </c>
      <c r="C316" s="6" t="s">
        <v>828</v>
      </c>
      <c r="D316" s="5" t="s">
        <v>829</v>
      </c>
      <c r="E316" s="5" t="s">
        <v>665</v>
      </c>
      <c r="F316" s="5">
        <v>1</v>
      </c>
      <c r="G316" s="5" t="s">
        <v>656</v>
      </c>
      <c r="H316" s="5">
        <v>9300.06</v>
      </c>
      <c r="I316" s="5">
        <v>1488.0095999999999</v>
      </c>
      <c r="J316" s="5" t="s">
        <v>1312</v>
      </c>
      <c r="K316" s="26">
        <v>10788.069599999999</v>
      </c>
    </row>
    <row r="317" spans="1:11">
      <c r="A317" s="483" t="s">
        <v>1313</v>
      </c>
      <c r="B317" s="492">
        <v>521</v>
      </c>
      <c r="C317" s="6" t="s">
        <v>830</v>
      </c>
      <c r="D317" s="5" t="s">
        <v>673</v>
      </c>
      <c r="E317" s="5" t="s">
        <v>832</v>
      </c>
      <c r="F317" s="5">
        <v>3</v>
      </c>
      <c r="G317" s="5" t="s">
        <v>833</v>
      </c>
      <c r="H317" s="5">
        <v>12190.24</v>
      </c>
      <c r="I317" s="5">
        <v>1950.4384</v>
      </c>
      <c r="J317" s="5" t="s">
        <v>1312</v>
      </c>
      <c r="K317" s="26">
        <v>42422.035199999998</v>
      </c>
    </row>
    <row r="318" spans="1:11">
      <c r="A318" s="483" t="s">
        <v>1313</v>
      </c>
      <c r="B318" s="492">
        <v>522</v>
      </c>
      <c r="C318" s="6" t="s">
        <v>844</v>
      </c>
      <c r="D318" s="5" t="s">
        <v>845</v>
      </c>
      <c r="E318" s="5" t="s">
        <v>846</v>
      </c>
      <c r="F318" s="5">
        <v>16</v>
      </c>
      <c r="G318" s="5" t="s">
        <v>608</v>
      </c>
      <c r="H318" s="5">
        <v>11220.34</v>
      </c>
      <c r="I318" s="5">
        <v>1795.2544</v>
      </c>
      <c r="J318" s="5" t="s">
        <v>1312</v>
      </c>
      <c r="K318" s="26">
        <v>208249.5104</v>
      </c>
    </row>
    <row r="319" spans="1:11">
      <c r="A319" s="483" t="s">
        <v>1313</v>
      </c>
      <c r="B319" s="492">
        <v>523</v>
      </c>
      <c r="C319" s="6" t="s">
        <v>844</v>
      </c>
      <c r="D319" s="5" t="s">
        <v>847</v>
      </c>
      <c r="E319" s="5" t="s">
        <v>848</v>
      </c>
      <c r="F319" s="5">
        <v>6</v>
      </c>
      <c r="G319" s="5" t="s">
        <v>608</v>
      </c>
      <c r="H319" s="5">
        <v>12506.22</v>
      </c>
      <c r="I319" s="5">
        <v>2000.9951999999998</v>
      </c>
      <c r="J319" s="5" t="s">
        <v>1312</v>
      </c>
      <c r="K319" s="26">
        <v>87043.291199999992</v>
      </c>
    </row>
    <row r="320" spans="1:11">
      <c r="A320" s="483" t="s">
        <v>1313</v>
      </c>
      <c r="B320" s="492">
        <v>524</v>
      </c>
      <c r="C320" s="6" t="s">
        <v>844</v>
      </c>
      <c r="D320" s="5" t="s">
        <v>849</v>
      </c>
      <c r="E320" s="5" t="s">
        <v>850</v>
      </c>
      <c r="F320" s="5">
        <v>6</v>
      </c>
      <c r="G320" s="5" t="s">
        <v>608</v>
      </c>
      <c r="H320" s="5">
        <v>17535.060000000001</v>
      </c>
      <c r="I320" s="5">
        <v>2805.6096000000002</v>
      </c>
      <c r="J320" s="5" t="s">
        <v>1312</v>
      </c>
      <c r="K320" s="26">
        <v>122044.01760000001</v>
      </c>
    </row>
    <row r="321" spans="1:11">
      <c r="A321" s="483" t="s">
        <v>1313</v>
      </c>
      <c r="B321" s="492">
        <v>525</v>
      </c>
      <c r="C321" s="6" t="s">
        <v>851</v>
      </c>
      <c r="D321" s="5" t="s">
        <v>852</v>
      </c>
      <c r="E321" s="5" t="s">
        <v>690</v>
      </c>
      <c r="F321" s="5">
        <v>40</v>
      </c>
      <c r="G321" s="5" t="s">
        <v>853</v>
      </c>
      <c r="H321" s="5">
        <v>12688</v>
      </c>
      <c r="I321" s="5">
        <v>2030.0800000000002</v>
      </c>
      <c r="J321" s="5" t="s">
        <v>1312</v>
      </c>
      <c r="K321" s="26">
        <v>588723.19999999995</v>
      </c>
    </row>
    <row r="322" spans="1:11">
      <c r="A322" s="483" t="s">
        <v>1313</v>
      </c>
      <c r="B322" s="492">
        <v>526</v>
      </c>
      <c r="C322" s="6" t="s">
        <v>854</v>
      </c>
      <c r="D322" s="5" t="s">
        <v>855</v>
      </c>
      <c r="E322" s="5" t="s">
        <v>690</v>
      </c>
      <c r="F322" s="5">
        <v>10</v>
      </c>
      <c r="G322" s="5" t="s">
        <v>608</v>
      </c>
      <c r="H322" s="5">
        <v>53850.799999999996</v>
      </c>
      <c r="I322" s="5">
        <v>8616.1279999999988</v>
      </c>
      <c r="J322" s="5" t="s">
        <v>1312</v>
      </c>
      <c r="K322" s="26">
        <v>624669.27999999991</v>
      </c>
    </row>
    <row r="323" spans="1:11">
      <c r="A323" s="483" t="s">
        <v>1313</v>
      </c>
      <c r="B323" s="492">
        <v>527</v>
      </c>
      <c r="C323" s="6" t="s">
        <v>856</v>
      </c>
      <c r="D323" s="5" t="s">
        <v>857</v>
      </c>
      <c r="E323" s="5" t="s">
        <v>690</v>
      </c>
      <c r="F323" s="5">
        <v>3</v>
      </c>
      <c r="G323" s="5" t="s">
        <v>758</v>
      </c>
      <c r="H323" s="5">
        <v>2537.6</v>
      </c>
      <c r="I323" s="5">
        <v>406.01600000000002</v>
      </c>
      <c r="J323" s="5" t="s">
        <v>1312</v>
      </c>
      <c r="K323" s="26">
        <v>8830.848</v>
      </c>
    </row>
    <row r="324" spans="1:11" ht="30">
      <c r="A324" s="483" t="s">
        <v>1313</v>
      </c>
      <c r="B324" s="492">
        <v>537</v>
      </c>
      <c r="C324" s="6" t="s">
        <v>886</v>
      </c>
      <c r="D324" s="5" t="s">
        <v>887</v>
      </c>
      <c r="E324" s="5" t="s">
        <v>888</v>
      </c>
      <c r="F324" s="5">
        <v>2</v>
      </c>
      <c r="G324" s="5" t="s">
        <v>889</v>
      </c>
      <c r="H324" s="5">
        <v>54656</v>
      </c>
      <c r="I324" s="5">
        <v>8744.9600000000009</v>
      </c>
      <c r="J324" s="5" t="s">
        <v>1312</v>
      </c>
      <c r="K324" s="26">
        <v>126801.92</v>
      </c>
    </row>
    <row r="325" spans="1:11">
      <c r="A325" s="483" t="s">
        <v>1313</v>
      </c>
      <c r="B325" s="492">
        <v>556</v>
      </c>
      <c r="C325" s="6" t="s">
        <v>1077</v>
      </c>
      <c r="D325" s="5" t="s">
        <v>1078</v>
      </c>
      <c r="E325" s="5" t="s">
        <v>659</v>
      </c>
      <c r="F325" s="5">
        <v>2</v>
      </c>
      <c r="G325" s="5" t="s">
        <v>1080</v>
      </c>
      <c r="H325" s="5">
        <v>70272</v>
      </c>
      <c r="I325" s="5">
        <v>11243.52</v>
      </c>
      <c r="J325" s="5" t="s">
        <v>1312</v>
      </c>
      <c r="K325" s="26">
        <v>163031.04000000001</v>
      </c>
    </row>
    <row r="326" spans="1:11">
      <c r="A326" s="483" t="s">
        <v>1313</v>
      </c>
      <c r="B326" s="492">
        <v>560</v>
      </c>
      <c r="C326" s="6" t="s">
        <v>1077</v>
      </c>
      <c r="D326" s="5" t="s">
        <v>1088</v>
      </c>
      <c r="E326" s="5" t="s">
        <v>659</v>
      </c>
      <c r="F326" s="5">
        <v>2</v>
      </c>
      <c r="G326" s="5" t="s">
        <v>1080</v>
      </c>
      <c r="H326" s="5">
        <v>70272</v>
      </c>
      <c r="I326" s="5">
        <v>11243.52</v>
      </c>
      <c r="J326" s="5" t="s">
        <v>1312</v>
      </c>
      <c r="K326" s="26">
        <v>163031.04000000001</v>
      </c>
    </row>
    <row r="327" spans="1:11">
      <c r="A327" s="483" t="s">
        <v>1313</v>
      </c>
      <c r="B327" s="492">
        <v>570</v>
      </c>
      <c r="C327" s="6" t="s">
        <v>917</v>
      </c>
      <c r="D327" s="5">
        <v>1</v>
      </c>
      <c r="E327" s="5" t="s">
        <v>918</v>
      </c>
      <c r="F327" s="5">
        <v>1</v>
      </c>
      <c r="G327" s="5" t="s">
        <v>134</v>
      </c>
      <c r="H327" s="5">
        <v>45409.2</v>
      </c>
      <c r="I327" s="5">
        <v>7265.4719999999998</v>
      </c>
      <c r="J327" s="5" t="s">
        <v>1312</v>
      </c>
      <c r="K327" s="26">
        <v>52674.671999999999</v>
      </c>
    </row>
    <row r="328" spans="1:11">
      <c r="A328" s="483" t="s">
        <v>1313</v>
      </c>
      <c r="B328" s="492">
        <v>571</v>
      </c>
      <c r="C328" s="6" t="s">
        <v>919</v>
      </c>
      <c r="D328" s="5">
        <v>500</v>
      </c>
      <c r="E328" s="5" t="s">
        <v>317</v>
      </c>
      <c r="F328" s="5">
        <v>2</v>
      </c>
      <c r="G328" s="5" t="s">
        <v>134</v>
      </c>
      <c r="H328" s="5">
        <v>182592</v>
      </c>
      <c r="I328" s="5">
        <v>29214.720000000001</v>
      </c>
      <c r="J328" s="5" t="s">
        <v>1312</v>
      </c>
      <c r="K328" s="26">
        <v>423613.44</v>
      </c>
    </row>
    <row r="329" spans="1:11">
      <c r="A329" s="483" t="s">
        <v>1313</v>
      </c>
      <c r="B329" s="492">
        <v>584</v>
      </c>
      <c r="C329" s="6" t="s">
        <v>932</v>
      </c>
      <c r="D329" s="5">
        <v>250</v>
      </c>
      <c r="E329" s="5" t="s">
        <v>314</v>
      </c>
      <c r="F329" s="5">
        <v>1</v>
      </c>
      <c r="G329" s="5" t="s">
        <v>134</v>
      </c>
      <c r="H329" s="5">
        <v>155520</v>
      </c>
      <c r="I329" s="5">
        <v>24883.200000000001</v>
      </c>
      <c r="J329" s="5" t="s">
        <v>1312</v>
      </c>
      <c r="K329" s="26">
        <v>180403.20000000001</v>
      </c>
    </row>
    <row r="330" spans="1:11">
      <c r="A330" s="483" t="s">
        <v>1313</v>
      </c>
      <c r="B330" s="492">
        <v>588</v>
      </c>
      <c r="C330" s="6" t="s">
        <v>938</v>
      </c>
      <c r="D330" s="5">
        <v>1</v>
      </c>
      <c r="E330" s="5" t="s">
        <v>89</v>
      </c>
      <c r="F330" s="5">
        <v>3</v>
      </c>
      <c r="G330" s="5" t="s">
        <v>678</v>
      </c>
      <c r="H330" s="5">
        <v>30000</v>
      </c>
      <c r="I330" s="5">
        <v>4800</v>
      </c>
      <c r="J330" s="5" t="s">
        <v>1312</v>
      </c>
      <c r="K330" s="26">
        <v>104400</v>
      </c>
    </row>
    <row r="331" spans="1:11">
      <c r="A331" s="483" t="s">
        <v>1313</v>
      </c>
      <c r="B331" s="492">
        <v>589</v>
      </c>
      <c r="C331" s="6" t="s">
        <v>939</v>
      </c>
      <c r="D331" s="5">
        <v>1</v>
      </c>
      <c r="E331" s="5" t="s">
        <v>89</v>
      </c>
      <c r="F331" s="5">
        <v>2</v>
      </c>
      <c r="G331" s="5" t="s">
        <v>678</v>
      </c>
      <c r="H331" s="5">
        <v>44100</v>
      </c>
      <c r="I331" s="5">
        <v>7056</v>
      </c>
      <c r="J331" s="5" t="s">
        <v>1312</v>
      </c>
      <c r="K331" s="26">
        <v>102312</v>
      </c>
    </row>
    <row r="332" spans="1:11">
      <c r="A332" s="483" t="s">
        <v>1313</v>
      </c>
      <c r="B332" s="492">
        <v>592</v>
      </c>
      <c r="C332" s="6" t="s">
        <v>943</v>
      </c>
      <c r="D332" s="5" t="s">
        <v>297</v>
      </c>
      <c r="E332" s="5" t="s">
        <v>944</v>
      </c>
      <c r="F332" s="5">
        <v>7</v>
      </c>
      <c r="G332" s="5" t="s">
        <v>945</v>
      </c>
      <c r="H332" s="5">
        <v>58625</v>
      </c>
      <c r="I332" s="5">
        <v>9380</v>
      </c>
      <c r="J332" s="5" t="s">
        <v>1312</v>
      </c>
      <c r="K332" s="26">
        <v>476035</v>
      </c>
    </row>
    <row r="333" spans="1:11">
      <c r="A333" s="483" t="s">
        <v>1313</v>
      </c>
      <c r="B333" s="492">
        <v>593</v>
      </c>
      <c r="C333" s="6" t="s">
        <v>946</v>
      </c>
      <c r="D333" s="5" t="s">
        <v>297</v>
      </c>
      <c r="E333" s="5" t="s">
        <v>944</v>
      </c>
      <c r="F333" s="5">
        <v>5</v>
      </c>
      <c r="G333" s="5" t="s">
        <v>945</v>
      </c>
      <c r="H333" s="5">
        <v>58625</v>
      </c>
      <c r="I333" s="5">
        <v>9380</v>
      </c>
      <c r="J333" s="5" t="s">
        <v>1312</v>
      </c>
      <c r="K333" s="26">
        <v>340025</v>
      </c>
    </row>
    <row r="334" spans="1:11">
      <c r="A334" s="483" t="s">
        <v>1313</v>
      </c>
      <c r="B334" s="492">
        <v>594</v>
      </c>
      <c r="C334" s="6" t="s">
        <v>947</v>
      </c>
      <c r="D334" s="5" t="s">
        <v>297</v>
      </c>
      <c r="E334" s="5" t="s">
        <v>944</v>
      </c>
      <c r="F334" s="5">
        <v>5</v>
      </c>
      <c r="G334" s="5" t="s">
        <v>945</v>
      </c>
      <c r="H334" s="5">
        <v>58625</v>
      </c>
      <c r="I334" s="5">
        <v>9380</v>
      </c>
      <c r="J334" s="5" t="s">
        <v>1312</v>
      </c>
      <c r="K334" s="26">
        <v>340025</v>
      </c>
    </row>
    <row r="335" spans="1:11">
      <c r="A335" s="483" t="s">
        <v>1313</v>
      </c>
      <c r="B335" s="492">
        <v>595</v>
      </c>
      <c r="C335" s="6" t="s">
        <v>948</v>
      </c>
      <c r="D335" s="5" t="s">
        <v>297</v>
      </c>
      <c r="E335" s="5" t="s">
        <v>944</v>
      </c>
      <c r="F335" s="5">
        <v>3</v>
      </c>
      <c r="G335" s="5" t="s">
        <v>945</v>
      </c>
      <c r="H335" s="5">
        <v>58625</v>
      </c>
      <c r="I335" s="5">
        <v>9380</v>
      </c>
      <c r="J335" s="5" t="s">
        <v>1312</v>
      </c>
      <c r="K335" s="26">
        <v>204015</v>
      </c>
    </row>
    <row r="336" spans="1:11">
      <c r="A336" s="483" t="s">
        <v>1313</v>
      </c>
      <c r="B336" s="492">
        <v>596</v>
      </c>
      <c r="C336" s="6" t="s">
        <v>949</v>
      </c>
      <c r="D336" s="5" t="s">
        <v>950</v>
      </c>
      <c r="E336" s="5" t="s">
        <v>118</v>
      </c>
      <c r="F336" s="5">
        <v>3</v>
      </c>
      <c r="G336" s="5" t="s">
        <v>327</v>
      </c>
      <c r="H336" s="5">
        <v>16909.2</v>
      </c>
      <c r="I336" s="5">
        <v>2705.4720000000002</v>
      </c>
      <c r="J336" s="5" t="s">
        <v>1312</v>
      </c>
      <c r="K336" s="26">
        <v>58844.016000000003</v>
      </c>
    </row>
    <row r="337" spans="1:11">
      <c r="A337" s="483" t="s">
        <v>1313</v>
      </c>
      <c r="B337" s="492">
        <v>600</v>
      </c>
      <c r="C337" s="6" t="s">
        <v>959</v>
      </c>
      <c r="D337" s="5" t="s">
        <v>163</v>
      </c>
      <c r="E337" s="5" t="s">
        <v>54</v>
      </c>
      <c r="F337" s="5">
        <v>10</v>
      </c>
      <c r="G337" s="5" t="s">
        <v>696</v>
      </c>
      <c r="H337" s="5">
        <v>10016.199999999999</v>
      </c>
      <c r="I337" s="5">
        <v>1602.5919999999999</v>
      </c>
      <c r="J337" s="5" t="s">
        <v>1312</v>
      </c>
      <c r="K337" s="26">
        <v>116187.92</v>
      </c>
    </row>
    <row r="338" spans="1:11">
      <c r="A338" s="483" t="s">
        <v>1313</v>
      </c>
      <c r="B338" s="492">
        <v>601</v>
      </c>
      <c r="C338" s="6" t="s">
        <v>960</v>
      </c>
      <c r="D338" s="5" t="s">
        <v>163</v>
      </c>
      <c r="E338" s="5" t="s">
        <v>54</v>
      </c>
      <c r="F338" s="5">
        <v>10</v>
      </c>
      <c r="G338" s="5" t="s">
        <v>696</v>
      </c>
      <c r="H338" s="5">
        <v>11687.6</v>
      </c>
      <c r="I338" s="5">
        <v>1870.0160000000001</v>
      </c>
      <c r="J338" s="5" t="s">
        <v>1312</v>
      </c>
      <c r="K338" s="26">
        <v>135576.16</v>
      </c>
    </row>
    <row r="339" spans="1:11">
      <c r="A339" s="483" t="s">
        <v>1313</v>
      </c>
      <c r="B339" s="492">
        <v>626</v>
      </c>
      <c r="C339" s="6" t="s">
        <v>994</v>
      </c>
      <c r="D339" s="5">
        <v>4</v>
      </c>
      <c r="E339" s="5" t="s">
        <v>89</v>
      </c>
      <c r="F339" s="5">
        <v>9</v>
      </c>
      <c r="G339" s="5" t="s">
        <v>134</v>
      </c>
      <c r="H339" s="5">
        <v>57772.799999999996</v>
      </c>
      <c r="I339" s="5">
        <v>9243.6479999999992</v>
      </c>
      <c r="J339" s="5" t="s">
        <v>1312</v>
      </c>
      <c r="K339" s="26">
        <v>603148.03199999989</v>
      </c>
    </row>
    <row r="340" spans="1:11">
      <c r="A340" s="483" t="s">
        <v>1313</v>
      </c>
      <c r="B340" s="492">
        <v>628</v>
      </c>
      <c r="C340" s="6" t="s">
        <v>996</v>
      </c>
      <c r="D340" s="5">
        <v>100</v>
      </c>
      <c r="E340" s="5" t="s">
        <v>317</v>
      </c>
      <c r="F340" s="5">
        <v>1</v>
      </c>
      <c r="G340" s="5" t="s">
        <v>134</v>
      </c>
      <c r="H340" s="5">
        <v>184320</v>
      </c>
      <c r="I340" s="5">
        <v>29491.200000000001</v>
      </c>
      <c r="J340" s="5" t="s">
        <v>1312</v>
      </c>
      <c r="K340" s="26">
        <v>213811.20000000001</v>
      </c>
    </row>
    <row r="341" spans="1:11">
      <c r="A341" s="483" t="s">
        <v>1313</v>
      </c>
      <c r="B341" s="492">
        <v>661</v>
      </c>
      <c r="C341" s="6" t="s">
        <v>1034</v>
      </c>
      <c r="D341" s="5" t="s">
        <v>1035</v>
      </c>
      <c r="E341" s="5" t="s">
        <v>118</v>
      </c>
      <c r="F341" s="5">
        <v>1</v>
      </c>
      <c r="G341" s="5" t="s">
        <v>327</v>
      </c>
      <c r="H341" s="5">
        <v>42944</v>
      </c>
      <c r="I341" s="5">
        <v>6871.04</v>
      </c>
      <c r="J341" s="5" t="s">
        <v>1312</v>
      </c>
      <c r="K341" s="26">
        <v>49815.040000000001</v>
      </c>
    </row>
    <row r="342" spans="1:11">
      <c r="A342" s="483" t="s">
        <v>1313</v>
      </c>
      <c r="B342" s="492">
        <v>662</v>
      </c>
      <c r="C342" s="6" t="s">
        <v>1036</v>
      </c>
      <c r="D342" s="5" t="s">
        <v>1035</v>
      </c>
      <c r="E342" s="5" t="s">
        <v>118</v>
      </c>
      <c r="F342" s="5">
        <v>1</v>
      </c>
      <c r="G342" s="5" t="s">
        <v>327</v>
      </c>
      <c r="H342" s="5">
        <v>42944</v>
      </c>
      <c r="I342" s="5">
        <v>6871.04</v>
      </c>
      <c r="J342" s="5" t="s">
        <v>1312</v>
      </c>
      <c r="K342" s="26">
        <v>49815.040000000001</v>
      </c>
    </row>
    <row r="343" spans="1:11">
      <c r="A343" s="483" t="s">
        <v>1313</v>
      </c>
      <c r="B343" s="492">
        <v>671</v>
      </c>
      <c r="C343" s="6" t="s">
        <v>1050</v>
      </c>
      <c r="D343" s="5" t="s">
        <v>272</v>
      </c>
      <c r="E343" s="5" t="s">
        <v>54</v>
      </c>
      <c r="F343" s="5">
        <v>1</v>
      </c>
      <c r="G343" s="5" t="s">
        <v>758</v>
      </c>
      <c r="H343" s="5">
        <v>429440</v>
      </c>
      <c r="I343" s="5">
        <v>68710.399999999994</v>
      </c>
      <c r="J343" s="5" t="s">
        <v>1312</v>
      </c>
      <c r="K343" s="26">
        <v>498150.40000000002</v>
      </c>
    </row>
    <row r="344" spans="1:11">
      <c r="A344" s="483" t="s">
        <v>1313</v>
      </c>
      <c r="B344" s="492">
        <v>681</v>
      </c>
      <c r="C344" s="6" t="s">
        <v>1116</v>
      </c>
      <c r="D344" s="5">
        <v>100</v>
      </c>
      <c r="E344" s="5" t="s">
        <v>314</v>
      </c>
      <c r="F344" s="5">
        <v>2</v>
      </c>
      <c r="G344" s="5" t="s">
        <v>134</v>
      </c>
      <c r="H344" s="5">
        <v>86976</v>
      </c>
      <c r="I344" s="5">
        <v>13916.16</v>
      </c>
      <c r="J344" s="5" t="s">
        <v>1312</v>
      </c>
      <c r="K344" s="26">
        <v>201784.32000000001</v>
      </c>
    </row>
    <row r="345" spans="1:11">
      <c r="A345" s="483" t="s">
        <v>1313</v>
      </c>
      <c r="B345" s="492">
        <v>682</v>
      </c>
      <c r="C345" s="6" t="s">
        <v>1117</v>
      </c>
      <c r="D345" s="5">
        <v>4000</v>
      </c>
      <c r="E345" s="5" t="s">
        <v>314</v>
      </c>
      <c r="F345" s="5">
        <v>5</v>
      </c>
      <c r="G345" s="5" t="s">
        <v>134</v>
      </c>
      <c r="H345" s="5">
        <v>176400</v>
      </c>
      <c r="I345" s="5">
        <v>28224</v>
      </c>
      <c r="J345" s="5" t="s">
        <v>1312</v>
      </c>
      <c r="K345" s="26">
        <v>1023120</v>
      </c>
    </row>
    <row r="346" spans="1:11">
      <c r="A346" s="483" t="s">
        <v>1313</v>
      </c>
      <c r="B346" s="492">
        <v>683</v>
      </c>
      <c r="C346" s="6" t="s">
        <v>800</v>
      </c>
      <c r="D346" s="5">
        <v>2500</v>
      </c>
      <c r="E346" s="5" t="s">
        <v>314</v>
      </c>
      <c r="F346" s="5">
        <v>5</v>
      </c>
      <c r="G346" s="5" t="s">
        <v>134</v>
      </c>
      <c r="H346" s="5">
        <v>83322</v>
      </c>
      <c r="I346" s="5">
        <v>13331.52</v>
      </c>
      <c r="J346" s="5" t="s">
        <v>1312</v>
      </c>
      <c r="K346" s="26">
        <v>483267.60000000003</v>
      </c>
    </row>
    <row r="347" spans="1:11">
      <c r="A347" s="483" t="s">
        <v>1313</v>
      </c>
      <c r="B347" s="492">
        <v>684</v>
      </c>
      <c r="C347" s="6" t="s">
        <v>1118</v>
      </c>
      <c r="D347" s="5">
        <v>4000</v>
      </c>
      <c r="E347" s="5" t="s">
        <v>314</v>
      </c>
      <c r="F347" s="5">
        <v>2</v>
      </c>
      <c r="G347" s="5" t="s">
        <v>134</v>
      </c>
      <c r="H347" s="5">
        <v>176400</v>
      </c>
      <c r="I347" s="5">
        <v>28224</v>
      </c>
      <c r="J347" s="5" t="s">
        <v>1312</v>
      </c>
      <c r="K347" s="26">
        <v>409248</v>
      </c>
    </row>
    <row r="348" spans="1:11">
      <c r="A348" s="483" t="s">
        <v>1313</v>
      </c>
      <c r="B348" s="492">
        <v>685</v>
      </c>
      <c r="C348" s="6" t="s">
        <v>1119</v>
      </c>
      <c r="D348" s="5">
        <v>1000</v>
      </c>
      <c r="E348" s="5" t="s">
        <v>314</v>
      </c>
      <c r="F348" s="5">
        <v>1</v>
      </c>
      <c r="G348" s="5" t="s">
        <v>134</v>
      </c>
      <c r="H348" s="5">
        <v>196416</v>
      </c>
      <c r="I348" s="5">
        <v>31426.560000000001</v>
      </c>
      <c r="J348" s="5" t="s">
        <v>1312</v>
      </c>
      <c r="K348" s="26">
        <v>227842.56</v>
      </c>
    </row>
    <row r="349" spans="1:11">
      <c r="A349" s="483" t="s">
        <v>1313</v>
      </c>
      <c r="B349" s="492">
        <v>689</v>
      </c>
      <c r="C349" s="6" t="s">
        <v>1124</v>
      </c>
      <c r="D349" s="5">
        <v>1000</v>
      </c>
      <c r="E349" s="5" t="s">
        <v>1125</v>
      </c>
      <c r="F349" s="5">
        <v>3</v>
      </c>
      <c r="G349" s="5" t="s">
        <v>134</v>
      </c>
      <c r="H349" s="5">
        <v>42195.6</v>
      </c>
      <c r="I349" s="5">
        <v>6751.2960000000003</v>
      </c>
      <c r="J349" s="5" t="s">
        <v>1312</v>
      </c>
      <c r="K349" s="26">
        <v>146840.68799999999</v>
      </c>
    </row>
    <row r="350" spans="1:11">
      <c r="A350" s="483" t="s">
        <v>1313</v>
      </c>
      <c r="B350" s="492">
        <v>722</v>
      </c>
      <c r="C350" s="6" t="s">
        <v>1171</v>
      </c>
      <c r="D350" s="5">
        <v>500</v>
      </c>
      <c r="E350" s="5" t="s">
        <v>1125</v>
      </c>
      <c r="F350" s="5">
        <v>1</v>
      </c>
      <c r="G350" s="5" t="s">
        <v>134</v>
      </c>
      <c r="H350" s="5">
        <v>268416</v>
      </c>
      <c r="I350" s="5">
        <v>42946.559999999998</v>
      </c>
      <c r="J350" s="5" t="s">
        <v>1312</v>
      </c>
      <c r="K350" s="26">
        <v>311362.56</v>
      </c>
    </row>
    <row r="351" spans="1:11">
      <c r="A351" s="483" t="s">
        <v>1313</v>
      </c>
      <c r="B351" s="492">
        <v>723</v>
      </c>
      <c r="C351" s="6" t="s">
        <v>1172</v>
      </c>
      <c r="D351" s="5">
        <v>500</v>
      </c>
      <c r="E351" s="5" t="s">
        <v>1125</v>
      </c>
      <c r="F351" s="5">
        <v>1</v>
      </c>
      <c r="G351" s="5" t="s">
        <v>134</v>
      </c>
      <c r="H351" s="5">
        <v>230400</v>
      </c>
      <c r="I351" s="5">
        <v>36864</v>
      </c>
      <c r="J351" s="5" t="s">
        <v>1312</v>
      </c>
      <c r="K351" s="26">
        <v>267264</v>
      </c>
    </row>
    <row r="352" spans="1:11">
      <c r="A352" s="483" t="s">
        <v>1313</v>
      </c>
      <c r="B352" s="492">
        <v>724</v>
      </c>
      <c r="C352" s="6" t="s">
        <v>1173</v>
      </c>
      <c r="D352" s="5">
        <v>500</v>
      </c>
      <c r="E352" s="5" t="s">
        <v>1125</v>
      </c>
      <c r="F352" s="5">
        <v>1</v>
      </c>
      <c r="G352" s="5" t="s">
        <v>134</v>
      </c>
      <c r="H352" s="5">
        <v>142800</v>
      </c>
      <c r="I352" s="5">
        <v>22848</v>
      </c>
      <c r="J352" s="5" t="s">
        <v>1312</v>
      </c>
      <c r="K352" s="26">
        <v>165648</v>
      </c>
    </row>
    <row r="353" spans="1:11">
      <c r="A353" s="483" t="s">
        <v>1313</v>
      </c>
      <c r="B353" s="492">
        <v>725</v>
      </c>
      <c r="C353" s="6" t="s">
        <v>1174</v>
      </c>
      <c r="D353" s="5">
        <v>500</v>
      </c>
      <c r="E353" s="5" t="s">
        <v>1125</v>
      </c>
      <c r="F353" s="5">
        <v>2</v>
      </c>
      <c r="G353" s="5" t="s">
        <v>134</v>
      </c>
      <c r="H353" s="5">
        <v>281088</v>
      </c>
      <c r="I353" s="5">
        <v>44974.080000000002</v>
      </c>
      <c r="J353" s="5" t="s">
        <v>1312</v>
      </c>
      <c r="K353" s="26">
        <v>652124.16000000003</v>
      </c>
    </row>
    <row r="354" spans="1:11">
      <c r="A354" s="483" t="s">
        <v>1313</v>
      </c>
      <c r="B354" s="492">
        <v>727</v>
      </c>
      <c r="C354" s="6" t="s">
        <v>1177</v>
      </c>
      <c r="D354" s="5" t="s">
        <v>1178</v>
      </c>
      <c r="E354" s="5" t="s">
        <v>384</v>
      </c>
      <c r="F354" s="5">
        <v>2</v>
      </c>
      <c r="G354" s="5" t="s">
        <v>1180</v>
      </c>
      <c r="H354" s="5">
        <v>36600</v>
      </c>
      <c r="I354" s="5">
        <v>5856</v>
      </c>
      <c r="J354" s="5" t="s">
        <v>1312</v>
      </c>
      <c r="K354" s="26">
        <v>84912</v>
      </c>
    </row>
    <row r="355" spans="1:11">
      <c r="A355" s="483" t="s">
        <v>1313</v>
      </c>
      <c r="B355" s="492">
        <v>729</v>
      </c>
      <c r="C355" s="6" t="s">
        <v>1183</v>
      </c>
      <c r="D355" s="5">
        <v>100</v>
      </c>
      <c r="E355" s="5" t="s">
        <v>314</v>
      </c>
      <c r="F355" s="5">
        <v>1</v>
      </c>
      <c r="G355" s="5" t="s">
        <v>134</v>
      </c>
      <c r="H355" s="5">
        <v>78912</v>
      </c>
      <c r="I355" s="5">
        <v>12625.92</v>
      </c>
      <c r="J355" s="5" t="s">
        <v>1312</v>
      </c>
      <c r="K355" s="26">
        <v>91537.919999999998</v>
      </c>
    </row>
    <row r="356" spans="1:11">
      <c r="A356" s="483" t="s">
        <v>1313</v>
      </c>
      <c r="B356" s="492">
        <v>730</v>
      </c>
      <c r="C356" s="6" t="s">
        <v>1184</v>
      </c>
      <c r="D356" s="5">
        <v>1000</v>
      </c>
      <c r="E356" s="5" t="s">
        <v>314</v>
      </c>
      <c r="F356" s="5">
        <v>1</v>
      </c>
      <c r="G356" s="5" t="s">
        <v>656</v>
      </c>
      <c r="H356" s="5">
        <v>9800</v>
      </c>
      <c r="I356" s="5">
        <v>1568</v>
      </c>
      <c r="J356" s="5" t="s">
        <v>1312</v>
      </c>
      <c r="K356" s="26">
        <v>11368</v>
      </c>
    </row>
    <row r="357" spans="1:11">
      <c r="A357" s="483" t="s">
        <v>1313</v>
      </c>
      <c r="B357" s="492">
        <v>732</v>
      </c>
      <c r="C357" s="6" t="s">
        <v>1186</v>
      </c>
      <c r="D357" s="5">
        <v>1</v>
      </c>
      <c r="E357" s="5" t="s">
        <v>935</v>
      </c>
      <c r="F357" s="5">
        <v>10</v>
      </c>
      <c r="G357" s="5" t="s">
        <v>1187</v>
      </c>
      <c r="H357" s="5">
        <v>4856.82</v>
      </c>
      <c r="I357" s="5">
        <v>777.09119999999996</v>
      </c>
      <c r="J357" s="5" t="s">
        <v>1312</v>
      </c>
      <c r="K357" s="26">
        <v>56339.111999999994</v>
      </c>
    </row>
    <row r="358" spans="1:11">
      <c r="A358" s="483" t="s">
        <v>1313</v>
      </c>
      <c r="B358" s="492">
        <v>736</v>
      </c>
      <c r="C358" s="6" t="s">
        <v>1193</v>
      </c>
      <c r="D358" s="5">
        <v>1</v>
      </c>
      <c r="E358" s="5" t="s">
        <v>935</v>
      </c>
      <c r="F358" s="5">
        <v>5</v>
      </c>
      <c r="G358" s="5" t="s">
        <v>678</v>
      </c>
      <c r="H358" s="5">
        <v>6710</v>
      </c>
      <c r="I358" s="5">
        <v>1073.5999999999999</v>
      </c>
      <c r="J358" s="5" t="s">
        <v>1312</v>
      </c>
      <c r="K358" s="26">
        <v>38918</v>
      </c>
    </row>
    <row r="359" spans="1:11">
      <c r="A359" s="483" t="s">
        <v>1313</v>
      </c>
      <c r="B359" s="492">
        <v>737</v>
      </c>
      <c r="C359" s="6" t="s">
        <v>1194</v>
      </c>
      <c r="D359" s="5">
        <v>1</v>
      </c>
      <c r="E359" s="5" t="s">
        <v>935</v>
      </c>
      <c r="F359" s="5">
        <v>5</v>
      </c>
      <c r="G359" s="5" t="s">
        <v>678</v>
      </c>
      <c r="H359" s="5">
        <v>9300.06</v>
      </c>
      <c r="I359" s="5">
        <v>1488.0095999999999</v>
      </c>
      <c r="J359" s="5" t="s">
        <v>1312</v>
      </c>
      <c r="K359" s="26">
        <v>53940.347999999998</v>
      </c>
    </row>
    <row r="360" spans="1:11">
      <c r="A360" s="483" t="s">
        <v>1313</v>
      </c>
      <c r="B360" s="492">
        <v>738</v>
      </c>
      <c r="C360" s="6" t="s">
        <v>1195</v>
      </c>
      <c r="D360" s="5">
        <v>1</v>
      </c>
      <c r="E360" s="5" t="s">
        <v>935</v>
      </c>
      <c r="F360" s="5">
        <v>50</v>
      </c>
      <c r="G360" s="5" t="s">
        <v>1196</v>
      </c>
      <c r="H360" s="5">
        <v>3220.7999999999997</v>
      </c>
      <c r="I360" s="5">
        <v>515.32799999999997</v>
      </c>
      <c r="J360" s="5" t="s">
        <v>1312</v>
      </c>
      <c r="K360" s="26">
        <v>186806.39999999999</v>
      </c>
    </row>
    <row r="361" spans="1:11">
      <c r="A361" s="483" t="s">
        <v>1313</v>
      </c>
      <c r="B361" s="492">
        <v>739</v>
      </c>
      <c r="C361" s="6" t="s">
        <v>1197</v>
      </c>
      <c r="D361" s="5">
        <v>1</v>
      </c>
      <c r="E361" s="5" t="s">
        <v>118</v>
      </c>
      <c r="F361" s="5">
        <v>10</v>
      </c>
      <c r="G361" s="5" t="s">
        <v>1198</v>
      </c>
      <c r="H361" s="5">
        <v>3750</v>
      </c>
      <c r="I361" s="5">
        <v>600</v>
      </c>
      <c r="J361" s="5" t="s">
        <v>1312</v>
      </c>
      <c r="K361" s="26">
        <v>43500</v>
      </c>
    </row>
    <row r="362" spans="1:11">
      <c r="A362" s="483" t="s">
        <v>1313</v>
      </c>
      <c r="B362" s="492">
        <v>740</v>
      </c>
      <c r="C362" s="6" t="s">
        <v>1199</v>
      </c>
      <c r="D362" s="5">
        <v>1</v>
      </c>
      <c r="E362" s="5" t="s">
        <v>118</v>
      </c>
      <c r="F362" s="5">
        <v>10</v>
      </c>
      <c r="G362" s="5" t="s">
        <v>1198</v>
      </c>
      <c r="H362" s="5">
        <v>1875</v>
      </c>
      <c r="I362" s="5">
        <v>300</v>
      </c>
      <c r="J362" s="5" t="s">
        <v>1312</v>
      </c>
      <c r="K362" s="26">
        <v>21750</v>
      </c>
    </row>
    <row r="363" spans="1:11">
      <c r="A363" s="483" t="s">
        <v>1313</v>
      </c>
      <c r="B363" s="492">
        <v>741</v>
      </c>
      <c r="C363" s="6" t="s">
        <v>1200</v>
      </c>
      <c r="D363" s="5">
        <v>100</v>
      </c>
      <c r="E363" s="5" t="s">
        <v>314</v>
      </c>
      <c r="F363" s="5">
        <v>1</v>
      </c>
      <c r="G363" s="5" t="s">
        <v>134</v>
      </c>
      <c r="H363" s="5">
        <v>107136</v>
      </c>
      <c r="I363" s="5">
        <v>0</v>
      </c>
      <c r="J363" s="5" t="s">
        <v>1312</v>
      </c>
      <c r="K363" s="26">
        <v>107136</v>
      </c>
    </row>
    <row r="364" spans="1:11">
      <c r="A364" s="483" t="s">
        <v>1313</v>
      </c>
      <c r="B364" s="492">
        <v>745</v>
      </c>
      <c r="C364" s="6" t="s">
        <v>1205</v>
      </c>
      <c r="D364" s="5">
        <v>1</v>
      </c>
      <c r="E364" s="5" t="s">
        <v>935</v>
      </c>
      <c r="F364" s="5">
        <v>20</v>
      </c>
      <c r="G364" s="5" t="s">
        <v>1187</v>
      </c>
      <c r="H364" s="5">
        <v>1255.3799999999999</v>
      </c>
      <c r="I364" s="5">
        <v>200.86079999999998</v>
      </c>
      <c r="J364" s="5" t="s">
        <v>1312</v>
      </c>
      <c r="K364" s="26">
        <v>29124.815999999995</v>
      </c>
    </row>
    <row r="365" spans="1:11">
      <c r="A365" s="483" t="s">
        <v>1313</v>
      </c>
      <c r="B365" s="492">
        <v>751</v>
      </c>
      <c r="C365" s="6" t="s">
        <v>1212</v>
      </c>
      <c r="D365" s="5">
        <v>1</v>
      </c>
      <c r="E365" s="5" t="s">
        <v>935</v>
      </c>
      <c r="F365" s="5">
        <v>5</v>
      </c>
      <c r="G365" s="5" t="s">
        <v>691</v>
      </c>
      <c r="H365" s="5">
        <v>3982.08</v>
      </c>
      <c r="I365" s="5">
        <v>637.13279999999997</v>
      </c>
      <c r="J365" s="5" t="s">
        <v>1312</v>
      </c>
      <c r="K365" s="26">
        <v>23096.064000000002</v>
      </c>
    </row>
    <row r="366" spans="1:11">
      <c r="A366" s="483" t="s">
        <v>1313</v>
      </c>
      <c r="B366" s="492">
        <v>762</v>
      </c>
      <c r="C366" s="6" t="s">
        <v>1231</v>
      </c>
      <c r="D366" s="5" t="s">
        <v>1232</v>
      </c>
      <c r="E366" s="5" t="s">
        <v>1576</v>
      </c>
      <c r="F366" s="5">
        <v>1</v>
      </c>
      <c r="G366" s="5" t="s">
        <v>142</v>
      </c>
      <c r="H366" s="5">
        <v>178560</v>
      </c>
      <c r="I366" s="5">
        <v>28569.600000000002</v>
      </c>
      <c r="J366" s="5" t="s">
        <v>1312</v>
      </c>
      <c r="K366" s="26">
        <v>207129.60000000001</v>
      </c>
    </row>
    <row r="367" spans="1:11" ht="15.75" thickBot="1">
      <c r="A367" s="484" t="s">
        <v>1313</v>
      </c>
      <c r="B367" s="492">
        <v>766</v>
      </c>
      <c r="C367" s="6" t="s">
        <v>1239</v>
      </c>
      <c r="D367" s="5" t="s">
        <v>1237</v>
      </c>
      <c r="E367" s="5" t="s">
        <v>1576</v>
      </c>
      <c r="F367" s="5">
        <v>1</v>
      </c>
      <c r="G367" s="5" t="s">
        <v>134</v>
      </c>
      <c r="H367" s="5">
        <v>164400</v>
      </c>
      <c r="I367" s="5">
        <v>26304</v>
      </c>
      <c r="J367" s="5" t="s">
        <v>1312</v>
      </c>
      <c r="K367" s="26">
        <v>190704</v>
      </c>
    </row>
    <row r="368" spans="1:11" ht="15.75" thickBot="1">
      <c r="A368" s="476" t="s">
        <v>1313</v>
      </c>
      <c r="B368" s="477"/>
      <c r="C368" s="477"/>
      <c r="D368" s="477"/>
      <c r="E368" s="477"/>
      <c r="F368" s="477"/>
      <c r="G368" s="477"/>
      <c r="H368" s="477"/>
      <c r="I368" s="477"/>
      <c r="J368" s="477"/>
      <c r="K368" s="485">
        <f>SUM(K220:K367)</f>
        <v>42725298.62656001</v>
      </c>
    </row>
    <row r="369" spans="1:11">
      <c r="A369" s="480" t="s">
        <v>1381</v>
      </c>
      <c r="B369" s="492">
        <v>176</v>
      </c>
      <c r="C369" s="6" t="s">
        <v>469</v>
      </c>
      <c r="D369" s="5" t="s">
        <v>21</v>
      </c>
      <c r="E369" s="5" t="s">
        <v>16</v>
      </c>
      <c r="F369" s="5">
        <v>1</v>
      </c>
      <c r="G369" s="5" t="s">
        <v>134</v>
      </c>
      <c r="H369" s="5">
        <v>217877</v>
      </c>
      <c r="I369" s="5">
        <v>34860.32</v>
      </c>
      <c r="J369" s="5" t="s">
        <v>1283</v>
      </c>
      <c r="K369" s="26">
        <v>252737.32</v>
      </c>
    </row>
    <row r="370" spans="1:11">
      <c r="A370" s="483" t="s">
        <v>1381</v>
      </c>
      <c r="B370" s="492">
        <v>278</v>
      </c>
      <c r="C370" s="6" t="s">
        <v>364</v>
      </c>
      <c r="D370" s="5" t="s">
        <v>365</v>
      </c>
      <c r="E370" s="5" t="s">
        <v>54</v>
      </c>
      <c r="F370" s="5">
        <v>1</v>
      </c>
      <c r="G370" s="5" t="s">
        <v>554</v>
      </c>
      <c r="H370" s="5">
        <v>294120</v>
      </c>
      <c r="I370" s="5">
        <v>47059.200000000004</v>
      </c>
      <c r="J370" s="5" t="s">
        <v>1283</v>
      </c>
      <c r="K370" s="26">
        <v>341179.2</v>
      </c>
    </row>
    <row r="371" spans="1:11" ht="30">
      <c r="A371" s="483" t="s">
        <v>1381</v>
      </c>
      <c r="B371" s="492">
        <v>279</v>
      </c>
      <c r="C371" s="6" t="s">
        <v>367</v>
      </c>
      <c r="D371" s="5" t="s">
        <v>53</v>
      </c>
      <c r="E371" s="5" t="s">
        <v>54</v>
      </c>
      <c r="F371" s="5">
        <v>2</v>
      </c>
      <c r="G371" s="5" t="s">
        <v>554</v>
      </c>
      <c r="H371" s="5">
        <v>4239360</v>
      </c>
      <c r="I371" s="5">
        <v>678297.59999999998</v>
      </c>
      <c r="J371" s="5" t="s">
        <v>1283</v>
      </c>
      <c r="K371" s="26">
        <v>9835315.1999999993</v>
      </c>
    </row>
    <row r="372" spans="1:11">
      <c r="A372" s="483" t="s">
        <v>1381</v>
      </c>
      <c r="B372" s="492">
        <v>280</v>
      </c>
      <c r="C372" s="6" t="s">
        <v>368</v>
      </c>
      <c r="D372" s="5" t="s">
        <v>53</v>
      </c>
      <c r="E372" s="5" t="s">
        <v>54</v>
      </c>
      <c r="F372" s="5">
        <v>1</v>
      </c>
      <c r="G372" s="5" t="s">
        <v>554</v>
      </c>
      <c r="H372" s="5">
        <v>2767488</v>
      </c>
      <c r="I372" s="5">
        <v>442798.08000000002</v>
      </c>
      <c r="J372" s="5" t="s">
        <v>1283</v>
      </c>
      <c r="K372" s="26">
        <v>3210286.08</v>
      </c>
    </row>
    <row r="373" spans="1:11">
      <c r="A373" s="483" t="s">
        <v>1381</v>
      </c>
      <c r="B373" s="492">
        <v>281</v>
      </c>
      <c r="C373" s="6" t="s">
        <v>369</v>
      </c>
      <c r="D373" s="5" t="s">
        <v>53</v>
      </c>
      <c r="E373" s="5" t="s">
        <v>54</v>
      </c>
      <c r="F373" s="5">
        <v>1</v>
      </c>
      <c r="G373" s="5" t="s">
        <v>554</v>
      </c>
      <c r="H373" s="5">
        <v>3174912</v>
      </c>
      <c r="I373" s="5">
        <v>507985.91999999998</v>
      </c>
      <c r="J373" s="5" t="s">
        <v>1283</v>
      </c>
      <c r="K373" s="26">
        <v>3682897.9199999999</v>
      </c>
    </row>
    <row r="374" spans="1:11" ht="30">
      <c r="A374" s="483" t="s">
        <v>1381</v>
      </c>
      <c r="B374" s="492">
        <v>282</v>
      </c>
      <c r="C374" s="6" t="s">
        <v>370</v>
      </c>
      <c r="D374" s="5" t="s">
        <v>371</v>
      </c>
      <c r="E374" s="5" t="s">
        <v>54</v>
      </c>
      <c r="F374" s="5">
        <v>1</v>
      </c>
      <c r="G374" s="5" t="s">
        <v>554</v>
      </c>
      <c r="H374" s="5">
        <v>188896</v>
      </c>
      <c r="I374" s="5">
        <v>30223.360000000001</v>
      </c>
      <c r="J374" s="5" t="s">
        <v>1283</v>
      </c>
      <c r="K374" s="26">
        <v>219119.35999999999</v>
      </c>
    </row>
    <row r="375" spans="1:11">
      <c r="A375" s="483" t="s">
        <v>1381</v>
      </c>
      <c r="B375" s="492">
        <v>320</v>
      </c>
      <c r="C375" s="6" t="s">
        <v>553</v>
      </c>
      <c r="D375" s="5" t="s">
        <v>555</v>
      </c>
      <c r="E375" s="5" t="s">
        <v>54</v>
      </c>
      <c r="F375" s="5">
        <v>1</v>
      </c>
      <c r="G375" s="5" t="s">
        <v>554</v>
      </c>
      <c r="H375" s="5">
        <v>229600</v>
      </c>
      <c r="I375" s="5">
        <v>36736</v>
      </c>
      <c r="J375" s="5" t="s">
        <v>1283</v>
      </c>
      <c r="K375" s="26">
        <v>266336</v>
      </c>
    </row>
    <row r="376" spans="1:11">
      <c r="A376" s="483" t="s">
        <v>1381</v>
      </c>
      <c r="B376" s="492">
        <v>403</v>
      </c>
      <c r="C376" s="6" t="s">
        <v>175</v>
      </c>
      <c r="D376" s="5" t="s">
        <v>155</v>
      </c>
      <c r="E376" s="5">
        <v>1</v>
      </c>
      <c r="F376" s="5">
        <v>1</v>
      </c>
      <c r="G376" s="5" t="s">
        <v>554</v>
      </c>
      <c r="H376" s="5">
        <v>2967955</v>
      </c>
      <c r="I376" s="5">
        <v>474872.8</v>
      </c>
      <c r="J376" s="5" t="s">
        <v>1283</v>
      </c>
      <c r="K376" s="26">
        <v>3442827.8</v>
      </c>
    </row>
    <row r="377" spans="1:11" ht="45">
      <c r="A377" s="483" t="s">
        <v>1381</v>
      </c>
      <c r="B377" s="492">
        <v>414</v>
      </c>
      <c r="C377" s="6" t="s">
        <v>456</v>
      </c>
      <c r="D377" s="5" t="s">
        <v>155</v>
      </c>
      <c r="E377" s="5">
        <v>1</v>
      </c>
      <c r="F377" s="5">
        <v>1</v>
      </c>
      <c r="G377" s="5" t="s">
        <v>554</v>
      </c>
      <c r="H377" s="5">
        <v>1165334</v>
      </c>
      <c r="I377" s="5">
        <v>0</v>
      </c>
      <c r="J377" s="5" t="s">
        <v>1283</v>
      </c>
      <c r="K377" s="26">
        <v>1165334</v>
      </c>
    </row>
    <row r="378" spans="1:11">
      <c r="A378" s="483" t="s">
        <v>1381</v>
      </c>
      <c r="B378" s="492">
        <v>530</v>
      </c>
      <c r="C378" s="6" t="s">
        <v>866</v>
      </c>
      <c r="D378" s="5" t="s">
        <v>867</v>
      </c>
      <c r="E378" s="5" t="s">
        <v>1576</v>
      </c>
      <c r="F378" s="5">
        <v>1</v>
      </c>
      <c r="G378" s="5" t="s">
        <v>1380</v>
      </c>
      <c r="H378" s="5">
        <v>2014200</v>
      </c>
      <c r="I378" s="5">
        <v>322272</v>
      </c>
      <c r="J378" s="5" t="s">
        <v>137</v>
      </c>
      <c r="K378" s="26">
        <v>2336472</v>
      </c>
    </row>
    <row r="379" spans="1:11">
      <c r="A379" s="483" t="s">
        <v>1381</v>
      </c>
      <c r="B379" s="492">
        <v>531</v>
      </c>
      <c r="C379" s="6" t="s">
        <v>870</v>
      </c>
      <c r="D379" s="5" t="s">
        <v>871</v>
      </c>
      <c r="E379" s="5" t="s">
        <v>1576</v>
      </c>
      <c r="F379" s="5">
        <v>1</v>
      </c>
      <c r="G379" s="5" t="s">
        <v>1380</v>
      </c>
      <c r="H379" s="5">
        <v>307800</v>
      </c>
      <c r="I379" s="5">
        <v>49248</v>
      </c>
      <c r="J379" s="5" t="s">
        <v>137</v>
      </c>
      <c r="K379" s="26">
        <v>357048</v>
      </c>
    </row>
    <row r="380" spans="1:11">
      <c r="A380" s="483" t="s">
        <v>1381</v>
      </c>
      <c r="B380" s="492">
        <v>532</v>
      </c>
      <c r="C380" s="6" t="s">
        <v>873</v>
      </c>
      <c r="D380" s="5" t="s">
        <v>874</v>
      </c>
      <c r="E380" s="5" t="s">
        <v>1576</v>
      </c>
      <c r="F380" s="5">
        <v>2</v>
      </c>
      <c r="G380" s="5" t="s">
        <v>1380</v>
      </c>
      <c r="H380" s="5">
        <v>357120</v>
      </c>
      <c r="I380" s="5">
        <v>57139.200000000004</v>
      </c>
      <c r="J380" s="5" t="s">
        <v>137</v>
      </c>
      <c r="K380" s="26">
        <v>828518.40000000002</v>
      </c>
    </row>
    <row r="381" spans="1:11">
      <c r="A381" s="483" t="s">
        <v>1381</v>
      </c>
      <c r="B381" s="492">
        <v>533</v>
      </c>
      <c r="C381" s="6" t="s">
        <v>876</v>
      </c>
      <c r="D381" s="5" t="s">
        <v>877</v>
      </c>
      <c r="E381" s="5" t="s">
        <v>1576</v>
      </c>
      <c r="F381" s="5">
        <v>2</v>
      </c>
      <c r="G381" s="5" t="s">
        <v>1380</v>
      </c>
      <c r="H381" s="5">
        <v>207360</v>
      </c>
      <c r="I381" s="5">
        <v>33177.599999999999</v>
      </c>
      <c r="J381" s="5" t="s">
        <v>137</v>
      </c>
      <c r="K381" s="26">
        <v>481075.20000000001</v>
      </c>
    </row>
    <row r="382" spans="1:11" ht="30">
      <c r="A382" s="483" t="s">
        <v>1381</v>
      </c>
      <c r="B382" s="492">
        <v>534</v>
      </c>
      <c r="C382" s="6" t="s">
        <v>879</v>
      </c>
      <c r="D382" s="5" t="s">
        <v>880</v>
      </c>
      <c r="E382" s="5" t="s">
        <v>881</v>
      </c>
      <c r="F382" s="5">
        <v>1</v>
      </c>
      <c r="G382" s="5" t="s">
        <v>1380</v>
      </c>
      <c r="H382" s="5">
        <v>1019520</v>
      </c>
      <c r="I382" s="5">
        <v>163123.20000000001</v>
      </c>
      <c r="J382" s="5" t="s">
        <v>137</v>
      </c>
      <c r="K382" s="26">
        <v>1182643.2</v>
      </c>
    </row>
    <row r="383" spans="1:11">
      <c r="A383" s="483" t="s">
        <v>1381</v>
      </c>
      <c r="B383" s="492">
        <v>691</v>
      </c>
      <c r="C383" s="6" t="s">
        <v>1128</v>
      </c>
      <c r="D383" s="5" t="s">
        <v>1127</v>
      </c>
      <c r="E383" s="5" t="s">
        <v>1127</v>
      </c>
      <c r="F383" s="5">
        <v>1</v>
      </c>
      <c r="G383" s="5" t="s">
        <v>1380</v>
      </c>
      <c r="H383" s="5">
        <v>307800</v>
      </c>
      <c r="I383" s="5">
        <v>49248</v>
      </c>
      <c r="J383" s="5" t="s">
        <v>137</v>
      </c>
      <c r="K383" s="26">
        <v>357048</v>
      </c>
    </row>
    <row r="384" spans="1:11" ht="30">
      <c r="A384" s="483" t="s">
        <v>1381</v>
      </c>
      <c r="B384" s="492">
        <v>692</v>
      </c>
      <c r="C384" s="6" t="s">
        <v>1129</v>
      </c>
      <c r="D384" s="5" t="s">
        <v>1127</v>
      </c>
      <c r="E384" s="5" t="s">
        <v>1127</v>
      </c>
      <c r="F384" s="5">
        <v>1</v>
      </c>
      <c r="G384" s="5" t="s">
        <v>1380</v>
      </c>
      <c r="H384" s="5">
        <v>357120</v>
      </c>
      <c r="I384" s="5">
        <v>57139.200000000004</v>
      </c>
      <c r="J384" s="5" t="s">
        <v>137</v>
      </c>
      <c r="K384" s="26">
        <v>414259.20000000001</v>
      </c>
    </row>
    <row r="385" spans="1:11">
      <c r="A385" s="483" t="s">
        <v>1381</v>
      </c>
      <c r="B385" s="492">
        <v>693</v>
      </c>
      <c r="C385" s="6" t="s">
        <v>1130</v>
      </c>
      <c r="D385" s="5" t="s">
        <v>1127</v>
      </c>
      <c r="E385" s="5" t="s">
        <v>1127</v>
      </c>
      <c r="F385" s="5">
        <v>2</v>
      </c>
      <c r="G385" s="5" t="s">
        <v>1380</v>
      </c>
      <c r="H385" s="5">
        <v>207360</v>
      </c>
      <c r="I385" s="5">
        <v>33177.599999999999</v>
      </c>
      <c r="J385" s="5" t="s">
        <v>137</v>
      </c>
      <c r="K385" s="26">
        <v>481075.20000000001</v>
      </c>
    </row>
    <row r="386" spans="1:11">
      <c r="A386" s="483" t="s">
        <v>1381</v>
      </c>
      <c r="B386" s="492">
        <v>757</v>
      </c>
      <c r="C386" s="6" t="s">
        <v>1221</v>
      </c>
      <c r="D386" s="5" t="s">
        <v>1222</v>
      </c>
      <c r="E386" s="5" t="s">
        <v>1576</v>
      </c>
      <c r="F386" s="5">
        <v>1</v>
      </c>
      <c r="G386" s="5" t="s">
        <v>554</v>
      </c>
      <c r="H386" s="5">
        <v>217877</v>
      </c>
      <c r="I386" s="5">
        <v>34860.32</v>
      </c>
      <c r="J386" s="5" t="s">
        <v>1283</v>
      </c>
      <c r="K386" s="26">
        <v>252737.32</v>
      </c>
    </row>
    <row r="387" spans="1:11">
      <c r="A387" s="483" t="s">
        <v>1381</v>
      </c>
      <c r="B387" s="492">
        <v>759</v>
      </c>
      <c r="C387" s="6" t="s">
        <v>1225</v>
      </c>
      <c r="D387" s="5" t="s">
        <v>1226</v>
      </c>
      <c r="E387" s="5" t="s">
        <v>1576</v>
      </c>
      <c r="F387" s="5">
        <v>1</v>
      </c>
      <c r="G387" s="5" t="s">
        <v>554</v>
      </c>
      <c r="H387" s="5">
        <v>96128</v>
      </c>
      <c r="I387" s="5">
        <v>15380.48</v>
      </c>
      <c r="J387" s="5" t="s">
        <v>1283</v>
      </c>
      <c r="K387" s="26">
        <v>111508.48</v>
      </c>
    </row>
    <row r="388" spans="1:11" ht="15.75" thickBot="1">
      <c r="A388" s="484" t="s">
        <v>1381</v>
      </c>
      <c r="B388" s="492">
        <v>763</v>
      </c>
      <c r="C388" s="6" t="s">
        <v>1234</v>
      </c>
      <c r="D388" s="5" t="s">
        <v>1235</v>
      </c>
      <c r="E388" s="5" t="s">
        <v>1576</v>
      </c>
      <c r="F388" s="5">
        <v>1</v>
      </c>
      <c r="G388" s="5" t="s">
        <v>134</v>
      </c>
      <c r="H388" s="5">
        <v>71872</v>
      </c>
      <c r="I388" s="5">
        <v>11499.52</v>
      </c>
      <c r="J388" s="5" t="s">
        <v>1283</v>
      </c>
      <c r="K388" s="26">
        <v>83371.520000000004</v>
      </c>
    </row>
    <row r="389" spans="1:11" ht="15.75" thickBot="1">
      <c r="A389" s="476" t="s">
        <v>1381</v>
      </c>
      <c r="B389" s="477"/>
      <c r="C389" s="477"/>
      <c r="D389" s="477"/>
      <c r="E389" s="477"/>
      <c r="F389" s="477"/>
      <c r="G389" s="477"/>
      <c r="H389" s="477"/>
      <c r="I389" s="477"/>
      <c r="J389" s="477"/>
      <c r="K389" s="485">
        <f>SUM(K369:K388)</f>
        <v>29301789.399999995</v>
      </c>
    </row>
    <row r="390" spans="1:11">
      <c r="A390" s="480" t="s">
        <v>1585</v>
      </c>
      <c r="B390" s="492">
        <v>14</v>
      </c>
      <c r="C390" s="6" t="s">
        <v>26</v>
      </c>
      <c r="D390" s="5" t="s">
        <v>13</v>
      </c>
      <c r="E390" s="5" t="s">
        <v>16</v>
      </c>
      <c r="F390" s="5">
        <v>1</v>
      </c>
      <c r="G390" s="5" t="s">
        <v>23</v>
      </c>
      <c r="H390" s="5">
        <v>149000</v>
      </c>
      <c r="I390" s="5">
        <v>23840</v>
      </c>
      <c r="J390" s="5" t="s">
        <v>1283</v>
      </c>
      <c r="K390" s="26">
        <v>172840</v>
      </c>
    </row>
    <row r="391" spans="1:11">
      <c r="A391" s="483" t="s">
        <v>1585</v>
      </c>
      <c r="B391" s="492">
        <v>15</v>
      </c>
      <c r="C391" s="6" t="s">
        <v>27</v>
      </c>
      <c r="D391" s="5" t="s">
        <v>10</v>
      </c>
      <c r="E391" s="5" t="s">
        <v>14</v>
      </c>
      <c r="F391" s="5">
        <v>1</v>
      </c>
      <c r="G391" s="5" t="s">
        <v>23</v>
      </c>
      <c r="H391" s="5">
        <v>256000</v>
      </c>
      <c r="I391" s="5">
        <v>40960</v>
      </c>
      <c r="J391" s="5" t="s">
        <v>1283</v>
      </c>
      <c r="K391" s="26">
        <v>296960</v>
      </c>
    </row>
    <row r="392" spans="1:11" ht="30">
      <c r="A392" s="483" t="s">
        <v>1585</v>
      </c>
      <c r="B392" s="492">
        <v>16</v>
      </c>
      <c r="C392" s="6" t="s">
        <v>29</v>
      </c>
      <c r="D392" s="5" t="s">
        <v>30</v>
      </c>
      <c r="E392" s="5" t="s">
        <v>15</v>
      </c>
      <c r="F392" s="5">
        <v>2</v>
      </c>
      <c r="G392" s="5" t="s">
        <v>23</v>
      </c>
      <c r="H392" s="5">
        <v>371000</v>
      </c>
      <c r="I392" s="5">
        <v>59360</v>
      </c>
      <c r="J392" s="5" t="s">
        <v>1283</v>
      </c>
      <c r="K392" s="26">
        <v>860720</v>
      </c>
    </row>
    <row r="393" spans="1:11" ht="30">
      <c r="A393" s="483" t="s">
        <v>1585</v>
      </c>
      <c r="B393" s="492">
        <v>17</v>
      </c>
      <c r="C393" s="6" t="s">
        <v>31</v>
      </c>
      <c r="D393" s="5" t="s">
        <v>12</v>
      </c>
      <c r="E393" s="5" t="s">
        <v>20</v>
      </c>
      <c r="F393" s="5">
        <v>1</v>
      </c>
      <c r="G393" s="5" t="s">
        <v>23</v>
      </c>
      <c r="H393" s="5">
        <v>362000</v>
      </c>
      <c r="I393" s="5">
        <v>57920</v>
      </c>
      <c r="J393" s="5" t="s">
        <v>1283</v>
      </c>
      <c r="K393" s="26">
        <v>419920</v>
      </c>
    </row>
    <row r="394" spans="1:11" ht="30">
      <c r="A394" s="483" t="s">
        <v>1585</v>
      </c>
      <c r="B394" s="492">
        <v>18</v>
      </c>
      <c r="C394" s="6" t="s">
        <v>37</v>
      </c>
      <c r="D394" s="5" t="s">
        <v>13</v>
      </c>
      <c r="E394" s="5" t="s">
        <v>16</v>
      </c>
      <c r="F394" s="5">
        <v>1</v>
      </c>
      <c r="G394" s="5" t="s">
        <v>23</v>
      </c>
      <c r="H394" s="5">
        <v>386000</v>
      </c>
      <c r="I394" s="5">
        <v>61760</v>
      </c>
      <c r="J394" s="5" t="s">
        <v>1283</v>
      </c>
      <c r="K394" s="26">
        <v>447760</v>
      </c>
    </row>
    <row r="395" spans="1:11">
      <c r="A395" s="483" t="s">
        <v>1585</v>
      </c>
      <c r="B395" s="492">
        <v>22</v>
      </c>
      <c r="C395" s="6" t="s">
        <v>401</v>
      </c>
      <c r="D395" s="5" t="s">
        <v>34</v>
      </c>
      <c r="E395" s="5" t="s">
        <v>16</v>
      </c>
      <c r="F395" s="5">
        <v>1</v>
      </c>
      <c r="G395" s="5" t="s">
        <v>23</v>
      </c>
      <c r="H395" s="5">
        <v>214000</v>
      </c>
      <c r="I395" s="5">
        <v>34240</v>
      </c>
      <c r="J395" s="5" t="s">
        <v>1283</v>
      </c>
      <c r="K395" s="26">
        <v>248240</v>
      </c>
    </row>
    <row r="396" spans="1:11">
      <c r="A396" s="483" t="s">
        <v>1585</v>
      </c>
      <c r="B396" s="492">
        <v>23</v>
      </c>
      <c r="C396" s="6" t="s">
        <v>41</v>
      </c>
      <c r="D396" s="5" t="s">
        <v>39</v>
      </c>
      <c r="E396" s="5" t="s">
        <v>15</v>
      </c>
      <c r="F396" s="5">
        <v>1</v>
      </c>
      <c r="G396" s="5" t="s">
        <v>38</v>
      </c>
      <c r="H396" s="5">
        <v>742000</v>
      </c>
      <c r="I396" s="5">
        <v>118720</v>
      </c>
      <c r="J396" s="5" t="s">
        <v>1283</v>
      </c>
      <c r="K396" s="26">
        <v>860720</v>
      </c>
    </row>
    <row r="397" spans="1:11">
      <c r="A397" s="483" t="s">
        <v>1585</v>
      </c>
      <c r="B397" s="492">
        <v>47</v>
      </c>
      <c r="C397" s="6" t="s">
        <v>216</v>
      </c>
      <c r="D397" s="5" t="s">
        <v>215</v>
      </c>
      <c r="E397" s="5" t="s">
        <v>15</v>
      </c>
      <c r="F397" s="5">
        <v>2</v>
      </c>
      <c r="G397" s="5" t="s">
        <v>49</v>
      </c>
      <c r="H397" s="5">
        <v>390000</v>
      </c>
      <c r="I397" s="5">
        <v>62400</v>
      </c>
      <c r="J397" s="5" t="s">
        <v>1283</v>
      </c>
      <c r="K397" s="26">
        <v>904800</v>
      </c>
    </row>
    <row r="398" spans="1:11">
      <c r="A398" s="483" t="s">
        <v>1585</v>
      </c>
      <c r="B398" s="492">
        <v>56</v>
      </c>
      <c r="C398" s="6" t="s">
        <v>1586</v>
      </c>
      <c r="D398" s="5" t="s">
        <v>1576</v>
      </c>
      <c r="E398" s="5" t="s">
        <v>1576</v>
      </c>
      <c r="F398" s="5">
        <v>1</v>
      </c>
      <c r="G398" s="5" t="s">
        <v>1316</v>
      </c>
      <c r="H398" s="5">
        <v>1000000</v>
      </c>
      <c r="I398" s="5">
        <v>0</v>
      </c>
      <c r="J398" s="5" t="s">
        <v>1283</v>
      </c>
      <c r="K398" s="26">
        <v>1000000</v>
      </c>
    </row>
    <row r="399" spans="1:11">
      <c r="A399" s="483" t="s">
        <v>1585</v>
      </c>
      <c r="B399" s="492">
        <v>75</v>
      </c>
      <c r="C399" s="6" t="s">
        <v>256</v>
      </c>
      <c r="D399" s="5" t="s">
        <v>261</v>
      </c>
      <c r="E399" s="5" t="s">
        <v>262</v>
      </c>
      <c r="F399" s="5">
        <v>1</v>
      </c>
      <c r="G399" s="5" t="s">
        <v>1317</v>
      </c>
      <c r="H399" s="5">
        <v>394000</v>
      </c>
      <c r="I399" s="5">
        <v>63040</v>
      </c>
      <c r="J399" s="5" t="s">
        <v>1283</v>
      </c>
      <c r="K399" s="26">
        <v>457040</v>
      </c>
    </row>
    <row r="400" spans="1:11">
      <c r="A400" s="483" t="s">
        <v>1585</v>
      </c>
      <c r="B400" s="492">
        <v>93</v>
      </c>
      <c r="C400" s="6" t="s">
        <v>464</v>
      </c>
      <c r="D400" s="5" t="s">
        <v>1576</v>
      </c>
      <c r="E400" s="5" t="s">
        <v>1576</v>
      </c>
      <c r="F400" s="5">
        <v>1</v>
      </c>
      <c r="G400" s="5" t="s">
        <v>1316</v>
      </c>
      <c r="H400" s="5">
        <v>280500</v>
      </c>
      <c r="I400" s="5">
        <v>0</v>
      </c>
      <c r="J400" s="5" t="s">
        <v>1283</v>
      </c>
      <c r="K400" s="26">
        <v>280500</v>
      </c>
    </row>
    <row r="401" spans="1:11">
      <c r="A401" s="483" t="s">
        <v>1585</v>
      </c>
      <c r="B401" s="492">
        <v>106</v>
      </c>
      <c r="C401" s="6" t="s">
        <v>1587</v>
      </c>
      <c r="D401" s="5" t="s">
        <v>1576</v>
      </c>
      <c r="E401" s="5" t="s">
        <v>54</v>
      </c>
      <c r="F401" s="5">
        <v>1</v>
      </c>
      <c r="G401" s="5" t="s">
        <v>38</v>
      </c>
      <c r="H401" s="5">
        <v>593000</v>
      </c>
      <c r="I401" s="5">
        <v>94880</v>
      </c>
      <c r="J401" s="5" t="s">
        <v>1283</v>
      </c>
      <c r="K401" s="26">
        <v>687880</v>
      </c>
    </row>
    <row r="402" spans="1:11">
      <c r="A402" s="483" t="s">
        <v>1585</v>
      </c>
      <c r="B402" s="492">
        <v>124</v>
      </c>
      <c r="C402" s="6" t="s">
        <v>528</v>
      </c>
      <c r="D402" s="5" t="s">
        <v>470</v>
      </c>
      <c r="E402" s="5" t="s">
        <v>262</v>
      </c>
      <c r="F402" s="5">
        <v>1</v>
      </c>
      <c r="G402" s="5" t="s">
        <v>49</v>
      </c>
      <c r="H402" s="5">
        <v>221000</v>
      </c>
      <c r="I402" s="5">
        <v>35360</v>
      </c>
      <c r="J402" s="5" t="s">
        <v>1283</v>
      </c>
      <c r="K402" s="26">
        <v>256360</v>
      </c>
    </row>
    <row r="403" spans="1:11" ht="30">
      <c r="A403" s="483" t="s">
        <v>1585</v>
      </c>
      <c r="B403" s="492">
        <v>125</v>
      </c>
      <c r="C403" s="6" t="s">
        <v>25</v>
      </c>
      <c r="D403" s="5" t="s">
        <v>13</v>
      </c>
      <c r="E403" s="5" t="s">
        <v>16</v>
      </c>
      <c r="F403" s="5">
        <v>1</v>
      </c>
      <c r="G403" s="5" t="s">
        <v>23</v>
      </c>
      <c r="H403" s="5">
        <v>269000</v>
      </c>
      <c r="I403" s="5">
        <v>43040</v>
      </c>
      <c r="J403" s="5" t="s">
        <v>1319</v>
      </c>
      <c r="K403" s="26">
        <v>312040</v>
      </c>
    </row>
    <row r="404" spans="1:11">
      <c r="A404" s="483" t="s">
        <v>1585</v>
      </c>
      <c r="B404" s="492">
        <v>126</v>
      </c>
      <c r="C404" s="6" t="s">
        <v>27</v>
      </c>
      <c r="D404" s="5" t="s">
        <v>10</v>
      </c>
      <c r="E404" s="5" t="s">
        <v>14</v>
      </c>
      <c r="F404" s="5">
        <v>1</v>
      </c>
      <c r="G404" s="5" t="s">
        <v>23</v>
      </c>
      <c r="H404" s="5">
        <v>256000</v>
      </c>
      <c r="I404" s="5">
        <v>40960</v>
      </c>
      <c r="J404" s="5" t="s">
        <v>1319</v>
      </c>
      <c r="K404" s="26">
        <v>296960</v>
      </c>
    </row>
    <row r="405" spans="1:11" ht="30">
      <c r="A405" s="483" t="s">
        <v>1585</v>
      </c>
      <c r="B405" s="492">
        <v>127</v>
      </c>
      <c r="C405" s="6" t="s">
        <v>29</v>
      </c>
      <c r="D405" s="5" t="s">
        <v>30</v>
      </c>
      <c r="E405" s="5" t="s">
        <v>15</v>
      </c>
      <c r="F405" s="5">
        <v>2</v>
      </c>
      <c r="G405" s="5" t="s">
        <v>23</v>
      </c>
      <c r="H405" s="5">
        <v>371000</v>
      </c>
      <c r="I405" s="5">
        <v>59360</v>
      </c>
      <c r="J405" s="5" t="s">
        <v>1283</v>
      </c>
      <c r="K405" s="26">
        <v>860720</v>
      </c>
    </row>
    <row r="406" spans="1:11" ht="30">
      <c r="A406" s="483" t="s">
        <v>1585</v>
      </c>
      <c r="B406" s="492">
        <v>128</v>
      </c>
      <c r="C406" s="6" t="s">
        <v>37</v>
      </c>
      <c r="D406" s="5" t="s">
        <v>13</v>
      </c>
      <c r="E406" s="5" t="s">
        <v>16</v>
      </c>
      <c r="F406" s="5">
        <v>1</v>
      </c>
      <c r="G406" s="5" t="s">
        <v>23</v>
      </c>
      <c r="H406" s="5">
        <v>386000</v>
      </c>
      <c r="I406" s="5">
        <v>61760</v>
      </c>
      <c r="J406" s="5" t="s">
        <v>1283</v>
      </c>
      <c r="K406" s="26">
        <v>447760</v>
      </c>
    </row>
    <row r="407" spans="1:11">
      <c r="A407" s="483" t="s">
        <v>1585</v>
      </c>
      <c r="B407" s="492">
        <v>129</v>
      </c>
      <c r="C407" s="6" t="s">
        <v>477</v>
      </c>
      <c r="D407" s="5" t="s">
        <v>34</v>
      </c>
      <c r="E407" s="5" t="s">
        <v>16</v>
      </c>
      <c r="F407" s="5">
        <v>1</v>
      </c>
      <c r="G407" s="5" t="s">
        <v>23</v>
      </c>
      <c r="H407" s="5">
        <v>214000</v>
      </c>
      <c r="I407" s="5">
        <v>34240</v>
      </c>
      <c r="J407" s="5" t="s">
        <v>1283</v>
      </c>
      <c r="K407" s="26">
        <v>248240</v>
      </c>
    </row>
    <row r="408" spans="1:11" ht="60">
      <c r="A408" s="483" t="s">
        <v>1585</v>
      </c>
      <c r="B408" s="492">
        <v>144</v>
      </c>
      <c r="C408" s="6" t="s">
        <v>551</v>
      </c>
      <c r="D408" s="5" t="s">
        <v>10</v>
      </c>
      <c r="E408" s="5" t="s">
        <v>14</v>
      </c>
      <c r="F408" s="5">
        <v>1</v>
      </c>
      <c r="G408" s="5" t="s">
        <v>23</v>
      </c>
      <c r="H408" s="5">
        <v>339000</v>
      </c>
      <c r="I408" s="5">
        <v>54240</v>
      </c>
      <c r="J408" s="5" t="s">
        <v>1283</v>
      </c>
      <c r="K408" s="26">
        <v>393240</v>
      </c>
    </row>
    <row r="409" spans="1:11">
      <c r="A409" s="483" t="s">
        <v>1585</v>
      </c>
      <c r="B409" s="492">
        <v>153</v>
      </c>
      <c r="C409" s="6" t="s">
        <v>529</v>
      </c>
      <c r="D409" s="5" t="s">
        <v>13</v>
      </c>
      <c r="E409" s="5" t="s">
        <v>16</v>
      </c>
      <c r="F409" s="5">
        <v>1</v>
      </c>
      <c r="G409" s="5" t="s">
        <v>46</v>
      </c>
      <c r="H409" s="5">
        <v>208000</v>
      </c>
      <c r="I409" s="5">
        <v>33280</v>
      </c>
      <c r="J409" s="5" t="s">
        <v>1319</v>
      </c>
      <c r="K409" s="26">
        <v>241280</v>
      </c>
    </row>
    <row r="410" spans="1:11" ht="30">
      <c r="A410" s="483" t="s">
        <v>1585</v>
      </c>
      <c r="B410" s="492">
        <v>155</v>
      </c>
      <c r="C410" s="6" t="s">
        <v>417</v>
      </c>
      <c r="D410" s="5" t="s">
        <v>13</v>
      </c>
      <c r="E410" s="5" t="s">
        <v>16</v>
      </c>
      <c r="F410" s="5">
        <v>1</v>
      </c>
      <c r="G410" s="5" t="s">
        <v>23</v>
      </c>
      <c r="H410" s="5">
        <v>221000</v>
      </c>
      <c r="I410" s="5">
        <v>35360</v>
      </c>
      <c r="J410" s="5" t="s">
        <v>1283</v>
      </c>
      <c r="K410" s="26">
        <v>256360</v>
      </c>
    </row>
    <row r="411" spans="1:11">
      <c r="A411" s="483" t="s">
        <v>1585</v>
      </c>
      <c r="B411" s="492">
        <v>156</v>
      </c>
      <c r="C411" s="6" t="s">
        <v>420</v>
      </c>
      <c r="D411" s="5" t="s">
        <v>419</v>
      </c>
      <c r="E411" s="5" t="s">
        <v>16</v>
      </c>
      <c r="F411" s="5">
        <v>1</v>
      </c>
      <c r="G411" s="5" t="s">
        <v>23</v>
      </c>
      <c r="H411" s="5">
        <v>363000</v>
      </c>
      <c r="I411" s="5">
        <v>58080</v>
      </c>
      <c r="J411" s="5" t="s">
        <v>1283</v>
      </c>
      <c r="K411" s="26">
        <v>421080</v>
      </c>
    </row>
    <row r="412" spans="1:11">
      <c r="A412" s="483" t="s">
        <v>1585</v>
      </c>
      <c r="B412" s="492">
        <v>197</v>
      </c>
      <c r="C412" s="6" t="s">
        <v>490</v>
      </c>
      <c r="D412" s="5" t="s">
        <v>488</v>
      </c>
      <c r="E412" s="5" t="s">
        <v>279</v>
      </c>
      <c r="F412" s="5">
        <v>1</v>
      </c>
      <c r="G412" s="5" t="s">
        <v>491</v>
      </c>
      <c r="H412" s="5">
        <v>2687000</v>
      </c>
      <c r="I412" s="5">
        <v>429920</v>
      </c>
      <c r="J412" s="5" t="s">
        <v>1283</v>
      </c>
      <c r="K412" s="26">
        <v>3116920</v>
      </c>
    </row>
    <row r="413" spans="1:11" ht="30">
      <c r="A413" s="483" t="s">
        <v>1585</v>
      </c>
      <c r="B413" s="492">
        <v>200</v>
      </c>
      <c r="C413" s="6" t="s">
        <v>570</v>
      </c>
      <c r="D413" s="5" t="s">
        <v>30</v>
      </c>
      <c r="E413" s="5" t="s">
        <v>15</v>
      </c>
      <c r="F413" s="5">
        <v>2</v>
      </c>
      <c r="G413" s="5" t="s">
        <v>23</v>
      </c>
      <c r="H413" s="5">
        <v>847000</v>
      </c>
      <c r="I413" s="5">
        <v>135520</v>
      </c>
      <c r="J413" s="5" t="s">
        <v>1283</v>
      </c>
      <c r="K413" s="26">
        <v>1965040</v>
      </c>
    </row>
    <row r="414" spans="1:11">
      <c r="A414" s="483" t="s">
        <v>1585</v>
      </c>
      <c r="B414" s="492">
        <v>205</v>
      </c>
      <c r="C414" s="6" t="s">
        <v>72</v>
      </c>
      <c r="D414" s="5" t="s">
        <v>77</v>
      </c>
      <c r="E414" s="5">
        <v>500</v>
      </c>
      <c r="F414" s="5">
        <v>2</v>
      </c>
      <c r="G414" s="5" t="s">
        <v>23</v>
      </c>
      <c r="H414" s="5">
        <v>488000</v>
      </c>
      <c r="I414" s="5">
        <v>78080</v>
      </c>
      <c r="J414" s="5" t="s">
        <v>1283</v>
      </c>
      <c r="K414" s="26">
        <v>1132160</v>
      </c>
    </row>
    <row r="415" spans="1:11">
      <c r="A415" s="483" t="s">
        <v>1585</v>
      </c>
      <c r="B415" s="492">
        <v>207</v>
      </c>
      <c r="C415" s="6" t="s">
        <v>86</v>
      </c>
      <c r="D415" s="5" t="s">
        <v>77</v>
      </c>
      <c r="E415" s="5">
        <v>25</v>
      </c>
      <c r="F415" s="5">
        <v>1</v>
      </c>
      <c r="G415" s="5" t="s">
        <v>23</v>
      </c>
      <c r="H415" s="5">
        <v>288000</v>
      </c>
      <c r="I415" s="5">
        <v>46080</v>
      </c>
      <c r="J415" s="5" t="s">
        <v>1283</v>
      </c>
      <c r="K415" s="26">
        <v>334080</v>
      </c>
    </row>
    <row r="416" spans="1:11">
      <c r="A416" s="483" t="s">
        <v>1585</v>
      </c>
      <c r="B416" s="492">
        <v>210</v>
      </c>
      <c r="C416" s="6" t="s">
        <v>98</v>
      </c>
      <c r="D416" s="5" t="s">
        <v>77</v>
      </c>
      <c r="E416" s="5">
        <v>100</v>
      </c>
      <c r="F416" s="5">
        <v>1</v>
      </c>
      <c r="G416" s="5" t="s">
        <v>88</v>
      </c>
      <c r="H416" s="5">
        <v>220000</v>
      </c>
      <c r="I416" s="5">
        <v>35200</v>
      </c>
      <c r="J416" s="5" t="s">
        <v>1283</v>
      </c>
      <c r="K416" s="26">
        <v>255200</v>
      </c>
    </row>
    <row r="417" spans="1:11">
      <c r="A417" s="483" t="s">
        <v>1585</v>
      </c>
      <c r="B417" s="492">
        <v>212</v>
      </c>
      <c r="C417" s="6" t="s">
        <v>106</v>
      </c>
      <c r="D417" s="5" t="s">
        <v>77</v>
      </c>
      <c r="E417" s="5">
        <v>250</v>
      </c>
      <c r="F417" s="5">
        <v>1</v>
      </c>
      <c r="G417" s="5" t="s">
        <v>23</v>
      </c>
      <c r="H417" s="5">
        <v>285000</v>
      </c>
      <c r="I417" s="5">
        <v>45600</v>
      </c>
      <c r="J417" s="5" t="s">
        <v>1283</v>
      </c>
      <c r="K417" s="26">
        <v>330600</v>
      </c>
    </row>
    <row r="418" spans="1:11">
      <c r="A418" s="483" t="s">
        <v>1585</v>
      </c>
      <c r="B418" s="492">
        <v>239</v>
      </c>
      <c r="C418" s="6" t="s">
        <v>306</v>
      </c>
      <c r="D418" s="5" t="s">
        <v>307</v>
      </c>
      <c r="E418" s="5" t="s">
        <v>308</v>
      </c>
      <c r="F418" s="5">
        <v>4</v>
      </c>
      <c r="G418" s="5" t="s">
        <v>23</v>
      </c>
      <c r="H418" s="5">
        <v>183000</v>
      </c>
      <c r="I418" s="5">
        <v>29280</v>
      </c>
      <c r="J418" s="5" t="s">
        <v>1283</v>
      </c>
      <c r="K418" s="26">
        <v>849120</v>
      </c>
    </row>
    <row r="419" spans="1:11">
      <c r="A419" s="483" t="s">
        <v>1585</v>
      </c>
      <c r="B419" s="492">
        <v>240</v>
      </c>
      <c r="C419" s="6" t="s">
        <v>309</v>
      </c>
      <c r="D419" s="5" t="s">
        <v>53</v>
      </c>
      <c r="E419" s="5" t="s">
        <v>54</v>
      </c>
      <c r="F419" s="5">
        <v>3</v>
      </c>
      <c r="G419" s="5" t="s">
        <v>23</v>
      </c>
      <c r="H419" s="5">
        <v>1152000</v>
      </c>
      <c r="I419" s="5">
        <v>184320</v>
      </c>
      <c r="J419" s="5" t="s">
        <v>1283</v>
      </c>
      <c r="K419" s="26">
        <v>4008960</v>
      </c>
    </row>
    <row r="420" spans="1:11">
      <c r="A420" s="483" t="s">
        <v>1585</v>
      </c>
      <c r="B420" s="492">
        <v>243</v>
      </c>
      <c r="C420" s="6" t="s">
        <v>315</v>
      </c>
      <c r="D420" s="5" t="s">
        <v>316</v>
      </c>
      <c r="E420" s="5" t="s">
        <v>317</v>
      </c>
      <c r="F420" s="5">
        <v>2</v>
      </c>
      <c r="G420" s="5" t="s">
        <v>23</v>
      </c>
      <c r="H420" s="5">
        <v>438000</v>
      </c>
      <c r="I420" s="5">
        <v>70080</v>
      </c>
      <c r="J420" s="5" t="s">
        <v>1283</v>
      </c>
      <c r="K420" s="26">
        <v>1016160</v>
      </c>
    </row>
    <row r="421" spans="1:11">
      <c r="A421" s="483" t="s">
        <v>1585</v>
      </c>
      <c r="B421" s="492">
        <v>244</v>
      </c>
      <c r="C421" s="6" t="s">
        <v>318</v>
      </c>
      <c r="D421" s="5" t="s">
        <v>300</v>
      </c>
      <c r="E421" s="5" t="s">
        <v>308</v>
      </c>
      <c r="F421" s="5">
        <v>2</v>
      </c>
      <c r="G421" s="5" t="s">
        <v>23</v>
      </c>
      <c r="H421" s="5">
        <v>256000</v>
      </c>
      <c r="I421" s="5">
        <v>40960</v>
      </c>
      <c r="J421" s="5" t="s">
        <v>1283</v>
      </c>
      <c r="K421" s="26">
        <v>593920</v>
      </c>
    </row>
    <row r="422" spans="1:11">
      <c r="A422" s="483" t="s">
        <v>1585</v>
      </c>
      <c r="B422" s="492">
        <v>247</v>
      </c>
      <c r="C422" s="6" t="s">
        <v>321</v>
      </c>
      <c r="D422" s="5" t="s">
        <v>1576</v>
      </c>
      <c r="E422" s="5" t="s">
        <v>54</v>
      </c>
      <c r="F422" s="5">
        <v>1</v>
      </c>
      <c r="G422" s="5" t="s">
        <v>322</v>
      </c>
      <c r="H422" s="5">
        <v>550000</v>
      </c>
      <c r="I422" s="5">
        <v>88000</v>
      </c>
      <c r="J422" s="5" t="s">
        <v>1283</v>
      </c>
      <c r="K422" s="26">
        <v>638000</v>
      </c>
    </row>
    <row r="423" spans="1:11" ht="30">
      <c r="A423" s="483" t="s">
        <v>1585</v>
      </c>
      <c r="B423" s="492">
        <v>249</v>
      </c>
      <c r="C423" s="6" t="s">
        <v>325</v>
      </c>
      <c r="D423" s="5" t="s">
        <v>30</v>
      </c>
      <c r="E423" s="5" t="s">
        <v>314</v>
      </c>
      <c r="F423" s="5">
        <v>2</v>
      </c>
      <c r="G423" s="5" t="s">
        <v>23</v>
      </c>
      <c r="H423" s="5">
        <v>830000</v>
      </c>
      <c r="I423" s="5">
        <v>132800</v>
      </c>
      <c r="J423" s="5" t="s">
        <v>1283</v>
      </c>
      <c r="K423" s="26">
        <v>1925600</v>
      </c>
    </row>
    <row r="424" spans="1:11" ht="30">
      <c r="A424" s="483" t="s">
        <v>1585</v>
      </c>
      <c r="B424" s="492">
        <v>251</v>
      </c>
      <c r="C424" s="6" t="s">
        <v>328</v>
      </c>
      <c r="D424" s="5" t="s">
        <v>329</v>
      </c>
      <c r="E424" s="5" t="s">
        <v>314</v>
      </c>
      <c r="F424" s="5">
        <v>2</v>
      </c>
      <c r="G424" s="5" t="s">
        <v>23</v>
      </c>
      <c r="H424" s="5">
        <v>502000</v>
      </c>
      <c r="I424" s="5">
        <v>80320</v>
      </c>
      <c r="J424" s="5" t="s">
        <v>1283</v>
      </c>
      <c r="K424" s="26">
        <v>1164640</v>
      </c>
    </row>
    <row r="425" spans="1:11">
      <c r="A425" s="483" t="s">
        <v>1585</v>
      </c>
      <c r="B425" s="492">
        <v>255</v>
      </c>
      <c r="C425" s="6" t="s">
        <v>1588</v>
      </c>
      <c r="D425" s="5" t="s">
        <v>335</v>
      </c>
      <c r="E425" s="5" t="s">
        <v>308</v>
      </c>
      <c r="F425" s="5">
        <v>5</v>
      </c>
      <c r="G425" s="5" t="s">
        <v>23</v>
      </c>
      <c r="H425" s="5">
        <v>174000</v>
      </c>
      <c r="I425" s="5">
        <v>27840</v>
      </c>
      <c r="J425" s="5" t="s">
        <v>1283</v>
      </c>
      <c r="K425" s="26">
        <v>1009200</v>
      </c>
    </row>
    <row r="426" spans="1:11" ht="30">
      <c r="A426" s="483" t="s">
        <v>1585</v>
      </c>
      <c r="B426" s="492">
        <v>263</v>
      </c>
      <c r="C426" s="6" t="s">
        <v>344</v>
      </c>
      <c r="D426" s="5" t="s">
        <v>345</v>
      </c>
      <c r="E426" s="5" t="s">
        <v>54</v>
      </c>
      <c r="F426" s="5">
        <v>2</v>
      </c>
      <c r="G426" s="5" t="s">
        <v>346</v>
      </c>
      <c r="H426" s="5">
        <v>1404000</v>
      </c>
      <c r="I426" s="5">
        <v>224640</v>
      </c>
      <c r="J426" s="5" t="s">
        <v>1319</v>
      </c>
      <c r="K426" s="26">
        <v>3257280</v>
      </c>
    </row>
    <row r="427" spans="1:11" ht="30">
      <c r="A427" s="483" t="s">
        <v>1585</v>
      </c>
      <c r="B427" s="492">
        <v>276</v>
      </c>
      <c r="C427" s="6" t="s">
        <v>508</v>
      </c>
      <c r="D427" s="5" t="s">
        <v>261</v>
      </c>
      <c r="E427" s="5" t="s">
        <v>262</v>
      </c>
      <c r="F427" s="5">
        <v>1</v>
      </c>
      <c r="G427" s="5" t="s">
        <v>23</v>
      </c>
      <c r="H427" s="5">
        <v>634000</v>
      </c>
      <c r="I427" s="5">
        <v>101440</v>
      </c>
      <c r="J427" s="5" t="s">
        <v>1283</v>
      </c>
      <c r="K427" s="26">
        <v>735440</v>
      </c>
    </row>
    <row r="428" spans="1:11">
      <c r="A428" s="483" t="s">
        <v>1585</v>
      </c>
      <c r="B428" s="492">
        <v>287</v>
      </c>
      <c r="C428" s="6" t="s">
        <v>375</v>
      </c>
      <c r="D428" s="5" t="s">
        <v>376</v>
      </c>
      <c r="E428" s="5" t="s">
        <v>308</v>
      </c>
      <c r="F428" s="5">
        <v>1</v>
      </c>
      <c r="G428" s="5" t="s">
        <v>1214</v>
      </c>
      <c r="H428" s="5">
        <v>360000</v>
      </c>
      <c r="I428" s="5">
        <v>57600</v>
      </c>
      <c r="J428" s="5" t="s">
        <v>1283</v>
      </c>
      <c r="K428" s="26">
        <v>417600</v>
      </c>
    </row>
    <row r="429" spans="1:11">
      <c r="A429" s="483" t="s">
        <v>1585</v>
      </c>
      <c r="B429" s="492">
        <v>288</v>
      </c>
      <c r="C429" s="6" t="s">
        <v>378</v>
      </c>
      <c r="D429" s="5" t="s">
        <v>379</v>
      </c>
      <c r="E429" s="5" t="s">
        <v>308</v>
      </c>
      <c r="F429" s="5">
        <v>1</v>
      </c>
      <c r="G429" s="5" t="s">
        <v>1214</v>
      </c>
      <c r="H429" s="5">
        <v>357000</v>
      </c>
      <c r="I429" s="5">
        <v>57120</v>
      </c>
      <c r="J429" s="5" t="s">
        <v>1283</v>
      </c>
      <c r="K429" s="26">
        <v>414120</v>
      </c>
    </row>
    <row r="430" spans="1:11">
      <c r="A430" s="483" t="s">
        <v>1585</v>
      </c>
      <c r="B430" s="492">
        <v>289</v>
      </c>
      <c r="C430" s="6" t="s">
        <v>380</v>
      </c>
      <c r="D430" s="5" t="s">
        <v>53</v>
      </c>
      <c r="E430" s="5" t="s">
        <v>54</v>
      </c>
      <c r="F430" s="5">
        <v>2</v>
      </c>
      <c r="G430" s="5" t="s">
        <v>1214</v>
      </c>
      <c r="H430" s="5">
        <v>1039000</v>
      </c>
      <c r="I430" s="5">
        <v>166240</v>
      </c>
      <c r="J430" s="5" t="s">
        <v>1283</v>
      </c>
      <c r="K430" s="26">
        <v>2410480</v>
      </c>
    </row>
    <row r="431" spans="1:11">
      <c r="A431" s="483" t="s">
        <v>1585</v>
      </c>
      <c r="B431" s="492">
        <v>316</v>
      </c>
      <c r="C431" s="6" t="s">
        <v>540</v>
      </c>
      <c r="D431" s="5" t="s">
        <v>316</v>
      </c>
      <c r="E431" s="5" t="s">
        <v>16</v>
      </c>
      <c r="F431" s="5">
        <v>2</v>
      </c>
      <c r="G431" s="5" t="s">
        <v>23</v>
      </c>
      <c r="H431" s="5">
        <v>673000</v>
      </c>
      <c r="I431" s="5">
        <v>107680</v>
      </c>
      <c r="J431" s="5" t="s">
        <v>1283</v>
      </c>
      <c r="K431" s="26">
        <v>1561360</v>
      </c>
    </row>
    <row r="432" spans="1:11">
      <c r="A432" s="483" t="s">
        <v>1585</v>
      </c>
      <c r="B432" s="492">
        <v>318</v>
      </c>
      <c r="C432" s="6" t="s">
        <v>542</v>
      </c>
      <c r="D432" s="5" t="s">
        <v>544</v>
      </c>
      <c r="E432" s="5" t="s">
        <v>16</v>
      </c>
      <c r="F432" s="5">
        <v>1</v>
      </c>
      <c r="G432" s="5" t="s">
        <v>23</v>
      </c>
      <c r="H432" s="5">
        <v>483000</v>
      </c>
      <c r="I432" s="5">
        <v>77280</v>
      </c>
      <c r="J432" s="5" t="s">
        <v>1283</v>
      </c>
      <c r="K432" s="26">
        <v>560280</v>
      </c>
    </row>
    <row r="433" spans="1:11" ht="30">
      <c r="A433" s="483" t="s">
        <v>1585</v>
      </c>
      <c r="B433" s="492">
        <v>321</v>
      </c>
      <c r="C433" s="6" t="s">
        <v>556</v>
      </c>
      <c r="D433" s="5" t="s">
        <v>11</v>
      </c>
      <c r="E433" s="5" t="s">
        <v>15</v>
      </c>
      <c r="F433" s="5">
        <v>1</v>
      </c>
      <c r="G433" s="5" t="s">
        <v>23</v>
      </c>
      <c r="H433" s="5">
        <v>166000</v>
      </c>
      <c r="I433" s="5">
        <v>26560</v>
      </c>
      <c r="J433" s="5" t="s">
        <v>1283</v>
      </c>
      <c r="K433" s="26">
        <v>192560</v>
      </c>
    </row>
    <row r="434" spans="1:11" ht="45">
      <c r="A434" s="483" t="s">
        <v>1585</v>
      </c>
      <c r="B434" s="492">
        <v>322</v>
      </c>
      <c r="C434" s="6" t="s">
        <v>557</v>
      </c>
      <c r="D434" s="5" t="s">
        <v>13</v>
      </c>
      <c r="E434" s="5" t="s">
        <v>16</v>
      </c>
      <c r="F434" s="5">
        <v>2</v>
      </c>
      <c r="G434" s="5" t="s">
        <v>23</v>
      </c>
      <c r="H434" s="5">
        <v>161000</v>
      </c>
      <c r="I434" s="5">
        <v>25760</v>
      </c>
      <c r="J434" s="5" t="s">
        <v>1283</v>
      </c>
      <c r="K434" s="26">
        <v>373520</v>
      </c>
    </row>
    <row r="435" spans="1:11">
      <c r="A435" s="483" t="s">
        <v>1585</v>
      </c>
      <c r="B435" s="492">
        <v>333</v>
      </c>
      <c r="C435" s="6" t="s">
        <v>614</v>
      </c>
      <c r="D435" s="5" t="s">
        <v>1576</v>
      </c>
      <c r="E435" s="5" t="s">
        <v>1576</v>
      </c>
      <c r="F435" s="5">
        <v>1</v>
      </c>
      <c r="G435" s="5" t="s">
        <v>23</v>
      </c>
      <c r="H435" s="5">
        <v>651000</v>
      </c>
      <c r="I435" s="5">
        <v>104160</v>
      </c>
      <c r="J435" s="5" t="s">
        <v>1283</v>
      </c>
      <c r="K435" s="26">
        <v>755160</v>
      </c>
    </row>
    <row r="436" spans="1:11">
      <c r="A436" s="483" t="s">
        <v>1585</v>
      </c>
      <c r="B436" s="492">
        <v>334</v>
      </c>
      <c r="C436" s="6" t="s">
        <v>615</v>
      </c>
      <c r="D436" s="5" t="s">
        <v>19</v>
      </c>
      <c r="E436" s="5" t="s">
        <v>16</v>
      </c>
      <c r="F436" s="5">
        <v>1</v>
      </c>
      <c r="G436" s="5" t="s">
        <v>23</v>
      </c>
      <c r="H436" s="5">
        <v>438000</v>
      </c>
      <c r="I436" s="5">
        <v>70080</v>
      </c>
      <c r="J436" s="5" t="s">
        <v>1283</v>
      </c>
      <c r="K436" s="26">
        <v>508080</v>
      </c>
    </row>
    <row r="437" spans="1:11">
      <c r="A437" s="483" t="s">
        <v>1585</v>
      </c>
      <c r="B437" s="492">
        <v>335</v>
      </c>
      <c r="C437" s="6" t="s">
        <v>617</v>
      </c>
      <c r="D437" s="5" t="s">
        <v>12</v>
      </c>
      <c r="E437" s="5" t="s">
        <v>20</v>
      </c>
      <c r="F437" s="5">
        <v>1</v>
      </c>
      <c r="G437" s="5" t="s">
        <v>23</v>
      </c>
      <c r="H437" s="5">
        <v>351000</v>
      </c>
      <c r="I437" s="5">
        <v>56160</v>
      </c>
      <c r="J437" s="5" t="s">
        <v>1283</v>
      </c>
      <c r="K437" s="26">
        <v>407160</v>
      </c>
    </row>
    <row r="438" spans="1:11">
      <c r="A438" s="483" t="s">
        <v>1585</v>
      </c>
      <c r="B438" s="492">
        <v>339</v>
      </c>
      <c r="C438" s="6" t="s">
        <v>621</v>
      </c>
      <c r="D438" s="5" t="s">
        <v>544</v>
      </c>
      <c r="E438" s="5" t="s">
        <v>16</v>
      </c>
      <c r="F438" s="5">
        <v>1</v>
      </c>
      <c r="G438" s="5" t="s">
        <v>23</v>
      </c>
      <c r="H438" s="5">
        <v>624000</v>
      </c>
      <c r="I438" s="5">
        <v>99840</v>
      </c>
      <c r="J438" s="5" t="s">
        <v>1283</v>
      </c>
      <c r="K438" s="26">
        <v>723840</v>
      </c>
    </row>
    <row r="439" spans="1:11">
      <c r="A439" s="483" t="s">
        <v>1585</v>
      </c>
      <c r="B439" s="492">
        <v>348</v>
      </c>
      <c r="C439" s="6" t="s">
        <v>144</v>
      </c>
      <c r="D439" s="5" t="s">
        <v>102</v>
      </c>
      <c r="E439" s="5">
        <v>5</v>
      </c>
      <c r="F439" s="5">
        <v>4</v>
      </c>
      <c r="G439" s="5" t="s">
        <v>23</v>
      </c>
      <c r="H439" s="5">
        <v>2242000</v>
      </c>
      <c r="I439" s="5">
        <v>358720</v>
      </c>
      <c r="J439" s="5" t="s">
        <v>1283</v>
      </c>
      <c r="K439" s="26">
        <v>10402880</v>
      </c>
    </row>
    <row r="440" spans="1:11">
      <c r="A440" s="483" t="s">
        <v>1585</v>
      </c>
      <c r="B440" s="492">
        <v>349</v>
      </c>
      <c r="C440" s="6" t="s">
        <v>145</v>
      </c>
      <c r="D440" s="5" t="s">
        <v>143</v>
      </c>
      <c r="E440" s="5">
        <v>100</v>
      </c>
      <c r="F440" s="5">
        <v>2</v>
      </c>
      <c r="G440" s="5" t="s">
        <v>23</v>
      </c>
      <c r="H440" s="5">
        <v>1834000</v>
      </c>
      <c r="I440" s="5">
        <v>293440</v>
      </c>
      <c r="J440" s="5" t="s">
        <v>1319</v>
      </c>
      <c r="K440" s="26">
        <v>4254880</v>
      </c>
    </row>
    <row r="441" spans="1:11">
      <c r="A441" s="483" t="s">
        <v>1585</v>
      </c>
      <c r="B441" s="492">
        <v>354</v>
      </c>
      <c r="C441" s="6" t="s">
        <v>306</v>
      </c>
      <c r="D441" s="5" t="s">
        <v>307</v>
      </c>
      <c r="E441" s="5" t="s">
        <v>308</v>
      </c>
      <c r="F441" s="5">
        <v>3</v>
      </c>
      <c r="G441" s="5" t="s">
        <v>23</v>
      </c>
      <c r="H441" s="5">
        <v>183000</v>
      </c>
      <c r="I441" s="5">
        <v>29280</v>
      </c>
      <c r="J441" s="5" t="s">
        <v>1283</v>
      </c>
      <c r="K441" s="26">
        <v>636840</v>
      </c>
    </row>
    <row r="442" spans="1:11">
      <c r="A442" s="483" t="s">
        <v>1585</v>
      </c>
      <c r="B442" s="492">
        <v>389</v>
      </c>
      <c r="C442" s="6" t="s">
        <v>161</v>
      </c>
      <c r="D442" s="5" t="s">
        <v>112</v>
      </c>
      <c r="E442" s="5">
        <v>1</v>
      </c>
      <c r="F442" s="5">
        <v>1</v>
      </c>
      <c r="G442" s="5" t="s">
        <v>23</v>
      </c>
      <c r="H442" s="5">
        <v>443000</v>
      </c>
      <c r="I442" s="5">
        <v>70880</v>
      </c>
      <c r="J442" s="5" t="s">
        <v>1283</v>
      </c>
      <c r="K442" s="26">
        <v>513880</v>
      </c>
    </row>
    <row r="443" spans="1:11">
      <c r="A443" s="483" t="s">
        <v>1585</v>
      </c>
      <c r="B443" s="492">
        <v>390</v>
      </c>
      <c r="C443" s="6" t="s">
        <v>162</v>
      </c>
      <c r="D443" s="5" t="s">
        <v>163</v>
      </c>
      <c r="E443" s="5">
        <v>1</v>
      </c>
      <c r="F443" s="5">
        <v>2</v>
      </c>
      <c r="G443" s="5" t="s">
        <v>164</v>
      </c>
      <c r="H443" s="5">
        <v>1029000</v>
      </c>
      <c r="I443" s="5">
        <v>164640</v>
      </c>
      <c r="J443" s="5" t="s">
        <v>1283</v>
      </c>
      <c r="K443" s="26">
        <v>2387280</v>
      </c>
    </row>
    <row r="444" spans="1:11">
      <c r="A444" s="483" t="s">
        <v>1585</v>
      </c>
      <c r="B444" s="492">
        <v>392</v>
      </c>
      <c r="C444" s="6" t="s">
        <v>532</v>
      </c>
      <c r="D444" s="5" t="s">
        <v>112</v>
      </c>
      <c r="E444" s="5">
        <v>1</v>
      </c>
      <c r="F444" s="5">
        <v>2</v>
      </c>
      <c r="G444" s="5" t="s">
        <v>165</v>
      </c>
      <c r="H444" s="5">
        <v>718000</v>
      </c>
      <c r="I444" s="5">
        <v>114880</v>
      </c>
      <c r="J444" s="5" t="s">
        <v>1283</v>
      </c>
      <c r="K444" s="26">
        <v>1665760</v>
      </c>
    </row>
    <row r="445" spans="1:11">
      <c r="A445" s="483" t="s">
        <v>1585</v>
      </c>
      <c r="B445" s="492">
        <v>393</v>
      </c>
      <c r="C445" s="6" t="s">
        <v>166</v>
      </c>
      <c r="D445" s="5" t="s">
        <v>112</v>
      </c>
      <c r="E445" s="5">
        <v>1</v>
      </c>
      <c r="F445" s="5">
        <v>1</v>
      </c>
      <c r="G445" s="5" t="s">
        <v>165</v>
      </c>
      <c r="H445" s="5">
        <v>892000</v>
      </c>
      <c r="I445" s="5">
        <v>142720</v>
      </c>
      <c r="J445" s="5" t="s">
        <v>1283</v>
      </c>
      <c r="K445" s="26">
        <v>1034720</v>
      </c>
    </row>
    <row r="446" spans="1:11">
      <c r="A446" s="483" t="s">
        <v>1585</v>
      </c>
      <c r="B446" s="492">
        <v>394</v>
      </c>
      <c r="C446" s="6" t="s">
        <v>1589</v>
      </c>
      <c r="D446" s="5" t="s">
        <v>143</v>
      </c>
      <c r="E446" s="5">
        <v>1</v>
      </c>
      <c r="F446" s="5">
        <v>2</v>
      </c>
      <c r="G446" s="5" t="s">
        <v>23</v>
      </c>
      <c r="H446" s="5">
        <v>1887000</v>
      </c>
      <c r="I446" s="5">
        <v>301920</v>
      </c>
      <c r="J446" s="5" t="s">
        <v>1283</v>
      </c>
      <c r="K446" s="26">
        <v>4377840</v>
      </c>
    </row>
    <row r="447" spans="1:11">
      <c r="A447" s="483" t="s">
        <v>1585</v>
      </c>
      <c r="B447" s="492">
        <v>396</v>
      </c>
      <c r="C447" s="6" t="s">
        <v>168</v>
      </c>
      <c r="D447" s="5" t="s">
        <v>143</v>
      </c>
      <c r="E447" s="5">
        <v>25</v>
      </c>
      <c r="F447" s="5">
        <v>2</v>
      </c>
      <c r="G447" s="5" t="s">
        <v>165</v>
      </c>
      <c r="H447" s="5">
        <v>289000</v>
      </c>
      <c r="I447" s="5">
        <v>46240</v>
      </c>
      <c r="J447" s="5" t="s">
        <v>1283</v>
      </c>
      <c r="K447" s="26">
        <v>670480</v>
      </c>
    </row>
    <row r="448" spans="1:11">
      <c r="A448" s="483" t="s">
        <v>1585</v>
      </c>
      <c r="B448" s="492">
        <v>412</v>
      </c>
      <c r="C448" s="6" t="s">
        <v>461</v>
      </c>
      <c r="D448" s="5" t="s">
        <v>93</v>
      </c>
      <c r="E448" s="5">
        <v>50</v>
      </c>
      <c r="F448" s="5">
        <v>3</v>
      </c>
      <c r="G448" s="5" t="s">
        <v>49</v>
      </c>
      <c r="H448" s="5">
        <v>348000</v>
      </c>
      <c r="I448" s="5">
        <v>55680</v>
      </c>
      <c r="J448" s="5" t="s">
        <v>1283</v>
      </c>
      <c r="K448" s="26">
        <v>1211040</v>
      </c>
    </row>
    <row r="449" spans="1:11">
      <c r="A449" s="483" t="s">
        <v>1585</v>
      </c>
      <c r="B449" s="492">
        <v>415</v>
      </c>
      <c r="C449" s="6" t="s">
        <v>514</v>
      </c>
      <c r="D449" s="5" t="s">
        <v>155</v>
      </c>
      <c r="E449" s="5">
        <v>1</v>
      </c>
      <c r="F449" s="5">
        <v>2</v>
      </c>
      <c r="G449" s="5" t="s">
        <v>322</v>
      </c>
      <c r="H449" s="5">
        <v>643000</v>
      </c>
      <c r="I449" s="5">
        <v>102880</v>
      </c>
      <c r="J449" s="5" t="s">
        <v>1283</v>
      </c>
      <c r="K449" s="26">
        <v>1491760</v>
      </c>
    </row>
    <row r="450" spans="1:11">
      <c r="A450" s="483" t="s">
        <v>1585</v>
      </c>
      <c r="B450" s="492">
        <v>416</v>
      </c>
      <c r="C450" s="6" t="s">
        <v>458</v>
      </c>
      <c r="D450" s="5" t="s">
        <v>155</v>
      </c>
      <c r="E450" s="5">
        <v>1</v>
      </c>
      <c r="F450" s="5">
        <v>1</v>
      </c>
      <c r="G450" s="5" t="s">
        <v>322</v>
      </c>
      <c r="H450" s="5">
        <v>1426000</v>
      </c>
      <c r="I450" s="5">
        <v>228160</v>
      </c>
      <c r="J450" s="5" t="s">
        <v>1283</v>
      </c>
      <c r="K450" s="26">
        <v>1654160</v>
      </c>
    </row>
    <row r="451" spans="1:11">
      <c r="A451" s="483" t="s">
        <v>1585</v>
      </c>
      <c r="B451" s="492">
        <v>417</v>
      </c>
      <c r="C451" s="6" t="s">
        <v>466</v>
      </c>
      <c r="D451" s="5" t="s">
        <v>155</v>
      </c>
      <c r="E451" s="5">
        <v>1</v>
      </c>
      <c r="F451" s="5">
        <v>1</v>
      </c>
      <c r="G451" s="5" t="s">
        <v>322</v>
      </c>
      <c r="H451" s="5">
        <v>1142000</v>
      </c>
      <c r="I451" s="5">
        <v>182720</v>
      </c>
      <c r="J451" s="5" t="s">
        <v>1283</v>
      </c>
      <c r="K451" s="26">
        <v>1324720</v>
      </c>
    </row>
    <row r="452" spans="1:11">
      <c r="A452" s="483" t="s">
        <v>1585</v>
      </c>
      <c r="B452" s="492">
        <v>419</v>
      </c>
      <c r="C452" s="6" t="s">
        <v>559</v>
      </c>
      <c r="D452" s="5" t="s">
        <v>560</v>
      </c>
      <c r="E452" s="5" t="s">
        <v>262</v>
      </c>
      <c r="F452" s="5">
        <v>1</v>
      </c>
      <c r="G452" s="5" t="s">
        <v>23</v>
      </c>
      <c r="H452" s="5">
        <v>953000</v>
      </c>
      <c r="I452" s="5">
        <v>152480</v>
      </c>
      <c r="J452" s="5" t="s">
        <v>1283</v>
      </c>
      <c r="K452" s="26">
        <v>1105480</v>
      </c>
    </row>
    <row r="453" spans="1:11">
      <c r="A453" s="483" t="s">
        <v>1585</v>
      </c>
      <c r="B453" s="492">
        <v>421</v>
      </c>
      <c r="C453" s="6" t="s">
        <v>576</v>
      </c>
      <c r="D453" s="5" t="s">
        <v>1576</v>
      </c>
      <c r="E453" s="5" t="s">
        <v>1576</v>
      </c>
      <c r="F453" s="5">
        <v>1</v>
      </c>
      <c r="G453" s="5" t="s">
        <v>589</v>
      </c>
      <c r="H453" s="5">
        <v>1386000</v>
      </c>
      <c r="I453" s="5">
        <v>221760</v>
      </c>
      <c r="J453" s="5" t="s">
        <v>1283</v>
      </c>
      <c r="K453" s="26">
        <v>1607760</v>
      </c>
    </row>
    <row r="454" spans="1:11">
      <c r="A454" s="483" t="s">
        <v>1585</v>
      </c>
      <c r="B454" s="492">
        <v>427</v>
      </c>
      <c r="C454" s="6" t="s">
        <v>582</v>
      </c>
      <c r="D454" s="5" t="s">
        <v>1576</v>
      </c>
      <c r="E454" s="5" t="s">
        <v>1576</v>
      </c>
      <c r="F454" s="5">
        <v>1</v>
      </c>
      <c r="G454" s="5" t="s">
        <v>38</v>
      </c>
      <c r="H454" s="5">
        <v>379000</v>
      </c>
      <c r="I454" s="5">
        <v>60640</v>
      </c>
      <c r="J454" s="5" t="s">
        <v>1283</v>
      </c>
      <c r="K454" s="26">
        <v>439640</v>
      </c>
    </row>
    <row r="455" spans="1:11">
      <c r="A455" s="483" t="s">
        <v>1585</v>
      </c>
      <c r="B455" s="492">
        <v>429</v>
      </c>
      <c r="C455" s="6" t="s">
        <v>584</v>
      </c>
      <c r="D455" s="5" t="s">
        <v>1576</v>
      </c>
      <c r="E455" s="5" t="s">
        <v>1576</v>
      </c>
      <c r="F455" s="5">
        <v>1</v>
      </c>
      <c r="G455" s="5" t="s">
        <v>589</v>
      </c>
      <c r="H455" s="5">
        <v>760000</v>
      </c>
      <c r="I455" s="5">
        <v>121600</v>
      </c>
      <c r="J455" s="5" t="s">
        <v>1283</v>
      </c>
      <c r="K455" s="26">
        <v>881600</v>
      </c>
    </row>
    <row r="456" spans="1:11">
      <c r="A456" s="483" t="s">
        <v>1585</v>
      </c>
      <c r="B456" s="492">
        <v>445</v>
      </c>
      <c r="C456" s="6" t="s">
        <v>638</v>
      </c>
      <c r="D456" s="5" t="s">
        <v>639</v>
      </c>
      <c r="E456" s="5" t="s">
        <v>626</v>
      </c>
      <c r="F456" s="5">
        <v>1</v>
      </c>
      <c r="G456" s="5" t="s">
        <v>23</v>
      </c>
      <c r="H456" s="5">
        <v>538000</v>
      </c>
      <c r="I456" s="5">
        <v>86080</v>
      </c>
      <c r="J456" s="5" t="s">
        <v>1283</v>
      </c>
      <c r="K456" s="26">
        <v>624080</v>
      </c>
    </row>
    <row r="457" spans="1:11">
      <c r="A457" s="483" t="s">
        <v>1585</v>
      </c>
      <c r="B457" s="492">
        <v>446</v>
      </c>
      <c r="C457" s="6" t="s">
        <v>640</v>
      </c>
      <c r="D457" s="5" t="s">
        <v>641</v>
      </c>
      <c r="E457" s="5" t="s">
        <v>626</v>
      </c>
      <c r="F457" s="5">
        <v>1</v>
      </c>
      <c r="G457" s="5" t="s">
        <v>23</v>
      </c>
      <c r="H457" s="5">
        <v>415000</v>
      </c>
      <c r="I457" s="5">
        <v>66400</v>
      </c>
      <c r="J457" s="5" t="s">
        <v>1283</v>
      </c>
      <c r="K457" s="26">
        <v>481400</v>
      </c>
    </row>
    <row r="458" spans="1:11">
      <c r="A458" s="483" t="s">
        <v>1585</v>
      </c>
      <c r="B458" s="492">
        <v>447</v>
      </c>
      <c r="C458" s="6" t="s">
        <v>642</v>
      </c>
      <c r="D458" s="5" t="s">
        <v>1590</v>
      </c>
      <c r="E458" s="5" t="s">
        <v>644</v>
      </c>
      <c r="F458" s="5">
        <v>1</v>
      </c>
      <c r="G458" s="5" t="s">
        <v>23</v>
      </c>
      <c r="H458" s="5">
        <v>263000</v>
      </c>
      <c r="I458" s="5">
        <v>42080</v>
      </c>
      <c r="J458" s="5" t="s">
        <v>1283</v>
      </c>
      <c r="K458" s="26">
        <v>305080</v>
      </c>
    </row>
    <row r="459" spans="1:11">
      <c r="A459" s="483" t="s">
        <v>1585</v>
      </c>
      <c r="B459" s="492">
        <v>448</v>
      </c>
      <c r="C459" s="6" t="s">
        <v>1591</v>
      </c>
      <c r="D459" s="5" t="s">
        <v>1592</v>
      </c>
      <c r="E459" s="5" t="s">
        <v>647</v>
      </c>
      <c r="F459" s="5">
        <v>10</v>
      </c>
      <c r="G459" s="5" t="s">
        <v>23</v>
      </c>
      <c r="H459" s="5">
        <v>592000</v>
      </c>
      <c r="I459" s="5">
        <v>94720</v>
      </c>
      <c r="J459" s="5" t="s">
        <v>1283</v>
      </c>
      <c r="K459" s="26">
        <v>6867200</v>
      </c>
    </row>
    <row r="460" spans="1:11">
      <c r="A460" s="483" t="s">
        <v>1585</v>
      </c>
      <c r="B460" s="492">
        <v>449</v>
      </c>
      <c r="C460" s="6" t="s">
        <v>648</v>
      </c>
      <c r="D460" s="5" t="s">
        <v>649</v>
      </c>
      <c r="E460" s="5" t="s">
        <v>644</v>
      </c>
      <c r="F460" s="5">
        <v>1</v>
      </c>
      <c r="G460" s="5" t="s">
        <v>23</v>
      </c>
      <c r="H460" s="5">
        <v>348000</v>
      </c>
      <c r="I460" s="5">
        <v>55680</v>
      </c>
      <c r="J460" s="5" t="s">
        <v>1283</v>
      </c>
      <c r="K460" s="26">
        <v>403680</v>
      </c>
    </row>
    <row r="461" spans="1:11">
      <c r="A461" s="483" t="s">
        <v>1585</v>
      </c>
      <c r="B461" s="492">
        <v>450</v>
      </c>
      <c r="C461" s="6" t="s">
        <v>650</v>
      </c>
      <c r="D461" s="5" t="s">
        <v>651</v>
      </c>
      <c r="E461" s="5" t="s">
        <v>626</v>
      </c>
      <c r="F461" s="5">
        <v>1</v>
      </c>
      <c r="G461" s="5" t="s">
        <v>23</v>
      </c>
      <c r="H461" s="5">
        <v>640000</v>
      </c>
      <c r="I461" s="5">
        <v>102400</v>
      </c>
      <c r="J461" s="5" t="s">
        <v>1283</v>
      </c>
      <c r="K461" s="26">
        <v>742400</v>
      </c>
    </row>
    <row r="462" spans="1:11">
      <c r="A462" s="483" t="s">
        <v>1585</v>
      </c>
      <c r="B462" s="492">
        <v>471</v>
      </c>
      <c r="C462" s="6" t="s">
        <v>708</v>
      </c>
      <c r="D462" s="5" t="s">
        <v>709</v>
      </c>
      <c r="E462" s="5" t="s">
        <v>647</v>
      </c>
      <c r="F462" s="5">
        <v>1</v>
      </c>
      <c r="G462" s="5" t="s">
        <v>1382</v>
      </c>
      <c r="H462" s="5">
        <v>922000</v>
      </c>
      <c r="I462" s="5">
        <v>147520</v>
      </c>
      <c r="J462" s="5" t="s">
        <v>1283</v>
      </c>
      <c r="K462" s="26">
        <v>1069520</v>
      </c>
    </row>
    <row r="463" spans="1:11">
      <c r="A463" s="483" t="s">
        <v>1585</v>
      </c>
      <c r="B463" s="492">
        <v>473</v>
      </c>
      <c r="C463" s="6" t="s">
        <v>713</v>
      </c>
      <c r="D463" s="5" t="s">
        <v>714</v>
      </c>
      <c r="E463" s="5" t="s">
        <v>644</v>
      </c>
      <c r="F463" s="5">
        <v>2</v>
      </c>
      <c r="G463" s="5" t="s">
        <v>1383</v>
      </c>
      <c r="H463" s="5">
        <v>452000</v>
      </c>
      <c r="I463" s="5">
        <v>72320</v>
      </c>
      <c r="J463" s="5" t="s">
        <v>1283</v>
      </c>
      <c r="K463" s="26">
        <v>1048640</v>
      </c>
    </row>
    <row r="464" spans="1:11">
      <c r="A464" s="483" t="s">
        <v>1585</v>
      </c>
      <c r="B464" s="492">
        <v>538</v>
      </c>
      <c r="C464" s="6" t="s">
        <v>890</v>
      </c>
      <c r="D464" s="5" t="s">
        <v>891</v>
      </c>
      <c r="E464" s="5" t="s">
        <v>1576</v>
      </c>
      <c r="F464" s="5">
        <v>4</v>
      </c>
      <c r="G464" s="5" t="s">
        <v>296</v>
      </c>
      <c r="H464" s="5">
        <v>37000</v>
      </c>
      <c r="I464" s="5">
        <v>5920</v>
      </c>
      <c r="J464" s="5" t="s">
        <v>1283</v>
      </c>
      <c r="K464" s="26">
        <v>171680</v>
      </c>
    </row>
    <row r="465" spans="1:11">
      <c r="A465" s="483" t="s">
        <v>1585</v>
      </c>
      <c r="B465" s="492">
        <v>549</v>
      </c>
      <c r="C465" s="6" t="s">
        <v>1062</v>
      </c>
      <c r="D465" s="5" t="s">
        <v>1063</v>
      </c>
      <c r="E465" s="5" t="s">
        <v>1576</v>
      </c>
      <c r="F465" s="5">
        <v>1</v>
      </c>
      <c r="G465" s="5" t="s">
        <v>23</v>
      </c>
      <c r="H465" s="5">
        <v>489000</v>
      </c>
      <c r="I465" s="5">
        <v>78240</v>
      </c>
      <c r="J465" s="5" t="s">
        <v>1283</v>
      </c>
      <c r="K465" s="26">
        <v>567240</v>
      </c>
    </row>
    <row r="466" spans="1:11">
      <c r="A466" s="483" t="s">
        <v>1585</v>
      </c>
      <c r="B466" s="492">
        <v>550</v>
      </c>
      <c r="C466" s="6" t="s">
        <v>1064</v>
      </c>
      <c r="D466" s="5" t="s">
        <v>1065</v>
      </c>
      <c r="E466" s="5" t="s">
        <v>1576</v>
      </c>
      <c r="F466" s="5">
        <v>1</v>
      </c>
      <c r="G466" s="5" t="s">
        <v>23</v>
      </c>
      <c r="H466" s="5">
        <v>462000</v>
      </c>
      <c r="I466" s="5">
        <v>73920</v>
      </c>
      <c r="J466" s="5" t="s">
        <v>1283</v>
      </c>
      <c r="K466" s="26">
        <v>535920</v>
      </c>
    </row>
    <row r="467" spans="1:11">
      <c r="A467" s="483" t="s">
        <v>1585</v>
      </c>
      <c r="B467" s="492">
        <v>551</v>
      </c>
      <c r="C467" s="6" t="s">
        <v>1066</v>
      </c>
      <c r="D467" s="5" t="s">
        <v>1067</v>
      </c>
      <c r="E467" s="5" t="s">
        <v>1576</v>
      </c>
      <c r="F467" s="5">
        <v>1</v>
      </c>
      <c r="G467" s="5" t="s">
        <v>23</v>
      </c>
      <c r="H467" s="5">
        <v>489000</v>
      </c>
      <c r="I467" s="5">
        <v>78240</v>
      </c>
      <c r="J467" s="5" t="s">
        <v>1283</v>
      </c>
      <c r="K467" s="26">
        <v>567240</v>
      </c>
    </row>
    <row r="468" spans="1:11">
      <c r="A468" s="483" t="s">
        <v>1585</v>
      </c>
      <c r="B468" s="492">
        <v>552</v>
      </c>
      <c r="C468" s="6" t="s">
        <v>1068</v>
      </c>
      <c r="D468" s="5" t="s">
        <v>1069</v>
      </c>
      <c r="E468" s="5" t="s">
        <v>1576</v>
      </c>
      <c r="F468" s="5">
        <v>1</v>
      </c>
      <c r="G468" s="5" t="s">
        <v>23</v>
      </c>
      <c r="H468" s="5">
        <v>485000</v>
      </c>
      <c r="I468" s="5">
        <v>77600</v>
      </c>
      <c r="J468" s="5" t="s">
        <v>1283</v>
      </c>
      <c r="K468" s="26">
        <v>562600</v>
      </c>
    </row>
    <row r="469" spans="1:11">
      <c r="A469" s="483" t="s">
        <v>1585</v>
      </c>
      <c r="B469" s="492">
        <v>555</v>
      </c>
      <c r="C469" s="6" t="s">
        <v>1074</v>
      </c>
      <c r="D469" s="5" t="s">
        <v>1075</v>
      </c>
      <c r="E469" s="5" t="s">
        <v>1576</v>
      </c>
      <c r="F469" s="5">
        <v>5</v>
      </c>
      <c r="G469" s="5" t="s">
        <v>49</v>
      </c>
      <c r="H469" s="5">
        <v>221000</v>
      </c>
      <c r="I469" s="5">
        <v>35360</v>
      </c>
      <c r="J469" s="5" t="s">
        <v>1283</v>
      </c>
      <c r="K469" s="26">
        <v>1281800</v>
      </c>
    </row>
    <row r="470" spans="1:11">
      <c r="A470" s="483" t="s">
        <v>1585</v>
      </c>
      <c r="B470" s="492">
        <v>557</v>
      </c>
      <c r="C470" s="6" t="s">
        <v>1081</v>
      </c>
      <c r="D470" s="5" t="s">
        <v>1082</v>
      </c>
      <c r="E470" s="5" t="s">
        <v>1576</v>
      </c>
      <c r="F470" s="5">
        <v>1</v>
      </c>
      <c r="G470" s="5" t="s">
        <v>1317</v>
      </c>
      <c r="H470" s="5">
        <v>748000</v>
      </c>
      <c r="I470" s="5">
        <v>119680</v>
      </c>
      <c r="J470" s="5" t="s">
        <v>1283</v>
      </c>
      <c r="K470" s="26">
        <v>867680</v>
      </c>
    </row>
    <row r="471" spans="1:11">
      <c r="A471" s="483" t="s">
        <v>1585</v>
      </c>
      <c r="B471" s="492">
        <v>559</v>
      </c>
      <c r="C471" s="6" t="s">
        <v>1086</v>
      </c>
      <c r="D471" s="5" t="s">
        <v>1087</v>
      </c>
      <c r="E471" s="5" t="s">
        <v>1576</v>
      </c>
      <c r="F471" s="5">
        <v>1</v>
      </c>
      <c r="G471" s="5" t="s">
        <v>1317</v>
      </c>
      <c r="H471" s="5">
        <v>583000</v>
      </c>
      <c r="I471" s="5">
        <v>93280</v>
      </c>
      <c r="J471" s="5" t="s">
        <v>1283</v>
      </c>
      <c r="K471" s="26">
        <v>676280</v>
      </c>
    </row>
    <row r="472" spans="1:11">
      <c r="A472" s="483" t="s">
        <v>1585</v>
      </c>
      <c r="B472" s="492">
        <v>581</v>
      </c>
      <c r="C472" s="6" t="s">
        <v>929</v>
      </c>
      <c r="D472" s="5">
        <v>5</v>
      </c>
      <c r="E472" s="5" t="s">
        <v>308</v>
      </c>
      <c r="F472" s="5">
        <v>1</v>
      </c>
      <c r="G472" s="5" t="s">
        <v>23</v>
      </c>
      <c r="H472" s="5">
        <v>1214000</v>
      </c>
      <c r="I472" s="5">
        <v>194240</v>
      </c>
      <c r="J472" s="5" t="s">
        <v>1283</v>
      </c>
      <c r="K472" s="26">
        <v>1408240</v>
      </c>
    </row>
    <row r="473" spans="1:11">
      <c r="A473" s="483" t="s">
        <v>1585</v>
      </c>
      <c r="B473" s="492">
        <v>582</v>
      </c>
      <c r="C473" s="6" t="s">
        <v>930</v>
      </c>
      <c r="D473" s="5">
        <v>100</v>
      </c>
      <c r="E473" s="5" t="s">
        <v>317</v>
      </c>
      <c r="F473" s="5">
        <v>1</v>
      </c>
      <c r="G473" s="5" t="s">
        <v>23</v>
      </c>
      <c r="H473" s="5">
        <v>669000</v>
      </c>
      <c r="I473" s="5">
        <v>107040</v>
      </c>
      <c r="J473" s="5" t="s">
        <v>1283</v>
      </c>
      <c r="K473" s="26">
        <v>776040</v>
      </c>
    </row>
    <row r="474" spans="1:11">
      <c r="A474" s="483" t="s">
        <v>1585</v>
      </c>
      <c r="B474" s="492">
        <v>583</v>
      </c>
      <c r="C474" s="6" t="s">
        <v>931</v>
      </c>
      <c r="D474" s="5">
        <v>10</v>
      </c>
      <c r="E474" s="5" t="s">
        <v>308</v>
      </c>
      <c r="F474" s="5">
        <v>1</v>
      </c>
      <c r="G474" s="5" t="s">
        <v>23</v>
      </c>
      <c r="H474" s="5">
        <v>589000</v>
      </c>
      <c r="I474" s="5">
        <v>94240</v>
      </c>
      <c r="J474" s="5" t="s">
        <v>1283</v>
      </c>
      <c r="K474" s="26">
        <v>683240</v>
      </c>
    </row>
    <row r="475" spans="1:11">
      <c r="A475" s="483" t="s">
        <v>1585</v>
      </c>
      <c r="B475" s="492">
        <v>585</v>
      </c>
      <c r="C475" s="6" t="s">
        <v>933</v>
      </c>
      <c r="D475" s="5">
        <v>100</v>
      </c>
      <c r="E475" s="5" t="s">
        <v>317</v>
      </c>
      <c r="F475" s="5">
        <v>1</v>
      </c>
      <c r="G475" s="5" t="s">
        <v>23</v>
      </c>
      <c r="H475" s="5">
        <v>785000</v>
      </c>
      <c r="I475" s="5">
        <v>125600</v>
      </c>
      <c r="J475" s="5" t="s">
        <v>1283</v>
      </c>
      <c r="K475" s="26">
        <v>910600</v>
      </c>
    </row>
    <row r="476" spans="1:11">
      <c r="A476" s="483" t="s">
        <v>1585</v>
      </c>
      <c r="B476" s="492">
        <v>614</v>
      </c>
      <c r="C476" s="6" t="s">
        <v>979</v>
      </c>
      <c r="D476" s="5">
        <v>1</v>
      </c>
      <c r="E476" s="5" t="s">
        <v>317</v>
      </c>
      <c r="F476" s="5">
        <v>1</v>
      </c>
      <c r="G476" s="5" t="s">
        <v>23</v>
      </c>
      <c r="H476" s="5">
        <v>1282000</v>
      </c>
      <c r="I476" s="5">
        <v>205120</v>
      </c>
      <c r="J476" s="5" t="s">
        <v>1283</v>
      </c>
      <c r="K476" s="26">
        <v>1487120</v>
      </c>
    </row>
    <row r="477" spans="1:11">
      <c r="A477" s="483" t="s">
        <v>1585</v>
      </c>
      <c r="B477" s="492">
        <v>615</v>
      </c>
      <c r="C477" s="6" t="s">
        <v>980</v>
      </c>
      <c r="D477" s="5">
        <v>1</v>
      </c>
      <c r="E477" s="5" t="s">
        <v>981</v>
      </c>
      <c r="F477" s="5">
        <v>1</v>
      </c>
      <c r="G477" s="5" t="s">
        <v>23</v>
      </c>
      <c r="H477" s="5">
        <v>863000</v>
      </c>
      <c r="I477" s="5">
        <v>138080</v>
      </c>
      <c r="J477" s="5" t="s">
        <v>1283</v>
      </c>
      <c r="K477" s="26">
        <v>1001080</v>
      </c>
    </row>
    <row r="478" spans="1:11">
      <c r="A478" s="483" t="s">
        <v>1585</v>
      </c>
      <c r="B478" s="492">
        <v>616</v>
      </c>
      <c r="C478" s="6" t="s">
        <v>982</v>
      </c>
      <c r="D478" s="5">
        <v>50</v>
      </c>
      <c r="E478" s="5" t="s">
        <v>935</v>
      </c>
      <c r="F478" s="5">
        <v>1</v>
      </c>
      <c r="G478" s="5" t="s">
        <v>23</v>
      </c>
      <c r="H478" s="5">
        <v>945000</v>
      </c>
      <c r="I478" s="5">
        <v>151200</v>
      </c>
      <c r="J478" s="5" t="s">
        <v>1283</v>
      </c>
      <c r="K478" s="26">
        <v>1096200</v>
      </c>
    </row>
    <row r="479" spans="1:11">
      <c r="A479" s="483" t="s">
        <v>1585</v>
      </c>
      <c r="B479" s="492">
        <v>619</v>
      </c>
      <c r="C479" s="6" t="s">
        <v>986</v>
      </c>
      <c r="D479" s="5">
        <v>10</v>
      </c>
      <c r="E479" s="5" t="s">
        <v>308</v>
      </c>
      <c r="F479" s="5">
        <v>1</v>
      </c>
      <c r="G479" s="5" t="s">
        <v>23</v>
      </c>
      <c r="H479" s="5">
        <v>542000</v>
      </c>
      <c r="I479" s="5">
        <v>86720</v>
      </c>
      <c r="J479" s="5" t="s">
        <v>1283</v>
      </c>
      <c r="K479" s="26">
        <v>628720</v>
      </c>
    </row>
    <row r="480" spans="1:11">
      <c r="A480" s="483" t="s">
        <v>1585</v>
      </c>
      <c r="B480" s="492">
        <v>620</v>
      </c>
      <c r="C480" s="6" t="s">
        <v>987</v>
      </c>
      <c r="D480" s="5">
        <v>100</v>
      </c>
      <c r="E480" s="5" t="s">
        <v>317</v>
      </c>
      <c r="F480" s="5">
        <v>1</v>
      </c>
      <c r="G480" s="5" t="s">
        <v>88</v>
      </c>
      <c r="H480" s="5">
        <v>400000</v>
      </c>
      <c r="I480" s="5">
        <v>64000</v>
      </c>
      <c r="J480" s="5" t="s">
        <v>1283</v>
      </c>
      <c r="K480" s="26">
        <v>464000</v>
      </c>
    </row>
    <row r="481" spans="1:11">
      <c r="A481" s="483" t="s">
        <v>1585</v>
      </c>
      <c r="B481" s="492">
        <v>621</v>
      </c>
      <c r="C481" s="6" t="s">
        <v>989</v>
      </c>
      <c r="D481" s="5">
        <v>1</v>
      </c>
      <c r="E481" s="5" t="s">
        <v>317</v>
      </c>
      <c r="F481" s="5">
        <v>1</v>
      </c>
      <c r="G481" s="5" t="s">
        <v>23</v>
      </c>
      <c r="H481" s="5">
        <v>435000</v>
      </c>
      <c r="I481" s="5">
        <v>69600</v>
      </c>
      <c r="J481" s="5" t="s">
        <v>1283</v>
      </c>
      <c r="K481" s="26">
        <v>504600</v>
      </c>
    </row>
    <row r="482" spans="1:11">
      <c r="A482" s="483" t="s">
        <v>1585</v>
      </c>
      <c r="B482" s="492">
        <v>622</v>
      </c>
      <c r="C482" s="6" t="s">
        <v>990</v>
      </c>
      <c r="D482" s="5">
        <v>100</v>
      </c>
      <c r="E482" s="5" t="s">
        <v>317</v>
      </c>
      <c r="F482" s="5">
        <v>1</v>
      </c>
      <c r="G482" s="5" t="s">
        <v>23</v>
      </c>
      <c r="H482" s="5">
        <v>179000</v>
      </c>
      <c r="I482" s="5">
        <v>28640</v>
      </c>
      <c r="J482" s="5" t="s">
        <v>1283</v>
      </c>
      <c r="K482" s="26">
        <v>207640</v>
      </c>
    </row>
    <row r="483" spans="1:11">
      <c r="A483" s="483" t="s">
        <v>1585</v>
      </c>
      <c r="B483" s="492">
        <v>624</v>
      </c>
      <c r="C483" s="6" t="s">
        <v>992</v>
      </c>
      <c r="D483" s="5">
        <v>100</v>
      </c>
      <c r="E483" s="5" t="s">
        <v>935</v>
      </c>
      <c r="F483" s="5">
        <v>1</v>
      </c>
      <c r="G483" s="5" t="s">
        <v>23</v>
      </c>
      <c r="H483" s="5">
        <v>227000</v>
      </c>
      <c r="I483" s="5">
        <v>36320</v>
      </c>
      <c r="J483" s="5" t="s">
        <v>1283</v>
      </c>
      <c r="K483" s="26">
        <v>263320</v>
      </c>
    </row>
    <row r="484" spans="1:11">
      <c r="A484" s="483" t="s">
        <v>1585</v>
      </c>
      <c r="B484" s="492">
        <v>627</v>
      </c>
      <c r="C484" s="6" t="s">
        <v>995</v>
      </c>
      <c r="D484" s="5">
        <v>25</v>
      </c>
      <c r="E484" s="5" t="s">
        <v>308</v>
      </c>
      <c r="F484" s="5">
        <v>1</v>
      </c>
      <c r="G484" s="5" t="s">
        <v>23</v>
      </c>
      <c r="H484" s="5">
        <v>489000</v>
      </c>
      <c r="I484" s="5">
        <v>78240</v>
      </c>
      <c r="J484" s="5" t="s">
        <v>1283</v>
      </c>
      <c r="K484" s="26">
        <v>567240</v>
      </c>
    </row>
    <row r="485" spans="1:11">
      <c r="A485" s="483" t="s">
        <v>1585</v>
      </c>
      <c r="B485" s="492">
        <v>629</v>
      </c>
      <c r="C485" s="6" t="s">
        <v>997</v>
      </c>
      <c r="D485" s="5">
        <v>1</v>
      </c>
      <c r="E485" s="5" t="s">
        <v>935</v>
      </c>
      <c r="F485" s="5">
        <v>1</v>
      </c>
      <c r="G485" s="5" t="s">
        <v>38</v>
      </c>
      <c r="H485" s="5">
        <v>800000</v>
      </c>
      <c r="I485" s="5">
        <v>128000</v>
      </c>
      <c r="J485" s="5" t="s">
        <v>1283</v>
      </c>
      <c r="K485" s="26">
        <v>928000</v>
      </c>
    </row>
    <row r="486" spans="1:11">
      <c r="A486" s="483" t="s">
        <v>1585</v>
      </c>
      <c r="B486" s="492">
        <v>632</v>
      </c>
      <c r="C486" s="6" t="s">
        <v>1000</v>
      </c>
      <c r="D486" s="5">
        <v>10</v>
      </c>
      <c r="E486" s="5" t="s">
        <v>317</v>
      </c>
      <c r="F486" s="5">
        <v>1</v>
      </c>
      <c r="G486" s="5" t="s">
        <v>23</v>
      </c>
      <c r="H486" s="5">
        <v>265000</v>
      </c>
      <c r="I486" s="5">
        <v>42400</v>
      </c>
      <c r="J486" s="5" t="s">
        <v>1283</v>
      </c>
      <c r="K486" s="26">
        <v>307400</v>
      </c>
    </row>
    <row r="487" spans="1:11">
      <c r="A487" s="483" t="s">
        <v>1585</v>
      </c>
      <c r="B487" s="492">
        <v>634</v>
      </c>
      <c r="C487" s="6" t="s">
        <v>1002</v>
      </c>
      <c r="D487" s="5">
        <v>5</v>
      </c>
      <c r="E487" s="5" t="s">
        <v>308</v>
      </c>
      <c r="F487" s="5">
        <v>1</v>
      </c>
      <c r="G487" s="5" t="s">
        <v>23</v>
      </c>
      <c r="H487" s="5">
        <v>1869000</v>
      </c>
      <c r="I487" s="5">
        <v>299040</v>
      </c>
      <c r="J487" s="5" t="s">
        <v>1283</v>
      </c>
      <c r="K487" s="26">
        <v>2168040</v>
      </c>
    </row>
    <row r="488" spans="1:11">
      <c r="A488" s="483" t="s">
        <v>1585</v>
      </c>
      <c r="B488" s="492">
        <v>635</v>
      </c>
      <c r="C488" s="6" t="s">
        <v>1003</v>
      </c>
      <c r="D488" s="5">
        <v>1</v>
      </c>
      <c r="E488" s="5" t="s">
        <v>308</v>
      </c>
      <c r="F488" s="5">
        <v>1</v>
      </c>
      <c r="G488" s="5" t="s">
        <v>23</v>
      </c>
      <c r="H488" s="5">
        <v>961000</v>
      </c>
      <c r="I488" s="5">
        <v>153760</v>
      </c>
      <c r="J488" s="5" t="s">
        <v>1283</v>
      </c>
      <c r="K488" s="26">
        <v>1114760</v>
      </c>
    </row>
    <row r="489" spans="1:11">
      <c r="A489" s="483" t="s">
        <v>1585</v>
      </c>
      <c r="B489" s="492">
        <v>637</v>
      </c>
      <c r="C489" s="6" t="s">
        <v>1005</v>
      </c>
      <c r="D489" s="5">
        <v>10</v>
      </c>
      <c r="E489" s="5" t="s">
        <v>308</v>
      </c>
      <c r="F489" s="5">
        <v>1</v>
      </c>
      <c r="G489" s="5" t="s">
        <v>23</v>
      </c>
      <c r="H489" s="5">
        <v>1206000</v>
      </c>
      <c r="I489" s="5">
        <v>192960</v>
      </c>
      <c r="J489" s="5" t="s">
        <v>1283</v>
      </c>
      <c r="K489" s="26">
        <v>1398960</v>
      </c>
    </row>
    <row r="490" spans="1:11">
      <c r="A490" s="483" t="s">
        <v>1585</v>
      </c>
      <c r="B490" s="492">
        <v>638</v>
      </c>
      <c r="C490" s="6" t="s">
        <v>1006</v>
      </c>
      <c r="D490" s="5">
        <v>10</v>
      </c>
      <c r="E490" s="5" t="s">
        <v>308</v>
      </c>
      <c r="F490" s="5">
        <v>1</v>
      </c>
      <c r="G490" s="5" t="s">
        <v>23</v>
      </c>
      <c r="H490" s="5">
        <v>812000</v>
      </c>
      <c r="I490" s="5">
        <v>129920</v>
      </c>
      <c r="J490" s="5" t="s">
        <v>1283</v>
      </c>
      <c r="K490" s="26">
        <v>941920</v>
      </c>
    </row>
    <row r="491" spans="1:11">
      <c r="A491" s="483" t="s">
        <v>1585</v>
      </c>
      <c r="B491" s="492">
        <v>639</v>
      </c>
      <c r="C491" s="6" t="s">
        <v>1007</v>
      </c>
      <c r="D491" s="5">
        <v>10</v>
      </c>
      <c r="E491" s="5" t="s">
        <v>308</v>
      </c>
      <c r="F491" s="5">
        <v>1</v>
      </c>
      <c r="G491" s="5" t="s">
        <v>23</v>
      </c>
      <c r="H491" s="5">
        <v>1251000</v>
      </c>
      <c r="I491" s="5">
        <v>200160</v>
      </c>
      <c r="J491" s="5" t="s">
        <v>1283</v>
      </c>
      <c r="K491" s="26">
        <v>1451160</v>
      </c>
    </row>
    <row r="492" spans="1:11">
      <c r="A492" s="483" t="s">
        <v>1585</v>
      </c>
      <c r="B492" s="492">
        <v>640</v>
      </c>
      <c r="C492" s="6" t="s">
        <v>1008</v>
      </c>
      <c r="D492" s="5">
        <v>50</v>
      </c>
      <c r="E492" s="5" t="s">
        <v>308</v>
      </c>
      <c r="F492" s="5">
        <v>1</v>
      </c>
      <c r="G492" s="5" t="s">
        <v>23</v>
      </c>
      <c r="H492" s="5">
        <v>361000</v>
      </c>
      <c r="I492" s="5">
        <v>57760</v>
      </c>
      <c r="J492" s="5" t="s">
        <v>1283</v>
      </c>
      <c r="K492" s="26">
        <v>418760</v>
      </c>
    </row>
    <row r="493" spans="1:11">
      <c r="A493" s="483" t="s">
        <v>1585</v>
      </c>
      <c r="B493" s="492">
        <v>641</v>
      </c>
      <c r="C493" s="6" t="s">
        <v>1009</v>
      </c>
      <c r="D493" s="5">
        <v>25</v>
      </c>
      <c r="E493" s="5" t="s">
        <v>308</v>
      </c>
      <c r="F493" s="5">
        <v>1</v>
      </c>
      <c r="G493" s="5" t="s">
        <v>1436</v>
      </c>
      <c r="H493" s="5">
        <v>627000</v>
      </c>
      <c r="I493" s="5">
        <v>100320</v>
      </c>
      <c r="J493" s="5" t="s">
        <v>1283</v>
      </c>
      <c r="K493" s="26">
        <v>727320</v>
      </c>
    </row>
    <row r="494" spans="1:11">
      <c r="A494" s="483" t="s">
        <v>1585</v>
      </c>
      <c r="B494" s="492">
        <v>642</v>
      </c>
      <c r="C494" s="6" t="s">
        <v>1011</v>
      </c>
      <c r="D494" s="5">
        <v>50</v>
      </c>
      <c r="E494" s="5" t="s">
        <v>308</v>
      </c>
      <c r="F494" s="5">
        <v>1</v>
      </c>
      <c r="G494" s="5" t="s">
        <v>23</v>
      </c>
      <c r="H494" s="5">
        <v>1197000</v>
      </c>
      <c r="I494" s="5">
        <v>191520</v>
      </c>
      <c r="J494" s="5" t="s">
        <v>1283</v>
      </c>
      <c r="K494" s="26">
        <v>1388520</v>
      </c>
    </row>
    <row r="495" spans="1:11">
      <c r="A495" s="483" t="s">
        <v>1585</v>
      </c>
      <c r="B495" s="492">
        <v>643</v>
      </c>
      <c r="C495" s="6" t="s">
        <v>1012</v>
      </c>
      <c r="D495" s="5">
        <v>2</v>
      </c>
      <c r="E495" s="5" t="s">
        <v>317</v>
      </c>
      <c r="F495" s="5">
        <v>1</v>
      </c>
      <c r="G495" s="5" t="s">
        <v>23</v>
      </c>
      <c r="H495" s="5">
        <v>220000</v>
      </c>
      <c r="I495" s="5">
        <v>35200</v>
      </c>
      <c r="J495" s="5" t="s">
        <v>1283</v>
      </c>
      <c r="K495" s="26">
        <v>255200</v>
      </c>
    </row>
    <row r="496" spans="1:11">
      <c r="A496" s="483" t="s">
        <v>1585</v>
      </c>
      <c r="B496" s="492">
        <v>644</v>
      </c>
      <c r="C496" s="6" t="s">
        <v>1593</v>
      </c>
      <c r="D496" s="5">
        <v>10</v>
      </c>
      <c r="E496" s="5" t="s">
        <v>317</v>
      </c>
      <c r="F496" s="5">
        <v>1</v>
      </c>
      <c r="G496" s="5" t="s">
        <v>23</v>
      </c>
      <c r="H496" s="5">
        <v>379000</v>
      </c>
      <c r="I496" s="5">
        <v>60640</v>
      </c>
      <c r="J496" s="5" t="s">
        <v>1283</v>
      </c>
      <c r="K496" s="26">
        <v>439640</v>
      </c>
    </row>
    <row r="497" spans="1:11">
      <c r="A497" s="483" t="s">
        <v>1585</v>
      </c>
      <c r="B497" s="492">
        <v>645</v>
      </c>
      <c r="C497" s="6" t="s">
        <v>1014</v>
      </c>
      <c r="D497" s="5">
        <v>100</v>
      </c>
      <c r="E497" s="5" t="s">
        <v>308</v>
      </c>
      <c r="F497" s="5">
        <v>1</v>
      </c>
      <c r="G497" s="5" t="s">
        <v>23</v>
      </c>
      <c r="H497" s="5">
        <v>228000</v>
      </c>
      <c r="I497" s="5">
        <v>36480</v>
      </c>
      <c r="J497" s="5" t="s">
        <v>1283</v>
      </c>
      <c r="K497" s="26">
        <v>264480</v>
      </c>
    </row>
    <row r="498" spans="1:11">
      <c r="A498" s="483" t="s">
        <v>1585</v>
      </c>
      <c r="B498" s="492">
        <v>646</v>
      </c>
      <c r="C498" s="6" t="s">
        <v>1015</v>
      </c>
      <c r="D498" s="5">
        <v>20</v>
      </c>
      <c r="E498" s="5" t="s">
        <v>308</v>
      </c>
      <c r="F498" s="5">
        <v>1</v>
      </c>
      <c r="G498" s="5" t="s">
        <v>1436</v>
      </c>
      <c r="H498" s="5">
        <v>627000</v>
      </c>
      <c r="I498" s="5">
        <v>100320</v>
      </c>
      <c r="J498" s="5" t="s">
        <v>1283</v>
      </c>
      <c r="K498" s="26">
        <v>727320</v>
      </c>
    </row>
    <row r="499" spans="1:11">
      <c r="A499" s="483" t="s">
        <v>1585</v>
      </c>
      <c r="B499" s="492">
        <v>647</v>
      </c>
      <c r="C499" s="6" t="s">
        <v>1016</v>
      </c>
      <c r="D499" s="5">
        <v>25</v>
      </c>
      <c r="E499" s="5" t="s">
        <v>308</v>
      </c>
      <c r="F499" s="5">
        <v>1</v>
      </c>
      <c r="G499" s="5" t="s">
        <v>23</v>
      </c>
      <c r="H499" s="5">
        <v>1197000</v>
      </c>
      <c r="I499" s="5">
        <v>191520</v>
      </c>
      <c r="J499" s="5" t="s">
        <v>1283</v>
      </c>
      <c r="K499" s="26">
        <v>1388520</v>
      </c>
    </row>
    <row r="500" spans="1:11">
      <c r="A500" s="483" t="s">
        <v>1585</v>
      </c>
      <c r="B500" s="492">
        <v>648</v>
      </c>
      <c r="C500" s="6" t="s">
        <v>1017</v>
      </c>
      <c r="D500" s="5">
        <v>50</v>
      </c>
      <c r="E500" s="5" t="s">
        <v>308</v>
      </c>
      <c r="F500" s="5">
        <v>1</v>
      </c>
      <c r="G500" s="5" t="s">
        <v>23</v>
      </c>
      <c r="H500" s="5">
        <v>233000</v>
      </c>
      <c r="I500" s="5">
        <v>37280</v>
      </c>
      <c r="J500" s="5" t="s">
        <v>1283</v>
      </c>
      <c r="K500" s="26">
        <v>270280</v>
      </c>
    </row>
    <row r="501" spans="1:11">
      <c r="A501" s="483" t="s">
        <v>1585</v>
      </c>
      <c r="B501" s="492">
        <v>649</v>
      </c>
      <c r="C501" s="6" t="s">
        <v>1018</v>
      </c>
      <c r="D501" s="5">
        <v>1</v>
      </c>
      <c r="E501" s="5" t="s">
        <v>308</v>
      </c>
      <c r="F501" s="5">
        <v>1</v>
      </c>
      <c r="G501" s="5" t="s">
        <v>23</v>
      </c>
      <c r="H501" s="5">
        <v>782000</v>
      </c>
      <c r="I501" s="5">
        <v>125120</v>
      </c>
      <c r="J501" s="5" t="s">
        <v>1283</v>
      </c>
      <c r="K501" s="26">
        <v>907120</v>
      </c>
    </row>
    <row r="502" spans="1:11">
      <c r="A502" s="483" t="s">
        <v>1585</v>
      </c>
      <c r="B502" s="492">
        <v>650</v>
      </c>
      <c r="C502" s="6" t="s">
        <v>1019</v>
      </c>
      <c r="D502" s="5">
        <v>10</v>
      </c>
      <c r="E502" s="5" t="s">
        <v>308</v>
      </c>
      <c r="F502" s="5">
        <v>1</v>
      </c>
      <c r="G502" s="5" t="s">
        <v>23</v>
      </c>
      <c r="H502" s="5">
        <v>2507000</v>
      </c>
      <c r="I502" s="5">
        <v>401120</v>
      </c>
      <c r="J502" s="5" t="s">
        <v>1283</v>
      </c>
      <c r="K502" s="26">
        <v>2908120</v>
      </c>
    </row>
    <row r="503" spans="1:11">
      <c r="A503" s="483" t="s">
        <v>1585</v>
      </c>
      <c r="B503" s="492">
        <v>651</v>
      </c>
      <c r="C503" s="6" t="s">
        <v>1020</v>
      </c>
      <c r="D503" s="5">
        <v>1</v>
      </c>
      <c r="E503" s="5" t="s">
        <v>317</v>
      </c>
      <c r="F503" s="5">
        <v>1</v>
      </c>
      <c r="G503" s="5" t="s">
        <v>23</v>
      </c>
      <c r="H503" s="5">
        <v>316000</v>
      </c>
      <c r="I503" s="5">
        <v>50560</v>
      </c>
      <c r="J503" s="5" t="s">
        <v>1283</v>
      </c>
      <c r="K503" s="26">
        <v>366560</v>
      </c>
    </row>
    <row r="504" spans="1:11">
      <c r="A504" s="483" t="s">
        <v>1585</v>
      </c>
      <c r="B504" s="492">
        <v>652</v>
      </c>
      <c r="C504" s="6" t="s">
        <v>1021</v>
      </c>
      <c r="D504" s="5">
        <v>1</v>
      </c>
      <c r="E504" s="5" t="s">
        <v>981</v>
      </c>
      <c r="F504" s="5">
        <v>1</v>
      </c>
      <c r="G504" s="5" t="s">
        <v>23</v>
      </c>
      <c r="H504" s="5">
        <v>557000</v>
      </c>
      <c r="I504" s="5">
        <v>89120</v>
      </c>
      <c r="J504" s="5" t="s">
        <v>1283</v>
      </c>
      <c r="K504" s="26">
        <v>646120</v>
      </c>
    </row>
    <row r="505" spans="1:11" ht="30">
      <c r="A505" s="483" t="s">
        <v>1585</v>
      </c>
      <c r="B505" s="492">
        <v>654</v>
      </c>
      <c r="C505" s="6" t="s">
        <v>1023</v>
      </c>
      <c r="D505" s="5">
        <v>250</v>
      </c>
      <c r="E505" s="5" t="s">
        <v>317</v>
      </c>
      <c r="F505" s="5">
        <v>1</v>
      </c>
      <c r="G505" s="5" t="s">
        <v>23</v>
      </c>
      <c r="H505" s="5">
        <v>564000</v>
      </c>
      <c r="I505" s="5">
        <v>90240</v>
      </c>
      <c r="J505" s="5" t="s">
        <v>1283</v>
      </c>
      <c r="K505" s="26">
        <v>654240</v>
      </c>
    </row>
    <row r="506" spans="1:11">
      <c r="A506" s="483" t="s">
        <v>1585</v>
      </c>
      <c r="B506" s="492">
        <v>655</v>
      </c>
      <c r="C506" s="6" t="s">
        <v>1024</v>
      </c>
      <c r="D506" s="5">
        <v>10</v>
      </c>
      <c r="E506" s="5" t="s">
        <v>317</v>
      </c>
      <c r="F506" s="5">
        <v>1</v>
      </c>
      <c r="G506" s="5" t="s">
        <v>23</v>
      </c>
      <c r="H506" s="5">
        <v>641000</v>
      </c>
      <c r="I506" s="5">
        <v>102560</v>
      </c>
      <c r="J506" s="5" t="s">
        <v>1283</v>
      </c>
      <c r="K506" s="26">
        <v>743560</v>
      </c>
    </row>
    <row r="507" spans="1:11">
      <c r="A507" s="483" t="s">
        <v>1585</v>
      </c>
      <c r="B507" s="492">
        <v>665</v>
      </c>
      <c r="C507" s="6" t="s">
        <v>1041</v>
      </c>
      <c r="D507" s="5" t="s">
        <v>163</v>
      </c>
      <c r="E507" s="5" t="s">
        <v>54</v>
      </c>
      <c r="F507" s="5">
        <v>1</v>
      </c>
      <c r="G507" s="5" t="s">
        <v>1437</v>
      </c>
      <c r="H507" s="5">
        <v>2290000</v>
      </c>
      <c r="I507" s="5">
        <v>366400</v>
      </c>
      <c r="J507" s="5" t="s">
        <v>1283</v>
      </c>
      <c r="K507" s="26">
        <v>2656400</v>
      </c>
    </row>
    <row r="508" spans="1:11">
      <c r="A508" s="483" t="s">
        <v>1585</v>
      </c>
      <c r="B508" s="492">
        <v>667</v>
      </c>
      <c r="C508" s="6" t="s">
        <v>1044</v>
      </c>
      <c r="D508" s="5" t="s">
        <v>163</v>
      </c>
      <c r="E508" s="5" t="s">
        <v>54</v>
      </c>
      <c r="F508" s="5">
        <v>1</v>
      </c>
      <c r="G508" s="5" t="s">
        <v>1042</v>
      </c>
      <c r="H508" s="5">
        <v>862000</v>
      </c>
      <c r="I508" s="5">
        <v>137920</v>
      </c>
      <c r="J508" s="5" t="s">
        <v>1283</v>
      </c>
      <c r="K508" s="26">
        <v>999920</v>
      </c>
    </row>
    <row r="509" spans="1:11">
      <c r="A509" s="483" t="s">
        <v>1585</v>
      </c>
      <c r="B509" s="492">
        <v>672</v>
      </c>
      <c r="C509" s="6" t="s">
        <v>1051</v>
      </c>
      <c r="D509" s="5">
        <v>1</v>
      </c>
      <c r="E509" s="5" t="s">
        <v>944</v>
      </c>
      <c r="F509" s="5">
        <v>1</v>
      </c>
      <c r="G509" s="5" t="s">
        <v>1042</v>
      </c>
      <c r="H509" s="5">
        <v>1186000</v>
      </c>
      <c r="I509" s="5">
        <v>189760</v>
      </c>
      <c r="J509" s="5" t="s">
        <v>1283</v>
      </c>
      <c r="K509" s="26">
        <v>1375760</v>
      </c>
    </row>
    <row r="510" spans="1:11">
      <c r="A510" s="483" t="s">
        <v>1585</v>
      </c>
      <c r="B510" s="492">
        <v>676</v>
      </c>
      <c r="C510" s="6" t="s">
        <v>1057</v>
      </c>
      <c r="D510" s="5" t="s">
        <v>957</v>
      </c>
      <c r="E510" s="5" t="s">
        <v>944</v>
      </c>
      <c r="F510" s="5">
        <v>1</v>
      </c>
      <c r="G510" s="5" t="s">
        <v>88</v>
      </c>
      <c r="H510" s="5">
        <v>50000</v>
      </c>
      <c r="I510" s="5">
        <v>8000</v>
      </c>
      <c r="J510" s="5" t="s">
        <v>1283</v>
      </c>
      <c r="K510" s="26">
        <v>58000</v>
      </c>
    </row>
    <row r="511" spans="1:11">
      <c r="A511" s="483" t="s">
        <v>1585</v>
      </c>
      <c r="B511" s="492">
        <v>677</v>
      </c>
      <c r="C511" s="6" t="s">
        <v>1058</v>
      </c>
      <c r="D511" s="5">
        <v>100</v>
      </c>
      <c r="E511" s="5" t="s">
        <v>944</v>
      </c>
      <c r="F511" s="5">
        <v>2</v>
      </c>
      <c r="G511" s="5" t="s">
        <v>296</v>
      </c>
      <c r="H511" s="5">
        <v>1501000</v>
      </c>
      <c r="I511" s="5">
        <v>240160</v>
      </c>
      <c r="J511" s="5" t="s">
        <v>1283</v>
      </c>
      <c r="K511" s="26">
        <v>3482320</v>
      </c>
    </row>
    <row r="512" spans="1:11">
      <c r="A512" s="483" t="s">
        <v>1585</v>
      </c>
      <c r="B512" s="492">
        <v>694</v>
      </c>
      <c r="C512" s="6" t="s">
        <v>1131</v>
      </c>
      <c r="D512" s="5">
        <v>10</v>
      </c>
      <c r="E512" s="5" t="s">
        <v>1125</v>
      </c>
      <c r="F512" s="5">
        <v>1</v>
      </c>
      <c r="G512" s="5" t="s">
        <v>23</v>
      </c>
      <c r="H512" s="5">
        <v>265000</v>
      </c>
      <c r="I512" s="5">
        <v>42400</v>
      </c>
      <c r="J512" s="5" t="s">
        <v>1283</v>
      </c>
      <c r="K512" s="26">
        <v>307400</v>
      </c>
    </row>
    <row r="513" spans="1:11">
      <c r="A513" s="483" t="s">
        <v>1585</v>
      </c>
      <c r="B513" s="492">
        <v>699</v>
      </c>
      <c r="C513" s="6" t="s">
        <v>1140</v>
      </c>
      <c r="D513" s="5">
        <v>5</v>
      </c>
      <c r="E513" s="5" t="s">
        <v>1125</v>
      </c>
      <c r="F513" s="5">
        <v>1</v>
      </c>
      <c r="G513" s="5" t="s">
        <v>1412</v>
      </c>
      <c r="H513" s="5">
        <v>922000</v>
      </c>
      <c r="I513" s="5">
        <v>147520</v>
      </c>
      <c r="J513" s="5" t="s">
        <v>1283</v>
      </c>
      <c r="K513" s="26">
        <v>1069520</v>
      </c>
    </row>
    <row r="514" spans="1:11">
      <c r="A514" s="483" t="s">
        <v>1585</v>
      </c>
      <c r="B514" s="492">
        <v>708</v>
      </c>
      <c r="C514" s="6" t="s">
        <v>1156</v>
      </c>
      <c r="D514" s="5">
        <v>100</v>
      </c>
      <c r="E514" s="5" t="s">
        <v>1125</v>
      </c>
      <c r="F514" s="5">
        <v>1</v>
      </c>
      <c r="G514" s="5" t="s">
        <v>23</v>
      </c>
      <c r="H514" s="5">
        <v>377000</v>
      </c>
      <c r="I514" s="5">
        <v>60320</v>
      </c>
      <c r="J514" s="5" t="s">
        <v>1283</v>
      </c>
      <c r="K514" s="26">
        <v>437320</v>
      </c>
    </row>
    <row r="515" spans="1:11">
      <c r="A515" s="483" t="s">
        <v>1585</v>
      </c>
      <c r="B515" s="492">
        <v>715</v>
      </c>
      <c r="C515" s="6" t="s">
        <v>1163</v>
      </c>
      <c r="D515" s="5">
        <v>25</v>
      </c>
      <c r="E515" s="5" t="s">
        <v>1148</v>
      </c>
      <c r="F515" s="5">
        <v>1</v>
      </c>
      <c r="G515" s="5" t="s">
        <v>23</v>
      </c>
      <c r="H515" s="5">
        <v>2039000</v>
      </c>
      <c r="I515" s="5">
        <v>326240</v>
      </c>
      <c r="J515" s="5" t="s">
        <v>1283</v>
      </c>
      <c r="K515" s="26">
        <v>2365240</v>
      </c>
    </row>
    <row r="516" spans="1:11">
      <c r="A516" s="483" t="s">
        <v>1585</v>
      </c>
      <c r="B516" s="492">
        <v>716</v>
      </c>
      <c r="C516" s="6" t="s">
        <v>1164</v>
      </c>
      <c r="D516" s="5">
        <v>250</v>
      </c>
      <c r="E516" s="5" t="s">
        <v>1148</v>
      </c>
      <c r="F516" s="5">
        <v>1</v>
      </c>
      <c r="G516" s="5" t="s">
        <v>23</v>
      </c>
      <c r="H516" s="5">
        <v>696000</v>
      </c>
      <c r="I516" s="5">
        <v>111360</v>
      </c>
      <c r="J516" s="5" t="s">
        <v>1283</v>
      </c>
      <c r="K516" s="26">
        <v>807360</v>
      </c>
    </row>
    <row r="517" spans="1:11">
      <c r="A517" s="483" t="s">
        <v>1585</v>
      </c>
      <c r="B517" s="492">
        <v>718</v>
      </c>
      <c r="C517" s="6" t="s">
        <v>1166</v>
      </c>
      <c r="D517" s="5">
        <v>500</v>
      </c>
      <c r="E517" s="5" t="s">
        <v>1125</v>
      </c>
      <c r="F517" s="5">
        <v>1</v>
      </c>
      <c r="G517" s="5" t="s">
        <v>23</v>
      </c>
      <c r="H517" s="5">
        <v>215000</v>
      </c>
      <c r="I517" s="5">
        <v>34400</v>
      </c>
      <c r="J517" s="5" t="s">
        <v>1283</v>
      </c>
      <c r="K517" s="26">
        <v>249400</v>
      </c>
    </row>
    <row r="518" spans="1:11">
      <c r="A518" s="483" t="s">
        <v>1585</v>
      </c>
      <c r="B518" s="492">
        <v>752</v>
      </c>
      <c r="C518" s="6" t="s">
        <v>1213</v>
      </c>
      <c r="D518" s="5" t="s">
        <v>155</v>
      </c>
      <c r="E518" s="5" t="s">
        <v>1576</v>
      </c>
      <c r="F518" s="5">
        <v>1</v>
      </c>
      <c r="G518" s="5" t="s">
        <v>1214</v>
      </c>
      <c r="H518" s="5">
        <v>1039000</v>
      </c>
      <c r="I518" s="5">
        <v>166240</v>
      </c>
      <c r="J518" s="5" t="s">
        <v>1283</v>
      </c>
      <c r="K518" s="26">
        <v>1205240</v>
      </c>
    </row>
    <row r="519" spans="1:11">
      <c r="A519" s="483" t="s">
        <v>1585</v>
      </c>
      <c r="B519" s="492">
        <v>756</v>
      </c>
      <c r="C519" s="6" t="s">
        <v>1219</v>
      </c>
      <c r="D519" s="5" t="s">
        <v>1220</v>
      </c>
      <c r="E519" s="5" t="s">
        <v>1576</v>
      </c>
      <c r="F519" s="5">
        <v>1</v>
      </c>
      <c r="G519" s="5" t="s">
        <v>23</v>
      </c>
      <c r="H519" s="5">
        <v>256000</v>
      </c>
      <c r="I519" s="5">
        <v>40960</v>
      </c>
      <c r="J519" s="5" t="s">
        <v>1283</v>
      </c>
      <c r="K519" s="26">
        <v>296960</v>
      </c>
    </row>
    <row r="520" spans="1:11" ht="15.75" thickBot="1">
      <c r="A520" s="484" t="s">
        <v>1585</v>
      </c>
      <c r="B520" s="492">
        <v>760</v>
      </c>
      <c r="C520" s="6" t="s">
        <v>1227</v>
      </c>
      <c r="D520" s="5" t="s">
        <v>1228</v>
      </c>
      <c r="E520" s="5" t="s">
        <v>1576</v>
      </c>
      <c r="F520" s="5">
        <v>1</v>
      </c>
      <c r="G520" s="5" t="s">
        <v>23</v>
      </c>
      <c r="H520" s="5">
        <v>183000</v>
      </c>
      <c r="I520" s="5">
        <v>29280</v>
      </c>
      <c r="J520" s="5" t="s">
        <v>1283</v>
      </c>
      <c r="K520" s="26">
        <v>212280</v>
      </c>
    </row>
    <row r="521" spans="1:11" ht="15.75" thickBot="1">
      <c r="A521" s="476" t="s">
        <v>1585</v>
      </c>
      <c r="B521" s="477"/>
      <c r="C521" s="477"/>
      <c r="D521" s="477"/>
      <c r="E521" s="477"/>
      <c r="F521" s="477"/>
      <c r="G521" s="477"/>
      <c r="H521" s="477"/>
      <c r="I521" s="477"/>
      <c r="J521" s="477"/>
      <c r="K521" s="485">
        <f>SUM(K390:K520)</f>
        <v>139398220</v>
      </c>
    </row>
    <row r="522" spans="1:11">
      <c r="A522" s="480" t="s">
        <v>1414</v>
      </c>
      <c r="B522" s="492">
        <v>2</v>
      </c>
      <c r="C522" s="6" t="s">
        <v>190</v>
      </c>
      <c r="D522" s="5" t="s">
        <v>13</v>
      </c>
      <c r="E522" s="5" t="s">
        <v>16</v>
      </c>
      <c r="F522" s="5">
        <v>1</v>
      </c>
      <c r="G522" s="5" t="s">
        <v>762</v>
      </c>
      <c r="H522" s="5">
        <v>659000</v>
      </c>
      <c r="I522" s="5">
        <v>105440</v>
      </c>
      <c r="J522" s="5" t="s">
        <v>1283</v>
      </c>
      <c r="K522" s="26">
        <v>764440</v>
      </c>
    </row>
    <row r="523" spans="1:11">
      <c r="A523" s="483" t="s">
        <v>1414</v>
      </c>
      <c r="B523" s="492">
        <v>183</v>
      </c>
      <c r="C523" s="6" t="s">
        <v>474</v>
      </c>
      <c r="D523" s="5" t="s">
        <v>12</v>
      </c>
      <c r="E523" s="5" t="s">
        <v>20</v>
      </c>
      <c r="F523" s="5">
        <v>1</v>
      </c>
      <c r="G523" s="5" t="s">
        <v>762</v>
      </c>
      <c r="H523" s="5">
        <v>534600</v>
      </c>
      <c r="I523" s="5">
        <v>85536</v>
      </c>
      <c r="J523" s="5" t="s">
        <v>1320</v>
      </c>
      <c r="K523" s="26">
        <v>620136</v>
      </c>
    </row>
    <row r="524" spans="1:11">
      <c r="A524" s="483" t="s">
        <v>1414</v>
      </c>
      <c r="B524" s="492">
        <v>189</v>
      </c>
      <c r="C524" s="6" t="s">
        <v>500</v>
      </c>
      <c r="D524" s="5" t="s">
        <v>1594</v>
      </c>
      <c r="E524" s="5" t="s">
        <v>480</v>
      </c>
      <c r="F524" s="5">
        <v>1</v>
      </c>
      <c r="G524" s="5" t="s">
        <v>1321</v>
      </c>
      <c r="H524" s="5">
        <v>745000</v>
      </c>
      <c r="I524" s="5">
        <v>119200</v>
      </c>
      <c r="J524" s="5" t="s">
        <v>1283</v>
      </c>
      <c r="K524" s="26">
        <v>864200</v>
      </c>
    </row>
    <row r="525" spans="1:11">
      <c r="A525" s="483" t="s">
        <v>1414</v>
      </c>
      <c r="B525" s="492">
        <v>190</v>
      </c>
      <c r="C525" s="6" t="s">
        <v>501</v>
      </c>
      <c r="D525" s="5" t="s">
        <v>1594</v>
      </c>
      <c r="E525" s="5" t="s">
        <v>480</v>
      </c>
      <c r="F525" s="5">
        <v>1</v>
      </c>
      <c r="G525" s="5" t="s">
        <v>1321</v>
      </c>
      <c r="H525" s="5">
        <v>745000</v>
      </c>
      <c r="I525" s="5">
        <v>119200</v>
      </c>
      <c r="J525" s="5" t="s">
        <v>1283</v>
      </c>
      <c r="K525" s="26">
        <v>864200</v>
      </c>
    </row>
    <row r="526" spans="1:11">
      <c r="A526" s="483" t="s">
        <v>1414</v>
      </c>
      <c r="B526" s="492">
        <v>191</v>
      </c>
      <c r="C526" s="6" t="s">
        <v>502</v>
      </c>
      <c r="D526" s="5" t="s">
        <v>1594</v>
      </c>
      <c r="E526" s="5" t="s">
        <v>480</v>
      </c>
      <c r="F526" s="5">
        <v>1</v>
      </c>
      <c r="G526" s="5" t="s">
        <v>1321</v>
      </c>
      <c r="H526" s="5">
        <v>745000</v>
      </c>
      <c r="I526" s="5">
        <v>119200</v>
      </c>
      <c r="J526" s="5" t="s">
        <v>1283</v>
      </c>
      <c r="K526" s="26">
        <v>864200</v>
      </c>
    </row>
    <row r="527" spans="1:11">
      <c r="A527" s="483" t="s">
        <v>1414</v>
      </c>
      <c r="B527" s="492">
        <v>192</v>
      </c>
      <c r="C527" s="6" t="s">
        <v>503</v>
      </c>
      <c r="D527" s="5" t="s">
        <v>1594</v>
      </c>
      <c r="E527" s="5" t="s">
        <v>480</v>
      </c>
      <c r="F527" s="5">
        <v>1</v>
      </c>
      <c r="G527" s="5" t="s">
        <v>1321</v>
      </c>
      <c r="H527" s="5">
        <v>745000</v>
      </c>
      <c r="I527" s="5">
        <v>119200</v>
      </c>
      <c r="J527" s="5" t="s">
        <v>1283</v>
      </c>
      <c r="K527" s="26">
        <v>864200</v>
      </c>
    </row>
    <row r="528" spans="1:11">
      <c r="A528" s="483" t="s">
        <v>1414</v>
      </c>
      <c r="B528" s="492">
        <v>193</v>
      </c>
      <c r="C528" s="6" t="s">
        <v>504</v>
      </c>
      <c r="D528" s="5" t="s">
        <v>1594</v>
      </c>
      <c r="E528" s="5" t="s">
        <v>480</v>
      </c>
      <c r="F528" s="5">
        <v>1</v>
      </c>
      <c r="G528" s="5" t="s">
        <v>1321</v>
      </c>
      <c r="H528" s="5">
        <v>745000</v>
      </c>
      <c r="I528" s="5">
        <v>119200</v>
      </c>
      <c r="J528" s="5" t="s">
        <v>1283</v>
      </c>
      <c r="K528" s="26">
        <v>864200</v>
      </c>
    </row>
    <row r="529" spans="1:11" ht="30">
      <c r="A529" s="483" t="s">
        <v>1414</v>
      </c>
      <c r="B529" s="492">
        <v>215</v>
      </c>
      <c r="C529" s="6" t="s">
        <v>115</v>
      </c>
      <c r="D529" s="5" t="s">
        <v>112</v>
      </c>
      <c r="E529" s="5">
        <v>500</v>
      </c>
      <c r="F529" s="5">
        <v>1</v>
      </c>
      <c r="G529" s="5" t="s">
        <v>1280</v>
      </c>
      <c r="H529" s="5">
        <v>180000</v>
      </c>
      <c r="I529" s="5">
        <v>28800</v>
      </c>
      <c r="J529" s="5" t="s">
        <v>1320</v>
      </c>
      <c r="K529" s="26">
        <v>208800</v>
      </c>
    </row>
    <row r="530" spans="1:11">
      <c r="A530" s="483" t="s">
        <v>1414</v>
      </c>
      <c r="B530" s="492">
        <v>232</v>
      </c>
      <c r="C530" s="6" t="s">
        <v>107</v>
      </c>
      <c r="D530" s="5" t="s">
        <v>77</v>
      </c>
      <c r="E530" s="5">
        <v>500</v>
      </c>
      <c r="F530" s="5">
        <v>1</v>
      </c>
      <c r="G530" s="5" t="s">
        <v>762</v>
      </c>
      <c r="H530" s="5">
        <v>151200</v>
      </c>
      <c r="I530" s="5">
        <v>24192</v>
      </c>
      <c r="J530" s="5" t="s">
        <v>1276</v>
      </c>
      <c r="K530" s="26">
        <v>175392</v>
      </c>
    </row>
    <row r="531" spans="1:11">
      <c r="A531" s="483" t="s">
        <v>1414</v>
      </c>
      <c r="B531" s="492">
        <v>238</v>
      </c>
      <c r="C531" s="6" t="s">
        <v>303</v>
      </c>
      <c r="D531" s="5">
        <v>24</v>
      </c>
      <c r="E531" s="5" t="s">
        <v>54</v>
      </c>
      <c r="F531" s="5">
        <v>1</v>
      </c>
      <c r="G531" s="5" t="s">
        <v>1135</v>
      </c>
      <c r="H531" s="5">
        <v>1500000</v>
      </c>
      <c r="I531" s="5">
        <v>240000</v>
      </c>
      <c r="J531" s="5" t="s">
        <v>1283</v>
      </c>
      <c r="K531" s="26">
        <v>1740000</v>
      </c>
    </row>
    <row r="532" spans="1:11">
      <c r="A532" s="483" t="s">
        <v>1414</v>
      </c>
      <c r="B532" s="492">
        <v>269</v>
      </c>
      <c r="C532" s="6" t="s">
        <v>353</v>
      </c>
      <c r="D532" s="5" t="s">
        <v>354</v>
      </c>
      <c r="E532" s="5" t="s">
        <v>54</v>
      </c>
      <c r="F532" s="5">
        <v>2</v>
      </c>
      <c r="G532" s="5" t="s">
        <v>1321</v>
      </c>
      <c r="H532" s="5">
        <v>356000</v>
      </c>
      <c r="I532" s="5">
        <v>56960</v>
      </c>
      <c r="J532" s="5" t="s">
        <v>1283</v>
      </c>
      <c r="K532" s="26">
        <v>825920</v>
      </c>
    </row>
    <row r="533" spans="1:11">
      <c r="A533" s="483" t="s">
        <v>1414</v>
      </c>
      <c r="B533" s="492">
        <v>270</v>
      </c>
      <c r="C533" s="6" t="s">
        <v>355</v>
      </c>
      <c r="D533" s="5" t="s">
        <v>356</v>
      </c>
      <c r="E533" s="5" t="s">
        <v>54</v>
      </c>
      <c r="F533" s="5">
        <v>2</v>
      </c>
      <c r="G533" s="5" t="s">
        <v>1321</v>
      </c>
      <c r="H533" s="5">
        <v>188000</v>
      </c>
      <c r="I533" s="5">
        <v>30080</v>
      </c>
      <c r="J533" s="5" t="s">
        <v>1283</v>
      </c>
      <c r="K533" s="26">
        <v>436160</v>
      </c>
    </row>
    <row r="534" spans="1:11">
      <c r="A534" s="483" t="s">
        <v>1414</v>
      </c>
      <c r="B534" s="492">
        <v>271</v>
      </c>
      <c r="C534" s="6" t="s">
        <v>357</v>
      </c>
      <c r="D534" s="5" t="s">
        <v>358</v>
      </c>
      <c r="E534" s="5" t="s">
        <v>54</v>
      </c>
      <c r="F534" s="5">
        <v>2</v>
      </c>
      <c r="G534" s="5" t="s">
        <v>1321</v>
      </c>
      <c r="H534" s="5">
        <v>437000</v>
      </c>
      <c r="I534" s="5">
        <v>69920</v>
      </c>
      <c r="J534" s="5" t="s">
        <v>1283</v>
      </c>
      <c r="K534" s="26">
        <v>1013840</v>
      </c>
    </row>
    <row r="535" spans="1:11">
      <c r="A535" s="483" t="s">
        <v>1414</v>
      </c>
      <c r="B535" s="492">
        <v>272</v>
      </c>
      <c r="C535" s="6" t="s">
        <v>359</v>
      </c>
      <c r="D535" s="5" t="s">
        <v>360</v>
      </c>
      <c r="E535" s="5" t="s">
        <v>54</v>
      </c>
      <c r="F535" s="5">
        <v>2</v>
      </c>
      <c r="G535" s="5" t="s">
        <v>1321</v>
      </c>
      <c r="H535" s="5">
        <v>564000</v>
      </c>
      <c r="I535" s="5">
        <v>90240</v>
      </c>
      <c r="J535" s="5" t="s">
        <v>1283</v>
      </c>
      <c r="K535" s="26">
        <v>1308480</v>
      </c>
    </row>
    <row r="536" spans="1:11">
      <c r="A536" s="483" t="s">
        <v>1414</v>
      </c>
      <c r="B536" s="492">
        <v>273</v>
      </c>
      <c r="C536" s="6" t="s">
        <v>361</v>
      </c>
      <c r="D536" s="5" t="s">
        <v>358</v>
      </c>
      <c r="E536" s="5" t="s">
        <v>54</v>
      </c>
      <c r="F536" s="5">
        <v>2</v>
      </c>
      <c r="G536" s="5" t="s">
        <v>1321</v>
      </c>
      <c r="H536" s="5">
        <v>588000</v>
      </c>
      <c r="I536" s="5">
        <v>94080</v>
      </c>
      <c r="J536" s="5" t="s">
        <v>1283</v>
      </c>
      <c r="K536" s="26">
        <v>1364160</v>
      </c>
    </row>
    <row r="537" spans="1:11">
      <c r="A537" s="483" t="s">
        <v>1414</v>
      </c>
      <c r="B537" s="492">
        <v>324</v>
      </c>
      <c r="C537" s="6" t="s">
        <v>597</v>
      </c>
      <c r="D537" s="5" t="s">
        <v>1576</v>
      </c>
      <c r="E537" s="5" t="s">
        <v>1576</v>
      </c>
      <c r="F537" s="5">
        <v>1</v>
      </c>
      <c r="G537" s="5" t="s">
        <v>108</v>
      </c>
      <c r="H537" s="5">
        <v>216700</v>
      </c>
      <c r="I537" s="5">
        <v>34672</v>
      </c>
      <c r="J537" s="5" t="s">
        <v>1320</v>
      </c>
      <c r="K537" s="26">
        <v>251372</v>
      </c>
    </row>
    <row r="538" spans="1:11">
      <c r="A538" s="483" t="s">
        <v>1414</v>
      </c>
      <c r="B538" s="492">
        <v>407</v>
      </c>
      <c r="C538" s="6" t="s">
        <v>180</v>
      </c>
      <c r="D538" s="5" t="s">
        <v>112</v>
      </c>
      <c r="E538" s="5">
        <v>1</v>
      </c>
      <c r="F538" s="5">
        <v>8</v>
      </c>
      <c r="G538" s="5" t="s">
        <v>1321</v>
      </c>
      <c r="H538" s="5">
        <v>188000</v>
      </c>
      <c r="I538" s="5">
        <v>30080</v>
      </c>
      <c r="J538" s="5" t="s">
        <v>1283</v>
      </c>
      <c r="K538" s="26">
        <v>1744640</v>
      </c>
    </row>
    <row r="539" spans="1:11">
      <c r="A539" s="483" t="s">
        <v>1414</v>
      </c>
      <c r="B539" s="492">
        <v>408</v>
      </c>
      <c r="C539" s="6" t="s">
        <v>181</v>
      </c>
      <c r="D539" s="5" t="s">
        <v>112</v>
      </c>
      <c r="E539" s="5">
        <v>1</v>
      </c>
      <c r="F539" s="5">
        <v>2</v>
      </c>
      <c r="G539" s="5" t="s">
        <v>1321</v>
      </c>
      <c r="H539" s="5">
        <v>356000</v>
      </c>
      <c r="I539" s="5">
        <v>56960</v>
      </c>
      <c r="J539" s="5" t="s">
        <v>1283</v>
      </c>
      <c r="K539" s="26">
        <v>825920</v>
      </c>
    </row>
    <row r="540" spans="1:11">
      <c r="A540" s="483" t="s">
        <v>1414</v>
      </c>
      <c r="B540" s="492">
        <v>409</v>
      </c>
      <c r="C540" s="6" t="s">
        <v>182</v>
      </c>
      <c r="D540" s="5" t="s">
        <v>112</v>
      </c>
      <c r="E540" s="5">
        <v>1</v>
      </c>
      <c r="F540" s="5">
        <v>1</v>
      </c>
      <c r="G540" s="5" t="s">
        <v>1321</v>
      </c>
      <c r="H540" s="5">
        <v>514000</v>
      </c>
      <c r="I540" s="5">
        <v>82240</v>
      </c>
      <c r="J540" s="5" t="s">
        <v>1283</v>
      </c>
      <c r="K540" s="26">
        <v>596240</v>
      </c>
    </row>
    <row r="541" spans="1:11">
      <c r="A541" s="483" t="s">
        <v>1414</v>
      </c>
      <c r="B541" s="492">
        <v>491</v>
      </c>
      <c r="C541" s="6" t="s">
        <v>759</v>
      </c>
      <c r="D541" s="5" t="s">
        <v>760</v>
      </c>
      <c r="E541" s="5" t="s">
        <v>761</v>
      </c>
      <c r="F541" s="5">
        <v>1</v>
      </c>
      <c r="G541" s="5" t="s">
        <v>762</v>
      </c>
      <c r="H541" s="5">
        <v>219000</v>
      </c>
      <c r="I541" s="5">
        <v>35040</v>
      </c>
      <c r="J541" s="5" t="s">
        <v>1368</v>
      </c>
      <c r="K541" s="26">
        <v>254040</v>
      </c>
    </row>
    <row r="542" spans="1:11" ht="30">
      <c r="A542" s="483" t="s">
        <v>1414</v>
      </c>
      <c r="B542" s="492">
        <v>562</v>
      </c>
      <c r="C542" s="6" t="s">
        <v>1092</v>
      </c>
      <c r="D542" s="5" t="s">
        <v>1093</v>
      </c>
      <c r="E542" s="5" t="s">
        <v>1094</v>
      </c>
      <c r="F542" s="5">
        <v>1</v>
      </c>
      <c r="G542" s="5" t="s">
        <v>1135</v>
      </c>
      <c r="H542" s="5">
        <v>396000</v>
      </c>
      <c r="I542" s="5">
        <v>63360</v>
      </c>
      <c r="J542" s="5" t="s">
        <v>1368</v>
      </c>
      <c r="K542" s="26">
        <v>459360</v>
      </c>
    </row>
    <row r="543" spans="1:11">
      <c r="A543" s="483" t="s">
        <v>1414</v>
      </c>
      <c r="B543" s="492">
        <v>572</v>
      </c>
      <c r="C543" s="6" t="s">
        <v>920</v>
      </c>
      <c r="D543" s="5">
        <v>500</v>
      </c>
      <c r="E543" s="5" t="s">
        <v>317</v>
      </c>
      <c r="F543" s="5">
        <v>1</v>
      </c>
      <c r="G543" s="5" t="s">
        <v>762</v>
      </c>
      <c r="H543" s="5">
        <v>242000</v>
      </c>
      <c r="I543" s="5">
        <v>38720</v>
      </c>
      <c r="J543" s="5" t="s">
        <v>1283</v>
      </c>
      <c r="K543" s="26">
        <v>280720</v>
      </c>
    </row>
    <row r="544" spans="1:11">
      <c r="A544" s="483" t="s">
        <v>1414</v>
      </c>
      <c r="B544" s="492">
        <v>576</v>
      </c>
      <c r="C544" s="6" t="s">
        <v>924</v>
      </c>
      <c r="D544" s="5">
        <v>500</v>
      </c>
      <c r="E544" s="5" t="s">
        <v>317</v>
      </c>
      <c r="F544" s="5">
        <v>1</v>
      </c>
      <c r="G544" s="5" t="s">
        <v>762</v>
      </c>
      <c r="H544" s="5">
        <v>386000</v>
      </c>
      <c r="I544" s="5">
        <v>61760</v>
      </c>
      <c r="J544" s="5" t="s">
        <v>1320</v>
      </c>
      <c r="K544" s="26">
        <v>447760</v>
      </c>
    </row>
    <row r="545" spans="1:11">
      <c r="A545" s="483" t="s">
        <v>1414</v>
      </c>
      <c r="B545" s="492">
        <v>577</v>
      </c>
      <c r="C545" s="6" t="s">
        <v>925</v>
      </c>
      <c r="D545" s="5">
        <v>500</v>
      </c>
      <c r="E545" s="5" t="s">
        <v>317</v>
      </c>
      <c r="F545" s="5">
        <v>1</v>
      </c>
      <c r="G545" s="5" t="s">
        <v>762</v>
      </c>
      <c r="H545" s="5">
        <v>110000</v>
      </c>
      <c r="I545" s="5">
        <v>17600</v>
      </c>
      <c r="J545" s="5" t="s">
        <v>1320</v>
      </c>
      <c r="K545" s="26">
        <v>127600</v>
      </c>
    </row>
    <row r="546" spans="1:11">
      <c r="A546" s="483" t="s">
        <v>1414</v>
      </c>
      <c r="B546" s="492">
        <v>612</v>
      </c>
      <c r="C546" s="6" t="s">
        <v>975</v>
      </c>
      <c r="D546" s="5">
        <v>5</v>
      </c>
      <c r="E546" s="5" t="s">
        <v>976</v>
      </c>
      <c r="F546" s="5">
        <v>1</v>
      </c>
      <c r="G546" s="5" t="s">
        <v>1438</v>
      </c>
      <c r="H546" s="5">
        <v>719000</v>
      </c>
      <c r="I546" s="5">
        <v>115040</v>
      </c>
      <c r="J546" s="5" t="s">
        <v>1283</v>
      </c>
      <c r="K546" s="26">
        <v>834040</v>
      </c>
    </row>
    <row r="547" spans="1:11">
      <c r="A547" s="483" t="s">
        <v>1414</v>
      </c>
      <c r="B547" s="492">
        <v>613</v>
      </c>
      <c r="C547" s="6" t="s">
        <v>978</v>
      </c>
      <c r="D547" s="5">
        <v>5</v>
      </c>
      <c r="E547" s="5" t="s">
        <v>976</v>
      </c>
      <c r="F547" s="5">
        <v>1</v>
      </c>
      <c r="G547" s="5" t="s">
        <v>1438</v>
      </c>
      <c r="H547" s="5">
        <v>719000</v>
      </c>
      <c r="I547" s="5">
        <v>115040</v>
      </c>
      <c r="J547" s="5" t="s">
        <v>1283</v>
      </c>
      <c r="K547" s="26">
        <v>834040</v>
      </c>
    </row>
    <row r="548" spans="1:11" ht="15.75" thickBot="1">
      <c r="A548" s="484" t="s">
        <v>1414</v>
      </c>
      <c r="B548" s="492">
        <v>695</v>
      </c>
      <c r="C548" s="6" t="s">
        <v>1133</v>
      </c>
      <c r="D548" s="5" t="s">
        <v>1127</v>
      </c>
      <c r="E548" s="5" t="s">
        <v>1134</v>
      </c>
      <c r="F548" s="5">
        <v>3</v>
      </c>
      <c r="G548" s="5" t="s">
        <v>1135</v>
      </c>
      <c r="H548" s="5">
        <v>396000</v>
      </c>
      <c r="I548" s="5">
        <v>63360</v>
      </c>
      <c r="J548" s="5" t="s">
        <v>1368</v>
      </c>
      <c r="K548" s="26">
        <v>1378080</v>
      </c>
    </row>
    <row r="549" spans="1:11" ht="15.75" thickBot="1">
      <c r="A549" s="476" t="s">
        <v>1414</v>
      </c>
      <c r="B549" s="477"/>
      <c r="C549" s="477"/>
      <c r="D549" s="477"/>
      <c r="E549" s="477"/>
      <c r="F549" s="477"/>
      <c r="G549" s="477"/>
      <c r="H549" s="477"/>
      <c r="I549" s="477"/>
      <c r="J549" s="477"/>
      <c r="K549" s="485">
        <f>SUM(K522:K548)</f>
        <v>20812140</v>
      </c>
    </row>
    <row r="550" spans="1:11" ht="30">
      <c r="A550" s="480" t="s">
        <v>1328</v>
      </c>
      <c r="B550" s="492">
        <v>19</v>
      </c>
      <c r="C550" s="6" t="s">
        <v>526</v>
      </c>
      <c r="D550" s="5" t="s">
        <v>13</v>
      </c>
      <c r="E550" s="5" t="s">
        <v>16</v>
      </c>
      <c r="F550" s="5">
        <v>2</v>
      </c>
      <c r="G550" s="5" t="s">
        <v>23</v>
      </c>
      <c r="H550" s="5">
        <v>321300</v>
      </c>
      <c r="I550" s="5">
        <v>51408</v>
      </c>
      <c r="J550" s="5" t="s">
        <v>160</v>
      </c>
      <c r="K550" s="26">
        <v>745416</v>
      </c>
    </row>
    <row r="551" spans="1:11">
      <c r="A551" s="483" t="s">
        <v>1328</v>
      </c>
      <c r="B551" s="492">
        <v>21</v>
      </c>
      <c r="C551" s="6" t="s">
        <v>527</v>
      </c>
      <c r="D551" s="5">
        <v>100</v>
      </c>
      <c r="E551" s="5" t="s">
        <v>54</v>
      </c>
      <c r="F551" s="5">
        <v>3</v>
      </c>
      <c r="G551" s="5" t="s">
        <v>88</v>
      </c>
      <c r="H551" s="5">
        <v>568500</v>
      </c>
      <c r="I551" s="5">
        <v>90960</v>
      </c>
      <c r="J551" s="5" t="s">
        <v>160</v>
      </c>
      <c r="K551" s="26">
        <v>1978380</v>
      </c>
    </row>
    <row r="552" spans="1:11">
      <c r="A552" s="483" t="s">
        <v>1328</v>
      </c>
      <c r="B552" s="492">
        <v>25</v>
      </c>
      <c r="C552" s="6" t="s">
        <v>201</v>
      </c>
      <c r="D552" s="5" t="s">
        <v>13</v>
      </c>
      <c r="E552" s="5" t="s">
        <v>16</v>
      </c>
      <c r="F552" s="5">
        <v>1</v>
      </c>
      <c r="G552" s="5" t="s">
        <v>23</v>
      </c>
      <c r="H552" s="5">
        <v>175900</v>
      </c>
      <c r="I552" s="5">
        <v>28144</v>
      </c>
      <c r="J552" s="5" t="s">
        <v>160</v>
      </c>
      <c r="K552" s="26">
        <v>204044</v>
      </c>
    </row>
    <row r="553" spans="1:11">
      <c r="A553" s="483" t="s">
        <v>1328</v>
      </c>
      <c r="B553" s="492">
        <v>48</v>
      </c>
      <c r="C553" s="6" t="s">
        <v>217</v>
      </c>
      <c r="D553" s="5" t="s">
        <v>13</v>
      </c>
      <c r="E553" s="5" t="s">
        <v>16</v>
      </c>
      <c r="F553" s="5">
        <v>1</v>
      </c>
      <c r="G553" s="5" t="s">
        <v>23</v>
      </c>
      <c r="H553" s="5">
        <v>151400</v>
      </c>
      <c r="I553" s="5">
        <v>24224</v>
      </c>
      <c r="J553" s="5" t="s">
        <v>160</v>
      </c>
      <c r="K553" s="26">
        <v>175624</v>
      </c>
    </row>
    <row r="554" spans="1:11" ht="30">
      <c r="A554" s="483" t="s">
        <v>1328</v>
      </c>
      <c r="B554" s="492">
        <v>68</v>
      </c>
      <c r="C554" s="6" t="s">
        <v>250</v>
      </c>
      <c r="D554" s="5" t="s">
        <v>249</v>
      </c>
      <c r="E554" s="5" t="s">
        <v>14</v>
      </c>
      <c r="F554" s="5">
        <v>1</v>
      </c>
      <c r="G554" s="5" t="s">
        <v>88</v>
      </c>
      <c r="H554" s="5">
        <v>127600</v>
      </c>
      <c r="I554" s="5">
        <v>20416</v>
      </c>
      <c r="J554" s="5" t="s">
        <v>160</v>
      </c>
      <c r="K554" s="26">
        <v>148016</v>
      </c>
    </row>
    <row r="555" spans="1:11">
      <c r="A555" s="483" t="s">
        <v>1328</v>
      </c>
      <c r="B555" s="492">
        <v>122</v>
      </c>
      <c r="C555" s="6" t="s">
        <v>299</v>
      </c>
      <c r="D555" s="5" t="s">
        <v>298</v>
      </c>
      <c r="E555" s="5" t="s">
        <v>15</v>
      </c>
      <c r="F555" s="5">
        <v>1</v>
      </c>
      <c r="G555" s="5" t="s">
        <v>23</v>
      </c>
      <c r="H555" s="5">
        <v>309000</v>
      </c>
      <c r="I555" s="5">
        <v>49440</v>
      </c>
      <c r="J555" s="5" t="s">
        <v>160</v>
      </c>
      <c r="K555" s="26">
        <v>358440</v>
      </c>
    </row>
    <row r="556" spans="1:11">
      <c r="A556" s="483" t="s">
        <v>1328</v>
      </c>
      <c r="B556" s="492">
        <v>145</v>
      </c>
      <c r="C556" s="6" t="s">
        <v>411</v>
      </c>
      <c r="D556" s="5" t="s">
        <v>45</v>
      </c>
      <c r="E556" s="5" t="s">
        <v>410</v>
      </c>
      <c r="F556" s="5">
        <v>1</v>
      </c>
      <c r="G556" s="5" t="s">
        <v>23</v>
      </c>
      <c r="H556" s="5">
        <v>102900</v>
      </c>
      <c r="I556" s="5">
        <v>16464</v>
      </c>
      <c r="J556" s="5" t="s">
        <v>160</v>
      </c>
      <c r="K556" s="26">
        <v>119364</v>
      </c>
    </row>
    <row r="557" spans="1:11">
      <c r="A557" s="483" t="s">
        <v>1328</v>
      </c>
      <c r="B557" s="492">
        <v>149</v>
      </c>
      <c r="C557" s="6" t="s">
        <v>217</v>
      </c>
      <c r="D557" s="5" t="s">
        <v>13</v>
      </c>
      <c r="E557" s="5" t="s">
        <v>16</v>
      </c>
      <c r="F557" s="5">
        <v>1</v>
      </c>
      <c r="G557" s="5" t="s">
        <v>23</v>
      </c>
      <c r="H557" s="5">
        <v>151400</v>
      </c>
      <c r="I557" s="5">
        <v>24224</v>
      </c>
      <c r="J557" s="5" t="s">
        <v>160</v>
      </c>
      <c r="K557" s="26">
        <v>175624</v>
      </c>
    </row>
    <row r="558" spans="1:11">
      <c r="A558" s="483" t="s">
        <v>1328</v>
      </c>
      <c r="B558" s="492">
        <v>154</v>
      </c>
      <c r="C558" s="6" t="s">
        <v>416</v>
      </c>
      <c r="D558" s="5" t="s">
        <v>13</v>
      </c>
      <c r="E558" s="5" t="s">
        <v>16</v>
      </c>
      <c r="F558" s="5">
        <v>1</v>
      </c>
      <c r="G558" s="5" t="s">
        <v>23</v>
      </c>
      <c r="H558" s="5">
        <v>107400</v>
      </c>
      <c r="I558" s="5">
        <v>17184</v>
      </c>
      <c r="J558" s="5" t="s">
        <v>160</v>
      </c>
      <c r="K558" s="26">
        <v>124584</v>
      </c>
    </row>
    <row r="559" spans="1:11">
      <c r="A559" s="483" t="s">
        <v>1328</v>
      </c>
      <c r="B559" s="492">
        <v>208</v>
      </c>
      <c r="C559" s="6" t="s">
        <v>87</v>
      </c>
      <c r="D559" s="5" t="s">
        <v>89</v>
      </c>
      <c r="E559" s="5">
        <v>1</v>
      </c>
      <c r="F559" s="5">
        <v>1</v>
      </c>
      <c r="G559" s="5" t="s">
        <v>88</v>
      </c>
      <c r="H559" s="5">
        <v>105600</v>
      </c>
      <c r="I559" s="5">
        <v>16896</v>
      </c>
      <c r="J559" s="5" t="s">
        <v>137</v>
      </c>
      <c r="K559" s="26">
        <v>122496</v>
      </c>
    </row>
    <row r="560" spans="1:11" ht="30">
      <c r="A560" s="483" t="s">
        <v>1328</v>
      </c>
      <c r="B560" s="492">
        <v>209</v>
      </c>
      <c r="C560" s="6" t="s">
        <v>90</v>
      </c>
      <c r="D560" s="5" t="s">
        <v>77</v>
      </c>
      <c r="E560" s="5">
        <v>500</v>
      </c>
      <c r="F560" s="5">
        <v>1</v>
      </c>
      <c r="G560" s="5" t="s">
        <v>1323</v>
      </c>
      <c r="H560" s="5">
        <v>396000</v>
      </c>
      <c r="I560" s="5">
        <v>63360</v>
      </c>
      <c r="J560" s="5" t="s">
        <v>137</v>
      </c>
      <c r="K560" s="26">
        <v>459360</v>
      </c>
    </row>
    <row r="561" spans="1:11">
      <c r="A561" s="483" t="s">
        <v>1328</v>
      </c>
      <c r="B561" s="492">
        <v>213</v>
      </c>
      <c r="C561" s="6" t="s">
        <v>111</v>
      </c>
      <c r="D561" s="5" t="s">
        <v>77</v>
      </c>
      <c r="E561" s="5">
        <v>100</v>
      </c>
      <c r="F561" s="5">
        <v>1</v>
      </c>
      <c r="G561" s="5" t="s">
        <v>23</v>
      </c>
      <c r="H561" s="5">
        <v>108400</v>
      </c>
      <c r="I561" s="5">
        <v>17344</v>
      </c>
      <c r="J561" s="5" t="s">
        <v>160</v>
      </c>
      <c r="K561" s="26">
        <v>125744</v>
      </c>
    </row>
    <row r="562" spans="1:11" ht="30">
      <c r="A562" s="483" t="s">
        <v>1328</v>
      </c>
      <c r="B562" s="492">
        <v>214</v>
      </c>
      <c r="C562" s="6" t="s">
        <v>117</v>
      </c>
      <c r="D562" s="5" t="s">
        <v>118</v>
      </c>
      <c r="E562" s="5" t="s">
        <v>119</v>
      </c>
      <c r="F562" s="5">
        <v>1</v>
      </c>
      <c r="G562" s="5" t="s">
        <v>88</v>
      </c>
      <c r="H562" s="5">
        <v>72500</v>
      </c>
      <c r="I562" s="5">
        <v>11600</v>
      </c>
      <c r="J562" s="5" t="s">
        <v>137</v>
      </c>
      <c r="K562" s="26">
        <v>84100</v>
      </c>
    </row>
    <row r="563" spans="1:11">
      <c r="A563" s="483" t="s">
        <v>1328</v>
      </c>
      <c r="B563" s="492">
        <v>241</v>
      </c>
      <c r="C563" s="6" t="s">
        <v>310</v>
      </c>
      <c r="D563" s="5" t="s">
        <v>311</v>
      </c>
      <c r="E563" s="5" t="s">
        <v>54</v>
      </c>
      <c r="F563" s="5">
        <v>4</v>
      </c>
      <c r="G563" s="5" t="s">
        <v>564</v>
      </c>
      <c r="H563" s="5">
        <v>158400</v>
      </c>
      <c r="I563" s="5">
        <v>25344</v>
      </c>
      <c r="J563" s="5" t="s">
        <v>137</v>
      </c>
      <c r="K563" s="26">
        <v>734976</v>
      </c>
    </row>
    <row r="564" spans="1:11">
      <c r="A564" s="483" t="s">
        <v>1328</v>
      </c>
      <c r="B564" s="492">
        <v>242</v>
      </c>
      <c r="C564" s="6" t="s">
        <v>313</v>
      </c>
      <c r="D564" s="5" t="s">
        <v>30</v>
      </c>
      <c r="E564" s="5" t="s">
        <v>314</v>
      </c>
      <c r="F564" s="5">
        <v>5</v>
      </c>
      <c r="G564" s="5" t="s">
        <v>23</v>
      </c>
      <c r="H564" s="5">
        <v>52700</v>
      </c>
      <c r="I564" s="5">
        <v>8432</v>
      </c>
      <c r="J564" s="5" t="s">
        <v>160</v>
      </c>
      <c r="K564" s="26">
        <v>305660</v>
      </c>
    </row>
    <row r="565" spans="1:11" ht="45">
      <c r="A565" s="483" t="s">
        <v>1328</v>
      </c>
      <c r="B565" s="492">
        <v>245</v>
      </c>
      <c r="C565" s="6" t="s">
        <v>120</v>
      </c>
      <c r="D565" s="5" t="s">
        <v>121</v>
      </c>
      <c r="E565" s="5" t="s">
        <v>54</v>
      </c>
      <c r="F565" s="5">
        <v>2</v>
      </c>
      <c r="G565" s="5" t="s">
        <v>467</v>
      </c>
      <c r="H565" s="5">
        <v>330000</v>
      </c>
      <c r="I565" s="5">
        <v>52800</v>
      </c>
      <c r="J565" s="5" t="s">
        <v>137</v>
      </c>
      <c r="K565" s="26">
        <v>765600</v>
      </c>
    </row>
    <row r="566" spans="1:11" ht="45">
      <c r="A566" s="483" t="s">
        <v>1328</v>
      </c>
      <c r="B566" s="492">
        <v>246</v>
      </c>
      <c r="C566" s="6" t="s">
        <v>319</v>
      </c>
      <c r="D566" s="5" t="s">
        <v>320</v>
      </c>
      <c r="E566" s="5" t="s">
        <v>54</v>
      </c>
      <c r="F566" s="5">
        <v>2</v>
      </c>
      <c r="G566" s="5" t="s">
        <v>467</v>
      </c>
      <c r="H566" s="5">
        <v>325600</v>
      </c>
      <c r="I566" s="5">
        <v>52096</v>
      </c>
      <c r="J566" s="5" t="s">
        <v>137</v>
      </c>
      <c r="K566" s="26">
        <v>755392</v>
      </c>
    </row>
    <row r="567" spans="1:11" ht="45">
      <c r="A567" s="483" t="s">
        <v>1328</v>
      </c>
      <c r="B567" s="492">
        <v>248</v>
      </c>
      <c r="C567" s="6" t="s">
        <v>323</v>
      </c>
      <c r="D567" s="5" t="s">
        <v>324</v>
      </c>
      <c r="E567" s="5" t="s">
        <v>54</v>
      </c>
      <c r="F567" s="5">
        <v>2</v>
      </c>
      <c r="G567" s="5" t="s">
        <v>113</v>
      </c>
      <c r="H567" s="5">
        <v>122100</v>
      </c>
      <c r="I567" s="5">
        <v>19536</v>
      </c>
      <c r="J567" s="5" t="s">
        <v>137</v>
      </c>
      <c r="K567" s="26">
        <v>283272</v>
      </c>
    </row>
    <row r="568" spans="1:11" ht="30">
      <c r="A568" s="483" t="s">
        <v>1328</v>
      </c>
      <c r="B568" s="492">
        <v>292</v>
      </c>
      <c r="C568" s="6" t="s">
        <v>386</v>
      </c>
      <c r="D568" s="5">
        <v>500</v>
      </c>
      <c r="E568" s="5" t="s">
        <v>54</v>
      </c>
      <c r="F568" s="5">
        <v>5</v>
      </c>
      <c r="G568" s="5" t="s">
        <v>312</v>
      </c>
      <c r="H568" s="5">
        <v>56100</v>
      </c>
      <c r="I568" s="5">
        <v>8976</v>
      </c>
      <c r="J568" s="5" t="s">
        <v>137</v>
      </c>
      <c r="K568" s="26">
        <v>325380</v>
      </c>
    </row>
    <row r="569" spans="1:11" ht="30">
      <c r="A569" s="483" t="s">
        <v>1328</v>
      </c>
      <c r="B569" s="492">
        <v>293</v>
      </c>
      <c r="C569" s="6" t="s">
        <v>388</v>
      </c>
      <c r="D569" s="5">
        <v>500</v>
      </c>
      <c r="E569" s="5" t="s">
        <v>54</v>
      </c>
      <c r="F569" s="5">
        <v>5</v>
      </c>
      <c r="G569" s="5" t="s">
        <v>312</v>
      </c>
      <c r="H569" s="5">
        <v>76600</v>
      </c>
      <c r="I569" s="5">
        <v>12256</v>
      </c>
      <c r="J569" s="5" t="s">
        <v>137</v>
      </c>
      <c r="K569" s="26">
        <v>444280</v>
      </c>
    </row>
    <row r="570" spans="1:11">
      <c r="A570" s="483" t="s">
        <v>1328</v>
      </c>
      <c r="B570" s="492">
        <v>299</v>
      </c>
      <c r="C570" s="6" t="s">
        <v>393</v>
      </c>
      <c r="D570" s="5">
        <v>5</v>
      </c>
      <c r="E570" s="5" t="s">
        <v>54</v>
      </c>
      <c r="F570" s="5">
        <v>5</v>
      </c>
      <c r="G570" s="5" t="s">
        <v>312</v>
      </c>
      <c r="H570" s="5">
        <v>76800</v>
      </c>
      <c r="I570" s="5">
        <v>12288</v>
      </c>
      <c r="J570" s="5" t="s">
        <v>137</v>
      </c>
      <c r="K570" s="26">
        <v>445440</v>
      </c>
    </row>
    <row r="571" spans="1:11">
      <c r="A571" s="483" t="s">
        <v>1328</v>
      </c>
      <c r="B571" s="492">
        <v>301</v>
      </c>
      <c r="C571" s="6" t="s">
        <v>395</v>
      </c>
      <c r="D571" s="5">
        <v>500</v>
      </c>
      <c r="E571" s="5" t="s">
        <v>54</v>
      </c>
      <c r="F571" s="5">
        <v>3</v>
      </c>
      <c r="G571" s="5" t="s">
        <v>312</v>
      </c>
      <c r="H571" s="5">
        <v>181000</v>
      </c>
      <c r="I571" s="5">
        <v>28960</v>
      </c>
      <c r="J571" s="5" t="s">
        <v>137</v>
      </c>
      <c r="K571" s="26">
        <v>629880</v>
      </c>
    </row>
    <row r="572" spans="1:11">
      <c r="A572" s="483" t="s">
        <v>1328</v>
      </c>
      <c r="B572" s="492">
        <v>303</v>
      </c>
      <c r="C572" s="6" t="s">
        <v>399</v>
      </c>
      <c r="D572" s="5" t="s">
        <v>21</v>
      </c>
      <c r="E572" s="5" t="s">
        <v>16</v>
      </c>
      <c r="F572" s="5">
        <v>1</v>
      </c>
      <c r="G572" s="5" t="s">
        <v>23</v>
      </c>
      <c r="H572" s="5">
        <v>87900</v>
      </c>
      <c r="I572" s="5">
        <v>14064</v>
      </c>
      <c r="J572" s="5" t="s">
        <v>137</v>
      </c>
      <c r="K572" s="26">
        <v>101964</v>
      </c>
    </row>
    <row r="573" spans="1:11">
      <c r="A573" s="483" t="s">
        <v>1328</v>
      </c>
      <c r="B573" s="492">
        <v>314</v>
      </c>
      <c r="C573" s="6" t="s">
        <v>538</v>
      </c>
      <c r="D573" s="5" t="s">
        <v>13</v>
      </c>
      <c r="E573" s="5" t="s">
        <v>16</v>
      </c>
      <c r="F573" s="5">
        <v>1</v>
      </c>
      <c r="G573" s="5" t="s">
        <v>88</v>
      </c>
      <c r="H573" s="5">
        <v>96800</v>
      </c>
      <c r="I573" s="5">
        <v>15488</v>
      </c>
      <c r="J573" s="5" t="s">
        <v>137</v>
      </c>
      <c r="K573" s="26">
        <v>112288</v>
      </c>
    </row>
    <row r="574" spans="1:11">
      <c r="A574" s="483" t="s">
        <v>1328</v>
      </c>
      <c r="B574" s="492">
        <v>317</v>
      </c>
      <c r="C574" s="6" t="s">
        <v>541</v>
      </c>
      <c r="D574" s="5" t="s">
        <v>545</v>
      </c>
      <c r="E574" s="5" t="s">
        <v>14</v>
      </c>
      <c r="F574" s="5">
        <v>1</v>
      </c>
      <c r="G574" s="5" t="s">
        <v>23</v>
      </c>
      <c r="H574" s="5">
        <v>79200</v>
      </c>
      <c r="I574" s="5">
        <v>12672</v>
      </c>
      <c r="J574" s="5" t="s">
        <v>160</v>
      </c>
      <c r="K574" s="26">
        <v>91872</v>
      </c>
    </row>
    <row r="575" spans="1:11">
      <c r="A575" s="483" t="s">
        <v>1328</v>
      </c>
      <c r="B575" s="492">
        <v>329</v>
      </c>
      <c r="C575" s="6" t="s">
        <v>603</v>
      </c>
      <c r="D575" s="5" t="s">
        <v>1576</v>
      </c>
      <c r="E575" s="5" t="s">
        <v>1576</v>
      </c>
      <c r="F575" s="5">
        <v>1</v>
      </c>
      <c r="G575" s="5" t="s">
        <v>23</v>
      </c>
      <c r="H575" s="5">
        <v>105600</v>
      </c>
      <c r="I575" s="5">
        <v>16896</v>
      </c>
      <c r="J575" s="5" t="s">
        <v>137</v>
      </c>
      <c r="K575" s="26">
        <v>122496</v>
      </c>
    </row>
    <row r="576" spans="1:11" ht="30">
      <c r="A576" s="483" t="s">
        <v>1328</v>
      </c>
      <c r="B576" s="492">
        <v>330</v>
      </c>
      <c r="C576" s="6" t="s">
        <v>610</v>
      </c>
      <c r="D576" s="5" t="s">
        <v>356</v>
      </c>
      <c r="E576" s="5" t="s">
        <v>54</v>
      </c>
      <c r="F576" s="5">
        <v>1</v>
      </c>
      <c r="G576" s="5" t="s">
        <v>611</v>
      </c>
      <c r="H576" s="5">
        <v>1022600</v>
      </c>
      <c r="I576" s="5">
        <v>163616</v>
      </c>
      <c r="J576" s="5" t="s">
        <v>137</v>
      </c>
      <c r="K576" s="26">
        <v>1186216</v>
      </c>
    </row>
    <row r="577" spans="1:11">
      <c r="A577" s="483" t="s">
        <v>1328</v>
      </c>
      <c r="B577" s="492">
        <v>336</v>
      </c>
      <c r="C577" s="6" t="s">
        <v>619</v>
      </c>
      <c r="D577" s="5" t="s">
        <v>249</v>
      </c>
      <c r="E577" s="5" t="s">
        <v>14</v>
      </c>
      <c r="F577" s="5">
        <v>1</v>
      </c>
      <c r="G577" s="5" t="s">
        <v>23</v>
      </c>
      <c r="H577" s="5">
        <v>123200</v>
      </c>
      <c r="I577" s="5">
        <v>19712</v>
      </c>
      <c r="J577" s="5" t="s">
        <v>137</v>
      </c>
      <c r="K577" s="26">
        <v>142912</v>
      </c>
    </row>
    <row r="578" spans="1:11">
      <c r="A578" s="483" t="s">
        <v>1328</v>
      </c>
      <c r="B578" s="492">
        <v>337</v>
      </c>
      <c r="C578" s="6" t="s">
        <v>620</v>
      </c>
      <c r="D578" s="5" t="s">
        <v>249</v>
      </c>
      <c r="E578" s="5" t="s">
        <v>14</v>
      </c>
      <c r="F578" s="5">
        <v>1</v>
      </c>
      <c r="G578" s="5" t="s">
        <v>88</v>
      </c>
      <c r="H578" s="5">
        <v>140800</v>
      </c>
      <c r="I578" s="5">
        <v>22528</v>
      </c>
      <c r="J578" s="5" t="s">
        <v>137</v>
      </c>
      <c r="K578" s="26">
        <v>163328</v>
      </c>
    </row>
    <row r="579" spans="1:11" ht="30">
      <c r="A579" s="483" t="s">
        <v>1328</v>
      </c>
      <c r="B579" s="492">
        <v>338</v>
      </c>
      <c r="C579" s="6" t="s">
        <v>1595</v>
      </c>
      <c r="D579" s="5" t="s">
        <v>213</v>
      </c>
      <c r="E579" s="5" t="s">
        <v>384</v>
      </c>
      <c r="F579" s="5">
        <v>1</v>
      </c>
      <c r="G579" s="5" t="s">
        <v>23</v>
      </c>
      <c r="H579" s="5">
        <v>70400</v>
      </c>
      <c r="I579" s="5">
        <v>11264</v>
      </c>
      <c r="J579" s="5" t="s">
        <v>137</v>
      </c>
      <c r="K579" s="26">
        <v>81664</v>
      </c>
    </row>
    <row r="580" spans="1:11" ht="30">
      <c r="A580" s="483" t="s">
        <v>1328</v>
      </c>
      <c r="B580" s="492">
        <v>351</v>
      </c>
      <c r="C580" s="6" t="s">
        <v>147</v>
      </c>
      <c r="D580" s="5" t="s">
        <v>118</v>
      </c>
      <c r="E580" s="5">
        <v>1</v>
      </c>
      <c r="F580" s="5">
        <v>8</v>
      </c>
      <c r="G580" s="5" t="s">
        <v>467</v>
      </c>
      <c r="H580" s="5">
        <v>294800</v>
      </c>
      <c r="I580" s="5">
        <v>47168</v>
      </c>
      <c r="J580" s="5" t="s">
        <v>137</v>
      </c>
      <c r="K580" s="26">
        <v>2735744</v>
      </c>
    </row>
    <row r="581" spans="1:11" ht="30">
      <c r="A581" s="483" t="s">
        <v>1328</v>
      </c>
      <c r="B581" s="492">
        <v>352</v>
      </c>
      <c r="C581" s="6" t="s">
        <v>149</v>
      </c>
      <c r="D581" s="5" t="s">
        <v>118</v>
      </c>
      <c r="E581" s="5">
        <v>1</v>
      </c>
      <c r="F581" s="5">
        <v>8</v>
      </c>
      <c r="G581" s="5" t="s">
        <v>467</v>
      </c>
      <c r="H581" s="5">
        <v>325600</v>
      </c>
      <c r="I581" s="5">
        <v>52096</v>
      </c>
      <c r="J581" s="5" t="s">
        <v>137</v>
      </c>
      <c r="K581" s="26">
        <v>3021568</v>
      </c>
    </row>
    <row r="582" spans="1:11">
      <c r="A582" s="483" t="s">
        <v>1328</v>
      </c>
      <c r="B582" s="492">
        <v>470</v>
      </c>
      <c r="C582" s="6" t="s">
        <v>705</v>
      </c>
      <c r="D582" s="5" t="s">
        <v>706</v>
      </c>
      <c r="E582" s="5" t="s">
        <v>707</v>
      </c>
      <c r="F582" s="5">
        <v>3</v>
      </c>
      <c r="G582" s="5" t="s">
        <v>88</v>
      </c>
      <c r="H582" s="5">
        <v>176000</v>
      </c>
      <c r="I582" s="5">
        <v>28160</v>
      </c>
      <c r="J582" s="5" t="s">
        <v>160</v>
      </c>
      <c r="K582" s="26">
        <v>612480</v>
      </c>
    </row>
    <row r="583" spans="1:11" ht="60">
      <c r="A583" s="483" t="s">
        <v>1328</v>
      </c>
      <c r="B583" s="492">
        <v>472</v>
      </c>
      <c r="C583" s="6" t="s">
        <v>711</v>
      </c>
      <c r="D583" s="5" t="s">
        <v>712</v>
      </c>
      <c r="E583" s="5" t="s">
        <v>14</v>
      </c>
      <c r="F583" s="5">
        <v>1</v>
      </c>
      <c r="G583" s="5" t="s">
        <v>23</v>
      </c>
      <c r="H583" s="5">
        <v>79200</v>
      </c>
      <c r="I583" s="5">
        <v>12672</v>
      </c>
      <c r="J583" s="5" t="s">
        <v>160</v>
      </c>
      <c r="K583" s="26">
        <v>91872</v>
      </c>
    </row>
    <row r="584" spans="1:11">
      <c r="A584" s="483" t="s">
        <v>1328</v>
      </c>
      <c r="B584" s="492">
        <v>474</v>
      </c>
      <c r="C584" s="6" t="s">
        <v>716</v>
      </c>
      <c r="D584" s="5" t="s">
        <v>717</v>
      </c>
      <c r="E584" s="5" t="s">
        <v>626</v>
      </c>
      <c r="F584" s="5">
        <v>2</v>
      </c>
      <c r="G584" s="5" t="s">
        <v>23</v>
      </c>
      <c r="H584" s="5">
        <v>789500</v>
      </c>
      <c r="I584" s="5">
        <v>126320</v>
      </c>
      <c r="J584" s="5" t="s">
        <v>160</v>
      </c>
      <c r="K584" s="26">
        <v>1831640</v>
      </c>
    </row>
    <row r="585" spans="1:11" ht="45">
      <c r="A585" s="483" t="s">
        <v>1328</v>
      </c>
      <c r="B585" s="492">
        <v>475</v>
      </c>
      <c r="C585" s="6" t="s">
        <v>718</v>
      </c>
      <c r="D585" s="5" t="s">
        <v>719</v>
      </c>
      <c r="E585" s="5" t="s">
        <v>644</v>
      </c>
      <c r="F585" s="5">
        <v>1</v>
      </c>
      <c r="G585" s="5" t="s">
        <v>88</v>
      </c>
      <c r="H585" s="5">
        <v>124000</v>
      </c>
      <c r="I585" s="5">
        <v>19840</v>
      </c>
      <c r="J585" s="5" t="s">
        <v>137</v>
      </c>
      <c r="K585" s="26">
        <v>143840</v>
      </c>
    </row>
    <row r="586" spans="1:11" ht="30">
      <c r="A586" s="483" t="s">
        <v>1328</v>
      </c>
      <c r="B586" s="492">
        <v>476</v>
      </c>
      <c r="C586" s="6" t="s">
        <v>720</v>
      </c>
      <c r="D586" s="5" t="s">
        <v>721</v>
      </c>
      <c r="E586" s="5" t="s">
        <v>722</v>
      </c>
      <c r="F586" s="5">
        <v>2</v>
      </c>
      <c r="G586" s="5" t="s">
        <v>572</v>
      </c>
      <c r="H586" s="5">
        <v>1239000</v>
      </c>
      <c r="I586" s="5">
        <v>198240</v>
      </c>
      <c r="J586" s="5" t="s">
        <v>160</v>
      </c>
      <c r="K586" s="26">
        <v>2874480</v>
      </c>
    </row>
    <row r="587" spans="1:11">
      <c r="A587" s="483" t="s">
        <v>1328</v>
      </c>
      <c r="B587" s="492">
        <v>539</v>
      </c>
      <c r="C587" s="6" t="s">
        <v>892</v>
      </c>
      <c r="D587" s="5" t="s">
        <v>893</v>
      </c>
      <c r="E587" s="5" t="s">
        <v>1576</v>
      </c>
      <c r="F587" s="5">
        <v>2</v>
      </c>
      <c r="G587" s="5" t="s">
        <v>38</v>
      </c>
      <c r="H587" s="5">
        <v>659000</v>
      </c>
      <c r="I587" s="5">
        <v>105440</v>
      </c>
      <c r="J587" s="5" t="s">
        <v>137</v>
      </c>
      <c r="K587" s="26">
        <v>1528880</v>
      </c>
    </row>
    <row r="588" spans="1:11">
      <c r="A588" s="483" t="s">
        <v>1328</v>
      </c>
      <c r="B588" s="492">
        <v>540</v>
      </c>
      <c r="C588" s="6" t="s">
        <v>895</v>
      </c>
      <c r="D588" s="5" t="s">
        <v>896</v>
      </c>
      <c r="E588" s="5" t="s">
        <v>1576</v>
      </c>
      <c r="F588" s="5">
        <v>2</v>
      </c>
      <c r="G588" s="5" t="s">
        <v>312</v>
      </c>
      <c r="H588" s="5">
        <v>191500</v>
      </c>
      <c r="I588" s="5">
        <v>30640</v>
      </c>
      <c r="J588" s="5" t="s">
        <v>137</v>
      </c>
      <c r="K588" s="26">
        <v>444280</v>
      </c>
    </row>
    <row r="589" spans="1:11">
      <c r="A589" s="483" t="s">
        <v>1328</v>
      </c>
      <c r="B589" s="492">
        <v>544</v>
      </c>
      <c r="C589" s="6" t="s">
        <v>903</v>
      </c>
      <c r="D589" s="5" t="s">
        <v>904</v>
      </c>
      <c r="E589" s="5" t="s">
        <v>1576</v>
      </c>
      <c r="F589" s="5">
        <v>5</v>
      </c>
      <c r="G589" s="5" t="s">
        <v>113</v>
      </c>
      <c r="H589" s="5">
        <v>12000</v>
      </c>
      <c r="I589" s="5">
        <v>1920</v>
      </c>
      <c r="J589" s="5" t="s">
        <v>137</v>
      </c>
      <c r="K589" s="26">
        <v>69600</v>
      </c>
    </row>
    <row r="590" spans="1:11" ht="30">
      <c r="A590" s="483" t="s">
        <v>1328</v>
      </c>
      <c r="B590" s="492">
        <v>546</v>
      </c>
      <c r="C590" s="6" t="s">
        <v>907</v>
      </c>
      <c r="D590" s="5" t="s">
        <v>908</v>
      </c>
      <c r="E590" s="5" t="s">
        <v>1576</v>
      </c>
      <c r="F590" s="5">
        <v>1</v>
      </c>
      <c r="G590" s="5" t="s">
        <v>312</v>
      </c>
      <c r="H590" s="5">
        <v>754600</v>
      </c>
      <c r="I590" s="5">
        <v>120736</v>
      </c>
      <c r="J590" s="5" t="s">
        <v>137</v>
      </c>
      <c r="K590" s="26">
        <v>875336</v>
      </c>
    </row>
    <row r="591" spans="1:11">
      <c r="A591" s="483" t="s">
        <v>1328</v>
      </c>
      <c r="B591" s="492">
        <v>547</v>
      </c>
      <c r="C591" s="6" t="s">
        <v>909</v>
      </c>
      <c r="D591" s="5" t="s">
        <v>910</v>
      </c>
      <c r="E591" s="5" t="s">
        <v>911</v>
      </c>
      <c r="F591" s="5">
        <v>2</v>
      </c>
      <c r="G591" s="5" t="s">
        <v>312</v>
      </c>
      <c r="H591" s="5">
        <v>85000</v>
      </c>
      <c r="I591" s="5">
        <v>13600</v>
      </c>
      <c r="J591" s="5" t="s">
        <v>137</v>
      </c>
      <c r="K591" s="26">
        <v>197200</v>
      </c>
    </row>
    <row r="592" spans="1:11">
      <c r="A592" s="483" t="s">
        <v>1328</v>
      </c>
      <c r="B592" s="492">
        <v>548</v>
      </c>
      <c r="C592" s="6" t="s">
        <v>912</v>
      </c>
      <c r="D592" s="5" t="s">
        <v>913</v>
      </c>
      <c r="E592" s="5" t="s">
        <v>1576</v>
      </c>
      <c r="F592" s="5">
        <v>2</v>
      </c>
      <c r="G592" s="5" t="s">
        <v>312</v>
      </c>
      <c r="H592" s="5">
        <v>78500</v>
      </c>
      <c r="I592" s="5">
        <v>12560</v>
      </c>
      <c r="J592" s="5" t="s">
        <v>137</v>
      </c>
      <c r="K592" s="26">
        <v>182120</v>
      </c>
    </row>
    <row r="593" spans="1:11">
      <c r="A593" s="483" t="s">
        <v>1328</v>
      </c>
      <c r="B593" s="492">
        <v>591</v>
      </c>
      <c r="C593" s="6" t="s">
        <v>942</v>
      </c>
      <c r="D593" s="5">
        <v>4</v>
      </c>
      <c r="E593" s="5" t="s">
        <v>89</v>
      </c>
      <c r="F593" s="5">
        <v>4</v>
      </c>
      <c r="G593" s="5" t="s">
        <v>23</v>
      </c>
      <c r="H593" s="5">
        <v>70400</v>
      </c>
      <c r="I593" s="5">
        <v>11264</v>
      </c>
      <c r="J593" s="5" t="s">
        <v>137</v>
      </c>
      <c r="K593" s="26">
        <v>773228.16</v>
      </c>
    </row>
    <row r="594" spans="1:11">
      <c r="A594" s="483" t="s">
        <v>1328</v>
      </c>
      <c r="B594" s="492">
        <v>623</v>
      </c>
      <c r="C594" s="6" t="s">
        <v>991</v>
      </c>
      <c r="D594" s="5">
        <v>4</v>
      </c>
      <c r="E594" s="5" t="s">
        <v>89</v>
      </c>
      <c r="F594" s="5">
        <v>4</v>
      </c>
      <c r="G594" s="5" t="s">
        <v>88</v>
      </c>
      <c r="H594" s="5">
        <v>127600</v>
      </c>
      <c r="I594" s="5">
        <v>20416</v>
      </c>
      <c r="J594" s="5" t="s">
        <v>160</v>
      </c>
      <c r="K594" s="26">
        <v>592064</v>
      </c>
    </row>
    <row r="595" spans="1:11">
      <c r="A595" s="483" t="s">
        <v>1328</v>
      </c>
      <c r="B595" s="492">
        <v>630</v>
      </c>
      <c r="C595" s="6" t="s">
        <v>998</v>
      </c>
      <c r="D595" s="5">
        <v>2</v>
      </c>
      <c r="E595" s="5" t="s">
        <v>317</v>
      </c>
      <c r="F595" s="5">
        <v>1</v>
      </c>
      <c r="G595" s="5" t="s">
        <v>23</v>
      </c>
      <c r="H595" s="5">
        <v>140000</v>
      </c>
      <c r="I595" s="5">
        <v>22400</v>
      </c>
      <c r="J595" s="5" t="s">
        <v>160</v>
      </c>
      <c r="K595" s="26">
        <v>162400</v>
      </c>
    </row>
    <row r="596" spans="1:11">
      <c r="A596" s="483" t="s">
        <v>1328</v>
      </c>
      <c r="B596" s="492">
        <v>631</v>
      </c>
      <c r="C596" s="6" t="s">
        <v>999</v>
      </c>
      <c r="D596" s="5">
        <v>5</v>
      </c>
      <c r="E596" s="5" t="s">
        <v>317</v>
      </c>
      <c r="F596" s="5">
        <v>1</v>
      </c>
      <c r="G596" s="5" t="s">
        <v>23</v>
      </c>
      <c r="H596" s="5">
        <v>198700</v>
      </c>
      <c r="I596" s="5">
        <v>31792</v>
      </c>
      <c r="J596" s="5" t="s">
        <v>160</v>
      </c>
      <c r="K596" s="26">
        <v>230492</v>
      </c>
    </row>
    <row r="597" spans="1:11">
      <c r="A597" s="483" t="s">
        <v>1328</v>
      </c>
      <c r="B597" s="492">
        <v>633</v>
      </c>
      <c r="C597" s="6" t="s">
        <v>1001</v>
      </c>
      <c r="D597" s="5">
        <v>1</v>
      </c>
      <c r="E597" s="5" t="s">
        <v>317</v>
      </c>
      <c r="F597" s="5">
        <v>1</v>
      </c>
      <c r="G597" s="5" t="s">
        <v>23</v>
      </c>
      <c r="H597" s="5">
        <v>717000</v>
      </c>
      <c r="I597" s="5">
        <v>114720</v>
      </c>
      <c r="J597" s="5" t="s">
        <v>160</v>
      </c>
      <c r="K597" s="26">
        <v>831720</v>
      </c>
    </row>
    <row r="598" spans="1:11">
      <c r="A598" s="483" t="s">
        <v>1328</v>
      </c>
      <c r="B598" s="492">
        <v>636</v>
      </c>
      <c r="C598" s="6" t="s">
        <v>1004</v>
      </c>
      <c r="D598" s="5">
        <v>10</v>
      </c>
      <c r="E598" s="5" t="s">
        <v>308</v>
      </c>
      <c r="F598" s="5">
        <v>1</v>
      </c>
      <c r="G598" s="5" t="s">
        <v>23</v>
      </c>
      <c r="H598" s="5">
        <v>1296600</v>
      </c>
      <c r="I598" s="5">
        <v>207456</v>
      </c>
      <c r="J598" s="5" t="s">
        <v>160</v>
      </c>
      <c r="K598" s="26">
        <v>1504056</v>
      </c>
    </row>
    <row r="599" spans="1:11">
      <c r="A599" s="483" t="s">
        <v>1328</v>
      </c>
      <c r="B599" s="492">
        <v>656</v>
      </c>
      <c r="C599" s="6" t="s">
        <v>1025</v>
      </c>
      <c r="D599" s="5">
        <v>500</v>
      </c>
      <c r="E599" s="5" t="s">
        <v>314</v>
      </c>
      <c r="F599" s="5">
        <v>1</v>
      </c>
      <c r="G599" s="5" t="s">
        <v>23</v>
      </c>
      <c r="H599" s="5">
        <v>140800</v>
      </c>
      <c r="I599" s="5">
        <v>22528</v>
      </c>
      <c r="J599" s="5" t="s">
        <v>160</v>
      </c>
      <c r="K599" s="26">
        <v>163328</v>
      </c>
    </row>
    <row r="600" spans="1:11">
      <c r="A600" s="483" t="s">
        <v>1328</v>
      </c>
      <c r="B600" s="492">
        <v>658</v>
      </c>
      <c r="C600" s="6" t="s">
        <v>1027</v>
      </c>
      <c r="D600" s="5" t="s">
        <v>1028</v>
      </c>
      <c r="E600" s="5" t="s">
        <v>118</v>
      </c>
      <c r="F600" s="5">
        <v>1</v>
      </c>
      <c r="G600" s="5" t="s">
        <v>88</v>
      </c>
      <c r="H600" s="5">
        <v>601000</v>
      </c>
      <c r="I600" s="5">
        <v>96160</v>
      </c>
      <c r="J600" s="5" t="s">
        <v>137</v>
      </c>
      <c r="K600" s="26">
        <v>697160</v>
      </c>
    </row>
    <row r="601" spans="1:11">
      <c r="A601" s="483" t="s">
        <v>1328</v>
      </c>
      <c r="B601" s="492">
        <v>659</v>
      </c>
      <c r="C601" s="6" t="s">
        <v>1029</v>
      </c>
      <c r="D601" s="5" t="s">
        <v>1030</v>
      </c>
      <c r="E601" s="5" t="s">
        <v>118</v>
      </c>
      <c r="F601" s="5">
        <v>1</v>
      </c>
      <c r="G601" s="5" t="s">
        <v>1440</v>
      </c>
      <c r="H601" s="5">
        <v>638000</v>
      </c>
      <c r="I601" s="5">
        <v>102080</v>
      </c>
      <c r="J601" s="5" t="s">
        <v>137</v>
      </c>
      <c r="K601" s="26">
        <v>740080</v>
      </c>
    </row>
    <row r="602" spans="1:11">
      <c r="A602" s="483" t="s">
        <v>1328</v>
      </c>
      <c r="B602" s="492">
        <v>660</v>
      </c>
      <c r="C602" s="6" t="s">
        <v>1031</v>
      </c>
      <c r="D602" s="5" t="s">
        <v>1032</v>
      </c>
      <c r="E602" s="5" t="s">
        <v>118</v>
      </c>
      <c r="F602" s="5">
        <v>1</v>
      </c>
      <c r="G602" s="5" t="s">
        <v>1033</v>
      </c>
      <c r="H602" s="5">
        <v>253000</v>
      </c>
      <c r="I602" s="5">
        <v>40480</v>
      </c>
      <c r="J602" s="5" t="s">
        <v>137</v>
      </c>
      <c r="K602" s="26">
        <v>293480</v>
      </c>
    </row>
    <row r="603" spans="1:11">
      <c r="A603" s="483" t="s">
        <v>1328</v>
      </c>
      <c r="B603" s="492">
        <v>668</v>
      </c>
      <c r="C603" s="6" t="s">
        <v>1045</v>
      </c>
      <c r="D603" s="5" t="s">
        <v>163</v>
      </c>
      <c r="E603" s="5" t="s">
        <v>54</v>
      </c>
      <c r="F603" s="5">
        <v>1</v>
      </c>
      <c r="G603" s="5" t="s">
        <v>1042</v>
      </c>
      <c r="H603" s="5">
        <v>532800</v>
      </c>
      <c r="I603" s="5">
        <v>85248</v>
      </c>
      <c r="J603" s="5" t="s">
        <v>137</v>
      </c>
      <c r="K603" s="26">
        <v>618048</v>
      </c>
    </row>
    <row r="604" spans="1:11">
      <c r="A604" s="483" t="s">
        <v>1328</v>
      </c>
      <c r="B604" s="492">
        <v>669</v>
      </c>
      <c r="C604" s="6" t="s">
        <v>1046</v>
      </c>
      <c r="D604" s="5" t="s">
        <v>1047</v>
      </c>
      <c r="E604" s="5" t="s">
        <v>54</v>
      </c>
      <c r="F604" s="5">
        <v>2</v>
      </c>
      <c r="G604" s="5" t="s">
        <v>467</v>
      </c>
      <c r="H604" s="5">
        <v>240600</v>
      </c>
      <c r="I604" s="5">
        <v>38496</v>
      </c>
      <c r="J604" s="5" t="s">
        <v>160</v>
      </c>
      <c r="K604" s="26">
        <v>558192</v>
      </c>
    </row>
    <row r="605" spans="1:11">
      <c r="A605" s="483" t="s">
        <v>1328</v>
      </c>
      <c r="B605" s="492">
        <v>698</v>
      </c>
      <c r="C605" s="6" t="s">
        <v>1138</v>
      </c>
      <c r="D605" s="5">
        <v>1000</v>
      </c>
      <c r="E605" s="5" t="s">
        <v>1125</v>
      </c>
      <c r="F605" s="5">
        <v>2</v>
      </c>
      <c r="G605" s="5" t="s">
        <v>88</v>
      </c>
      <c r="H605" s="5">
        <v>118800</v>
      </c>
      <c r="I605" s="5">
        <v>19008</v>
      </c>
      <c r="J605" s="5" t="s">
        <v>137</v>
      </c>
      <c r="K605" s="26">
        <v>275616</v>
      </c>
    </row>
    <row r="606" spans="1:11">
      <c r="A606" s="483" t="s">
        <v>1328</v>
      </c>
      <c r="B606" s="492">
        <v>706</v>
      </c>
      <c r="C606" s="6" t="s">
        <v>1152</v>
      </c>
      <c r="D606" s="5">
        <v>2</v>
      </c>
      <c r="E606" s="5" t="s">
        <v>1125</v>
      </c>
      <c r="F606" s="5">
        <v>1</v>
      </c>
      <c r="G606" s="5" t="s">
        <v>1153</v>
      </c>
      <c r="H606" s="5">
        <v>348600</v>
      </c>
      <c r="I606" s="5">
        <v>55776</v>
      </c>
      <c r="J606" s="5" t="s">
        <v>160</v>
      </c>
      <c r="K606" s="26">
        <v>404376</v>
      </c>
    </row>
    <row r="607" spans="1:11">
      <c r="A607" s="483" t="s">
        <v>1328</v>
      </c>
      <c r="B607" s="492">
        <v>709</v>
      </c>
      <c r="C607" s="6" t="s">
        <v>1157</v>
      </c>
      <c r="D607" s="5">
        <v>4</v>
      </c>
      <c r="E607" s="5" t="s">
        <v>1155</v>
      </c>
      <c r="F607" s="5">
        <v>1</v>
      </c>
      <c r="G607" s="5" t="s">
        <v>23</v>
      </c>
      <c r="H607" s="5">
        <v>297000</v>
      </c>
      <c r="I607" s="5">
        <v>47520</v>
      </c>
      <c r="J607" s="5" t="s">
        <v>160</v>
      </c>
      <c r="K607" s="26">
        <v>344520</v>
      </c>
    </row>
    <row r="608" spans="1:11">
      <c r="A608" s="483" t="s">
        <v>1328</v>
      </c>
      <c r="B608" s="492">
        <v>711</v>
      </c>
      <c r="C608" s="6" t="s">
        <v>1159</v>
      </c>
      <c r="D608" s="5">
        <v>500</v>
      </c>
      <c r="E608" s="5" t="s">
        <v>1125</v>
      </c>
      <c r="F608" s="5">
        <v>1</v>
      </c>
      <c r="G608" s="5" t="s">
        <v>23</v>
      </c>
      <c r="H608" s="5">
        <v>205300</v>
      </c>
      <c r="I608" s="5">
        <v>32848</v>
      </c>
      <c r="J608" s="5" t="s">
        <v>160</v>
      </c>
      <c r="K608" s="26">
        <v>238148</v>
      </c>
    </row>
    <row r="609" spans="1:11">
      <c r="A609" s="483" t="s">
        <v>1328</v>
      </c>
      <c r="B609" s="492">
        <v>712</v>
      </c>
      <c r="C609" s="6" t="s">
        <v>1160</v>
      </c>
      <c r="D609" s="5">
        <v>250</v>
      </c>
      <c r="E609" s="5" t="s">
        <v>1125</v>
      </c>
      <c r="F609" s="5">
        <v>1</v>
      </c>
      <c r="G609" s="5" t="s">
        <v>23</v>
      </c>
      <c r="H609" s="5">
        <v>121500</v>
      </c>
      <c r="I609" s="5">
        <v>19440</v>
      </c>
      <c r="J609" s="5" t="s">
        <v>160</v>
      </c>
      <c r="K609" s="26">
        <v>140940</v>
      </c>
    </row>
    <row r="610" spans="1:11">
      <c r="A610" s="483" t="s">
        <v>1328</v>
      </c>
      <c r="B610" s="492">
        <v>713</v>
      </c>
      <c r="C610" s="6" t="s">
        <v>1161</v>
      </c>
      <c r="D610" s="5">
        <v>2.5</v>
      </c>
      <c r="E610" s="5" t="s">
        <v>1155</v>
      </c>
      <c r="F610" s="5">
        <v>1</v>
      </c>
      <c r="G610" s="5" t="s">
        <v>23</v>
      </c>
      <c r="H610" s="5">
        <v>79200</v>
      </c>
      <c r="I610" s="5">
        <v>12672</v>
      </c>
      <c r="J610" s="5" t="s">
        <v>160</v>
      </c>
      <c r="K610" s="26">
        <v>91872</v>
      </c>
    </row>
    <row r="611" spans="1:11">
      <c r="A611" s="483" t="s">
        <v>1328</v>
      </c>
      <c r="B611" s="492">
        <v>753</v>
      </c>
      <c r="C611" s="6" t="s">
        <v>1215</v>
      </c>
      <c r="D611" s="5" t="s">
        <v>155</v>
      </c>
      <c r="E611" s="5" t="s">
        <v>1576</v>
      </c>
      <c r="F611" s="5">
        <v>1</v>
      </c>
      <c r="G611" s="5" t="s">
        <v>1576</v>
      </c>
      <c r="H611" s="5" t="s">
        <v>1576</v>
      </c>
      <c r="I611" s="5" t="s">
        <v>1576</v>
      </c>
      <c r="J611" s="5" t="s">
        <v>1576</v>
      </c>
      <c r="K611" s="26">
        <v>0</v>
      </c>
    </row>
    <row r="612" spans="1:11">
      <c r="A612" s="483" t="s">
        <v>1328</v>
      </c>
      <c r="B612" s="492">
        <v>755</v>
      </c>
      <c r="C612" s="6" t="s">
        <v>1218</v>
      </c>
      <c r="D612" s="5" t="s">
        <v>155</v>
      </c>
      <c r="E612" s="5" t="s">
        <v>1576</v>
      </c>
      <c r="F612" s="5">
        <v>1</v>
      </c>
      <c r="G612" s="5" t="s">
        <v>1576</v>
      </c>
      <c r="H612" s="5" t="s">
        <v>1576</v>
      </c>
      <c r="I612" s="5" t="s">
        <v>1576</v>
      </c>
      <c r="J612" s="5" t="s">
        <v>1576</v>
      </c>
      <c r="K612" s="26">
        <v>0</v>
      </c>
    </row>
    <row r="613" spans="1:11">
      <c r="A613" s="483" t="s">
        <v>1328</v>
      </c>
      <c r="B613" s="492">
        <v>758</v>
      </c>
      <c r="C613" s="6" t="s">
        <v>1223</v>
      </c>
      <c r="D613" s="5" t="s">
        <v>1224</v>
      </c>
      <c r="E613" s="5" t="s">
        <v>1576</v>
      </c>
      <c r="F613" s="5">
        <v>1</v>
      </c>
      <c r="G613" s="5" t="s">
        <v>1576</v>
      </c>
      <c r="H613" s="5" t="s">
        <v>1576</v>
      </c>
      <c r="I613" s="5" t="s">
        <v>1576</v>
      </c>
      <c r="J613" s="5" t="s">
        <v>1576</v>
      </c>
      <c r="K613" s="26">
        <v>0</v>
      </c>
    </row>
    <row r="614" spans="1:11">
      <c r="A614" s="483" t="s">
        <v>1328</v>
      </c>
      <c r="B614" s="492">
        <v>761</v>
      </c>
      <c r="C614" s="6" t="s">
        <v>1229</v>
      </c>
      <c r="D614" s="5" t="s">
        <v>1230</v>
      </c>
      <c r="E614" s="5" t="s">
        <v>1576</v>
      </c>
      <c r="F614" s="5">
        <v>1</v>
      </c>
      <c r="G614" s="5" t="s">
        <v>23</v>
      </c>
      <c r="H614" s="5">
        <v>1584000</v>
      </c>
      <c r="I614" s="5">
        <v>253440</v>
      </c>
      <c r="J614" s="5" t="s">
        <v>160</v>
      </c>
      <c r="K614" s="26">
        <v>1837440</v>
      </c>
    </row>
    <row r="615" spans="1:11">
      <c r="A615" s="483" t="s">
        <v>1328</v>
      </c>
      <c r="B615" s="492">
        <v>764</v>
      </c>
      <c r="C615" s="6" t="s">
        <v>1236</v>
      </c>
      <c r="D615" s="5" t="s">
        <v>1237</v>
      </c>
      <c r="E615" s="5" t="s">
        <v>1576</v>
      </c>
      <c r="F615" s="5">
        <v>3</v>
      </c>
      <c r="G615" s="5" t="s">
        <v>88</v>
      </c>
      <c r="H615" s="5">
        <v>77000</v>
      </c>
      <c r="I615" s="5">
        <v>12320</v>
      </c>
      <c r="J615" s="5" t="s">
        <v>160</v>
      </c>
      <c r="K615" s="26">
        <v>267960</v>
      </c>
    </row>
    <row r="616" spans="1:11" ht="15.75" thickBot="1">
      <c r="A616" s="484" t="s">
        <v>1328</v>
      </c>
      <c r="B616" s="492">
        <v>765</v>
      </c>
      <c r="C616" s="6" t="s">
        <v>1238</v>
      </c>
      <c r="D616" s="5" t="s">
        <v>1237</v>
      </c>
      <c r="E616" s="5" t="s">
        <v>1576</v>
      </c>
      <c r="F616" s="5">
        <v>2</v>
      </c>
      <c r="G616" s="5" t="s">
        <v>88</v>
      </c>
      <c r="H616" s="5">
        <v>198000</v>
      </c>
      <c r="I616" s="5">
        <v>31680</v>
      </c>
      <c r="J616" s="5" t="s">
        <v>160</v>
      </c>
      <c r="K616" s="26">
        <v>459360</v>
      </c>
    </row>
    <row r="617" spans="1:11" ht="15.75" thickBot="1">
      <c r="A617" s="476" t="s">
        <v>1328</v>
      </c>
      <c r="B617" s="477"/>
      <c r="C617" s="477"/>
      <c r="D617" s="477"/>
      <c r="E617" s="477"/>
      <c r="F617" s="477"/>
      <c r="G617" s="477"/>
      <c r="H617" s="477"/>
      <c r="I617" s="477"/>
      <c r="J617" s="477"/>
      <c r="K617" s="485">
        <f>SUM(K550:K616)</f>
        <v>37347332.159999996</v>
      </c>
    </row>
    <row r="618" spans="1:11">
      <c r="A618" s="480" t="s">
        <v>1545</v>
      </c>
      <c r="B618" s="492">
        <v>94</v>
      </c>
      <c r="C618" s="6" t="s">
        <v>465</v>
      </c>
      <c r="D618" s="5" t="s">
        <v>34</v>
      </c>
      <c r="E618" s="5" t="s">
        <v>16</v>
      </c>
      <c r="F618" s="5">
        <v>1</v>
      </c>
      <c r="G618" s="5" t="s">
        <v>1333</v>
      </c>
      <c r="H618" s="5">
        <v>882000</v>
      </c>
      <c r="I618" s="5">
        <v>0.16</v>
      </c>
      <c r="J618" s="5" t="s">
        <v>1331</v>
      </c>
      <c r="K618" s="26">
        <v>1023120</v>
      </c>
    </row>
    <row r="619" spans="1:11">
      <c r="A619" s="483" t="s">
        <v>1545</v>
      </c>
      <c r="B619" s="492">
        <v>195</v>
      </c>
      <c r="C619" s="6" t="s">
        <v>484</v>
      </c>
      <c r="D619" s="5" t="s">
        <v>485</v>
      </c>
      <c r="E619" s="5" t="s">
        <v>279</v>
      </c>
      <c r="F619" s="5">
        <v>1</v>
      </c>
      <c r="G619" s="5" t="s">
        <v>1334</v>
      </c>
      <c r="H619" s="5">
        <v>2783880</v>
      </c>
      <c r="I619" s="5">
        <v>0</v>
      </c>
      <c r="J619" s="5" t="s">
        <v>1335</v>
      </c>
      <c r="K619" s="26">
        <v>2783880</v>
      </c>
    </row>
    <row r="620" spans="1:11">
      <c r="A620" s="483" t="s">
        <v>1545</v>
      </c>
      <c r="B620" s="492">
        <v>196</v>
      </c>
      <c r="C620" s="6" t="s">
        <v>487</v>
      </c>
      <c r="D620" s="5" t="s">
        <v>488</v>
      </c>
      <c r="E620" s="5" t="s">
        <v>279</v>
      </c>
      <c r="F620" s="5">
        <v>1</v>
      </c>
      <c r="G620" s="5" t="s">
        <v>1334</v>
      </c>
      <c r="H620" s="5">
        <v>2109000</v>
      </c>
      <c r="I620" s="5">
        <v>0</v>
      </c>
      <c r="J620" s="5" t="s">
        <v>1335</v>
      </c>
      <c r="K620" s="26">
        <v>2109000</v>
      </c>
    </row>
    <row r="621" spans="1:11" ht="15.75" thickBot="1">
      <c r="A621" s="484" t="s">
        <v>1545</v>
      </c>
      <c r="B621" s="492">
        <v>748</v>
      </c>
      <c r="C621" s="6" t="s">
        <v>1208</v>
      </c>
      <c r="D621" s="5">
        <v>1</v>
      </c>
      <c r="E621" s="5" t="s">
        <v>1209</v>
      </c>
      <c r="F621" s="5">
        <v>1</v>
      </c>
      <c r="G621" s="5" t="s">
        <v>1422</v>
      </c>
      <c r="H621" s="5">
        <v>38000</v>
      </c>
      <c r="I621" s="5">
        <v>0.16</v>
      </c>
      <c r="J621" s="5" t="s">
        <v>1421</v>
      </c>
      <c r="K621" s="26">
        <v>44080</v>
      </c>
    </row>
    <row r="622" spans="1:11" ht="15.75" thickBot="1">
      <c r="A622" s="476" t="s">
        <v>1545</v>
      </c>
      <c r="B622" s="477"/>
      <c r="C622" s="477"/>
      <c r="D622" s="477"/>
      <c r="E622" s="477"/>
      <c r="F622" s="477"/>
      <c r="G622" s="477"/>
      <c r="H622" s="477"/>
      <c r="I622" s="477"/>
      <c r="J622" s="477"/>
      <c r="K622" s="485">
        <f>SUM(K618:K621)</f>
        <v>5960080</v>
      </c>
    </row>
  </sheetData>
  <mergeCells count="19">
    <mergeCell ref="A549:J549"/>
    <mergeCell ref="A617:J617"/>
    <mergeCell ref="A622:J622"/>
    <mergeCell ref="A1:K1"/>
    <mergeCell ref="A2:K2"/>
    <mergeCell ref="A3:K3"/>
    <mergeCell ref="A4:K4"/>
    <mergeCell ref="A187:J187"/>
    <mergeCell ref="A214:J214"/>
    <mergeCell ref="A219:J219"/>
    <mergeCell ref="A368:J368"/>
    <mergeCell ref="A389:J389"/>
    <mergeCell ref="A521:J521"/>
    <mergeCell ref="A51:J51"/>
    <mergeCell ref="A65:J65"/>
    <mergeCell ref="A91:J91"/>
    <mergeCell ref="A96:J96"/>
    <mergeCell ref="A113:J113"/>
    <mergeCell ref="A169:J16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Acta de Adjudicación</vt:lpstr>
      <vt:lpstr>ÍTEM 1</vt:lpstr>
      <vt:lpstr>ÍTEM 2</vt:lpstr>
      <vt:lpstr>ÍTEM 3</vt:lpstr>
      <vt:lpstr>ÍTEM 4</vt:lpstr>
      <vt:lpstr>ÍTEM 5</vt:lpstr>
      <vt:lpstr>Adjudición por proveedor</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 UTP</dc:creator>
  <cp:lastModifiedBy>UsuarioUTP1</cp:lastModifiedBy>
  <cp:lastPrinted>2015-09-25T19:31:07Z</cp:lastPrinted>
  <dcterms:created xsi:type="dcterms:W3CDTF">2015-09-25T19:30:13Z</dcterms:created>
  <dcterms:modified xsi:type="dcterms:W3CDTF">2016-06-14T17:51:46Z</dcterms:modified>
</cp:coreProperties>
</file>