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OS-844-TORRES-MARULANDA\LICITACION MODULO DE ESTUDIO\Documentos licitación modulo\"/>
    </mc:Choice>
  </mc:AlternateContent>
  <bookViews>
    <workbookView xWindow="-15" yWindow="-15" windowWidth="20505" windowHeight="3765"/>
  </bookViews>
  <sheets>
    <sheet name="Invitacion" sheetId="6" r:id="rId1"/>
  </sheets>
  <definedNames>
    <definedName name="_xlnm.Print_Area" localSheetId="0">Invitacion!$A$1:$F$91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6" l="1"/>
  <c r="F50" i="6"/>
  <c r="F51" i="6"/>
  <c r="F52" i="6"/>
  <c r="F5" i="6"/>
  <c r="F6" i="6"/>
  <c r="F7" i="6"/>
  <c r="F8" i="6"/>
  <c r="F9" i="6"/>
  <c r="F10" i="6"/>
  <c r="F11" i="6"/>
  <c r="F12" i="6"/>
  <c r="F13" i="6"/>
  <c r="F14" i="6"/>
  <c r="F81" i="6"/>
  <c r="F80" i="6"/>
  <c r="F79" i="6"/>
  <c r="F78" i="6"/>
  <c r="F77" i="6"/>
  <c r="F76" i="6"/>
  <c r="F75" i="6"/>
  <c r="F74" i="6"/>
  <c r="F73" i="6"/>
  <c r="F72" i="6"/>
  <c r="F71" i="6"/>
  <c r="F70" i="6"/>
  <c r="F67" i="6"/>
  <c r="F66" i="6"/>
  <c r="F63" i="6"/>
  <c r="F62" i="6"/>
  <c r="F61" i="6"/>
  <c r="F60" i="6"/>
  <c r="F57" i="6"/>
  <c r="F56" i="6"/>
  <c r="F55" i="6" s="1"/>
  <c r="F53" i="6"/>
  <c r="F46" i="6"/>
  <c r="F45" i="6"/>
  <c r="F44" i="6"/>
  <c r="F43" i="6"/>
  <c r="F42" i="6"/>
  <c r="F39" i="6"/>
  <c r="F38" i="6" s="1"/>
  <c r="F36" i="6"/>
  <c r="F35" i="6"/>
  <c r="F34" i="6"/>
  <c r="F33" i="6"/>
  <c r="F32" i="6"/>
  <c r="F31" i="6"/>
  <c r="F30" i="6"/>
  <c r="F29" i="6"/>
  <c r="F28" i="6"/>
  <c r="F27" i="6"/>
  <c r="F26" i="6" s="1"/>
  <c r="F24" i="6"/>
  <c r="F23" i="6"/>
  <c r="F22" i="6"/>
  <c r="F21" i="6"/>
  <c r="F20" i="6"/>
  <c r="F19" i="6"/>
  <c r="F18" i="6"/>
  <c r="F17" i="6"/>
  <c r="F16" i="6" s="1"/>
  <c r="F41" i="6" l="1"/>
  <c r="F59" i="6"/>
  <c r="F65" i="6"/>
  <c r="F84" i="6" s="1"/>
  <c r="F4" i="6"/>
  <c r="F48" i="6"/>
  <c r="F69" i="6"/>
  <c r="F88" i="6" l="1"/>
  <c r="E90" i="6" l="1"/>
</calcChain>
</file>

<file path=xl/sharedStrings.xml><?xml version="1.0" encoding="utf-8"?>
<sst xmlns="http://schemas.openxmlformats.org/spreadsheetml/2006/main" count="208" uniqueCount="147">
  <si>
    <t>UNIDAD</t>
  </si>
  <si>
    <t>CANTIDAD</t>
  </si>
  <si>
    <t>SUBTOTAL</t>
  </si>
  <si>
    <t>Kg</t>
  </si>
  <si>
    <t>Un</t>
  </si>
  <si>
    <t>un</t>
  </si>
  <si>
    <t>Acometida de acueducto y alcantarillado provisional</t>
  </si>
  <si>
    <t>m2</t>
  </si>
  <si>
    <t>CÓDIGO</t>
  </si>
  <si>
    <t>DESCRIPCION</t>
  </si>
  <si>
    <t>VALOR UNITARIO</t>
  </si>
  <si>
    <t>VALOR TOTAL</t>
  </si>
  <si>
    <t>PRELIMINARES</t>
  </si>
  <si>
    <t>und</t>
  </si>
  <si>
    <t>ml</t>
  </si>
  <si>
    <t>m3</t>
  </si>
  <si>
    <t>PISOS</t>
  </si>
  <si>
    <t>CUBIERTA</t>
  </si>
  <si>
    <t>CONCRETOS</t>
  </si>
  <si>
    <t>ACERO DE REFUERZO</t>
  </si>
  <si>
    <t>TOTAL COSTO DIRECTO</t>
  </si>
  <si>
    <t>COSTO TOTAL PRESUPUESTO</t>
  </si>
  <si>
    <t>Retiro de material sobrante cargue manual.</t>
  </si>
  <si>
    <t>2.02</t>
  </si>
  <si>
    <t>2.03</t>
  </si>
  <si>
    <t>2.04</t>
  </si>
  <si>
    <t>ESTRUCTURA METALICA</t>
  </si>
  <si>
    <t>GLB</t>
  </si>
  <si>
    <t>m</t>
  </si>
  <si>
    <t>MOVIMIENTO DE TIERRA</t>
  </si>
  <si>
    <t>SUMINISTRO Y COLOCACIÓN DE TUBERÍAS Y ACCESORIOS LLUVIAS</t>
  </si>
  <si>
    <t>3.01</t>
  </si>
  <si>
    <t>Otros elementos varios (Pernos y Anclajes)</t>
  </si>
  <si>
    <t>Estructura metalica escalera</t>
  </si>
  <si>
    <t>Viguetas para deck</t>
  </si>
  <si>
    <t>Localizacion y replanteo de linea</t>
  </si>
  <si>
    <t>Corte con disco pavimento rigido</t>
  </si>
  <si>
    <t>Demolicion de pavimento en concreto</t>
  </si>
  <si>
    <t>Excavacion manual en material comun y/o conglomerado de 0-2m, incluye entibado y manejo de agua.</t>
  </si>
  <si>
    <t>Grava triturada Ømax 1" + 15% de arena, maximo de 25% que pase por el tamiz de 9.5 mm y maximo de 5% de material fino</t>
  </si>
  <si>
    <t>Lleno compactado con material de sitio</t>
  </si>
  <si>
    <t>Cargue y retiro material sobrante mas escombros</t>
  </si>
  <si>
    <t>Tuberia PVC alcantarillado DN 160 mm (Ø6")</t>
  </si>
  <si>
    <t>Tuberia PVC alcantarillado DN 100 mm (Ø4")</t>
  </si>
  <si>
    <t>Cadenas de lluvia plastica eslabonada</t>
  </si>
  <si>
    <t>Caja de inspeccion de 0.80 x 0.80 x 0.80 m, e = 0.12m, en concreto f'c 21 MPa (3000 psi), tapa reforzada en concreto f'c 21 MPa (3000 psi), incluye refuerzo.</t>
  </si>
  <si>
    <t>Caja de inspeccion de 0.60 x 0.60 x 0.60 m, e = 0.12m, en concreto f'c 21 MPa (3000 psi), tapa reforzada en concreto f'c 21 MPa (3000 psi), incluye refuerzo.</t>
  </si>
  <si>
    <t>Salida electrica de iluminacion, en tuberia  EMT donde se requiera y cable encauchetado 3*14  AWG y demas accesorios para su correcta instalacion.</t>
  </si>
  <si>
    <t>Salida electrica de interruptor doble en  tuberia  EMT donde se requiera y cable encauchetado 3*14 AWG con salida terminada en caja tipo Fs o Rawelt e interruptor monofasico.</t>
  </si>
  <si>
    <t>Demolición ,canalizacion, resane en concreto (incluye suministro de tuberia 1" Conduit PVC)</t>
  </si>
  <si>
    <t>suministro e instalacion tuberia conduit PVC 1" por cercha</t>
  </si>
  <si>
    <t>4.01</t>
  </si>
  <si>
    <t>Placa de contrapiso en concreto de 20,7 Mpa e = 0,10 m (Andenes)</t>
  </si>
  <si>
    <t>Placa maciza en concreto de 20,7 Mpa e = 0,12 m (Rampas)</t>
  </si>
  <si>
    <t>Acometida de energia provisional</t>
  </si>
  <si>
    <t>5.01</t>
  </si>
  <si>
    <t>5.02</t>
  </si>
  <si>
    <t>Cubierta en teja policarbonato alveolar 10 mm. Color opal.</t>
  </si>
  <si>
    <t>Subbase granular tipo invias, incluye transporte</t>
  </si>
  <si>
    <t>Canal lamina galv C 22 S=0,67m</t>
  </si>
  <si>
    <t>OBRAS VARIAS</t>
  </si>
  <si>
    <t>Empradizacion de zonas verdes con cespedones</t>
  </si>
  <si>
    <r>
      <t xml:space="preserve">Señal informativa o reglamentaria </t>
    </r>
    <r>
      <rPr>
        <sz val="11"/>
        <rFont val="Calibri"/>
        <family val="2"/>
      </rPr>
      <t>ø=0,60 mts con mastil</t>
    </r>
  </si>
  <si>
    <t>Estructura metalica cubierta y porticos</t>
  </si>
  <si>
    <t>Estructua metalica pasamanos</t>
  </si>
  <si>
    <t xml:space="preserve">Campamento incluye teja de zinc, piso en concreto de 17,2 Mpa, tabla </t>
  </si>
  <si>
    <t>2.01</t>
  </si>
  <si>
    <t>6.01</t>
  </si>
  <si>
    <t>7.01</t>
  </si>
  <si>
    <t>8.01</t>
  </si>
  <si>
    <t>9.01</t>
  </si>
  <si>
    <t>1.02</t>
  </si>
  <si>
    <t>1.03</t>
  </si>
  <si>
    <t>1.04</t>
  </si>
  <si>
    <t>1.05</t>
  </si>
  <si>
    <t>1.06</t>
  </si>
  <si>
    <t>1.07</t>
  </si>
  <si>
    <t>1.08</t>
  </si>
  <si>
    <t>1.01</t>
  </si>
  <si>
    <t>1.10</t>
  </si>
  <si>
    <t>2</t>
  </si>
  <si>
    <t>2.05</t>
  </si>
  <si>
    <t>2.06</t>
  </si>
  <si>
    <t>2.07</t>
  </si>
  <si>
    <t>2.08</t>
  </si>
  <si>
    <t>3</t>
  </si>
  <si>
    <t>4</t>
  </si>
  <si>
    <t>5</t>
  </si>
  <si>
    <t>5.03</t>
  </si>
  <si>
    <t>5.04</t>
  </si>
  <si>
    <t>5.05</t>
  </si>
  <si>
    <t>6.02</t>
  </si>
  <si>
    <t>6.03</t>
  </si>
  <si>
    <t>6.04</t>
  </si>
  <si>
    <t>6.05</t>
  </si>
  <si>
    <t>7.02</t>
  </si>
  <si>
    <t>8.02</t>
  </si>
  <si>
    <t>8.03</t>
  </si>
  <si>
    <t>8.04</t>
  </si>
  <si>
    <t>9.02</t>
  </si>
  <si>
    <t>10.01</t>
  </si>
  <si>
    <t>10.02</t>
  </si>
  <si>
    <t>10.03</t>
  </si>
  <si>
    <t>10.04</t>
  </si>
  <si>
    <t>10.05</t>
  </si>
  <si>
    <t>10.06</t>
  </si>
  <si>
    <t>10.07</t>
  </si>
  <si>
    <t>10.08</t>
  </si>
  <si>
    <t>10.09</t>
  </si>
  <si>
    <t>10.10</t>
  </si>
  <si>
    <t>10.11</t>
  </si>
  <si>
    <t>10.12</t>
  </si>
  <si>
    <t>Lleno compactado con afirmado manual, incluye transporte</t>
  </si>
  <si>
    <t>Excavación en material común seco de 0 - 2 m manual.</t>
  </si>
  <si>
    <t>Bolillo en madera de cedro rojo Ø 1 1/2". Inmunizado</t>
  </si>
  <si>
    <r>
      <rPr>
        <b/>
        <sz val="24"/>
        <color theme="1"/>
        <rFont val="Arial"/>
        <family val="2"/>
      </rPr>
      <t>UTP</t>
    </r>
    <r>
      <rPr>
        <b/>
        <sz val="16"/>
        <color theme="1"/>
        <rFont val="Arial"/>
        <family val="2"/>
      </rPr>
      <t>. PROYECTO MODULO DE ESTUDIO CENTRAL</t>
    </r>
  </si>
  <si>
    <t>Alimentador electrico en cable No 6 AWG para fase neutro y tierra desde laboratorio de resistencia de materiales  hasta el tablero electrico.</t>
  </si>
  <si>
    <t>Retiro, traslado y resiembra de plantas</t>
  </si>
  <si>
    <t>Micropilote D=0.3m, excavacion mecanica, aceros y concreto.</t>
  </si>
  <si>
    <t>Pavimento en concreto MR = 4,10 Mpa, e = 0.175 m, incluye refuerzo</t>
  </si>
  <si>
    <t>Pedestal en concreto de 20.7 MPa, no incluye refuerzo.</t>
  </si>
  <si>
    <t>Viga de enlace de pedestales en concreto de 20.7Mpa, no incluye refuerzo.</t>
  </si>
  <si>
    <t>Viga aérea en concreto de 20,7 Mpa, no incluye refuerzo.</t>
  </si>
  <si>
    <t>Solado en concreto f'c 14 Mpa, e=0.05 m</t>
  </si>
  <si>
    <r>
      <rPr>
        <b/>
        <sz val="28"/>
        <color indexed="9"/>
        <rFont val="Arial"/>
        <family val="2"/>
      </rPr>
      <t xml:space="preserve">   U.T.P. CUADRO DE CANTIDADES</t>
    </r>
    <r>
      <rPr>
        <b/>
        <sz val="20"/>
        <color indexed="9"/>
        <rFont val="Arial"/>
        <family val="2"/>
      </rPr>
      <t xml:space="preserve">                                                                     Proyecto Modulo de Estudio Central  -  OP-03-2016                                                                                                                                                                  </t>
    </r>
    <r>
      <rPr>
        <b/>
        <sz val="15"/>
        <color indexed="9"/>
        <rFont val="Arial"/>
        <family val="2"/>
      </rPr>
      <t/>
    </r>
  </si>
  <si>
    <t>Localizacion y replanteo de obra</t>
  </si>
  <si>
    <t>Cerramiento provisional con guadua y tela de polipropileno</t>
  </si>
  <si>
    <t>Retiro manual de poste concreto</t>
  </si>
  <si>
    <r>
      <t>Acero Fy = 60.000 psi d</t>
    </r>
    <r>
      <rPr>
        <sz val="11"/>
        <color theme="1"/>
        <rFont val="Calibri"/>
        <family val="2"/>
      </rPr>
      <t>≥</t>
    </r>
    <r>
      <rPr>
        <sz val="11"/>
        <color theme="1"/>
        <rFont val="Arial"/>
        <family val="2"/>
      </rPr>
      <t>1/4"</t>
    </r>
  </si>
  <si>
    <t>Piso terraza en madera compuesta tipo deck WPC. Relacion 65% - madera 35% pvc.</t>
  </si>
  <si>
    <t>Recubrimiento huella escalera interna en madera compuesta tipo deck WPC. Relacion 65% madera - 35% pvc. Ancho = 30 cm</t>
  </si>
  <si>
    <t>Recubrimiento contrahuella escalera interna en madera compuesta tipo deck WPC. Relacion 65% madera - 35% pvc. Alto = 16 cm</t>
  </si>
  <si>
    <t>Cenefa bordillo de placa  en madera compuesta tipo deck WPC. Relacion 65% - madera 35% pvc.</t>
  </si>
  <si>
    <t>Pantalla de recubrimiento inferior en madera compuesta tipo deck WPC. Relacion 65% - madera 35% pvc.</t>
  </si>
  <si>
    <t>Suministro e instalación de tablero certificado RETIE y breakers monopolares de incrustar DSE 1020  Luminex.</t>
  </si>
  <si>
    <t>canalizacion por tierra tubo PVC (Incluye movimiento de tierra, tuberia de 1" pvc e instalacion del cable).</t>
  </si>
  <si>
    <t>Canalización a la vista de  tubería metálica conduit  EMT  de  1"incluye cableado</t>
  </si>
  <si>
    <t xml:space="preserve">Caja de paso en concreto dimensiones 0,30 m x 0,30 m x 0,30 m , con tapa en concreto </t>
  </si>
  <si>
    <t>Suministro e instalacion  luminaria Hermetica LED 2X18 T8 DL 120V para descolgar o sobreponer en techo, incluye tubos T8 de 18W con una eficiencia de hasta 89lm/W, flujo luminoso de 3200 lm,chapa Fabricado en ABS, difusor en policarbonato, herrajes de montaje en acero inoxidable.</t>
  </si>
  <si>
    <t>Salida de tomacorriente eléctrica doble con polo a tierra sobrepuesta linea galica o similar sencilla  Incluye: Tubería EMT de 1/2",Tubería PVC de 1/2", Alambre No.12 THHN/THHW, Caja de 2x4" rawelt ó similar,toma doble.</t>
  </si>
  <si>
    <t>Salida de tomacorriente eléctrica doble con polo a tierra sobrepuesta  GFCI  Incluye: Tubería EMT de 1/2",Tubería PVC de 1/2", Alambre No.12 THHN/THHW, Caja de 2x4" rawelt ó similar.</t>
  </si>
  <si>
    <t xml:space="preserve">ADMINISTRACION </t>
  </si>
  <si>
    <t xml:space="preserve">IMPREVISTOS </t>
  </si>
  <si>
    <t>UTILIDADES</t>
  </si>
  <si>
    <t xml:space="preserve">IVA SOBRE UTILIDAD </t>
  </si>
  <si>
    <t>XX %</t>
  </si>
  <si>
    <t>INSTALACIONES ELECTRICAS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</si>
</sst>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\ * #,##0.00_);_(&quot;$&quot;\ * \(#,##0.00\);_(&quot;$&quot;\ * &quot;-&quot;??_);_(@_)"/>
    <numFmt numFmtId="165" formatCode="_-* #,##0.00_-;\-* #,##0.00_-;_-* &quot;-&quot;??_-;_-@_-"/>
    <numFmt numFmtId="166" formatCode="_(&quot;$&quot;\ * #,##0_);_(&quot;$&quot;\ * \(#,##0\);_(&quot;$&quot;\ * &quot;-&quot;??_);_(@_)"/>
    <numFmt numFmtId="167" formatCode="_-&quot;$&quot;* #,##0_-;\-&quot;$&quot;* #,##0_-;_-&quot;$&quot;* &quot;-&quot;??_-;_-@_-"/>
    <numFmt numFmtId="168" formatCode="_ &quot;$&quot;\ * #,##0.00_ ;_ &quot;$&quot;\ * \-#,##0.00_ ;_ &quot;$&quot;\ * &quot;-&quot;??_ ;_ @_ "/>
    <numFmt numFmtId="169" formatCode="_ * #,##0.00_ ;_ * \-#,##0.00_ ;_ * &quot;-&quot;??_ ;_ @_ "/>
    <numFmt numFmtId="170" formatCode="_ &quot;$&quot;\ * #,##0_ ;_ &quot;$&quot;\ * \-#,##0_ ;_ &quot;$&quot;\ * &quot;-&quot;??_ ;_ @_ "/>
    <numFmt numFmtId="171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indexed="9"/>
      <name val="Arial"/>
      <family val="2"/>
    </font>
    <font>
      <b/>
      <sz val="28"/>
      <color indexed="9"/>
      <name val="Arial"/>
      <family val="2"/>
    </font>
    <font>
      <b/>
      <sz val="15"/>
      <color indexed="9"/>
      <name val="Arial"/>
      <family val="2"/>
    </font>
    <font>
      <b/>
      <sz val="20"/>
      <color theme="0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name val="Courier"/>
      <family val="3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22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9"/>
      <color theme="1"/>
      <name val="Arial"/>
      <family val="2"/>
    </font>
    <font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168" fontId="12" fillId="0" borderId="0" applyFont="0" applyFill="0" applyBorder="0" applyAlignment="0" applyProtection="0"/>
    <xf numFmtId="39" fontId="14" fillId="0" borderId="0"/>
    <xf numFmtId="169" fontId="12" fillId="0" borderId="0" applyFont="0" applyFill="0" applyBorder="0" applyAlignment="0" applyProtection="0"/>
    <xf numFmtId="0" fontId="12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>
      <alignment vertical="center"/>
    </xf>
    <xf numFmtId="0" fontId="12" fillId="0" borderId="0"/>
    <xf numFmtId="0" fontId="21" fillId="0" borderId="0"/>
    <xf numFmtId="0" fontId="12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6" fillId="0" borderId="0" xfId="0" applyFont="1" applyFill="1" applyBorder="1"/>
    <xf numFmtId="0" fontId="6" fillId="0" borderId="0" xfId="0" applyFont="1" applyFill="1"/>
    <xf numFmtId="166" fontId="8" fillId="0" borderId="1" xfId="2" applyNumberFormat="1" applyFont="1" applyBorder="1"/>
    <xf numFmtId="0" fontId="8" fillId="0" borderId="1" xfId="0" applyFont="1" applyFill="1" applyBorder="1" applyAlignment="1">
      <alignment wrapText="1"/>
    </xf>
    <xf numFmtId="166" fontId="8" fillId="0" borderId="1" xfId="2" applyNumberFormat="1" applyFont="1" applyBorder="1" applyAlignment="1">
      <alignment horizontal="center"/>
    </xf>
    <xf numFmtId="0" fontId="0" fillId="0" borderId="0" xfId="0" applyBorder="1"/>
    <xf numFmtId="0" fontId="6" fillId="0" borderId="0" xfId="0" applyFont="1" applyFill="1" applyAlignment="1">
      <alignment horizontal="center"/>
    </xf>
    <xf numFmtId="166" fontId="6" fillId="0" borderId="0" xfId="2" applyNumberFormat="1" applyFont="1" applyFill="1" applyAlignment="1">
      <alignment horizontal="center"/>
    </xf>
    <xf numFmtId="167" fontId="10" fillId="4" borderId="1" xfId="2" applyNumberFormat="1" applyFont="1" applyFill="1" applyBorder="1" applyAlignment="1">
      <alignment horizontal="right" wrapText="1"/>
    </xf>
    <xf numFmtId="0" fontId="11" fillId="0" borderId="1" xfId="7" applyFont="1" applyFill="1" applyBorder="1" applyAlignment="1">
      <alignment horizontal="center" vertical="center"/>
    </xf>
    <xf numFmtId="170" fontId="11" fillId="0" borderId="1" xfId="4" applyNumberFormat="1" applyFont="1" applyFill="1" applyBorder="1" applyAlignment="1">
      <alignment horizontal="center" vertical="center"/>
    </xf>
    <xf numFmtId="0" fontId="11" fillId="0" borderId="1" xfId="7" applyFont="1" applyFill="1" applyBorder="1" applyAlignment="1">
      <alignment horizontal="justify" vertical="center" wrapText="1"/>
    </xf>
    <xf numFmtId="1" fontId="11" fillId="0" borderId="1" xfId="7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1" fontId="11" fillId="0" borderId="1" xfId="1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6" fillId="4" borderId="0" xfId="0" applyFont="1" applyFill="1" applyBorder="1"/>
    <xf numFmtId="0" fontId="6" fillId="4" borderId="0" xfId="0" applyFont="1" applyFill="1"/>
    <xf numFmtId="0" fontId="8" fillId="4" borderId="1" xfId="5" applyNumberFormat="1" applyFont="1" applyFill="1" applyBorder="1" applyAlignment="1">
      <alignment horizontal="left" vertical="top" wrapText="1"/>
    </xf>
    <xf numFmtId="39" fontId="8" fillId="4" borderId="1" xfId="5" applyFont="1" applyFill="1" applyBorder="1" applyAlignment="1">
      <alignment horizontal="center" vertical="top" wrapText="1"/>
    </xf>
    <xf numFmtId="167" fontId="10" fillId="4" borderId="1" xfId="2" applyNumberFormat="1" applyFont="1" applyFill="1" applyBorder="1" applyAlignment="1">
      <alignment horizontal="right" vertical="top" wrapText="1"/>
    </xf>
    <xf numFmtId="0" fontId="8" fillId="4" borderId="1" xfId="5" applyNumberFormat="1" applyFont="1" applyFill="1" applyBorder="1" applyAlignment="1">
      <alignment horizontal="left" vertical="center" wrapText="1"/>
    </xf>
    <xf numFmtId="2" fontId="11" fillId="0" borderId="1" xfId="3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wrapText="1"/>
    </xf>
    <xf numFmtId="0" fontId="6" fillId="0" borderId="6" xfId="0" applyFont="1" applyFill="1" applyBorder="1"/>
    <xf numFmtId="0" fontId="6" fillId="4" borderId="0" xfId="0" applyFont="1" applyFill="1" applyBorder="1" applyAlignment="1"/>
    <xf numFmtId="0" fontId="6" fillId="0" borderId="0" xfId="0" applyFont="1" applyFill="1" applyBorder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6" fontId="7" fillId="0" borderId="1" xfId="2" applyNumberFormat="1" applyFont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166" fontId="7" fillId="5" borderId="1" xfId="2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wrapText="1"/>
    </xf>
    <xf numFmtId="166" fontId="8" fillId="4" borderId="1" xfId="2" applyNumberFormat="1" applyFont="1" applyFill="1" applyBorder="1"/>
    <xf numFmtId="166" fontId="8" fillId="4" borderId="1" xfId="2" applyNumberFormat="1" applyFont="1" applyFill="1" applyBorder="1" applyAlignment="1">
      <alignment vertical="center"/>
    </xf>
    <xf numFmtId="49" fontId="10" fillId="5" borderId="1" xfId="0" applyNumberFormat="1" applyFont="1" applyFill="1" applyBorder="1" applyAlignment="1">
      <alignment horizontal="center" vertical="center"/>
    </xf>
    <xf numFmtId="167" fontId="8" fillId="4" borderId="1" xfId="2" applyNumberFormat="1" applyFont="1" applyFill="1" applyBorder="1" applyAlignment="1">
      <alignment horizontal="right"/>
    </xf>
    <xf numFmtId="166" fontId="11" fillId="4" borderId="1" xfId="4" applyNumberFormat="1" applyFont="1" applyFill="1" applyBorder="1" applyAlignment="1">
      <alignment horizontal="center" vertical="center" wrapText="1"/>
    </xf>
    <xf numFmtId="167" fontId="8" fillId="4" borderId="1" xfId="2" applyNumberFormat="1" applyFont="1" applyFill="1" applyBorder="1" applyAlignment="1">
      <alignment horizontal="right" vertical="top" wrapText="1"/>
    </xf>
    <xf numFmtId="49" fontId="10" fillId="3" borderId="1" xfId="0" applyNumberFormat="1" applyFont="1" applyFill="1" applyBorder="1" applyAlignment="1">
      <alignment horizontal="center" vertical="center"/>
    </xf>
    <xf numFmtId="4" fontId="7" fillId="3" borderId="1" xfId="4" applyNumberFormat="1" applyFont="1" applyFill="1" applyBorder="1" applyAlignment="1">
      <alignment horizontal="left" vertical="justify" wrapText="1"/>
    </xf>
    <xf numFmtId="166" fontId="11" fillId="0" borderId="1" xfId="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/>
    </xf>
    <xf numFmtId="166" fontId="7" fillId="3" borderId="1" xfId="2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166" fontId="10" fillId="4" borderId="1" xfId="2" applyNumberFormat="1" applyFont="1" applyFill="1" applyBorder="1"/>
    <xf numFmtId="1" fontId="7" fillId="3" borderId="1" xfId="3" applyNumberFormat="1" applyFont="1" applyFill="1" applyBorder="1" applyAlignment="1">
      <alignment horizontal="center" vertical="center"/>
    </xf>
    <xf numFmtId="0" fontId="7" fillId="3" borderId="1" xfId="7" applyFont="1" applyFill="1" applyBorder="1" applyAlignment="1">
      <alignment horizontal="justify" vertical="center" wrapText="1"/>
    </xf>
    <xf numFmtId="0" fontId="13" fillId="3" borderId="1" xfId="0" applyFont="1" applyFill="1" applyBorder="1" applyAlignment="1">
      <alignment horizontal="center" vertical="center" wrapText="1"/>
    </xf>
    <xf numFmtId="166" fontId="7" fillId="3" borderId="1" xfId="2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6" fontId="9" fillId="0" borderId="1" xfId="2" applyNumberFormat="1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166" fontId="6" fillId="0" borderId="1" xfId="2" applyNumberFormat="1" applyFont="1" applyFill="1" applyBorder="1" applyAlignment="1">
      <alignment horizontal="center"/>
    </xf>
    <xf numFmtId="0" fontId="0" fillId="0" borderId="0" xfId="0" applyBorder="1" applyAlignment="1">
      <alignment vertical="top" wrapText="1"/>
    </xf>
    <xf numFmtId="9" fontId="0" fillId="0" borderId="0" xfId="0" applyNumberFormat="1" applyBorder="1"/>
    <xf numFmtId="166" fontId="6" fillId="4" borderId="0" xfId="0" applyNumberFormat="1" applyFont="1" applyFill="1" applyBorder="1"/>
    <xf numFmtId="0" fontId="8" fillId="0" borderId="1" xfId="0" applyFont="1" applyFill="1" applyBorder="1" applyAlignment="1">
      <alignment vertical="center" wrapText="1"/>
    </xf>
    <xf numFmtId="0" fontId="11" fillId="0" borderId="1" xfId="7" applyFont="1" applyFill="1" applyBorder="1" applyAlignment="1">
      <alignment horizontal="justify" vertical="center"/>
    </xf>
    <xf numFmtId="0" fontId="8" fillId="0" borderId="1" xfId="0" applyFont="1" applyBorder="1"/>
    <xf numFmtId="0" fontId="8" fillId="0" borderId="1" xfId="0" applyFont="1" applyBorder="1" applyAlignment="1"/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39" fontId="8" fillId="4" borderId="1" xfId="5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horizontal="center" vertical="center" wrapText="1"/>
    </xf>
    <xf numFmtId="39" fontId="8" fillId="4" borderId="1" xfId="5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  <xf numFmtId="166" fontId="8" fillId="0" borderId="1" xfId="2" applyNumberFormat="1" applyFont="1" applyBorder="1" applyAlignment="1">
      <alignment vertical="center"/>
    </xf>
    <xf numFmtId="167" fontId="8" fillId="4" borderId="1" xfId="2" applyNumberFormat="1" applyFont="1" applyFill="1" applyBorder="1" applyAlignment="1">
      <alignment horizontal="right" wrapText="1"/>
    </xf>
    <xf numFmtId="167" fontId="8" fillId="4" borderId="1" xfId="2" applyNumberFormat="1" applyFont="1" applyFill="1" applyBorder="1" applyAlignment="1">
      <alignment horizontal="right" vertical="center" wrapText="1"/>
    </xf>
    <xf numFmtId="39" fontId="8" fillId="4" borderId="1" xfId="5" applyFont="1" applyFill="1" applyBorder="1" applyAlignment="1">
      <alignment horizontal="right" wrapText="1" indent="1"/>
    </xf>
    <xf numFmtId="39" fontId="8" fillId="4" borderId="1" xfId="5" applyFont="1" applyFill="1" applyBorder="1" applyAlignment="1">
      <alignment horizontal="center" wrapText="1"/>
    </xf>
    <xf numFmtId="167" fontId="11" fillId="4" borderId="1" xfId="2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8" fillId="4" borderId="1" xfId="0" applyNumberFormat="1" applyFont="1" applyFill="1" applyBorder="1" applyAlignment="1">
      <alignment horizontal="center" vertical="center"/>
    </xf>
    <xf numFmtId="49" fontId="8" fillId="4" borderId="2" xfId="5" applyNumberFormat="1" applyFont="1" applyFill="1" applyBorder="1" applyAlignment="1">
      <alignment horizontal="left" vertical="center" wrapText="1"/>
    </xf>
    <xf numFmtId="39" fontId="8" fillId="4" borderId="2" xfId="5" applyFont="1" applyFill="1" applyBorder="1" applyAlignment="1">
      <alignment horizontal="center" wrapText="1"/>
    </xf>
    <xf numFmtId="39" fontId="8" fillId="4" borderId="2" xfId="5" applyFont="1" applyFill="1" applyBorder="1" applyAlignment="1">
      <alignment horizontal="right" wrapText="1" indent="1"/>
    </xf>
    <xf numFmtId="170" fontId="11" fillId="0" borderId="2" xfId="4" applyNumberFormat="1" applyFont="1" applyFill="1" applyBorder="1" applyAlignment="1">
      <alignment horizontal="center" vertical="center"/>
    </xf>
    <xf numFmtId="166" fontId="11" fillId="4" borderId="2" xfId="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left"/>
    </xf>
    <xf numFmtId="1" fontId="8" fillId="4" borderId="1" xfId="0" applyNumberFormat="1" applyFont="1" applyFill="1" applyBorder="1" applyAlignment="1">
      <alignment horizontal="right" indent="1"/>
    </xf>
    <xf numFmtId="2" fontId="8" fillId="0" borderId="1" xfId="0" applyNumberFormat="1" applyFont="1" applyBorder="1" applyAlignment="1">
      <alignment horizontal="right" vertical="center" indent="1"/>
    </xf>
    <xf numFmtId="2" fontId="11" fillId="0" borderId="1" xfId="0" applyNumberFormat="1" applyFont="1" applyBorder="1" applyAlignment="1">
      <alignment horizontal="right" indent="1"/>
    </xf>
    <xf numFmtId="2" fontId="11" fillId="0" borderId="1" xfId="7" applyNumberFormat="1" applyFont="1" applyFill="1" applyBorder="1" applyAlignment="1">
      <alignment horizontal="right" vertical="center" wrapText="1" indent="1"/>
    </xf>
    <xf numFmtId="2" fontId="8" fillId="0" borderId="1" xfId="0" applyNumberFormat="1" applyFont="1" applyBorder="1" applyAlignment="1">
      <alignment horizontal="right" indent="1"/>
    </xf>
    <xf numFmtId="39" fontId="11" fillId="4" borderId="1" xfId="5" applyNumberFormat="1" applyFont="1" applyFill="1" applyBorder="1" applyAlignment="1">
      <alignment horizontal="right" wrapText="1" indent="1"/>
    </xf>
    <xf numFmtId="39" fontId="8" fillId="4" borderId="1" xfId="5" applyNumberFormat="1" applyFont="1" applyFill="1" applyBorder="1" applyAlignment="1">
      <alignment horizontal="right" vertical="top" wrapText="1" indent="1"/>
    </xf>
    <xf numFmtId="39" fontId="11" fillId="0" borderId="1" xfId="7" applyNumberFormat="1" applyFont="1" applyFill="1" applyBorder="1" applyAlignment="1">
      <alignment horizontal="right" vertical="center" wrapText="1" indent="1"/>
    </xf>
    <xf numFmtId="39" fontId="8" fillId="4" borderId="1" xfId="5" applyNumberFormat="1" applyFont="1" applyFill="1" applyBorder="1" applyAlignment="1">
      <alignment horizontal="right" wrapText="1" indent="1"/>
    </xf>
    <xf numFmtId="39" fontId="8" fillId="4" borderId="1" xfId="5" applyNumberFormat="1" applyFont="1" applyFill="1" applyBorder="1" applyAlignment="1">
      <alignment horizontal="right" vertical="center" wrapText="1" inden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9" fillId="0" borderId="4" xfId="0" applyFont="1" applyFill="1" applyBorder="1" applyAlignment="1"/>
    <xf numFmtId="0" fontId="9" fillId="0" borderId="3" xfId="0" applyFont="1" applyFill="1" applyBorder="1" applyAlignment="1"/>
    <xf numFmtId="9" fontId="9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" fontId="7" fillId="5" borderId="1" xfId="0" applyNumberFormat="1" applyFont="1" applyFill="1" applyBorder="1" applyAlignment="1">
      <alignment horizontal="right"/>
    </xf>
    <xf numFmtId="39" fontId="10" fillId="3" borderId="1" xfId="5" applyFont="1" applyFill="1" applyBorder="1" applyAlignment="1">
      <alignment horizontal="right" wrapText="1"/>
    </xf>
    <xf numFmtId="1" fontId="7" fillId="3" borderId="1" xfId="0" applyNumberFormat="1" applyFont="1" applyFill="1" applyBorder="1" applyAlignment="1">
      <alignment horizontal="right"/>
    </xf>
    <xf numFmtId="1" fontId="7" fillId="3" borderId="4" xfId="0" applyNumberFormat="1" applyFont="1" applyFill="1" applyBorder="1" applyAlignment="1">
      <alignment horizontal="right" vertical="center"/>
    </xf>
    <xf numFmtId="1" fontId="7" fillId="3" borderId="3" xfId="0" applyNumberFormat="1" applyFont="1" applyFill="1" applyBorder="1" applyAlignment="1">
      <alignment horizontal="right" vertical="center"/>
    </xf>
    <xf numFmtId="1" fontId="7" fillId="3" borderId="5" xfId="0" applyNumberFormat="1" applyFont="1" applyFill="1" applyBorder="1" applyAlignment="1">
      <alignment horizontal="right" vertical="center"/>
    </xf>
  </cellXfs>
  <cellStyles count="16">
    <cellStyle name="Millares" xfId="1" builtinId="3"/>
    <cellStyle name="Millares 2" xfId="6"/>
    <cellStyle name="Millares 2 3" xfId="10"/>
    <cellStyle name="Moneda" xfId="2" builtinId="4"/>
    <cellStyle name="Moneda 2" xfId="4"/>
    <cellStyle name="Moneda 3 3" xfId="9"/>
    <cellStyle name="Normal" xfId="0" builtinId="0"/>
    <cellStyle name="Normal 12" xfId="13"/>
    <cellStyle name="Normal 2 10" xfId="12"/>
    <cellStyle name="Normal 2 2" xfId="7"/>
    <cellStyle name="Normal 20" xfId="14"/>
    <cellStyle name="Normal 3" xfId="5"/>
    <cellStyle name="Normal 4" xfId="8"/>
    <cellStyle name="Normal 6" xfId="11"/>
    <cellStyle name="Normal 6 2" xfId="3"/>
    <cellStyle name="Porcentual 2" xfId="15"/>
  </cellStyles>
  <dxfs count="0"/>
  <tableStyles count="0" defaultTableStyle="TableStyleMedium2" defaultPivotStyle="PivotStyleLight16"/>
  <colors>
    <mruColors>
      <color rgb="FFFFFFA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40823</xdr:colOff>
      <xdr:row>0</xdr:row>
      <xdr:rowOff>76201</xdr:rowOff>
    </xdr:from>
    <xdr:to>
      <xdr:col>6</xdr:col>
      <xdr:colOff>0</xdr:colOff>
      <xdr:row>0</xdr:row>
      <xdr:rowOff>805043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0398" y="76201"/>
          <a:ext cx="1359352" cy="728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1"/>
  <sheetViews>
    <sheetView tabSelected="1" topLeftCell="A19" zoomScale="70" zoomScaleNormal="70" workbookViewId="0">
      <selection activeCell="B29" sqref="B29"/>
    </sheetView>
  </sheetViews>
  <sheetFormatPr baseColWidth="10" defaultRowHeight="15" x14ac:dyDescent="0.2"/>
  <cols>
    <col min="1" max="1" width="9.28515625" style="28" customWidth="1"/>
    <col min="2" max="2" width="81.140625" style="2" customWidth="1"/>
    <col min="3" max="3" width="12.28515625" style="7" customWidth="1"/>
    <col min="4" max="4" width="14.85546875" style="7" customWidth="1"/>
    <col min="5" max="5" width="22" style="8" customWidth="1"/>
    <col min="6" max="6" width="21" style="8" bestFit="1" customWidth="1"/>
    <col min="7" max="7" width="22.140625" style="1" bestFit="1" customWidth="1"/>
    <col min="8" max="8" width="19.85546875" style="1" bestFit="1" customWidth="1"/>
    <col min="9" max="9" width="20.42578125" style="1" bestFit="1" customWidth="1"/>
    <col min="10" max="10" width="16.5703125" style="1" customWidth="1"/>
    <col min="11" max="15" width="11.42578125" style="1"/>
    <col min="16" max="251" width="11.42578125" style="2"/>
    <col min="252" max="252" width="9.28515625" style="2" customWidth="1"/>
    <col min="253" max="253" width="68" style="2" customWidth="1"/>
    <col min="254" max="254" width="9.5703125" style="2" customWidth="1"/>
    <col min="255" max="255" width="13.28515625" style="2" customWidth="1"/>
    <col min="256" max="256" width="21" style="2" customWidth="1"/>
    <col min="257" max="257" width="23.28515625" style="2" customWidth="1"/>
    <col min="258" max="258" width="17.42578125" style="2" customWidth="1"/>
    <col min="259" max="259" width="17.5703125" style="2" customWidth="1"/>
    <col min="260" max="261" width="14.7109375" style="2" customWidth="1"/>
    <col min="262" max="262" width="19" style="2" customWidth="1"/>
    <col min="263" max="263" width="21.5703125" style="2" customWidth="1"/>
    <col min="264" max="264" width="20.42578125" style="2" customWidth="1"/>
    <col min="265" max="265" width="11.42578125" style="2"/>
    <col min="266" max="266" width="16.5703125" style="2" customWidth="1"/>
    <col min="267" max="507" width="11.42578125" style="2"/>
    <col min="508" max="508" width="9.28515625" style="2" customWidth="1"/>
    <col min="509" max="509" width="68" style="2" customWidth="1"/>
    <col min="510" max="510" width="9.5703125" style="2" customWidth="1"/>
    <col min="511" max="511" width="13.28515625" style="2" customWidth="1"/>
    <col min="512" max="512" width="21" style="2" customWidth="1"/>
    <col min="513" max="513" width="23.28515625" style="2" customWidth="1"/>
    <col min="514" max="514" width="17.42578125" style="2" customWidth="1"/>
    <col min="515" max="515" width="17.5703125" style="2" customWidth="1"/>
    <col min="516" max="517" width="14.7109375" style="2" customWidth="1"/>
    <col min="518" max="518" width="19" style="2" customWidth="1"/>
    <col min="519" max="519" width="21.5703125" style="2" customWidth="1"/>
    <col min="520" max="520" width="20.42578125" style="2" customWidth="1"/>
    <col min="521" max="521" width="11.42578125" style="2"/>
    <col min="522" max="522" width="16.5703125" style="2" customWidth="1"/>
    <col min="523" max="763" width="11.42578125" style="2"/>
    <col min="764" max="764" width="9.28515625" style="2" customWidth="1"/>
    <col min="765" max="765" width="68" style="2" customWidth="1"/>
    <col min="766" max="766" width="9.5703125" style="2" customWidth="1"/>
    <col min="767" max="767" width="13.28515625" style="2" customWidth="1"/>
    <col min="768" max="768" width="21" style="2" customWidth="1"/>
    <col min="769" max="769" width="23.28515625" style="2" customWidth="1"/>
    <col min="770" max="770" width="17.42578125" style="2" customWidth="1"/>
    <col min="771" max="771" width="17.5703125" style="2" customWidth="1"/>
    <col min="772" max="773" width="14.7109375" style="2" customWidth="1"/>
    <col min="774" max="774" width="19" style="2" customWidth="1"/>
    <col min="775" max="775" width="21.5703125" style="2" customWidth="1"/>
    <col min="776" max="776" width="20.42578125" style="2" customWidth="1"/>
    <col min="777" max="777" width="11.42578125" style="2"/>
    <col min="778" max="778" width="16.5703125" style="2" customWidth="1"/>
    <col min="779" max="1019" width="11.42578125" style="2"/>
    <col min="1020" max="1020" width="9.28515625" style="2" customWidth="1"/>
    <col min="1021" max="1021" width="68" style="2" customWidth="1"/>
    <col min="1022" max="1022" width="9.5703125" style="2" customWidth="1"/>
    <col min="1023" max="1023" width="13.28515625" style="2" customWidth="1"/>
    <col min="1024" max="1024" width="21" style="2" customWidth="1"/>
    <col min="1025" max="1025" width="23.28515625" style="2" customWidth="1"/>
    <col min="1026" max="1026" width="17.42578125" style="2" customWidth="1"/>
    <col min="1027" max="1027" width="17.5703125" style="2" customWidth="1"/>
    <col min="1028" max="1029" width="14.7109375" style="2" customWidth="1"/>
    <col min="1030" max="1030" width="19" style="2" customWidth="1"/>
    <col min="1031" max="1031" width="21.5703125" style="2" customWidth="1"/>
    <col min="1032" max="1032" width="20.42578125" style="2" customWidth="1"/>
    <col min="1033" max="1033" width="11.42578125" style="2"/>
    <col min="1034" max="1034" width="16.5703125" style="2" customWidth="1"/>
    <col min="1035" max="1275" width="11.42578125" style="2"/>
    <col min="1276" max="1276" width="9.28515625" style="2" customWidth="1"/>
    <col min="1277" max="1277" width="68" style="2" customWidth="1"/>
    <col min="1278" max="1278" width="9.5703125" style="2" customWidth="1"/>
    <col min="1279" max="1279" width="13.28515625" style="2" customWidth="1"/>
    <col min="1280" max="1280" width="21" style="2" customWidth="1"/>
    <col min="1281" max="1281" width="23.28515625" style="2" customWidth="1"/>
    <col min="1282" max="1282" width="17.42578125" style="2" customWidth="1"/>
    <col min="1283" max="1283" width="17.5703125" style="2" customWidth="1"/>
    <col min="1284" max="1285" width="14.7109375" style="2" customWidth="1"/>
    <col min="1286" max="1286" width="19" style="2" customWidth="1"/>
    <col min="1287" max="1287" width="21.5703125" style="2" customWidth="1"/>
    <col min="1288" max="1288" width="20.42578125" style="2" customWidth="1"/>
    <col min="1289" max="1289" width="11.42578125" style="2"/>
    <col min="1290" max="1290" width="16.5703125" style="2" customWidth="1"/>
    <col min="1291" max="1531" width="11.42578125" style="2"/>
    <col min="1532" max="1532" width="9.28515625" style="2" customWidth="1"/>
    <col min="1533" max="1533" width="68" style="2" customWidth="1"/>
    <col min="1534" max="1534" width="9.5703125" style="2" customWidth="1"/>
    <col min="1535" max="1535" width="13.28515625" style="2" customWidth="1"/>
    <col min="1536" max="1536" width="21" style="2" customWidth="1"/>
    <col min="1537" max="1537" width="23.28515625" style="2" customWidth="1"/>
    <col min="1538" max="1538" width="17.42578125" style="2" customWidth="1"/>
    <col min="1539" max="1539" width="17.5703125" style="2" customWidth="1"/>
    <col min="1540" max="1541" width="14.7109375" style="2" customWidth="1"/>
    <col min="1542" max="1542" width="19" style="2" customWidth="1"/>
    <col min="1543" max="1543" width="21.5703125" style="2" customWidth="1"/>
    <col min="1544" max="1544" width="20.42578125" style="2" customWidth="1"/>
    <col min="1545" max="1545" width="11.42578125" style="2"/>
    <col min="1546" max="1546" width="16.5703125" style="2" customWidth="1"/>
    <col min="1547" max="1787" width="11.42578125" style="2"/>
    <col min="1788" max="1788" width="9.28515625" style="2" customWidth="1"/>
    <col min="1789" max="1789" width="68" style="2" customWidth="1"/>
    <col min="1790" max="1790" width="9.5703125" style="2" customWidth="1"/>
    <col min="1791" max="1791" width="13.28515625" style="2" customWidth="1"/>
    <col min="1792" max="1792" width="21" style="2" customWidth="1"/>
    <col min="1793" max="1793" width="23.28515625" style="2" customWidth="1"/>
    <col min="1794" max="1794" width="17.42578125" style="2" customWidth="1"/>
    <col min="1795" max="1795" width="17.5703125" style="2" customWidth="1"/>
    <col min="1796" max="1797" width="14.7109375" style="2" customWidth="1"/>
    <col min="1798" max="1798" width="19" style="2" customWidth="1"/>
    <col min="1799" max="1799" width="21.5703125" style="2" customWidth="1"/>
    <col min="1800" max="1800" width="20.42578125" style="2" customWidth="1"/>
    <col min="1801" max="1801" width="11.42578125" style="2"/>
    <col min="1802" max="1802" width="16.5703125" style="2" customWidth="1"/>
    <col min="1803" max="2043" width="11.42578125" style="2"/>
    <col min="2044" max="2044" width="9.28515625" style="2" customWidth="1"/>
    <col min="2045" max="2045" width="68" style="2" customWidth="1"/>
    <col min="2046" max="2046" width="9.5703125" style="2" customWidth="1"/>
    <col min="2047" max="2047" width="13.28515625" style="2" customWidth="1"/>
    <col min="2048" max="2048" width="21" style="2" customWidth="1"/>
    <col min="2049" max="2049" width="23.28515625" style="2" customWidth="1"/>
    <col min="2050" max="2050" width="17.42578125" style="2" customWidth="1"/>
    <col min="2051" max="2051" width="17.5703125" style="2" customWidth="1"/>
    <col min="2052" max="2053" width="14.7109375" style="2" customWidth="1"/>
    <col min="2054" max="2054" width="19" style="2" customWidth="1"/>
    <col min="2055" max="2055" width="21.5703125" style="2" customWidth="1"/>
    <col min="2056" max="2056" width="20.42578125" style="2" customWidth="1"/>
    <col min="2057" max="2057" width="11.42578125" style="2"/>
    <col min="2058" max="2058" width="16.5703125" style="2" customWidth="1"/>
    <col min="2059" max="2299" width="11.42578125" style="2"/>
    <col min="2300" max="2300" width="9.28515625" style="2" customWidth="1"/>
    <col min="2301" max="2301" width="68" style="2" customWidth="1"/>
    <col min="2302" max="2302" width="9.5703125" style="2" customWidth="1"/>
    <col min="2303" max="2303" width="13.28515625" style="2" customWidth="1"/>
    <col min="2304" max="2304" width="21" style="2" customWidth="1"/>
    <col min="2305" max="2305" width="23.28515625" style="2" customWidth="1"/>
    <col min="2306" max="2306" width="17.42578125" style="2" customWidth="1"/>
    <col min="2307" max="2307" width="17.5703125" style="2" customWidth="1"/>
    <col min="2308" max="2309" width="14.7109375" style="2" customWidth="1"/>
    <col min="2310" max="2310" width="19" style="2" customWidth="1"/>
    <col min="2311" max="2311" width="21.5703125" style="2" customWidth="1"/>
    <col min="2312" max="2312" width="20.42578125" style="2" customWidth="1"/>
    <col min="2313" max="2313" width="11.42578125" style="2"/>
    <col min="2314" max="2314" width="16.5703125" style="2" customWidth="1"/>
    <col min="2315" max="2555" width="11.42578125" style="2"/>
    <col min="2556" max="2556" width="9.28515625" style="2" customWidth="1"/>
    <col min="2557" max="2557" width="68" style="2" customWidth="1"/>
    <col min="2558" max="2558" width="9.5703125" style="2" customWidth="1"/>
    <col min="2559" max="2559" width="13.28515625" style="2" customWidth="1"/>
    <col min="2560" max="2560" width="21" style="2" customWidth="1"/>
    <col min="2561" max="2561" width="23.28515625" style="2" customWidth="1"/>
    <col min="2562" max="2562" width="17.42578125" style="2" customWidth="1"/>
    <col min="2563" max="2563" width="17.5703125" style="2" customWidth="1"/>
    <col min="2564" max="2565" width="14.7109375" style="2" customWidth="1"/>
    <col min="2566" max="2566" width="19" style="2" customWidth="1"/>
    <col min="2567" max="2567" width="21.5703125" style="2" customWidth="1"/>
    <col min="2568" max="2568" width="20.42578125" style="2" customWidth="1"/>
    <col min="2569" max="2569" width="11.42578125" style="2"/>
    <col min="2570" max="2570" width="16.5703125" style="2" customWidth="1"/>
    <col min="2571" max="2811" width="11.42578125" style="2"/>
    <col min="2812" max="2812" width="9.28515625" style="2" customWidth="1"/>
    <col min="2813" max="2813" width="68" style="2" customWidth="1"/>
    <col min="2814" max="2814" width="9.5703125" style="2" customWidth="1"/>
    <col min="2815" max="2815" width="13.28515625" style="2" customWidth="1"/>
    <col min="2816" max="2816" width="21" style="2" customWidth="1"/>
    <col min="2817" max="2817" width="23.28515625" style="2" customWidth="1"/>
    <col min="2818" max="2818" width="17.42578125" style="2" customWidth="1"/>
    <col min="2819" max="2819" width="17.5703125" style="2" customWidth="1"/>
    <col min="2820" max="2821" width="14.7109375" style="2" customWidth="1"/>
    <col min="2822" max="2822" width="19" style="2" customWidth="1"/>
    <col min="2823" max="2823" width="21.5703125" style="2" customWidth="1"/>
    <col min="2824" max="2824" width="20.42578125" style="2" customWidth="1"/>
    <col min="2825" max="2825" width="11.42578125" style="2"/>
    <col min="2826" max="2826" width="16.5703125" style="2" customWidth="1"/>
    <col min="2827" max="3067" width="11.42578125" style="2"/>
    <col min="3068" max="3068" width="9.28515625" style="2" customWidth="1"/>
    <col min="3069" max="3069" width="68" style="2" customWidth="1"/>
    <col min="3070" max="3070" width="9.5703125" style="2" customWidth="1"/>
    <col min="3071" max="3071" width="13.28515625" style="2" customWidth="1"/>
    <col min="3072" max="3072" width="21" style="2" customWidth="1"/>
    <col min="3073" max="3073" width="23.28515625" style="2" customWidth="1"/>
    <col min="3074" max="3074" width="17.42578125" style="2" customWidth="1"/>
    <col min="3075" max="3075" width="17.5703125" style="2" customWidth="1"/>
    <col min="3076" max="3077" width="14.7109375" style="2" customWidth="1"/>
    <col min="3078" max="3078" width="19" style="2" customWidth="1"/>
    <col min="3079" max="3079" width="21.5703125" style="2" customWidth="1"/>
    <col min="3080" max="3080" width="20.42578125" style="2" customWidth="1"/>
    <col min="3081" max="3081" width="11.42578125" style="2"/>
    <col min="3082" max="3082" width="16.5703125" style="2" customWidth="1"/>
    <col min="3083" max="3323" width="11.42578125" style="2"/>
    <col min="3324" max="3324" width="9.28515625" style="2" customWidth="1"/>
    <col min="3325" max="3325" width="68" style="2" customWidth="1"/>
    <col min="3326" max="3326" width="9.5703125" style="2" customWidth="1"/>
    <col min="3327" max="3327" width="13.28515625" style="2" customWidth="1"/>
    <col min="3328" max="3328" width="21" style="2" customWidth="1"/>
    <col min="3329" max="3329" width="23.28515625" style="2" customWidth="1"/>
    <col min="3330" max="3330" width="17.42578125" style="2" customWidth="1"/>
    <col min="3331" max="3331" width="17.5703125" style="2" customWidth="1"/>
    <col min="3332" max="3333" width="14.7109375" style="2" customWidth="1"/>
    <col min="3334" max="3334" width="19" style="2" customWidth="1"/>
    <col min="3335" max="3335" width="21.5703125" style="2" customWidth="1"/>
    <col min="3336" max="3336" width="20.42578125" style="2" customWidth="1"/>
    <col min="3337" max="3337" width="11.42578125" style="2"/>
    <col min="3338" max="3338" width="16.5703125" style="2" customWidth="1"/>
    <col min="3339" max="3579" width="11.42578125" style="2"/>
    <col min="3580" max="3580" width="9.28515625" style="2" customWidth="1"/>
    <col min="3581" max="3581" width="68" style="2" customWidth="1"/>
    <col min="3582" max="3582" width="9.5703125" style="2" customWidth="1"/>
    <col min="3583" max="3583" width="13.28515625" style="2" customWidth="1"/>
    <col min="3584" max="3584" width="21" style="2" customWidth="1"/>
    <col min="3585" max="3585" width="23.28515625" style="2" customWidth="1"/>
    <col min="3586" max="3586" width="17.42578125" style="2" customWidth="1"/>
    <col min="3587" max="3587" width="17.5703125" style="2" customWidth="1"/>
    <col min="3588" max="3589" width="14.7109375" style="2" customWidth="1"/>
    <col min="3590" max="3590" width="19" style="2" customWidth="1"/>
    <col min="3591" max="3591" width="21.5703125" style="2" customWidth="1"/>
    <col min="3592" max="3592" width="20.42578125" style="2" customWidth="1"/>
    <col min="3593" max="3593" width="11.42578125" style="2"/>
    <col min="3594" max="3594" width="16.5703125" style="2" customWidth="1"/>
    <col min="3595" max="3835" width="11.42578125" style="2"/>
    <col min="3836" max="3836" width="9.28515625" style="2" customWidth="1"/>
    <col min="3837" max="3837" width="68" style="2" customWidth="1"/>
    <col min="3838" max="3838" width="9.5703125" style="2" customWidth="1"/>
    <col min="3839" max="3839" width="13.28515625" style="2" customWidth="1"/>
    <col min="3840" max="3840" width="21" style="2" customWidth="1"/>
    <col min="3841" max="3841" width="23.28515625" style="2" customWidth="1"/>
    <col min="3842" max="3842" width="17.42578125" style="2" customWidth="1"/>
    <col min="3843" max="3843" width="17.5703125" style="2" customWidth="1"/>
    <col min="3844" max="3845" width="14.7109375" style="2" customWidth="1"/>
    <col min="3846" max="3846" width="19" style="2" customWidth="1"/>
    <col min="3847" max="3847" width="21.5703125" style="2" customWidth="1"/>
    <col min="3848" max="3848" width="20.42578125" style="2" customWidth="1"/>
    <col min="3849" max="3849" width="11.42578125" style="2"/>
    <col min="3850" max="3850" width="16.5703125" style="2" customWidth="1"/>
    <col min="3851" max="4091" width="11.42578125" style="2"/>
    <col min="4092" max="4092" width="9.28515625" style="2" customWidth="1"/>
    <col min="4093" max="4093" width="68" style="2" customWidth="1"/>
    <col min="4094" max="4094" width="9.5703125" style="2" customWidth="1"/>
    <col min="4095" max="4095" width="13.28515625" style="2" customWidth="1"/>
    <col min="4096" max="4096" width="21" style="2" customWidth="1"/>
    <col min="4097" max="4097" width="23.28515625" style="2" customWidth="1"/>
    <col min="4098" max="4098" width="17.42578125" style="2" customWidth="1"/>
    <col min="4099" max="4099" width="17.5703125" style="2" customWidth="1"/>
    <col min="4100" max="4101" width="14.7109375" style="2" customWidth="1"/>
    <col min="4102" max="4102" width="19" style="2" customWidth="1"/>
    <col min="4103" max="4103" width="21.5703125" style="2" customWidth="1"/>
    <col min="4104" max="4104" width="20.42578125" style="2" customWidth="1"/>
    <col min="4105" max="4105" width="11.42578125" style="2"/>
    <col min="4106" max="4106" width="16.5703125" style="2" customWidth="1"/>
    <col min="4107" max="4347" width="11.42578125" style="2"/>
    <col min="4348" max="4348" width="9.28515625" style="2" customWidth="1"/>
    <col min="4349" max="4349" width="68" style="2" customWidth="1"/>
    <col min="4350" max="4350" width="9.5703125" style="2" customWidth="1"/>
    <col min="4351" max="4351" width="13.28515625" style="2" customWidth="1"/>
    <col min="4352" max="4352" width="21" style="2" customWidth="1"/>
    <col min="4353" max="4353" width="23.28515625" style="2" customWidth="1"/>
    <col min="4354" max="4354" width="17.42578125" style="2" customWidth="1"/>
    <col min="4355" max="4355" width="17.5703125" style="2" customWidth="1"/>
    <col min="4356" max="4357" width="14.7109375" style="2" customWidth="1"/>
    <col min="4358" max="4358" width="19" style="2" customWidth="1"/>
    <col min="4359" max="4359" width="21.5703125" style="2" customWidth="1"/>
    <col min="4360" max="4360" width="20.42578125" style="2" customWidth="1"/>
    <col min="4361" max="4361" width="11.42578125" style="2"/>
    <col min="4362" max="4362" width="16.5703125" style="2" customWidth="1"/>
    <col min="4363" max="4603" width="11.42578125" style="2"/>
    <col min="4604" max="4604" width="9.28515625" style="2" customWidth="1"/>
    <col min="4605" max="4605" width="68" style="2" customWidth="1"/>
    <col min="4606" max="4606" width="9.5703125" style="2" customWidth="1"/>
    <col min="4607" max="4607" width="13.28515625" style="2" customWidth="1"/>
    <col min="4608" max="4608" width="21" style="2" customWidth="1"/>
    <col min="4609" max="4609" width="23.28515625" style="2" customWidth="1"/>
    <col min="4610" max="4610" width="17.42578125" style="2" customWidth="1"/>
    <col min="4611" max="4611" width="17.5703125" style="2" customWidth="1"/>
    <col min="4612" max="4613" width="14.7109375" style="2" customWidth="1"/>
    <col min="4614" max="4614" width="19" style="2" customWidth="1"/>
    <col min="4615" max="4615" width="21.5703125" style="2" customWidth="1"/>
    <col min="4616" max="4616" width="20.42578125" style="2" customWidth="1"/>
    <col min="4617" max="4617" width="11.42578125" style="2"/>
    <col min="4618" max="4618" width="16.5703125" style="2" customWidth="1"/>
    <col min="4619" max="4859" width="11.42578125" style="2"/>
    <col min="4860" max="4860" width="9.28515625" style="2" customWidth="1"/>
    <col min="4861" max="4861" width="68" style="2" customWidth="1"/>
    <col min="4862" max="4862" width="9.5703125" style="2" customWidth="1"/>
    <col min="4863" max="4863" width="13.28515625" style="2" customWidth="1"/>
    <col min="4864" max="4864" width="21" style="2" customWidth="1"/>
    <col min="4865" max="4865" width="23.28515625" style="2" customWidth="1"/>
    <col min="4866" max="4866" width="17.42578125" style="2" customWidth="1"/>
    <col min="4867" max="4867" width="17.5703125" style="2" customWidth="1"/>
    <col min="4868" max="4869" width="14.7109375" style="2" customWidth="1"/>
    <col min="4870" max="4870" width="19" style="2" customWidth="1"/>
    <col min="4871" max="4871" width="21.5703125" style="2" customWidth="1"/>
    <col min="4872" max="4872" width="20.42578125" style="2" customWidth="1"/>
    <col min="4873" max="4873" width="11.42578125" style="2"/>
    <col min="4874" max="4874" width="16.5703125" style="2" customWidth="1"/>
    <col min="4875" max="5115" width="11.42578125" style="2"/>
    <col min="5116" max="5116" width="9.28515625" style="2" customWidth="1"/>
    <col min="5117" max="5117" width="68" style="2" customWidth="1"/>
    <col min="5118" max="5118" width="9.5703125" style="2" customWidth="1"/>
    <col min="5119" max="5119" width="13.28515625" style="2" customWidth="1"/>
    <col min="5120" max="5120" width="21" style="2" customWidth="1"/>
    <col min="5121" max="5121" width="23.28515625" style="2" customWidth="1"/>
    <col min="5122" max="5122" width="17.42578125" style="2" customWidth="1"/>
    <col min="5123" max="5123" width="17.5703125" style="2" customWidth="1"/>
    <col min="5124" max="5125" width="14.7109375" style="2" customWidth="1"/>
    <col min="5126" max="5126" width="19" style="2" customWidth="1"/>
    <col min="5127" max="5127" width="21.5703125" style="2" customWidth="1"/>
    <col min="5128" max="5128" width="20.42578125" style="2" customWidth="1"/>
    <col min="5129" max="5129" width="11.42578125" style="2"/>
    <col min="5130" max="5130" width="16.5703125" style="2" customWidth="1"/>
    <col min="5131" max="5371" width="11.42578125" style="2"/>
    <col min="5372" max="5372" width="9.28515625" style="2" customWidth="1"/>
    <col min="5373" max="5373" width="68" style="2" customWidth="1"/>
    <col min="5374" max="5374" width="9.5703125" style="2" customWidth="1"/>
    <col min="5375" max="5375" width="13.28515625" style="2" customWidth="1"/>
    <col min="5376" max="5376" width="21" style="2" customWidth="1"/>
    <col min="5377" max="5377" width="23.28515625" style="2" customWidth="1"/>
    <col min="5378" max="5378" width="17.42578125" style="2" customWidth="1"/>
    <col min="5379" max="5379" width="17.5703125" style="2" customWidth="1"/>
    <col min="5380" max="5381" width="14.7109375" style="2" customWidth="1"/>
    <col min="5382" max="5382" width="19" style="2" customWidth="1"/>
    <col min="5383" max="5383" width="21.5703125" style="2" customWidth="1"/>
    <col min="5384" max="5384" width="20.42578125" style="2" customWidth="1"/>
    <col min="5385" max="5385" width="11.42578125" style="2"/>
    <col min="5386" max="5386" width="16.5703125" style="2" customWidth="1"/>
    <col min="5387" max="5627" width="11.42578125" style="2"/>
    <col min="5628" max="5628" width="9.28515625" style="2" customWidth="1"/>
    <col min="5629" max="5629" width="68" style="2" customWidth="1"/>
    <col min="5630" max="5630" width="9.5703125" style="2" customWidth="1"/>
    <col min="5631" max="5631" width="13.28515625" style="2" customWidth="1"/>
    <col min="5632" max="5632" width="21" style="2" customWidth="1"/>
    <col min="5633" max="5633" width="23.28515625" style="2" customWidth="1"/>
    <col min="5634" max="5634" width="17.42578125" style="2" customWidth="1"/>
    <col min="5635" max="5635" width="17.5703125" style="2" customWidth="1"/>
    <col min="5636" max="5637" width="14.7109375" style="2" customWidth="1"/>
    <col min="5638" max="5638" width="19" style="2" customWidth="1"/>
    <col min="5639" max="5639" width="21.5703125" style="2" customWidth="1"/>
    <col min="5640" max="5640" width="20.42578125" style="2" customWidth="1"/>
    <col min="5641" max="5641" width="11.42578125" style="2"/>
    <col min="5642" max="5642" width="16.5703125" style="2" customWidth="1"/>
    <col min="5643" max="5883" width="11.42578125" style="2"/>
    <col min="5884" max="5884" width="9.28515625" style="2" customWidth="1"/>
    <col min="5885" max="5885" width="68" style="2" customWidth="1"/>
    <col min="5886" max="5886" width="9.5703125" style="2" customWidth="1"/>
    <col min="5887" max="5887" width="13.28515625" style="2" customWidth="1"/>
    <col min="5888" max="5888" width="21" style="2" customWidth="1"/>
    <col min="5889" max="5889" width="23.28515625" style="2" customWidth="1"/>
    <col min="5890" max="5890" width="17.42578125" style="2" customWidth="1"/>
    <col min="5891" max="5891" width="17.5703125" style="2" customWidth="1"/>
    <col min="5892" max="5893" width="14.7109375" style="2" customWidth="1"/>
    <col min="5894" max="5894" width="19" style="2" customWidth="1"/>
    <col min="5895" max="5895" width="21.5703125" style="2" customWidth="1"/>
    <col min="5896" max="5896" width="20.42578125" style="2" customWidth="1"/>
    <col min="5897" max="5897" width="11.42578125" style="2"/>
    <col min="5898" max="5898" width="16.5703125" style="2" customWidth="1"/>
    <col min="5899" max="6139" width="11.42578125" style="2"/>
    <col min="6140" max="6140" width="9.28515625" style="2" customWidth="1"/>
    <col min="6141" max="6141" width="68" style="2" customWidth="1"/>
    <col min="6142" max="6142" width="9.5703125" style="2" customWidth="1"/>
    <col min="6143" max="6143" width="13.28515625" style="2" customWidth="1"/>
    <col min="6144" max="6144" width="21" style="2" customWidth="1"/>
    <col min="6145" max="6145" width="23.28515625" style="2" customWidth="1"/>
    <col min="6146" max="6146" width="17.42578125" style="2" customWidth="1"/>
    <col min="6147" max="6147" width="17.5703125" style="2" customWidth="1"/>
    <col min="6148" max="6149" width="14.7109375" style="2" customWidth="1"/>
    <col min="6150" max="6150" width="19" style="2" customWidth="1"/>
    <col min="6151" max="6151" width="21.5703125" style="2" customWidth="1"/>
    <col min="6152" max="6152" width="20.42578125" style="2" customWidth="1"/>
    <col min="6153" max="6153" width="11.42578125" style="2"/>
    <col min="6154" max="6154" width="16.5703125" style="2" customWidth="1"/>
    <col min="6155" max="6395" width="11.42578125" style="2"/>
    <col min="6396" max="6396" width="9.28515625" style="2" customWidth="1"/>
    <col min="6397" max="6397" width="68" style="2" customWidth="1"/>
    <col min="6398" max="6398" width="9.5703125" style="2" customWidth="1"/>
    <col min="6399" max="6399" width="13.28515625" style="2" customWidth="1"/>
    <col min="6400" max="6400" width="21" style="2" customWidth="1"/>
    <col min="6401" max="6401" width="23.28515625" style="2" customWidth="1"/>
    <col min="6402" max="6402" width="17.42578125" style="2" customWidth="1"/>
    <col min="6403" max="6403" width="17.5703125" style="2" customWidth="1"/>
    <col min="6404" max="6405" width="14.7109375" style="2" customWidth="1"/>
    <col min="6406" max="6406" width="19" style="2" customWidth="1"/>
    <col min="6407" max="6407" width="21.5703125" style="2" customWidth="1"/>
    <col min="6408" max="6408" width="20.42578125" style="2" customWidth="1"/>
    <col min="6409" max="6409" width="11.42578125" style="2"/>
    <col min="6410" max="6410" width="16.5703125" style="2" customWidth="1"/>
    <col min="6411" max="6651" width="11.42578125" style="2"/>
    <col min="6652" max="6652" width="9.28515625" style="2" customWidth="1"/>
    <col min="6653" max="6653" width="68" style="2" customWidth="1"/>
    <col min="6654" max="6654" width="9.5703125" style="2" customWidth="1"/>
    <col min="6655" max="6655" width="13.28515625" style="2" customWidth="1"/>
    <col min="6656" max="6656" width="21" style="2" customWidth="1"/>
    <col min="6657" max="6657" width="23.28515625" style="2" customWidth="1"/>
    <col min="6658" max="6658" width="17.42578125" style="2" customWidth="1"/>
    <col min="6659" max="6659" width="17.5703125" style="2" customWidth="1"/>
    <col min="6660" max="6661" width="14.7109375" style="2" customWidth="1"/>
    <col min="6662" max="6662" width="19" style="2" customWidth="1"/>
    <col min="6663" max="6663" width="21.5703125" style="2" customWidth="1"/>
    <col min="6664" max="6664" width="20.42578125" style="2" customWidth="1"/>
    <col min="6665" max="6665" width="11.42578125" style="2"/>
    <col min="6666" max="6666" width="16.5703125" style="2" customWidth="1"/>
    <col min="6667" max="6907" width="11.42578125" style="2"/>
    <col min="6908" max="6908" width="9.28515625" style="2" customWidth="1"/>
    <col min="6909" max="6909" width="68" style="2" customWidth="1"/>
    <col min="6910" max="6910" width="9.5703125" style="2" customWidth="1"/>
    <col min="6911" max="6911" width="13.28515625" style="2" customWidth="1"/>
    <col min="6912" max="6912" width="21" style="2" customWidth="1"/>
    <col min="6913" max="6913" width="23.28515625" style="2" customWidth="1"/>
    <col min="6914" max="6914" width="17.42578125" style="2" customWidth="1"/>
    <col min="6915" max="6915" width="17.5703125" style="2" customWidth="1"/>
    <col min="6916" max="6917" width="14.7109375" style="2" customWidth="1"/>
    <col min="6918" max="6918" width="19" style="2" customWidth="1"/>
    <col min="6919" max="6919" width="21.5703125" style="2" customWidth="1"/>
    <col min="6920" max="6920" width="20.42578125" style="2" customWidth="1"/>
    <col min="6921" max="6921" width="11.42578125" style="2"/>
    <col min="6922" max="6922" width="16.5703125" style="2" customWidth="1"/>
    <col min="6923" max="7163" width="11.42578125" style="2"/>
    <col min="7164" max="7164" width="9.28515625" style="2" customWidth="1"/>
    <col min="7165" max="7165" width="68" style="2" customWidth="1"/>
    <col min="7166" max="7166" width="9.5703125" style="2" customWidth="1"/>
    <col min="7167" max="7167" width="13.28515625" style="2" customWidth="1"/>
    <col min="7168" max="7168" width="21" style="2" customWidth="1"/>
    <col min="7169" max="7169" width="23.28515625" style="2" customWidth="1"/>
    <col min="7170" max="7170" width="17.42578125" style="2" customWidth="1"/>
    <col min="7171" max="7171" width="17.5703125" style="2" customWidth="1"/>
    <col min="7172" max="7173" width="14.7109375" style="2" customWidth="1"/>
    <col min="7174" max="7174" width="19" style="2" customWidth="1"/>
    <col min="7175" max="7175" width="21.5703125" style="2" customWidth="1"/>
    <col min="7176" max="7176" width="20.42578125" style="2" customWidth="1"/>
    <col min="7177" max="7177" width="11.42578125" style="2"/>
    <col min="7178" max="7178" width="16.5703125" style="2" customWidth="1"/>
    <col min="7179" max="7419" width="11.42578125" style="2"/>
    <col min="7420" max="7420" width="9.28515625" style="2" customWidth="1"/>
    <col min="7421" max="7421" width="68" style="2" customWidth="1"/>
    <col min="7422" max="7422" width="9.5703125" style="2" customWidth="1"/>
    <col min="7423" max="7423" width="13.28515625" style="2" customWidth="1"/>
    <col min="7424" max="7424" width="21" style="2" customWidth="1"/>
    <col min="7425" max="7425" width="23.28515625" style="2" customWidth="1"/>
    <col min="7426" max="7426" width="17.42578125" style="2" customWidth="1"/>
    <col min="7427" max="7427" width="17.5703125" style="2" customWidth="1"/>
    <col min="7428" max="7429" width="14.7109375" style="2" customWidth="1"/>
    <col min="7430" max="7430" width="19" style="2" customWidth="1"/>
    <col min="7431" max="7431" width="21.5703125" style="2" customWidth="1"/>
    <col min="7432" max="7432" width="20.42578125" style="2" customWidth="1"/>
    <col min="7433" max="7433" width="11.42578125" style="2"/>
    <col min="7434" max="7434" width="16.5703125" style="2" customWidth="1"/>
    <col min="7435" max="7675" width="11.42578125" style="2"/>
    <col min="7676" max="7676" width="9.28515625" style="2" customWidth="1"/>
    <col min="7677" max="7677" width="68" style="2" customWidth="1"/>
    <col min="7678" max="7678" width="9.5703125" style="2" customWidth="1"/>
    <col min="7679" max="7679" width="13.28515625" style="2" customWidth="1"/>
    <col min="7680" max="7680" width="21" style="2" customWidth="1"/>
    <col min="7681" max="7681" width="23.28515625" style="2" customWidth="1"/>
    <col min="7682" max="7682" width="17.42578125" style="2" customWidth="1"/>
    <col min="7683" max="7683" width="17.5703125" style="2" customWidth="1"/>
    <col min="7684" max="7685" width="14.7109375" style="2" customWidth="1"/>
    <col min="7686" max="7686" width="19" style="2" customWidth="1"/>
    <col min="7687" max="7687" width="21.5703125" style="2" customWidth="1"/>
    <col min="7688" max="7688" width="20.42578125" style="2" customWidth="1"/>
    <col min="7689" max="7689" width="11.42578125" style="2"/>
    <col min="7690" max="7690" width="16.5703125" style="2" customWidth="1"/>
    <col min="7691" max="7931" width="11.42578125" style="2"/>
    <col min="7932" max="7932" width="9.28515625" style="2" customWidth="1"/>
    <col min="7933" max="7933" width="68" style="2" customWidth="1"/>
    <col min="7934" max="7934" width="9.5703125" style="2" customWidth="1"/>
    <col min="7935" max="7935" width="13.28515625" style="2" customWidth="1"/>
    <col min="7936" max="7936" width="21" style="2" customWidth="1"/>
    <col min="7937" max="7937" width="23.28515625" style="2" customWidth="1"/>
    <col min="7938" max="7938" width="17.42578125" style="2" customWidth="1"/>
    <col min="7939" max="7939" width="17.5703125" style="2" customWidth="1"/>
    <col min="7940" max="7941" width="14.7109375" style="2" customWidth="1"/>
    <col min="7942" max="7942" width="19" style="2" customWidth="1"/>
    <col min="7943" max="7943" width="21.5703125" style="2" customWidth="1"/>
    <col min="7944" max="7944" width="20.42578125" style="2" customWidth="1"/>
    <col min="7945" max="7945" width="11.42578125" style="2"/>
    <col min="7946" max="7946" width="16.5703125" style="2" customWidth="1"/>
    <col min="7947" max="8187" width="11.42578125" style="2"/>
    <col min="8188" max="8188" width="9.28515625" style="2" customWidth="1"/>
    <col min="8189" max="8189" width="68" style="2" customWidth="1"/>
    <col min="8190" max="8190" width="9.5703125" style="2" customWidth="1"/>
    <col min="8191" max="8191" width="13.28515625" style="2" customWidth="1"/>
    <col min="8192" max="8192" width="21" style="2" customWidth="1"/>
    <col min="8193" max="8193" width="23.28515625" style="2" customWidth="1"/>
    <col min="8194" max="8194" width="17.42578125" style="2" customWidth="1"/>
    <col min="8195" max="8195" width="17.5703125" style="2" customWidth="1"/>
    <col min="8196" max="8197" width="14.7109375" style="2" customWidth="1"/>
    <col min="8198" max="8198" width="19" style="2" customWidth="1"/>
    <col min="8199" max="8199" width="21.5703125" style="2" customWidth="1"/>
    <col min="8200" max="8200" width="20.42578125" style="2" customWidth="1"/>
    <col min="8201" max="8201" width="11.42578125" style="2"/>
    <col min="8202" max="8202" width="16.5703125" style="2" customWidth="1"/>
    <col min="8203" max="8443" width="11.42578125" style="2"/>
    <col min="8444" max="8444" width="9.28515625" style="2" customWidth="1"/>
    <col min="8445" max="8445" width="68" style="2" customWidth="1"/>
    <col min="8446" max="8446" width="9.5703125" style="2" customWidth="1"/>
    <col min="8447" max="8447" width="13.28515625" style="2" customWidth="1"/>
    <col min="8448" max="8448" width="21" style="2" customWidth="1"/>
    <col min="8449" max="8449" width="23.28515625" style="2" customWidth="1"/>
    <col min="8450" max="8450" width="17.42578125" style="2" customWidth="1"/>
    <col min="8451" max="8451" width="17.5703125" style="2" customWidth="1"/>
    <col min="8452" max="8453" width="14.7109375" style="2" customWidth="1"/>
    <col min="8454" max="8454" width="19" style="2" customWidth="1"/>
    <col min="8455" max="8455" width="21.5703125" style="2" customWidth="1"/>
    <col min="8456" max="8456" width="20.42578125" style="2" customWidth="1"/>
    <col min="8457" max="8457" width="11.42578125" style="2"/>
    <col min="8458" max="8458" width="16.5703125" style="2" customWidth="1"/>
    <col min="8459" max="8699" width="11.42578125" style="2"/>
    <col min="8700" max="8700" width="9.28515625" style="2" customWidth="1"/>
    <col min="8701" max="8701" width="68" style="2" customWidth="1"/>
    <col min="8702" max="8702" width="9.5703125" style="2" customWidth="1"/>
    <col min="8703" max="8703" width="13.28515625" style="2" customWidth="1"/>
    <col min="8704" max="8704" width="21" style="2" customWidth="1"/>
    <col min="8705" max="8705" width="23.28515625" style="2" customWidth="1"/>
    <col min="8706" max="8706" width="17.42578125" style="2" customWidth="1"/>
    <col min="8707" max="8707" width="17.5703125" style="2" customWidth="1"/>
    <col min="8708" max="8709" width="14.7109375" style="2" customWidth="1"/>
    <col min="8710" max="8710" width="19" style="2" customWidth="1"/>
    <col min="8711" max="8711" width="21.5703125" style="2" customWidth="1"/>
    <col min="8712" max="8712" width="20.42578125" style="2" customWidth="1"/>
    <col min="8713" max="8713" width="11.42578125" style="2"/>
    <col min="8714" max="8714" width="16.5703125" style="2" customWidth="1"/>
    <col min="8715" max="8955" width="11.42578125" style="2"/>
    <col min="8956" max="8956" width="9.28515625" style="2" customWidth="1"/>
    <col min="8957" max="8957" width="68" style="2" customWidth="1"/>
    <col min="8958" max="8958" width="9.5703125" style="2" customWidth="1"/>
    <col min="8959" max="8959" width="13.28515625" style="2" customWidth="1"/>
    <col min="8960" max="8960" width="21" style="2" customWidth="1"/>
    <col min="8961" max="8961" width="23.28515625" style="2" customWidth="1"/>
    <col min="8962" max="8962" width="17.42578125" style="2" customWidth="1"/>
    <col min="8963" max="8963" width="17.5703125" style="2" customWidth="1"/>
    <col min="8964" max="8965" width="14.7109375" style="2" customWidth="1"/>
    <col min="8966" max="8966" width="19" style="2" customWidth="1"/>
    <col min="8967" max="8967" width="21.5703125" style="2" customWidth="1"/>
    <col min="8968" max="8968" width="20.42578125" style="2" customWidth="1"/>
    <col min="8969" max="8969" width="11.42578125" style="2"/>
    <col min="8970" max="8970" width="16.5703125" style="2" customWidth="1"/>
    <col min="8971" max="9211" width="11.42578125" style="2"/>
    <col min="9212" max="9212" width="9.28515625" style="2" customWidth="1"/>
    <col min="9213" max="9213" width="68" style="2" customWidth="1"/>
    <col min="9214" max="9214" width="9.5703125" style="2" customWidth="1"/>
    <col min="9215" max="9215" width="13.28515625" style="2" customWidth="1"/>
    <col min="9216" max="9216" width="21" style="2" customWidth="1"/>
    <col min="9217" max="9217" width="23.28515625" style="2" customWidth="1"/>
    <col min="9218" max="9218" width="17.42578125" style="2" customWidth="1"/>
    <col min="9219" max="9219" width="17.5703125" style="2" customWidth="1"/>
    <col min="9220" max="9221" width="14.7109375" style="2" customWidth="1"/>
    <col min="9222" max="9222" width="19" style="2" customWidth="1"/>
    <col min="9223" max="9223" width="21.5703125" style="2" customWidth="1"/>
    <col min="9224" max="9224" width="20.42578125" style="2" customWidth="1"/>
    <col min="9225" max="9225" width="11.42578125" style="2"/>
    <col min="9226" max="9226" width="16.5703125" style="2" customWidth="1"/>
    <col min="9227" max="9467" width="11.42578125" style="2"/>
    <col min="9468" max="9468" width="9.28515625" style="2" customWidth="1"/>
    <col min="9469" max="9469" width="68" style="2" customWidth="1"/>
    <col min="9470" max="9470" width="9.5703125" style="2" customWidth="1"/>
    <col min="9471" max="9471" width="13.28515625" style="2" customWidth="1"/>
    <col min="9472" max="9472" width="21" style="2" customWidth="1"/>
    <col min="9473" max="9473" width="23.28515625" style="2" customWidth="1"/>
    <col min="9474" max="9474" width="17.42578125" style="2" customWidth="1"/>
    <col min="9475" max="9475" width="17.5703125" style="2" customWidth="1"/>
    <col min="9476" max="9477" width="14.7109375" style="2" customWidth="1"/>
    <col min="9478" max="9478" width="19" style="2" customWidth="1"/>
    <col min="9479" max="9479" width="21.5703125" style="2" customWidth="1"/>
    <col min="9480" max="9480" width="20.42578125" style="2" customWidth="1"/>
    <col min="9481" max="9481" width="11.42578125" style="2"/>
    <col min="9482" max="9482" width="16.5703125" style="2" customWidth="1"/>
    <col min="9483" max="9723" width="11.42578125" style="2"/>
    <col min="9724" max="9724" width="9.28515625" style="2" customWidth="1"/>
    <col min="9725" max="9725" width="68" style="2" customWidth="1"/>
    <col min="9726" max="9726" width="9.5703125" style="2" customWidth="1"/>
    <col min="9727" max="9727" width="13.28515625" style="2" customWidth="1"/>
    <col min="9728" max="9728" width="21" style="2" customWidth="1"/>
    <col min="9729" max="9729" width="23.28515625" style="2" customWidth="1"/>
    <col min="9730" max="9730" width="17.42578125" style="2" customWidth="1"/>
    <col min="9731" max="9731" width="17.5703125" style="2" customWidth="1"/>
    <col min="9732" max="9733" width="14.7109375" style="2" customWidth="1"/>
    <col min="9734" max="9734" width="19" style="2" customWidth="1"/>
    <col min="9735" max="9735" width="21.5703125" style="2" customWidth="1"/>
    <col min="9736" max="9736" width="20.42578125" style="2" customWidth="1"/>
    <col min="9737" max="9737" width="11.42578125" style="2"/>
    <col min="9738" max="9738" width="16.5703125" style="2" customWidth="1"/>
    <col min="9739" max="9979" width="11.42578125" style="2"/>
    <col min="9980" max="9980" width="9.28515625" style="2" customWidth="1"/>
    <col min="9981" max="9981" width="68" style="2" customWidth="1"/>
    <col min="9982" max="9982" width="9.5703125" style="2" customWidth="1"/>
    <col min="9983" max="9983" width="13.28515625" style="2" customWidth="1"/>
    <col min="9984" max="9984" width="21" style="2" customWidth="1"/>
    <col min="9985" max="9985" width="23.28515625" style="2" customWidth="1"/>
    <col min="9986" max="9986" width="17.42578125" style="2" customWidth="1"/>
    <col min="9987" max="9987" width="17.5703125" style="2" customWidth="1"/>
    <col min="9988" max="9989" width="14.7109375" style="2" customWidth="1"/>
    <col min="9990" max="9990" width="19" style="2" customWidth="1"/>
    <col min="9991" max="9991" width="21.5703125" style="2" customWidth="1"/>
    <col min="9992" max="9992" width="20.42578125" style="2" customWidth="1"/>
    <col min="9993" max="9993" width="11.42578125" style="2"/>
    <col min="9994" max="9994" width="16.5703125" style="2" customWidth="1"/>
    <col min="9995" max="10235" width="11.42578125" style="2"/>
    <col min="10236" max="10236" width="9.28515625" style="2" customWidth="1"/>
    <col min="10237" max="10237" width="68" style="2" customWidth="1"/>
    <col min="10238" max="10238" width="9.5703125" style="2" customWidth="1"/>
    <col min="10239" max="10239" width="13.28515625" style="2" customWidth="1"/>
    <col min="10240" max="10240" width="21" style="2" customWidth="1"/>
    <col min="10241" max="10241" width="23.28515625" style="2" customWidth="1"/>
    <col min="10242" max="10242" width="17.42578125" style="2" customWidth="1"/>
    <col min="10243" max="10243" width="17.5703125" style="2" customWidth="1"/>
    <col min="10244" max="10245" width="14.7109375" style="2" customWidth="1"/>
    <col min="10246" max="10246" width="19" style="2" customWidth="1"/>
    <col min="10247" max="10247" width="21.5703125" style="2" customWidth="1"/>
    <col min="10248" max="10248" width="20.42578125" style="2" customWidth="1"/>
    <col min="10249" max="10249" width="11.42578125" style="2"/>
    <col min="10250" max="10250" width="16.5703125" style="2" customWidth="1"/>
    <col min="10251" max="10491" width="11.42578125" style="2"/>
    <col min="10492" max="10492" width="9.28515625" style="2" customWidth="1"/>
    <col min="10493" max="10493" width="68" style="2" customWidth="1"/>
    <col min="10494" max="10494" width="9.5703125" style="2" customWidth="1"/>
    <col min="10495" max="10495" width="13.28515625" style="2" customWidth="1"/>
    <col min="10496" max="10496" width="21" style="2" customWidth="1"/>
    <col min="10497" max="10497" width="23.28515625" style="2" customWidth="1"/>
    <col min="10498" max="10498" width="17.42578125" style="2" customWidth="1"/>
    <col min="10499" max="10499" width="17.5703125" style="2" customWidth="1"/>
    <col min="10500" max="10501" width="14.7109375" style="2" customWidth="1"/>
    <col min="10502" max="10502" width="19" style="2" customWidth="1"/>
    <col min="10503" max="10503" width="21.5703125" style="2" customWidth="1"/>
    <col min="10504" max="10504" width="20.42578125" style="2" customWidth="1"/>
    <col min="10505" max="10505" width="11.42578125" style="2"/>
    <col min="10506" max="10506" width="16.5703125" style="2" customWidth="1"/>
    <col min="10507" max="10747" width="11.42578125" style="2"/>
    <col min="10748" max="10748" width="9.28515625" style="2" customWidth="1"/>
    <col min="10749" max="10749" width="68" style="2" customWidth="1"/>
    <col min="10750" max="10750" width="9.5703125" style="2" customWidth="1"/>
    <col min="10751" max="10751" width="13.28515625" style="2" customWidth="1"/>
    <col min="10752" max="10752" width="21" style="2" customWidth="1"/>
    <col min="10753" max="10753" width="23.28515625" style="2" customWidth="1"/>
    <col min="10754" max="10754" width="17.42578125" style="2" customWidth="1"/>
    <col min="10755" max="10755" width="17.5703125" style="2" customWidth="1"/>
    <col min="10756" max="10757" width="14.7109375" style="2" customWidth="1"/>
    <col min="10758" max="10758" width="19" style="2" customWidth="1"/>
    <col min="10759" max="10759" width="21.5703125" style="2" customWidth="1"/>
    <col min="10760" max="10760" width="20.42578125" style="2" customWidth="1"/>
    <col min="10761" max="10761" width="11.42578125" style="2"/>
    <col min="10762" max="10762" width="16.5703125" style="2" customWidth="1"/>
    <col min="10763" max="11003" width="11.42578125" style="2"/>
    <col min="11004" max="11004" width="9.28515625" style="2" customWidth="1"/>
    <col min="11005" max="11005" width="68" style="2" customWidth="1"/>
    <col min="11006" max="11006" width="9.5703125" style="2" customWidth="1"/>
    <col min="11007" max="11007" width="13.28515625" style="2" customWidth="1"/>
    <col min="11008" max="11008" width="21" style="2" customWidth="1"/>
    <col min="11009" max="11009" width="23.28515625" style="2" customWidth="1"/>
    <col min="11010" max="11010" width="17.42578125" style="2" customWidth="1"/>
    <col min="11011" max="11011" width="17.5703125" style="2" customWidth="1"/>
    <col min="11012" max="11013" width="14.7109375" style="2" customWidth="1"/>
    <col min="11014" max="11014" width="19" style="2" customWidth="1"/>
    <col min="11015" max="11015" width="21.5703125" style="2" customWidth="1"/>
    <col min="11016" max="11016" width="20.42578125" style="2" customWidth="1"/>
    <col min="11017" max="11017" width="11.42578125" style="2"/>
    <col min="11018" max="11018" width="16.5703125" style="2" customWidth="1"/>
    <col min="11019" max="11259" width="11.42578125" style="2"/>
    <col min="11260" max="11260" width="9.28515625" style="2" customWidth="1"/>
    <col min="11261" max="11261" width="68" style="2" customWidth="1"/>
    <col min="11262" max="11262" width="9.5703125" style="2" customWidth="1"/>
    <col min="11263" max="11263" width="13.28515625" style="2" customWidth="1"/>
    <col min="11264" max="11264" width="21" style="2" customWidth="1"/>
    <col min="11265" max="11265" width="23.28515625" style="2" customWidth="1"/>
    <col min="11266" max="11266" width="17.42578125" style="2" customWidth="1"/>
    <col min="11267" max="11267" width="17.5703125" style="2" customWidth="1"/>
    <col min="11268" max="11269" width="14.7109375" style="2" customWidth="1"/>
    <col min="11270" max="11270" width="19" style="2" customWidth="1"/>
    <col min="11271" max="11271" width="21.5703125" style="2" customWidth="1"/>
    <col min="11272" max="11272" width="20.42578125" style="2" customWidth="1"/>
    <col min="11273" max="11273" width="11.42578125" style="2"/>
    <col min="11274" max="11274" width="16.5703125" style="2" customWidth="1"/>
    <col min="11275" max="11515" width="11.42578125" style="2"/>
    <col min="11516" max="11516" width="9.28515625" style="2" customWidth="1"/>
    <col min="11517" max="11517" width="68" style="2" customWidth="1"/>
    <col min="11518" max="11518" width="9.5703125" style="2" customWidth="1"/>
    <col min="11519" max="11519" width="13.28515625" style="2" customWidth="1"/>
    <col min="11520" max="11520" width="21" style="2" customWidth="1"/>
    <col min="11521" max="11521" width="23.28515625" style="2" customWidth="1"/>
    <col min="11522" max="11522" width="17.42578125" style="2" customWidth="1"/>
    <col min="11523" max="11523" width="17.5703125" style="2" customWidth="1"/>
    <col min="11524" max="11525" width="14.7109375" style="2" customWidth="1"/>
    <col min="11526" max="11526" width="19" style="2" customWidth="1"/>
    <col min="11527" max="11527" width="21.5703125" style="2" customWidth="1"/>
    <col min="11528" max="11528" width="20.42578125" style="2" customWidth="1"/>
    <col min="11529" max="11529" width="11.42578125" style="2"/>
    <col min="11530" max="11530" width="16.5703125" style="2" customWidth="1"/>
    <col min="11531" max="11771" width="11.42578125" style="2"/>
    <col min="11772" max="11772" width="9.28515625" style="2" customWidth="1"/>
    <col min="11773" max="11773" width="68" style="2" customWidth="1"/>
    <col min="11774" max="11774" width="9.5703125" style="2" customWidth="1"/>
    <col min="11775" max="11775" width="13.28515625" style="2" customWidth="1"/>
    <col min="11776" max="11776" width="21" style="2" customWidth="1"/>
    <col min="11777" max="11777" width="23.28515625" style="2" customWidth="1"/>
    <col min="11778" max="11778" width="17.42578125" style="2" customWidth="1"/>
    <col min="11779" max="11779" width="17.5703125" style="2" customWidth="1"/>
    <col min="11780" max="11781" width="14.7109375" style="2" customWidth="1"/>
    <col min="11782" max="11782" width="19" style="2" customWidth="1"/>
    <col min="11783" max="11783" width="21.5703125" style="2" customWidth="1"/>
    <col min="11784" max="11784" width="20.42578125" style="2" customWidth="1"/>
    <col min="11785" max="11785" width="11.42578125" style="2"/>
    <col min="11786" max="11786" width="16.5703125" style="2" customWidth="1"/>
    <col min="11787" max="12027" width="11.42578125" style="2"/>
    <col min="12028" max="12028" width="9.28515625" style="2" customWidth="1"/>
    <col min="12029" max="12029" width="68" style="2" customWidth="1"/>
    <col min="12030" max="12030" width="9.5703125" style="2" customWidth="1"/>
    <col min="12031" max="12031" width="13.28515625" style="2" customWidth="1"/>
    <col min="12032" max="12032" width="21" style="2" customWidth="1"/>
    <col min="12033" max="12033" width="23.28515625" style="2" customWidth="1"/>
    <col min="12034" max="12034" width="17.42578125" style="2" customWidth="1"/>
    <col min="12035" max="12035" width="17.5703125" style="2" customWidth="1"/>
    <col min="12036" max="12037" width="14.7109375" style="2" customWidth="1"/>
    <col min="12038" max="12038" width="19" style="2" customWidth="1"/>
    <col min="12039" max="12039" width="21.5703125" style="2" customWidth="1"/>
    <col min="12040" max="12040" width="20.42578125" style="2" customWidth="1"/>
    <col min="12041" max="12041" width="11.42578125" style="2"/>
    <col min="12042" max="12042" width="16.5703125" style="2" customWidth="1"/>
    <col min="12043" max="12283" width="11.42578125" style="2"/>
    <col min="12284" max="12284" width="9.28515625" style="2" customWidth="1"/>
    <col min="12285" max="12285" width="68" style="2" customWidth="1"/>
    <col min="12286" max="12286" width="9.5703125" style="2" customWidth="1"/>
    <col min="12287" max="12287" width="13.28515625" style="2" customWidth="1"/>
    <col min="12288" max="12288" width="21" style="2" customWidth="1"/>
    <col min="12289" max="12289" width="23.28515625" style="2" customWidth="1"/>
    <col min="12290" max="12290" width="17.42578125" style="2" customWidth="1"/>
    <col min="12291" max="12291" width="17.5703125" style="2" customWidth="1"/>
    <col min="12292" max="12293" width="14.7109375" style="2" customWidth="1"/>
    <col min="12294" max="12294" width="19" style="2" customWidth="1"/>
    <col min="12295" max="12295" width="21.5703125" style="2" customWidth="1"/>
    <col min="12296" max="12296" width="20.42578125" style="2" customWidth="1"/>
    <col min="12297" max="12297" width="11.42578125" style="2"/>
    <col min="12298" max="12298" width="16.5703125" style="2" customWidth="1"/>
    <col min="12299" max="12539" width="11.42578125" style="2"/>
    <col min="12540" max="12540" width="9.28515625" style="2" customWidth="1"/>
    <col min="12541" max="12541" width="68" style="2" customWidth="1"/>
    <col min="12542" max="12542" width="9.5703125" style="2" customWidth="1"/>
    <col min="12543" max="12543" width="13.28515625" style="2" customWidth="1"/>
    <col min="12544" max="12544" width="21" style="2" customWidth="1"/>
    <col min="12545" max="12545" width="23.28515625" style="2" customWidth="1"/>
    <col min="12546" max="12546" width="17.42578125" style="2" customWidth="1"/>
    <col min="12547" max="12547" width="17.5703125" style="2" customWidth="1"/>
    <col min="12548" max="12549" width="14.7109375" style="2" customWidth="1"/>
    <col min="12550" max="12550" width="19" style="2" customWidth="1"/>
    <col min="12551" max="12551" width="21.5703125" style="2" customWidth="1"/>
    <col min="12552" max="12552" width="20.42578125" style="2" customWidth="1"/>
    <col min="12553" max="12553" width="11.42578125" style="2"/>
    <col min="12554" max="12554" width="16.5703125" style="2" customWidth="1"/>
    <col min="12555" max="12795" width="11.42578125" style="2"/>
    <col min="12796" max="12796" width="9.28515625" style="2" customWidth="1"/>
    <col min="12797" max="12797" width="68" style="2" customWidth="1"/>
    <col min="12798" max="12798" width="9.5703125" style="2" customWidth="1"/>
    <col min="12799" max="12799" width="13.28515625" style="2" customWidth="1"/>
    <col min="12800" max="12800" width="21" style="2" customWidth="1"/>
    <col min="12801" max="12801" width="23.28515625" style="2" customWidth="1"/>
    <col min="12802" max="12802" width="17.42578125" style="2" customWidth="1"/>
    <col min="12803" max="12803" width="17.5703125" style="2" customWidth="1"/>
    <col min="12804" max="12805" width="14.7109375" style="2" customWidth="1"/>
    <col min="12806" max="12806" width="19" style="2" customWidth="1"/>
    <col min="12807" max="12807" width="21.5703125" style="2" customWidth="1"/>
    <col min="12808" max="12808" width="20.42578125" style="2" customWidth="1"/>
    <col min="12809" max="12809" width="11.42578125" style="2"/>
    <col min="12810" max="12810" width="16.5703125" style="2" customWidth="1"/>
    <col min="12811" max="13051" width="11.42578125" style="2"/>
    <col min="13052" max="13052" width="9.28515625" style="2" customWidth="1"/>
    <col min="13053" max="13053" width="68" style="2" customWidth="1"/>
    <col min="13054" max="13054" width="9.5703125" style="2" customWidth="1"/>
    <col min="13055" max="13055" width="13.28515625" style="2" customWidth="1"/>
    <col min="13056" max="13056" width="21" style="2" customWidth="1"/>
    <col min="13057" max="13057" width="23.28515625" style="2" customWidth="1"/>
    <col min="13058" max="13058" width="17.42578125" style="2" customWidth="1"/>
    <col min="13059" max="13059" width="17.5703125" style="2" customWidth="1"/>
    <col min="13060" max="13061" width="14.7109375" style="2" customWidth="1"/>
    <col min="13062" max="13062" width="19" style="2" customWidth="1"/>
    <col min="13063" max="13063" width="21.5703125" style="2" customWidth="1"/>
    <col min="13064" max="13064" width="20.42578125" style="2" customWidth="1"/>
    <col min="13065" max="13065" width="11.42578125" style="2"/>
    <col min="13066" max="13066" width="16.5703125" style="2" customWidth="1"/>
    <col min="13067" max="13307" width="11.42578125" style="2"/>
    <col min="13308" max="13308" width="9.28515625" style="2" customWidth="1"/>
    <col min="13309" max="13309" width="68" style="2" customWidth="1"/>
    <col min="13310" max="13310" width="9.5703125" style="2" customWidth="1"/>
    <col min="13311" max="13311" width="13.28515625" style="2" customWidth="1"/>
    <col min="13312" max="13312" width="21" style="2" customWidth="1"/>
    <col min="13313" max="13313" width="23.28515625" style="2" customWidth="1"/>
    <col min="13314" max="13314" width="17.42578125" style="2" customWidth="1"/>
    <col min="13315" max="13315" width="17.5703125" style="2" customWidth="1"/>
    <col min="13316" max="13317" width="14.7109375" style="2" customWidth="1"/>
    <col min="13318" max="13318" width="19" style="2" customWidth="1"/>
    <col min="13319" max="13319" width="21.5703125" style="2" customWidth="1"/>
    <col min="13320" max="13320" width="20.42578125" style="2" customWidth="1"/>
    <col min="13321" max="13321" width="11.42578125" style="2"/>
    <col min="13322" max="13322" width="16.5703125" style="2" customWidth="1"/>
    <col min="13323" max="13563" width="11.42578125" style="2"/>
    <col min="13564" max="13564" width="9.28515625" style="2" customWidth="1"/>
    <col min="13565" max="13565" width="68" style="2" customWidth="1"/>
    <col min="13566" max="13566" width="9.5703125" style="2" customWidth="1"/>
    <col min="13567" max="13567" width="13.28515625" style="2" customWidth="1"/>
    <col min="13568" max="13568" width="21" style="2" customWidth="1"/>
    <col min="13569" max="13569" width="23.28515625" style="2" customWidth="1"/>
    <col min="13570" max="13570" width="17.42578125" style="2" customWidth="1"/>
    <col min="13571" max="13571" width="17.5703125" style="2" customWidth="1"/>
    <col min="13572" max="13573" width="14.7109375" style="2" customWidth="1"/>
    <col min="13574" max="13574" width="19" style="2" customWidth="1"/>
    <col min="13575" max="13575" width="21.5703125" style="2" customWidth="1"/>
    <col min="13576" max="13576" width="20.42578125" style="2" customWidth="1"/>
    <col min="13577" max="13577" width="11.42578125" style="2"/>
    <col min="13578" max="13578" width="16.5703125" style="2" customWidth="1"/>
    <col min="13579" max="13819" width="11.42578125" style="2"/>
    <col min="13820" max="13820" width="9.28515625" style="2" customWidth="1"/>
    <col min="13821" max="13821" width="68" style="2" customWidth="1"/>
    <col min="13822" max="13822" width="9.5703125" style="2" customWidth="1"/>
    <col min="13823" max="13823" width="13.28515625" style="2" customWidth="1"/>
    <col min="13824" max="13824" width="21" style="2" customWidth="1"/>
    <col min="13825" max="13825" width="23.28515625" style="2" customWidth="1"/>
    <col min="13826" max="13826" width="17.42578125" style="2" customWidth="1"/>
    <col min="13827" max="13827" width="17.5703125" style="2" customWidth="1"/>
    <col min="13828" max="13829" width="14.7109375" style="2" customWidth="1"/>
    <col min="13830" max="13830" width="19" style="2" customWidth="1"/>
    <col min="13831" max="13831" width="21.5703125" style="2" customWidth="1"/>
    <col min="13832" max="13832" width="20.42578125" style="2" customWidth="1"/>
    <col min="13833" max="13833" width="11.42578125" style="2"/>
    <col min="13834" max="13834" width="16.5703125" style="2" customWidth="1"/>
    <col min="13835" max="14075" width="11.42578125" style="2"/>
    <col min="14076" max="14076" width="9.28515625" style="2" customWidth="1"/>
    <col min="14077" max="14077" width="68" style="2" customWidth="1"/>
    <col min="14078" max="14078" width="9.5703125" style="2" customWidth="1"/>
    <col min="14079" max="14079" width="13.28515625" style="2" customWidth="1"/>
    <col min="14080" max="14080" width="21" style="2" customWidth="1"/>
    <col min="14081" max="14081" width="23.28515625" style="2" customWidth="1"/>
    <col min="14082" max="14082" width="17.42578125" style="2" customWidth="1"/>
    <col min="14083" max="14083" width="17.5703125" style="2" customWidth="1"/>
    <col min="14084" max="14085" width="14.7109375" style="2" customWidth="1"/>
    <col min="14086" max="14086" width="19" style="2" customWidth="1"/>
    <col min="14087" max="14087" width="21.5703125" style="2" customWidth="1"/>
    <col min="14088" max="14088" width="20.42578125" style="2" customWidth="1"/>
    <col min="14089" max="14089" width="11.42578125" style="2"/>
    <col min="14090" max="14090" width="16.5703125" style="2" customWidth="1"/>
    <col min="14091" max="14331" width="11.42578125" style="2"/>
    <col min="14332" max="14332" width="9.28515625" style="2" customWidth="1"/>
    <col min="14333" max="14333" width="68" style="2" customWidth="1"/>
    <col min="14334" max="14334" width="9.5703125" style="2" customWidth="1"/>
    <col min="14335" max="14335" width="13.28515625" style="2" customWidth="1"/>
    <col min="14336" max="14336" width="21" style="2" customWidth="1"/>
    <col min="14337" max="14337" width="23.28515625" style="2" customWidth="1"/>
    <col min="14338" max="14338" width="17.42578125" style="2" customWidth="1"/>
    <col min="14339" max="14339" width="17.5703125" style="2" customWidth="1"/>
    <col min="14340" max="14341" width="14.7109375" style="2" customWidth="1"/>
    <col min="14342" max="14342" width="19" style="2" customWidth="1"/>
    <col min="14343" max="14343" width="21.5703125" style="2" customWidth="1"/>
    <col min="14344" max="14344" width="20.42578125" style="2" customWidth="1"/>
    <col min="14345" max="14345" width="11.42578125" style="2"/>
    <col min="14346" max="14346" width="16.5703125" style="2" customWidth="1"/>
    <col min="14347" max="14587" width="11.42578125" style="2"/>
    <col min="14588" max="14588" width="9.28515625" style="2" customWidth="1"/>
    <col min="14589" max="14589" width="68" style="2" customWidth="1"/>
    <col min="14590" max="14590" width="9.5703125" style="2" customWidth="1"/>
    <col min="14591" max="14591" width="13.28515625" style="2" customWidth="1"/>
    <col min="14592" max="14592" width="21" style="2" customWidth="1"/>
    <col min="14593" max="14593" width="23.28515625" style="2" customWidth="1"/>
    <col min="14594" max="14594" width="17.42578125" style="2" customWidth="1"/>
    <col min="14595" max="14595" width="17.5703125" style="2" customWidth="1"/>
    <col min="14596" max="14597" width="14.7109375" style="2" customWidth="1"/>
    <col min="14598" max="14598" width="19" style="2" customWidth="1"/>
    <col min="14599" max="14599" width="21.5703125" style="2" customWidth="1"/>
    <col min="14600" max="14600" width="20.42578125" style="2" customWidth="1"/>
    <col min="14601" max="14601" width="11.42578125" style="2"/>
    <col min="14602" max="14602" width="16.5703125" style="2" customWidth="1"/>
    <col min="14603" max="14843" width="11.42578125" style="2"/>
    <col min="14844" max="14844" width="9.28515625" style="2" customWidth="1"/>
    <col min="14845" max="14845" width="68" style="2" customWidth="1"/>
    <col min="14846" max="14846" width="9.5703125" style="2" customWidth="1"/>
    <col min="14847" max="14847" width="13.28515625" style="2" customWidth="1"/>
    <col min="14848" max="14848" width="21" style="2" customWidth="1"/>
    <col min="14849" max="14849" width="23.28515625" style="2" customWidth="1"/>
    <col min="14850" max="14850" width="17.42578125" style="2" customWidth="1"/>
    <col min="14851" max="14851" width="17.5703125" style="2" customWidth="1"/>
    <col min="14852" max="14853" width="14.7109375" style="2" customWidth="1"/>
    <col min="14854" max="14854" width="19" style="2" customWidth="1"/>
    <col min="14855" max="14855" width="21.5703125" style="2" customWidth="1"/>
    <col min="14856" max="14856" width="20.42578125" style="2" customWidth="1"/>
    <col min="14857" max="14857" width="11.42578125" style="2"/>
    <col min="14858" max="14858" width="16.5703125" style="2" customWidth="1"/>
    <col min="14859" max="15099" width="11.42578125" style="2"/>
    <col min="15100" max="15100" width="9.28515625" style="2" customWidth="1"/>
    <col min="15101" max="15101" width="68" style="2" customWidth="1"/>
    <col min="15102" max="15102" width="9.5703125" style="2" customWidth="1"/>
    <col min="15103" max="15103" width="13.28515625" style="2" customWidth="1"/>
    <col min="15104" max="15104" width="21" style="2" customWidth="1"/>
    <col min="15105" max="15105" width="23.28515625" style="2" customWidth="1"/>
    <col min="15106" max="15106" width="17.42578125" style="2" customWidth="1"/>
    <col min="15107" max="15107" width="17.5703125" style="2" customWidth="1"/>
    <col min="15108" max="15109" width="14.7109375" style="2" customWidth="1"/>
    <col min="15110" max="15110" width="19" style="2" customWidth="1"/>
    <col min="15111" max="15111" width="21.5703125" style="2" customWidth="1"/>
    <col min="15112" max="15112" width="20.42578125" style="2" customWidth="1"/>
    <col min="15113" max="15113" width="11.42578125" style="2"/>
    <col min="15114" max="15114" width="16.5703125" style="2" customWidth="1"/>
    <col min="15115" max="15355" width="11.42578125" style="2"/>
    <col min="15356" max="15356" width="9.28515625" style="2" customWidth="1"/>
    <col min="15357" max="15357" width="68" style="2" customWidth="1"/>
    <col min="15358" max="15358" width="9.5703125" style="2" customWidth="1"/>
    <col min="15359" max="15359" width="13.28515625" style="2" customWidth="1"/>
    <col min="15360" max="15360" width="21" style="2" customWidth="1"/>
    <col min="15361" max="15361" width="23.28515625" style="2" customWidth="1"/>
    <col min="15362" max="15362" width="17.42578125" style="2" customWidth="1"/>
    <col min="15363" max="15363" width="17.5703125" style="2" customWidth="1"/>
    <col min="15364" max="15365" width="14.7109375" style="2" customWidth="1"/>
    <col min="15366" max="15366" width="19" style="2" customWidth="1"/>
    <col min="15367" max="15367" width="21.5703125" style="2" customWidth="1"/>
    <col min="15368" max="15368" width="20.42578125" style="2" customWidth="1"/>
    <col min="15369" max="15369" width="11.42578125" style="2"/>
    <col min="15370" max="15370" width="16.5703125" style="2" customWidth="1"/>
    <col min="15371" max="15611" width="11.42578125" style="2"/>
    <col min="15612" max="15612" width="9.28515625" style="2" customWidth="1"/>
    <col min="15613" max="15613" width="68" style="2" customWidth="1"/>
    <col min="15614" max="15614" width="9.5703125" style="2" customWidth="1"/>
    <col min="15615" max="15615" width="13.28515625" style="2" customWidth="1"/>
    <col min="15616" max="15616" width="21" style="2" customWidth="1"/>
    <col min="15617" max="15617" width="23.28515625" style="2" customWidth="1"/>
    <col min="15618" max="15618" width="17.42578125" style="2" customWidth="1"/>
    <col min="15619" max="15619" width="17.5703125" style="2" customWidth="1"/>
    <col min="15620" max="15621" width="14.7109375" style="2" customWidth="1"/>
    <col min="15622" max="15622" width="19" style="2" customWidth="1"/>
    <col min="15623" max="15623" width="21.5703125" style="2" customWidth="1"/>
    <col min="15624" max="15624" width="20.42578125" style="2" customWidth="1"/>
    <col min="15625" max="15625" width="11.42578125" style="2"/>
    <col min="15626" max="15626" width="16.5703125" style="2" customWidth="1"/>
    <col min="15627" max="15867" width="11.42578125" style="2"/>
    <col min="15868" max="15868" width="9.28515625" style="2" customWidth="1"/>
    <col min="15869" max="15869" width="68" style="2" customWidth="1"/>
    <col min="15870" max="15870" width="9.5703125" style="2" customWidth="1"/>
    <col min="15871" max="15871" width="13.28515625" style="2" customWidth="1"/>
    <col min="15872" max="15872" width="21" style="2" customWidth="1"/>
    <col min="15873" max="15873" width="23.28515625" style="2" customWidth="1"/>
    <col min="15874" max="15874" width="17.42578125" style="2" customWidth="1"/>
    <col min="15875" max="15875" width="17.5703125" style="2" customWidth="1"/>
    <col min="15876" max="15877" width="14.7109375" style="2" customWidth="1"/>
    <col min="15878" max="15878" width="19" style="2" customWidth="1"/>
    <col min="15879" max="15879" width="21.5703125" style="2" customWidth="1"/>
    <col min="15880" max="15880" width="20.42578125" style="2" customWidth="1"/>
    <col min="15881" max="15881" width="11.42578125" style="2"/>
    <col min="15882" max="15882" width="16.5703125" style="2" customWidth="1"/>
    <col min="15883" max="16123" width="11.42578125" style="2"/>
    <col min="16124" max="16124" width="9.28515625" style="2" customWidth="1"/>
    <col min="16125" max="16125" width="68" style="2" customWidth="1"/>
    <col min="16126" max="16126" width="9.5703125" style="2" customWidth="1"/>
    <col min="16127" max="16127" width="13.28515625" style="2" customWidth="1"/>
    <col min="16128" max="16128" width="21" style="2" customWidth="1"/>
    <col min="16129" max="16129" width="23.28515625" style="2" customWidth="1"/>
    <col min="16130" max="16130" width="17.42578125" style="2" customWidth="1"/>
    <col min="16131" max="16131" width="17.5703125" style="2" customWidth="1"/>
    <col min="16132" max="16133" width="14.7109375" style="2" customWidth="1"/>
    <col min="16134" max="16134" width="19" style="2" customWidth="1"/>
    <col min="16135" max="16135" width="21.5703125" style="2" customWidth="1"/>
    <col min="16136" max="16136" width="20.42578125" style="2" customWidth="1"/>
    <col min="16137" max="16137" width="11.42578125" style="2"/>
    <col min="16138" max="16138" width="16.5703125" style="2" customWidth="1"/>
    <col min="16139" max="16384" width="11.42578125" style="2"/>
  </cols>
  <sheetData>
    <row r="1" spans="1:15" ht="64.5" customHeight="1" x14ac:dyDescent="0.2">
      <c r="A1" s="119" t="s">
        <v>124</v>
      </c>
      <c r="B1" s="120"/>
      <c r="C1" s="120"/>
      <c r="D1" s="120"/>
      <c r="E1" s="120"/>
      <c r="F1" s="120"/>
      <c r="G1" s="30"/>
      <c r="M1" s="2"/>
      <c r="N1" s="2"/>
      <c r="O1" s="2"/>
    </row>
    <row r="2" spans="1:15" x14ac:dyDescent="0.2">
      <c r="A2" s="118"/>
      <c r="B2" s="118"/>
      <c r="C2" s="118"/>
      <c r="D2" s="118"/>
      <c r="E2" s="118"/>
      <c r="F2" s="118"/>
      <c r="G2" s="32"/>
      <c r="H2" s="32"/>
      <c r="M2" s="2"/>
      <c r="N2" s="2"/>
      <c r="O2" s="2"/>
    </row>
    <row r="3" spans="1:15" ht="18.75" customHeight="1" x14ac:dyDescent="0.25">
      <c r="A3" s="33" t="s">
        <v>8</v>
      </c>
      <c r="B3" s="34" t="s">
        <v>9</v>
      </c>
      <c r="C3" s="34" t="s">
        <v>0</v>
      </c>
      <c r="D3" s="34" t="s">
        <v>1</v>
      </c>
      <c r="E3" s="35" t="s">
        <v>10</v>
      </c>
      <c r="F3" s="35" t="s">
        <v>11</v>
      </c>
      <c r="G3" s="65"/>
      <c r="M3" s="2"/>
      <c r="N3" s="2"/>
      <c r="O3" s="2"/>
    </row>
    <row r="4" spans="1:15" ht="15.75" x14ac:dyDescent="0.25">
      <c r="A4" s="36">
        <v>1</v>
      </c>
      <c r="B4" s="94" t="s">
        <v>12</v>
      </c>
      <c r="C4" s="121" t="s">
        <v>2</v>
      </c>
      <c r="D4" s="121"/>
      <c r="E4" s="121"/>
      <c r="F4" s="37">
        <f>SUM(F5:F14)</f>
        <v>0</v>
      </c>
      <c r="G4" s="66"/>
      <c r="M4" s="2"/>
      <c r="N4" s="2"/>
      <c r="O4" s="2"/>
    </row>
    <row r="5" spans="1:15" ht="18" customHeight="1" x14ac:dyDescent="0.25">
      <c r="A5" s="86" t="s">
        <v>78</v>
      </c>
      <c r="B5" s="68" t="s">
        <v>65</v>
      </c>
      <c r="C5" s="73" t="s">
        <v>7</v>
      </c>
      <c r="D5" s="96">
        <v>45</v>
      </c>
      <c r="E5" s="79"/>
      <c r="F5" s="43">
        <f>+D5*E5</f>
        <v>0</v>
      </c>
      <c r="G5" s="19"/>
      <c r="M5" s="2"/>
      <c r="N5" s="2"/>
      <c r="O5" s="2"/>
    </row>
    <row r="6" spans="1:15" ht="18" customHeight="1" x14ac:dyDescent="0.25">
      <c r="A6" s="86" t="s">
        <v>71</v>
      </c>
      <c r="B6" s="70" t="s">
        <v>125</v>
      </c>
      <c r="C6" s="74" t="s">
        <v>7</v>
      </c>
      <c r="D6" s="97">
        <v>210</v>
      </c>
      <c r="E6" s="79"/>
      <c r="F6" s="43">
        <f>+D6*E6</f>
        <v>0</v>
      </c>
      <c r="G6" s="67"/>
      <c r="M6" s="2"/>
      <c r="N6" s="2"/>
      <c r="O6" s="2"/>
    </row>
    <row r="7" spans="1:15" ht="18" customHeight="1" x14ac:dyDescent="0.25">
      <c r="A7" s="86" t="s">
        <v>72</v>
      </c>
      <c r="B7" s="69" t="s">
        <v>35</v>
      </c>
      <c r="C7" s="10" t="s">
        <v>28</v>
      </c>
      <c r="D7" s="98">
        <v>47.3</v>
      </c>
      <c r="E7" s="11"/>
      <c r="F7" s="43">
        <f>ROUND((E7*D7),0)</f>
        <v>0</v>
      </c>
      <c r="G7" s="67"/>
      <c r="M7" s="2"/>
      <c r="N7" s="2"/>
      <c r="O7" s="2"/>
    </row>
    <row r="8" spans="1:15" ht="18" customHeight="1" x14ac:dyDescent="0.25">
      <c r="A8" s="86" t="s">
        <v>73</v>
      </c>
      <c r="B8" s="69" t="s">
        <v>36</v>
      </c>
      <c r="C8" s="10" t="s">
        <v>28</v>
      </c>
      <c r="D8" s="98">
        <v>49.2</v>
      </c>
      <c r="E8" s="11"/>
      <c r="F8" s="43">
        <f>ROUND((E8*D8),0)</f>
        <v>0</v>
      </c>
      <c r="G8" s="31"/>
      <c r="H8" s="31"/>
      <c r="M8" s="2"/>
      <c r="N8" s="2"/>
      <c r="O8" s="2"/>
    </row>
    <row r="9" spans="1:15" ht="18" customHeight="1" x14ac:dyDescent="0.25">
      <c r="A9" s="86" t="s">
        <v>74</v>
      </c>
      <c r="B9" s="69" t="s">
        <v>37</v>
      </c>
      <c r="C9" s="10" t="s">
        <v>7</v>
      </c>
      <c r="D9" s="98">
        <v>7.5</v>
      </c>
      <c r="E9" s="11"/>
      <c r="F9" s="43">
        <f>ROUND((E9*D9),0)</f>
        <v>0</v>
      </c>
      <c r="G9" s="31"/>
      <c r="H9" s="31"/>
      <c r="M9" s="2"/>
      <c r="N9" s="2"/>
      <c r="O9" s="2"/>
    </row>
    <row r="10" spans="1:15" ht="18" customHeight="1" x14ac:dyDescent="0.25">
      <c r="A10" s="86" t="s">
        <v>75</v>
      </c>
      <c r="B10" s="70" t="s">
        <v>6</v>
      </c>
      <c r="C10" s="74" t="s">
        <v>13</v>
      </c>
      <c r="D10" s="99">
        <v>1</v>
      </c>
      <c r="E10" s="79"/>
      <c r="F10" s="43">
        <f t="shared" ref="F10:F14" si="0">+D10*E10</f>
        <v>0</v>
      </c>
      <c r="G10" s="31"/>
      <c r="H10" s="31"/>
      <c r="M10" s="2"/>
      <c r="N10" s="2"/>
      <c r="O10" s="2"/>
    </row>
    <row r="11" spans="1:15" ht="18" customHeight="1" x14ac:dyDescent="0.25">
      <c r="A11" s="86" t="s">
        <v>76</v>
      </c>
      <c r="B11" s="71" t="s">
        <v>54</v>
      </c>
      <c r="C11" s="74" t="s">
        <v>13</v>
      </c>
      <c r="D11" s="99">
        <v>1</v>
      </c>
      <c r="E11" s="79"/>
      <c r="F11" s="43">
        <f t="shared" si="0"/>
        <v>0</v>
      </c>
      <c r="G11" s="31"/>
      <c r="H11" s="31"/>
      <c r="M11" s="2"/>
      <c r="N11" s="2"/>
      <c r="O11" s="2"/>
    </row>
    <row r="12" spans="1:15" ht="18" customHeight="1" x14ac:dyDescent="0.25">
      <c r="A12" s="86" t="s">
        <v>77</v>
      </c>
      <c r="B12" s="12" t="s">
        <v>126</v>
      </c>
      <c r="C12" s="76" t="s">
        <v>28</v>
      </c>
      <c r="D12" s="98">
        <v>95</v>
      </c>
      <c r="E12" s="11"/>
      <c r="F12" s="43">
        <f>ROUND((E12*D12),0)</f>
        <v>0</v>
      </c>
      <c r="G12" s="31"/>
      <c r="H12" s="31"/>
      <c r="M12" s="2"/>
      <c r="N12" s="2"/>
      <c r="O12" s="2"/>
    </row>
    <row r="13" spans="1:15" ht="18" customHeight="1" x14ac:dyDescent="0.25">
      <c r="A13" s="86">
        <v>1.0900000000000001</v>
      </c>
      <c r="B13" s="29" t="s">
        <v>117</v>
      </c>
      <c r="C13" s="74" t="s">
        <v>13</v>
      </c>
      <c r="D13" s="99">
        <v>4</v>
      </c>
      <c r="E13" s="79"/>
      <c r="F13" s="43">
        <f t="shared" si="0"/>
        <v>0</v>
      </c>
      <c r="G13" s="31"/>
      <c r="H13" s="31"/>
      <c r="M13" s="2"/>
      <c r="N13" s="2"/>
      <c r="O13" s="2"/>
    </row>
    <row r="14" spans="1:15" ht="18" customHeight="1" x14ac:dyDescent="0.25">
      <c r="A14" s="86" t="s">
        <v>79</v>
      </c>
      <c r="B14" s="29" t="s">
        <v>127</v>
      </c>
      <c r="C14" s="74" t="s">
        <v>13</v>
      </c>
      <c r="D14" s="99">
        <v>1</v>
      </c>
      <c r="E14" s="79"/>
      <c r="F14" s="43">
        <f t="shared" si="0"/>
        <v>0</v>
      </c>
      <c r="G14" s="31"/>
      <c r="H14" s="31"/>
      <c r="M14" s="2"/>
      <c r="N14" s="2"/>
      <c r="O14" s="2"/>
    </row>
    <row r="15" spans="1:15" ht="16.5" customHeight="1" x14ac:dyDescent="0.2">
      <c r="A15" s="87"/>
      <c r="B15" s="38"/>
      <c r="C15" s="78"/>
      <c r="D15" s="95"/>
      <c r="E15" s="39"/>
      <c r="F15" s="40"/>
      <c r="G15" s="31"/>
      <c r="H15" s="31"/>
      <c r="M15" s="2"/>
      <c r="N15" s="2"/>
      <c r="O15" s="2"/>
    </row>
    <row r="16" spans="1:15" s="20" customFormat="1" ht="15.75" customHeight="1" x14ac:dyDescent="0.25">
      <c r="A16" s="41" t="s">
        <v>80</v>
      </c>
      <c r="B16" s="94" t="s">
        <v>29</v>
      </c>
      <c r="C16" s="122" t="s">
        <v>2</v>
      </c>
      <c r="D16" s="122"/>
      <c r="E16" s="122"/>
      <c r="F16" s="37">
        <f>SUM(F17:F24)</f>
        <v>0</v>
      </c>
      <c r="G16" s="31"/>
      <c r="H16" s="31"/>
      <c r="I16" s="1"/>
      <c r="J16" s="19"/>
      <c r="K16" s="19"/>
      <c r="L16" s="19"/>
    </row>
    <row r="17" spans="1:15" s="20" customFormat="1" ht="18" customHeight="1" x14ac:dyDescent="0.25">
      <c r="A17" s="85" t="s">
        <v>66</v>
      </c>
      <c r="B17" s="24" t="s">
        <v>113</v>
      </c>
      <c r="C17" s="83" t="s">
        <v>15</v>
      </c>
      <c r="D17" s="100">
        <v>25.742854400000002</v>
      </c>
      <c r="E17" s="81"/>
      <c r="F17" s="43">
        <f>+D17*E17</f>
        <v>0</v>
      </c>
      <c r="G17" s="31"/>
      <c r="H17" s="31"/>
      <c r="I17" s="1"/>
      <c r="J17" s="19"/>
      <c r="K17" s="19"/>
      <c r="L17" s="19"/>
    </row>
    <row r="18" spans="1:15" ht="18" customHeight="1" x14ac:dyDescent="0.25">
      <c r="A18" s="85" t="s">
        <v>23</v>
      </c>
      <c r="B18" s="24" t="s">
        <v>22</v>
      </c>
      <c r="C18" s="83" t="s">
        <v>15</v>
      </c>
      <c r="D18" s="100">
        <v>22.766854400000003</v>
      </c>
      <c r="E18" s="81"/>
      <c r="F18" s="43">
        <f t="shared" ref="F18:F19" si="1">+D18*E18</f>
        <v>0</v>
      </c>
      <c r="G18" s="31"/>
      <c r="H18" s="31"/>
      <c r="M18" s="2"/>
      <c r="N18" s="2"/>
      <c r="O18" s="2"/>
    </row>
    <row r="19" spans="1:15" ht="18" customHeight="1" x14ac:dyDescent="0.25">
      <c r="A19" s="85" t="s">
        <v>24</v>
      </c>
      <c r="B19" s="24" t="s">
        <v>112</v>
      </c>
      <c r="C19" s="22" t="s">
        <v>15</v>
      </c>
      <c r="D19" s="101">
        <v>1.5775499999999998</v>
      </c>
      <c r="E19" s="84"/>
      <c r="F19" s="43">
        <f t="shared" si="1"/>
        <v>0</v>
      </c>
      <c r="G19" s="31"/>
      <c r="H19" s="31"/>
      <c r="M19" s="2"/>
      <c r="N19" s="2"/>
      <c r="O19" s="2"/>
    </row>
    <row r="20" spans="1:15" ht="30" customHeight="1" x14ac:dyDescent="0.25">
      <c r="A20" s="85" t="s">
        <v>25</v>
      </c>
      <c r="B20" s="12" t="s">
        <v>38</v>
      </c>
      <c r="C20" s="76" t="s">
        <v>15</v>
      </c>
      <c r="D20" s="102">
        <v>25.4</v>
      </c>
      <c r="E20" s="11"/>
      <c r="F20" s="43">
        <f>ROUND((E20*D20),0)</f>
        <v>0</v>
      </c>
      <c r="G20" s="31"/>
      <c r="H20" s="31"/>
      <c r="M20" s="2"/>
      <c r="N20" s="2"/>
      <c r="O20" s="2"/>
    </row>
    <row r="21" spans="1:15" ht="30" customHeight="1" x14ac:dyDescent="0.25">
      <c r="A21" s="85" t="s">
        <v>81</v>
      </c>
      <c r="B21" s="12" t="s">
        <v>39</v>
      </c>
      <c r="C21" s="10" t="s">
        <v>15</v>
      </c>
      <c r="D21" s="102">
        <v>11.1</v>
      </c>
      <c r="E21" s="11"/>
      <c r="F21" s="43">
        <f>ROUND((E21*D21),0)</f>
        <v>0</v>
      </c>
      <c r="G21" s="31"/>
      <c r="H21" s="31"/>
      <c r="M21" s="2"/>
      <c r="N21" s="2"/>
      <c r="O21" s="2"/>
    </row>
    <row r="22" spans="1:15" ht="18" customHeight="1" x14ac:dyDescent="0.25">
      <c r="A22" s="85" t="s">
        <v>82</v>
      </c>
      <c r="B22" s="12" t="s">
        <v>40</v>
      </c>
      <c r="C22" s="10" t="s">
        <v>15</v>
      </c>
      <c r="D22" s="102">
        <v>6.3999999999999995</v>
      </c>
      <c r="E22" s="11"/>
      <c r="F22" s="43">
        <f t="shared" ref="F22:F24" si="2">ROUND((E22*D22),0)</f>
        <v>0</v>
      </c>
      <c r="G22" s="31"/>
      <c r="H22" s="31"/>
      <c r="M22" s="2"/>
      <c r="N22" s="2"/>
      <c r="O22" s="2"/>
    </row>
    <row r="23" spans="1:15" ht="18" customHeight="1" x14ac:dyDescent="0.25">
      <c r="A23" s="85" t="s">
        <v>83</v>
      </c>
      <c r="B23" s="12" t="s">
        <v>58</v>
      </c>
      <c r="C23" s="10" t="s">
        <v>15</v>
      </c>
      <c r="D23" s="102">
        <v>1.5</v>
      </c>
      <c r="E23" s="11"/>
      <c r="F23" s="43">
        <f t="shared" si="2"/>
        <v>0</v>
      </c>
      <c r="G23" s="31"/>
      <c r="H23" s="31"/>
      <c r="M23" s="2"/>
      <c r="N23" s="2"/>
      <c r="O23" s="2"/>
    </row>
    <row r="24" spans="1:15" ht="18" customHeight="1" x14ac:dyDescent="0.25">
      <c r="A24" s="85" t="s">
        <v>84</v>
      </c>
      <c r="B24" s="12" t="s">
        <v>41</v>
      </c>
      <c r="C24" s="10" t="s">
        <v>15</v>
      </c>
      <c r="D24" s="102">
        <v>20.7</v>
      </c>
      <c r="E24" s="11"/>
      <c r="F24" s="43">
        <f t="shared" si="2"/>
        <v>0</v>
      </c>
      <c r="G24" s="31"/>
      <c r="H24" s="31"/>
      <c r="M24" s="2"/>
      <c r="N24" s="2"/>
      <c r="O24" s="2"/>
    </row>
    <row r="25" spans="1:15" x14ac:dyDescent="0.2">
      <c r="A25" s="26"/>
      <c r="B25" s="21"/>
      <c r="C25" s="22"/>
      <c r="D25" s="22"/>
      <c r="E25" s="23"/>
      <c r="F25" s="44"/>
      <c r="G25" s="31"/>
      <c r="H25" s="31"/>
      <c r="M25" s="2"/>
      <c r="N25" s="2"/>
      <c r="O25" s="2"/>
    </row>
    <row r="26" spans="1:15" ht="15.75" x14ac:dyDescent="0.25">
      <c r="A26" s="45" t="s">
        <v>85</v>
      </c>
      <c r="B26" s="46" t="s">
        <v>18</v>
      </c>
      <c r="C26" s="122" t="s">
        <v>2</v>
      </c>
      <c r="D26" s="122"/>
      <c r="E26" s="122"/>
      <c r="F26" s="37">
        <f>SUM(F27:F36)</f>
        <v>0</v>
      </c>
      <c r="G26" s="31"/>
      <c r="H26" s="31"/>
      <c r="M26" s="2"/>
      <c r="N26" s="2"/>
      <c r="O26" s="2"/>
    </row>
    <row r="27" spans="1:15" ht="18" customHeight="1" x14ac:dyDescent="0.25">
      <c r="A27" s="85" t="s">
        <v>31</v>
      </c>
      <c r="B27" s="24" t="s">
        <v>118</v>
      </c>
      <c r="C27" s="77" t="s">
        <v>14</v>
      </c>
      <c r="D27" s="103">
        <v>191</v>
      </c>
      <c r="E27" s="80"/>
      <c r="F27" s="43">
        <f t="shared" ref="F27:F32" si="3">+D27*E27</f>
        <v>0</v>
      </c>
      <c r="G27" s="31"/>
      <c r="H27" s="31"/>
      <c r="M27" s="2"/>
      <c r="N27" s="2"/>
      <c r="O27" s="2"/>
    </row>
    <row r="28" spans="1:15" ht="18" customHeight="1" x14ac:dyDescent="0.25">
      <c r="A28" s="85">
        <v>3.02</v>
      </c>
      <c r="B28" s="24" t="s">
        <v>120</v>
      </c>
      <c r="C28" s="75" t="s">
        <v>15</v>
      </c>
      <c r="D28" s="104">
        <v>10.848000000000001</v>
      </c>
      <c r="E28" s="81"/>
      <c r="F28" s="43">
        <f t="shared" si="3"/>
        <v>0</v>
      </c>
      <c r="G28" s="31"/>
      <c r="H28" s="31"/>
      <c r="M28" s="2"/>
      <c r="N28" s="2"/>
      <c r="O28" s="2"/>
    </row>
    <row r="29" spans="1:15" ht="30" customHeight="1" x14ac:dyDescent="0.25">
      <c r="A29" s="85">
        <v>3.03</v>
      </c>
      <c r="B29" s="24" t="s">
        <v>121</v>
      </c>
      <c r="C29" s="75" t="s">
        <v>15</v>
      </c>
      <c r="D29" s="104">
        <v>2.2679999999999998</v>
      </c>
      <c r="E29" s="81"/>
      <c r="F29" s="43">
        <f t="shared" si="3"/>
        <v>0</v>
      </c>
      <c r="G29" s="31"/>
      <c r="H29" s="31"/>
      <c r="M29" s="2"/>
      <c r="N29" s="2"/>
      <c r="O29" s="2"/>
    </row>
    <row r="30" spans="1:15" ht="18" customHeight="1" x14ac:dyDescent="0.25">
      <c r="A30" s="85">
        <v>3.04</v>
      </c>
      <c r="B30" s="24" t="s">
        <v>122</v>
      </c>
      <c r="C30" s="77" t="s">
        <v>15</v>
      </c>
      <c r="D30" s="103">
        <v>27.225000000000001</v>
      </c>
      <c r="E30" s="80"/>
      <c r="F30" s="43">
        <f t="shared" si="3"/>
        <v>0</v>
      </c>
      <c r="G30" s="31"/>
      <c r="H30" s="31"/>
      <c r="M30" s="2"/>
      <c r="N30" s="2"/>
      <c r="O30" s="2"/>
    </row>
    <row r="31" spans="1:15" ht="18" customHeight="1" x14ac:dyDescent="0.25">
      <c r="A31" s="85">
        <v>3.05</v>
      </c>
      <c r="B31" s="24" t="s">
        <v>52</v>
      </c>
      <c r="C31" s="77" t="s">
        <v>7</v>
      </c>
      <c r="D31" s="103">
        <v>8.09</v>
      </c>
      <c r="E31" s="80"/>
      <c r="F31" s="43">
        <f t="shared" si="3"/>
        <v>0</v>
      </c>
      <c r="G31" s="31"/>
      <c r="H31" s="31"/>
      <c r="M31" s="2"/>
      <c r="N31" s="2"/>
      <c r="O31" s="2"/>
    </row>
    <row r="32" spans="1:15" ht="18" customHeight="1" x14ac:dyDescent="0.25">
      <c r="A32" s="85">
        <v>3.06</v>
      </c>
      <c r="B32" s="24" t="s">
        <v>53</v>
      </c>
      <c r="C32" s="77" t="s">
        <v>7</v>
      </c>
      <c r="D32" s="103">
        <v>2.0174400000000001</v>
      </c>
      <c r="E32" s="80"/>
      <c r="F32" s="43">
        <f t="shared" si="3"/>
        <v>0</v>
      </c>
      <c r="G32" s="31"/>
      <c r="H32" s="31"/>
      <c r="M32" s="2"/>
      <c r="N32" s="2"/>
      <c r="O32" s="2"/>
    </row>
    <row r="33" spans="1:15" ht="18" customHeight="1" x14ac:dyDescent="0.25">
      <c r="A33" s="85">
        <v>3.07</v>
      </c>
      <c r="B33" s="12" t="s">
        <v>123</v>
      </c>
      <c r="C33" s="76" t="s">
        <v>15</v>
      </c>
      <c r="D33" s="102">
        <v>0.84</v>
      </c>
      <c r="E33" s="11"/>
      <c r="F33" s="43">
        <f>ROUND((E33*D33),0)</f>
        <v>0</v>
      </c>
      <c r="G33" s="31"/>
      <c r="H33" s="31"/>
      <c r="M33" s="2"/>
      <c r="N33" s="2"/>
      <c r="O33" s="2"/>
    </row>
    <row r="34" spans="1:15" ht="18" customHeight="1" x14ac:dyDescent="0.25">
      <c r="A34" s="85">
        <v>3.08</v>
      </c>
      <c r="B34" s="12" t="s">
        <v>119</v>
      </c>
      <c r="C34" s="76" t="s">
        <v>7</v>
      </c>
      <c r="D34" s="102">
        <v>7.5</v>
      </c>
      <c r="E34" s="11"/>
      <c r="F34" s="43">
        <f>ROUND((E34*D34),0)</f>
        <v>0</v>
      </c>
      <c r="G34" s="31"/>
      <c r="H34" s="31"/>
      <c r="M34" s="2"/>
      <c r="N34" s="2"/>
      <c r="O34" s="2"/>
    </row>
    <row r="35" spans="1:15" ht="45" customHeight="1" x14ac:dyDescent="0.2">
      <c r="A35" s="105">
        <v>3.09</v>
      </c>
      <c r="B35" s="12" t="s">
        <v>45</v>
      </c>
      <c r="C35" s="76" t="s">
        <v>4</v>
      </c>
      <c r="D35" s="102">
        <v>1</v>
      </c>
      <c r="E35" s="11"/>
      <c r="F35" s="43">
        <f>ROUND((E35*D35),0)</f>
        <v>0</v>
      </c>
      <c r="G35" s="31"/>
      <c r="H35" s="31"/>
      <c r="M35" s="2"/>
      <c r="N35" s="2"/>
      <c r="O35" s="2"/>
    </row>
    <row r="36" spans="1:15" ht="45" customHeight="1" x14ac:dyDescent="0.2">
      <c r="A36" s="106">
        <v>3.1</v>
      </c>
      <c r="B36" s="12" t="s">
        <v>46</v>
      </c>
      <c r="C36" s="76" t="s">
        <v>4</v>
      </c>
      <c r="D36" s="102">
        <v>4</v>
      </c>
      <c r="E36" s="11"/>
      <c r="F36" s="43">
        <f>ROUND((E36*D36),0)</f>
        <v>0</v>
      </c>
      <c r="G36" s="31"/>
      <c r="H36" s="31"/>
      <c r="M36" s="2"/>
      <c r="N36" s="2"/>
      <c r="O36" s="2"/>
    </row>
    <row r="37" spans="1:15" x14ac:dyDescent="0.2">
      <c r="A37" s="25"/>
      <c r="B37" s="12"/>
      <c r="C37" s="76"/>
      <c r="D37" s="13"/>
      <c r="E37" s="11"/>
      <c r="F37" s="47"/>
      <c r="G37" s="31"/>
      <c r="H37" s="31"/>
      <c r="M37" s="2"/>
      <c r="N37" s="2"/>
      <c r="O37" s="2"/>
    </row>
    <row r="38" spans="1:15" ht="15.75" x14ac:dyDescent="0.25">
      <c r="A38" s="45" t="s">
        <v>86</v>
      </c>
      <c r="B38" s="46" t="s">
        <v>19</v>
      </c>
      <c r="C38" s="122" t="s">
        <v>2</v>
      </c>
      <c r="D38" s="122"/>
      <c r="E38" s="122"/>
      <c r="F38" s="37">
        <f>SUM(F39)</f>
        <v>0</v>
      </c>
      <c r="G38" s="31"/>
      <c r="H38" s="31"/>
      <c r="M38" s="2"/>
      <c r="N38" s="2"/>
      <c r="O38" s="2"/>
    </row>
    <row r="39" spans="1:15" ht="18" customHeight="1" x14ac:dyDescent="0.25">
      <c r="A39" s="17" t="s">
        <v>51</v>
      </c>
      <c r="B39" s="24" t="s">
        <v>128</v>
      </c>
      <c r="C39" s="77" t="s">
        <v>3</v>
      </c>
      <c r="D39" s="82">
        <v>11544.495820000002</v>
      </c>
      <c r="E39" s="80"/>
      <c r="F39" s="43">
        <f t="shared" ref="F39" si="4">+D39*E39</f>
        <v>0</v>
      </c>
      <c r="G39" s="31"/>
      <c r="H39" s="31"/>
      <c r="M39" s="2"/>
      <c r="N39" s="2"/>
      <c r="O39" s="2"/>
    </row>
    <row r="40" spans="1:15" ht="15.75" x14ac:dyDescent="0.25">
      <c r="A40" s="27"/>
      <c r="B40" s="24"/>
      <c r="C40" s="77"/>
      <c r="D40" s="77"/>
      <c r="E40" s="9"/>
      <c r="F40" s="42"/>
      <c r="G40" s="31"/>
      <c r="H40" s="31"/>
      <c r="M40" s="2"/>
      <c r="N40" s="2"/>
      <c r="O40" s="2"/>
    </row>
    <row r="41" spans="1:15" ht="15.75" x14ac:dyDescent="0.25">
      <c r="A41" s="45" t="s">
        <v>87</v>
      </c>
      <c r="B41" s="46" t="s">
        <v>26</v>
      </c>
      <c r="C41" s="122" t="s">
        <v>2</v>
      </c>
      <c r="D41" s="122"/>
      <c r="E41" s="122"/>
      <c r="F41" s="37">
        <f>SUM(F42:F46)</f>
        <v>0</v>
      </c>
      <c r="G41" s="31"/>
      <c r="H41" s="31"/>
      <c r="M41" s="2"/>
      <c r="N41" s="2"/>
      <c r="O41" s="2"/>
    </row>
    <row r="42" spans="1:15" ht="18" customHeight="1" x14ac:dyDescent="0.25">
      <c r="A42" s="17" t="s">
        <v>55</v>
      </c>
      <c r="B42" s="88" t="s">
        <v>63</v>
      </c>
      <c r="C42" s="89" t="s">
        <v>3</v>
      </c>
      <c r="D42" s="90">
        <v>10164.90389808</v>
      </c>
      <c r="E42" s="91"/>
      <c r="F42" s="92">
        <f>D42*E42</f>
        <v>0</v>
      </c>
      <c r="G42" s="31"/>
      <c r="H42" s="31"/>
      <c r="M42" s="2"/>
      <c r="N42" s="2"/>
      <c r="O42" s="2"/>
    </row>
    <row r="43" spans="1:15" ht="18" customHeight="1" x14ac:dyDescent="0.25">
      <c r="A43" s="85" t="s">
        <v>56</v>
      </c>
      <c r="B43" s="24" t="s">
        <v>32</v>
      </c>
      <c r="C43" s="83" t="s">
        <v>27</v>
      </c>
      <c r="D43" s="82">
        <v>1</v>
      </c>
      <c r="E43" s="11"/>
      <c r="F43" s="43">
        <f>D43*E43</f>
        <v>0</v>
      </c>
      <c r="G43" s="31"/>
      <c r="H43" s="31"/>
      <c r="M43" s="2"/>
      <c r="N43" s="2"/>
      <c r="O43" s="2"/>
    </row>
    <row r="44" spans="1:15" ht="18" customHeight="1" x14ac:dyDescent="0.25">
      <c r="A44" s="85" t="s">
        <v>88</v>
      </c>
      <c r="B44" s="24" t="s">
        <v>33</v>
      </c>
      <c r="C44" s="83" t="s">
        <v>3</v>
      </c>
      <c r="D44" s="82">
        <v>624.84</v>
      </c>
      <c r="E44" s="11"/>
      <c r="F44" s="43">
        <f>D44*E44</f>
        <v>0</v>
      </c>
      <c r="G44" s="31"/>
      <c r="H44" s="31"/>
      <c r="M44" s="2"/>
      <c r="N44" s="2"/>
      <c r="O44" s="2"/>
    </row>
    <row r="45" spans="1:15" ht="18" customHeight="1" x14ac:dyDescent="0.25">
      <c r="A45" s="85" t="s">
        <v>89</v>
      </c>
      <c r="B45" s="24" t="s">
        <v>34</v>
      </c>
      <c r="C45" s="83" t="s">
        <v>3</v>
      </c>
      <c r="D45" s="82">
        <v>2934.0079999999998</v>
      </c>
      <c r="E45" s="11"/>
      <c r="F45" s="43">
        <f>D45*E45</f>
        <v>0</v>
      </c>
      <c r="G45" s="31"/>
      <c r="H45" s="31"/>
      <c r="M45" s="2"/>
      <c r="N45" s="2"/>
      <c r="O45" s="2"/>
    </row>
    <row r="46" spans="1:15" ht="18" customHeight="1" x14ac:dyDescent="0.25">
      <c r="A46" s="85" t="s">
        <v>90</v>
      </c>
      <c r="B46" s="24" t="s">
        <v>64</v>
      </c>
      <c r="C46" s="83" t="s">
        <v>28</v>
      </c>
      <c r="D46" s="82">
        <v>102</v>
      </c>
      <c r="E46" s="11"/>
      <c r="F46" s="43">
        <f>D46*E46</f>
        <v>0</v>
      </c>
      <c r="G46" s="31"/>
      <c r="H46" s="31"/>
      <c r="M46" s="2"/>
      <c r="N46" s="2"/>
      <c r="O46" s="2"/>
    </row>
    <row r="47" spans="1:15" ht="15.75" x14ac:dyDescent="0.25">
      <c r="A47" s="27"/>
      <c r="B47" s="24"/>
      <c r="C47" s="77"/>
      <c r="D47" s="77"/>
      <c r="E47" s="9"/>
      <c r="F47" s="42"/>
      <c r="G47" s="31"/>
      <c r="H47" s="31"/>
      <c r="M47" s="2"/>
      <c r="N47" s="2"/>
      <c r="O47" s="2"/>
    </row>
    <row r="48" spans="1:15" ht="15.75" x14ac:dyDescent="0.25">
      <c r="A48" s="48">
        <v>6</v>
      </c>
      <c r="B48" s="49" t="s">
        <v>16</v>
      </c>
      <c r="C48" s="123" t="s">
        <v>2</v>
      </c>
      <c r="D48" s="123"/>
      <c r="E48" s="123"/>
      <c r="F48" s="50">
        <f>SUM(F49:F53)</f>
        <v>0</v>
      </c>
      <c r="G48" s="31"/>
      <c r="H48" s="31"/>
      <c r="M48" s="2"/>
      <c r="N48" s="2"/>
      <c r="O48" s="2"/>
    </row>
    <row r="49" spans="1:15" ht="30" customHeight="1" x14ac:dyDescent="0.25">
      <c r="A49" s="85" t="s">
        <v>67</v>
      </c>
      <c r="B49" s="4" t="s">
        <v>129</v>
      </c>
      <c r="C49" s="74" t="s">
        <v>7</v>
      </c>
      <c r="D49" s="97">
        <v>200</v>
      </c>
      <c r="E49" s="5"/>
      <c r="F49" s="43">
        <f>+D49*E49</f>
        <v>0</v>
      </c>
      <c r="G49" s="31"/>
      <c r="H49" s="31"/>
      <c r="M49" s="2"/>
      <c r="N49" s="2"/>
      <c r="O49" s="2"/>
    </row>
    <row r="50" spans="1:15" ht="30" customHeight="1" x14ac:dyDescent="0.25">
      <c r="A50" s="85" t="s">
        <v>91</v>
      </c>
      <c r="B50" s="4" t="s">
        <v>130</v>
      </c>
      <c r="C50" s="74" t="s">
        <v>28</v>
      </c>
      <c r="D50" s="97">
        <v>27.8</v>
      </c>
      <c r="E50" s="5"/>
      <c r="F50" s="43">
        <f t="shared" ref="F50:F53" si="5">+D50*E50</f>
        <v>0</v>
      </c>
      <c r="G50" s="31"/>
      <c r="H50" s="31"/>
      <c r="M50" s="2"/>
      <c r="N50" s="2"/>
      <c r="O50" s="2"/>
    </row>
    <row r="51" spans="1:15" ht="30" customHeight="1" x14ac:dyDescent="0.25">
      <c r="A51" s="85" t="s">
        <v>92</v>
      </c>
      <c r="B51" s="4" t="s">
        <v>131</v>
      </c>
      <c r="C51" s="74" t="s">
        <v>28</v>
      </c>
      <c r="D51" s="97">
        <v>27.8</v>
      </c>
      <c r="E51" s="5"/>
      <c r="F51" s="43">
        <f t="shared" si="5"/>
        <v>0</v>
      </c>
      <c r="G51" s="31"/>
      <c r="H51" s="31"/>
      <c r="M51" s="2"/>
      <c r="N51" s="2"/>
      <c r="O51" s="2"/>
    </row>
    <row r="52" spans="1:15" ht="30" customHeight="1" x14ac:dyDescent="0.25">
      <c r="A52" s="85" t="s">
        <v>93</v>
      </c>
      <c r="B52" s="4" t="s">
        <v>132</v>
      </c>
      <c r="C52" s="74" t="s">
        <v>28</v>
      </c>
      <c r="D52" s="97">
        <v>110</v>
      </c>
      <c r="E52" s="5"/>
      <c r="F52" s="43">
        <f t="shared" si="5"/>
        <v>0</v>
      </c>
      <c r="G52" s="31"/>
      <c r="H52" s="31"/>
      <c r="M52" s="2"/>
      <c r="N52" s="2"/>
      <c r="O52" s="2"/>
    </row>
    <row r="53" spans="1:15" ht="30" customHeight="1" x14ac:dyDescent="0.25">
      <c r="A53" s="85" t="s">
        <v>94</v>
      </c>
      <c r="B53" s="4" t="s">
        <v>133</v>
      </c>
      <c r="C53" s="74" t="s">
        <v>7</v>
      </c>
      <c r="D53" s="97">
        <v>105</v>
      </c>
      <c r="E53" s="5"/>
      <c r="F53" s="43">
        <f t="shared" si="5"/>
        <v>0</v>
      </c>
      <c r="G53" s="31"/>
      <c r="H53" s="31"/>
      <c r="M53" s="2"/>
      <c r="N53" s="2"/>
      <c r="O53" s="2"/>
    </row>
    <row r="54" spans="1:15" x14ac:dyDescent="0.2">
      <c r="A54" s="73"/>
      <c r="B54" s="4"/>
      <c r="C54" s="74"/>
      <c r="D54" s="18"/>
      <c r="E54" s="5"/>
      <c r="F54" s="3"/>
      <c r="G54" s="31"/>
      <c r="H54" s="31"/>
      <c r="M54" s="2"/>
      <c r="N54" s="2"/>
      <c r="O54" s="2"/>
    </row>
    <row r="55" spans="1:15" ht="15.75" x14ac:dyDescent="0.25">
      <c r="A55" s="48">
        <v>7</v>
      </c>
      <c r="B55" s="51" t="s">
        <v>17</v>
      </c>
      <c r="C55" s="123" t="s">
        <v>2</v>
      </c>
      <c r="D55" s="123"/>
      <c r="E55" s="123"/>
      <c r="F55" s="50">
        <f>SUM(F56:F57)</f>
        <v>0</v>
      </c>
      <c r="G55" s="31"/>
      <c r="H55" s="31"/>
      <c r="M55" s="2"/>
      <c r="N55" s="2"/>
      <c r="O55" s="2"/>
    </row>
    <row r="56" spans="1:15" ht="18" customHeight="1" x14ac:dyDescent="0.25">
      <c r="A56" s="85" t="s">
        <v>68</v>
      </c>
      <c r="B56" s="29" t="s">
        <v>114</v>
      </c>
      <c r="C56" s="74" t="s">
        <v>7</v>
      </c>
      <c r="D56" s="99">
        <v>234</v>
      </c>
      <c r="E56" s="3"/>
      <c r="F56" s="43">
        <f>+E56*D56</f>
        <v>0</v>
      </c>
      <c r="G56" s="31"/>
      <c r="H56" s="31"/>
      <c r="M56" s="2"/>
      <c r="N56" s="2"/>
      <c r="O56" s="2"/>
    </row>
    <row r="57" spans="1:15" ht="18" customHeight="1" x14ac:dyDescent="0.25">
      <c r="A57" s="85" t="s">
        <v>95</v>
      </c>
      <c r="B57" s="4" t="s">
        <v>57</v>
      </c>
      <c r="C57" s="74" t="s">
        <v>7</v>
      </c>
      <c r="D57" s="97">
        <v>245.82</v>
      </c>
      <c r="E57" s="3"/>
      <c r="F57" s="43">
        <f t="shared" ref="F57" si="6">+D57*E57</f>
        <v>0</v>
      </c>
      <c r="G57" s="31"/>
      <c r="H57" s="31"/>
      <c r="M57" s="2"/>
      <c r="N57" s="2"/>
      <c r="O57" s="2"/>
    </row>
    <row r="58" spans="1:15" ht="15.75" x14ac:dyDescent="0.25">
      <c r="A58" s="52"/>
      <c r="B58" s="52"/>
      <c r="C58" s="53"/>
      <c r="D58" s="53"/>
      <c r="E58" s="53"/>
      <c r="F58" s="54"/>
      <c r="G58" s="31"/>
      <c r="H58" s="31"/>
      <c r="M58" s="2"/>
      <c r="N58" s="2"/>
      <c r="O58" s="2"/>
    </row>
    <row r="59" spans="1:15" x14ac:dyDescent="0.2">
      <c r="A59" s="55">
        <v>8</v>
      </c>
      <c r="B59" s="56" t="s">
        <v>30</v>
      </c>
      <c r="C59" s="124" t="s">
        <v>2</v>
      </c>
      <c r="D59" s="125"/>
      <c r="E59" s="126"/>
      <c r="F59" s="58">
        <f>SUM(F60:F63)</f>
        <v>0</v>
      </c>
      <c r="G59" s="31"/>
      <c r="H59" s="31"/>
      <c r="M59" s="2"/>
      <c r="N59" s="2"/>
      <c r="O59" s="2"/>
    </row>
    <row r="60" spans="1:15" ht="18" customHeight="1" x14ac:dyDescent="0.25">
      <c r="A60" s="85" t="s">
        <v>69</v>
      </c>
      <c r="B60" s="12" t="s">
        <v>42</v>
      </c>
      <c r="C60" s="76" t="s">
        <v>14</v>
      </c>
      <c r="D60" s="98">
        <v>22.799999999999997</v>
      </c>
      <c r="E60" s="11"/>
      <c r="F60" s="43">
        <f>ROUND((E60*D60),0)</f>
        <v>0</v>
      </c>
      <c r="G60" s="31"/>
      <c r="H60" s="31"/>
      <c r="M60" s="2"/>
      <c r="N60" s="2"/>
      <c r="O60" s="2"/>
    </row>
    <row r="61" spans="1:15" ht="18" customHeight="1" x14ac:dyDescent="0.25">
      <c r="A61" s="85" t="s">
        <v>96</v>
      </c>
      <c r="B61" s="12" t="s">
        <v>43</v>
      </c>
      <c r="C61" s="76" t="s">
        <v>14</v>
      </c>
      <c r="D61" s="98">
        <v>24.450000000000003</v>
      </c>
      <c r="E61" s="11"/>
      <c r="F61" s="43">
        <f>ROUND((E61*D61),0)</f>
        <v>0</v>
      </c>
      <c r="G61" s="31"/>
      <c r="H61" s="31"/>
      <c r="M61" s="2"/>
      <c r="N61" s="2"/>
      <c r="O61" s="2"/>
    </row>
    <row r="62" spans="1:15" ht="18" customHeight="1" x14ac:dyDescent="0.25">
      <c r="A62" s="85" t="s">
        <v>97</v>
      </c>
      <c r="B62" s="12" t="s">
        <v>59</v>
      </c>
      <c r="C62" s="76" t="s">
        <v>14</v>
      </c>
      <c r="D62" s="98">
        <v>30.759999999999998</v>
      </c>
      <c r="E62" s="11"/>
      <c r="F62" s="43">
        <f>ROUND((E62*D62),0)</f>
        <v>0</v>
      </c>
      <c r="G62" s="31"/>
      <c r="H62" s="31"/>
      <c r="M62" s="2"/>
      <c r="N62" s="2"/>
      <c r="O62" s="2"/>
    </row>
    <row r="63" spans="1:15" ht="18" customHeight="1" x14ac:dyDescent="0.25">
      <c r="A63" s="85" t="s">
        <v>98</v>
      </c>
      <c r="B63" s="12" t="s">
        <v>44</v>
      </c>
      <c r="C63" s="76" t="s">
        <v>14</v>
      </c>
      <c r="D63" s="98">
        <v>51</v>
      </c>
      <c r="E63" s="11"/>
      <c r="F63" s="43">
        <f>ROUND((E63*D63),0)</f>
        <v>0</v>
      </c>
      <c r="G63" s="31"/>
      <c r="H63" s="31"/>
      <c r="M63" s="2"/>
      <c r="N63" s="2"/>
      <c r="O63" s="2"/>
    </row>
    <row r="64" spans="1:15" x14ac:dyDescent="0.2">
      <c r="A64" s="25"/>
      <c r="B64" s="12"/>
      <c r="C64" s="76"/>
      <c r="D64" s="98"/>
      <c r="E64" s="11"/>
      <c r="F64" s="47"/>
      <c r="G64" s="31"/>
      <c r="H64" s="31"/>
      <c r="M64" s="2"/>
      <c r="N64" s="2"/>
      <c r="O64" s="2"/>
    </row>
    <row r="65" spans="1:15" ht="15.75" x14ac:dyDescent="0.25">
      <c r="A65" s="55">
        <v>9</v>
      </c>
      <c r="B65" s="56" t="s">
        <v>60</v>
      </c>
      <c r="C65" s="123" t="s">
        <v>2</v>
      </c>
      <c r="D65" s="123"/>
      <c r="E65" s="123"/>
      <c r="F65" s="50">
        <f>+F66+F67</f>
        <v>0</v>
      </c>
      <c r="G65" s="31"/>
      <c r="H65" s="31"/>
      <c r="M65" s="2"/>
      <c r="N65" s="2"/>
      <c r="O65" s="2"/>
    </row>
    <row r="66" spans="1:15" ht="15.75" x14ac:dyDescent="0.25">
      <c r="A66" s="85" t="s">
        <v>70</v>
      </c>
      <c r="B66" s="12" t="s">
        <v>61</v>
      </c>
      <c r="C66" s="76" t="s">
        <v>7</v>
      </c>
      <c r="D66" s="98">
        <v>43</v>
      </c>
      <c r="E66" s="11"/>
      <c r="F66" s="43">
        <f t="shared" ref="F66:F67" si="7">ROUND((E66*D66),0)</f>
        <v>0</v>
      </c>
      <c r="G66" s="31"/>
      <c r="H66" s="31"/>
      <c r="M66" s="2"/>
      <c r="N66" s="2"/>
      <c r="O66" s="2"/>
    </row>
    <row r="67" spans="1:15" ht="15.75" x14ac:dyDescent="0.25">
      <c r="A67" s="85" t="s">
        <v>99</v>
      </c>
      <c r="B67" s="12" t="s">
        <v>62</v>
      </c>
      <c r="C67" s="76" t="s">
        <v>4</v>
      </c>
      <c r="D67" s="98">
        <v>4</v>
      </c>
      <c r="E67" s="11"/>
      <c r="F67" s="43">
        <f t="shared" si="7"/>
        <v>0</v>
      </c>
      <c r="G67" s="31"/>
      <c r="H67" s="31"/>
      <c r="M67" s="2"/>
      <c r="N67" s="2"/>
      <c r="O67" s="2"/>
    </row>
    <row r="68" spans="1:15" x14ac:dyDescent="0.2">
      <c r="A68" s="118"/>
      <c r="B68" s="118"/>
      <c r="C68" s="118"/>
      <c r="D68" s="118"/>
      <c r="E68" s="118"/>
      <c r="F68" s="118"/>
      <c r="G68" s="31"/>
      <c r="H68" s="31"/>
      <c r="M68" s="2"/>
      <c r="N68" s="2"/>
      <c r="O68" s="2"/>
    </row>
    <row r="69" spans="1:15" ht="15.75" x14ac:dyDescent="0.25">
      <c r="A69" s="57">
        <v>10</v>
      </c>
      <c r="B69" s="107" t="s">
        <v>146</v>
      </c>
      <c r="C69" s="123" t="s">
        <v>2</v>
      </c>
      <c r="D69" s="123"/>
      <c r="E69" s="123"/>
      <c r="F69" s="58">
        <f>+SUM(F70:F81)</f>
        <v>0</v>
      </c>
      <c r="G69" s="31"/>
      <c r="H69" s="31"/>
      <c r="M69" s="2"/>
      <c r="N69" s="2"/>
      <c r="O69" s="2"/>
    </row>
    <row r="70" spans="1:15" ht="28.5" x14ac:dyDescent="0.2">
      <c r="A70" s="59" t="s">
        <v>100</v>
      </c>
      <c r="B70" s="14" t="s">
        <v>134</v>
      </c>
      <c r="C70" s="60" t="s">
        <v>5</v>
      </c>
      <c r="D70" s="98">
        <v>1</v>
      </c>
      <c r="E70" s="11"/>
      <c r="F70" s="47">
        <f>D70*E70</f>
        <v>0</v>
      </c>
      <c r="G70" s="31"/>
      <c r="H70" s="31"/>
      <c r="M70" s="2"/>
      <c r="N70" s="2"/>
      <c r="O70" s="2"/>
    </row>
    <row r="71" spans="1:15" customFormat="1" ht="28.5" x14ac:dyDescent="0.25">
      <c r="A71" s="59" t="s">
        <v>101</v>
      </c>
      <c r="B71" s="14" t="s">
        <v>135</v>
      </c>
      <c r="C71" s="73" t="s">
        <v>28</v>
      </c>
      <c r="D71" s="98">
        <v>40</v>
      </c>
      <c r="E71" s="11"/>
      <c r="F71" s="47">
        <f>D71*E71</f>
        <v>0</v>
      </c>
      <c r="G71" s="31"/>
      <c r="H71" s="31"/>
      <c r="I71" s="1"/>
      <c r="J71" s="6"/>
      <c r="K71" s="6"/>
      <c r="L71" s="6"/>
    </row>
    <row r="72" spans="1:15" customFormat="1" ht="15.75" x14ac:dyDescent="0.25">
      <c r="A72" s="59" t="s">
        <v>102</v>
      </c>
      <c r="B72" s="14" t="s">
        <v>136</v>
      </c>
      <c r="C72" s="73" t="s">
        <v>28</v>
      </c>
      <c r="D72" s="98">
        <v>6</v>
      </c>
      <c r="E72" s="11"/>
      <c r="F72" s="47">
        <f>D72*E72</f>
        <v>0</v>
      </c>
      <c r="G72" s="31"/>
      <c r="H72" s="31"/>
      <c r="I72" s="1"/>
      <c r="J72" s="6"/>
      <c r="K72" s="6"/>
      <c r="L72" s="6"/>
    </row>
    <row r="73" spans="1:15" customFormat="1" ht="28.5" x14ac:dyDescent="0.25">
      <c r="A73" s="59" t="s">
        <v>103</v>
      </c>
      <c r="B73" s="15" t="s">
        <v>137</v>
      </c>
      <c r="C73" s="73" t="s">
        <v>5</v>
      </c>
      <c r="D73" s="98">
        <v>2</v>
      </c>
      <c r="E73" s="11"/>
      <c r="F73" s="47">
        <f>D73*E73</f>
        <v>0</v>
      </c>
      <c r="G73" s="31"/>
      <c r="H73" s="31"/>
      <c r="I73" s="1"/>
      <c r="J73" s="6"/>
      <c r="K73" s="6"/>
      <c r="L73" s="6"/>
    </row>
    <row r="74" spans="1:15" customFormat="1" ht="15.75" x14ac:dyDescent="0.25">
      <c r="A74" s="59" t="s">
        <v>104</v>
      </c>
      <c r="B74" s="29" t="s">
        <v>50</v>
      </c>
      <c r="C74" s="73" t="s">
        <v>28</v>
      </c>
      <c r="D74" s="98">
        <v>40</v>
      </c>
      <c r="E74" s="11"/>
      <c r="F74" s="47">
        <f t="shared" ref="F74:F81" si="8">D74*E74</f>
        <v>0</v>
      </c>
      <c r="G74" s="31"/>
      <c r="H74" s="31"/>
      <c r="I74" s="1"/>
      <c r="J74" s="6"/>
      <c r="K74" s="6"/>
      <c r="L74" s="6"/>
    </row>
    <row r="75" spans="1:15" customFormat="1" ht="28.5" x14ac:dyDescent="0.25">
      <c r="A75" s="59" t="s">
        <v>105</v>
      </c>
      <c r="B75" s="16" t="s">
        <v>49</v>
      </c>
      <c r="C75" s="73" t="s">
        <v>28</v>
      </c>
      <c r="D75" s="98">
        <v>3</v>
      </c>
      <c r="E75" s="11"/>
      <c r="F75" s="47">
        <f t="shared" si="8"/>
        <v>0</v>
      </c>
      <c r="G75" s="31"/>
      <c r="H75" s="31"/>
      <c r="I75" s="1"/>
      <c r="J75" s="6"/>
      <c r="K75" s="6"/>
      <c r="L75" s="6"/>
    </row>
    <row r="76" spans="1:15" customFormat="1" ht="29.25" x14ac:dyDescent="0.25">
      <c r="A76" s="59" t="s">
        <v>106</v>
      </c>
      <c r="B76" s="4" t="s">
        <v>116</v>
      </c>
      <c r="C76" s="73" t="s">
        <v>28</v>
      </c>
      <c r="D76" s="98">
        <v>90</v>
      </c>
      <c r="E76" s="11"/>
      <c r="F76" s="47">
        <f t="shared" si="8"/>
        <v>0</v>
      </c>
      <c r="G76" s="31"/>
      <c r="H76" s="31"/>
      <c r="I76" s="1"/>
      <c r="J76" s="6"/>
      <c r="K76" s="6"/>
      <c r="L76" s="6"/>
    </row>
    <row r="77" spans="1:15" customFormat="1" ht="28.5" x14ac:dyDescent="0.25">
      <c r="A77" s="59" t="s">
        <v>107</v>
      </c>
      <c r="B77" s="14" t="s">
        <v>47</v>
      </c>
      <c r="C77" s="73" t="s">
        <v>5</v>
      </c>
      <c r="D77" s="98">
        <v>35</v>
      </c>
      <c r="E77" s="11"/>
      <c r="F77" s="47">
        <f t="shared" si="8"/>
        <v>0</v>
      </c>
      <c r="G77" s="31"/>
      <c r="H77" s="31"/>
      <c r="I77" s="1"/>
      <c r="J77" s="6"/>
      <c r="K77" s="6"/>
      <c r="L77" s="6"/>
    </row>
    <row r="78" spans="1:15" customFormat="1" ht="57" x14ac:dyDescent="0.25">
      <c r="A78" s="59" t="s">
        <v>108</v>
      </c>
      <c r="B78" s="14" t="s">
        <v>138</v>
      </c>
      <c r="C78" s="73" t="s">
        <v>5</v>
      </c>
      <c r="D78" s="98">
        <v>35</v>
      </c>
      <c r="E78" s="11"/>
      <c r="F78" s="47">
        <f t="shared" si="8"/>
        <v>0</v>
      </c>
      <c r="G78" s="31"/>
      <c r="H78" s="31"/>
      <c r="I78" s="1"/>
      <c r="J78" s="6"/>
      <c r="K78" s="6"/>
      <c r="L78" s="6"/>
    </row>
    <row r="79" spans="1:15" customFormat="1" ht="42.75" x14ac:dyDescent="0.25">
      <c r="A79" s="59" t="s">
        <v>109</v>
      </c>
      <c r="B79" s="14" t="s">
        <v>139</v>
      </c>
      <c r="C79" s="73" t="s">
        <v>5</v>
      </c>
      <c r="D79" s="98">
        <v>8</v>
      </c>
      <c r="E79" s="11"/>
      <c r="F79" s="47">
        <f t="shared" si="8"/>
        <v>0</v>
      </c>
      <c r="G79" s="31"/>
      <c r="H79" s="31"/>
      <c r="I79" s="1"/>
      <c r="J79" s="6"/>
      <c r="K79" s="6"/>
      <c r="L79" s="6"/>
    </row>
    <row r="80" spans="1:15" customFormat="1" ht="42.75" x14ac:dyDescent="0.25">
      <c r="A80" s="59" t="s">
        <v>110</v>
      </c>
      <c r="B80" s="14" t="s">
        <v>140</v>
      </c>
      <c r="C80" s="73" t="s">
        <v>5</v>
      </c>
      <c r="D80" s="98">
        <v>2</v>
      </c>
      <c r="E80" s="11"/>
      <c r="F80" s="47">
        <f t="shared" si="8"/>
        <v>0</v>
      </c>
      <c r="G80" s="31"/>
      <c r="H80" s="31"/>
      <c r="I80" s="1"/>
      <c r="J80" s="6"/>
      <c r="K80" s="6"/>
      <c r="L80" s="6"/>
    </row>
    <row r="81" spans="1:15" customFormat="1" ht="47.25" customHeight="1" x14ac:dyDescent="0.25">
      <c r="A81" s="59" t="s">
        <v>111</v>
      </c>
      <c r="B81" s="14" t="s">
        <v>48</v>
      </c>
      <c r="C81" s="73" t="s">
        <v>5</v>
      </c>
      <c r="D81" s="98">
        <v>3</v>
      </c>
      <c r="E81" s="11"/>
      <c r="F81" s="47">
        <f t="shared" si="8"/>
        <v>0</v>
      </c>
      <c r="G81" s="31"/>
      <c r="H81" s="31"/>
      <c r="I81" s="1"/>
      <c r="J81" s="6"/>
      <c r="K81" s="6"/>
      <c r="L81" s="6"/>
    </row>
    <row r="82" spans="1:15" x14ac:dyDescent="0.2">
      <c r="A82" s="118"/>
      <c r="B82" s="118"/>
      <c r="C82" s="118"/>
      <c r="D82" s="118"/>
      <c r="E82" s="118"/>
      <c r="F82" s="118"/>
      <c r="G82" s="31"/>
      <c r="H82" s="31"/>
      <c r="M82" s="2"/>
      <c r="N82" s="2"/>
      <c r="O82" s="2"/>
    </row>
    <row r="83" spans="1:15" x14ac:dyDescent="0.2">
      <c r="A83" s="118"/>
      <c r="B83" s="118"/>
      <c r="C83" s="118"/>
      <c r="D83" s="118"/>
      <c r="E83" s="118"/>
      <c r="F83" s="118"/>
      <c r="G83" s="31"/>
      <c r="H83" s="31"/>
      <c r="M83" s="2"/>
      <c r="N83" s="2"/>
      <c r="O83" s="2"/>
    </row>
    <row r="84" spans="1:15" ht="15.75" x14ac:dyDescent="0.25">
      <c r="A84" s="114" t="s">
        <v>115</v>
      </c>
      <c r="B84" s="114"/>
      <c r="C84" s="115" t="s">
        <v>20</v>
      </c>
      <c r="D84" s="116"/>
      <c r="E84" s="117"/>
      <c r="F84" s="61">
        <f>F69+F65+F59+F55+F48+F41+F38+F26+F16+F4</f>
        <v>0</v>
      </c>
      <c r="G84" s="31"/>
      <c r="H84" s="31"/>
      <c r="M84" s="2"/>
      <c r="N84" s="2"/>
      <c r="O84" s="2"/>
    </row>
    <row r="85" spans="1:15" ht="15.75" x14ac:dyDescent="0.25">
      <c r="A85" s="114"/>
      <c r="B85" s="114"/>
      <c r="C85" s="115" t="s">
        <v>141</v>
      </c>
      <c r="D85" s="117"/>
      <c r="E85" s="93" t="s">
        <v>145</v>
      </c>
      <c r="F85" s="61"/>
      <c r="G85" s="31"/>
      <c r="H85" s="31"/>
      <c r="M85" s="2"/>
      <c r="N85" s="2"/>
      <c r="O85" s="2"/>
    </row>
    <row r="86" spans="1:15" ht="15.75" x14ac:dyDescent="0.25">
      <c r="A86" s="114"/>
      <c r="B86" s="114"/>
      <c r="C86" s="108" t="s">
        <v>142</v>
      </c>
      <c r="D86" s="109"/>
      <c r="E86" s="93" t="s">
        <v>145</v>
      </c>
      <c r="F86" s="61"/>
      <c r="G86" s="31"/>
      <c r="H86" s="31"/>
      <c r="M86" s="2"/>
      <c r="N86" s="2"/>
      <c r="O86" s="2"/>
    </row>
    <row r="87" spans="1:15" ht="15.75" x14ac:dyDescent="0.25">
      <c r="A87" s="114"/>
      <c r="B87" s="114"/>
      <c r="C87" s="108" t="s">
        <v>143</v>
      </c>
      <c r="D87" s="109"/>
      <c r="E87" s="93" t="s">
        <v>145</v>
      </c>
      <c r="F87" s="61"/>
      <c r="G87" s="31"/>
      <c r="H87" s="31"/>
      <c r="M87" s="2"/>
      <c r="N87" s="2"/>
      <c r="O87" s="2"/>
    </row>
    <row r="88" spans="1:15" ht="15.75" x14ac:dyDescent="0.25">
      <c r="A88" s="114"/>
      <c r="B88" s="114"/>
      <c r="C88" s="108" t="s">
        <v>144</v>
      </c>
      <c r="D88" s="109"/>
      <c r="E88" s="110">
        <v>0.16</v>
      </c>
      <c r="F88" s="61">
        <f>+F87*E88</f>
        <v>0</v>
      </c>
      <c r="G88" s="31"/>
      <c r="H88" s="31"/>
      <c r="M88" s="2"/>
      <c r="N88" s="2"/>
      <c r="O88" s="2"/>
    </row>
    <row r="89" spans="1:15" x14ac:dyDescent="0.2">
      <c r="A89" s="72"/>
      <c r="B89" s="62"/>
      <c r="C89" s="63"/>
      <c r="D89" s="63"/>
      <c r="E89" s="64"/>
      <c r="F89" s="64"/>
      <c r="G89" s="31"/>
      <c r="H89" s="31"/>
      <c r="M89" s="2"/>
      <c r="N89" s="2"/>
      <c r="O89" s="2"/>
    </row>
    <row r="90" spans="1:15" ht="30" x14ac:dyDescent="0.4">
      <c r="A90" s="111" t="s">
        <v>21</v>
      </c>
      <c r="B90" s="111"/>
      <c r="C90" s="111"/>
      <c r="D90" s="111"/>
      <c r="E90" s="112">
        <f>+F84+F85+F86+F87+F88</f>
        <v>0</v>
      </c>
      <c r="F90" s="113"/>
      <c r="G90" s="31"/>
      <c r="H90" s="31"/>
      <c r="M90" s="2"/>
      <c r="N90" s="2"/>
      <c r="O90" s="2"/>
    </row>
    <row r="91" spans="1:15" x14ac:dyDescent="0.2">
      <c r="A91" s="72"/>
      <c r="B91" s="62"/>
      <c r="C91" s="63"/>
      <c r="D91" s="63"/>
      <c r="E91" s="64"/>
      <c r="F91" s="64"/>
      <c r="M91" s="2"/>
      <c r="N91" s="2"/>
      <c r="O91" s="2"/>
    </row>
  </sheetData>
  <mergeCells count="20">
    <mergeCell ref="A83:F83"/>
    <mergeCell ref="A1:F1"/>
    <mergeCell ref="A2:F2"/>
    <mergeCell ref="C4:E4"/>
    <mergeCell ref="C26:E26"/>
    <mergeCell ref="C38:E38"/>
    <mergeCell ref="C41:E41"/>
    <mergeCell ref="C48:E48"/>
    <mergeCell ref="C55:E55"/>
    <mergeCell ref="A68:F68"/>
    <mergeCell ref="A82:F82"/>
    <mergeCell ref="C16:E16"/>
    <mergeCell ref="C59:E59"/>
    <mergeCell ref="C65:E65"/>
    <mergeCell ref="C69:E69"/>
    <mergeCell ref="A90:D90"/>
    <mergeCell ref="E90:F90"/>
    <mergeCell ref="A84:B88"/>
    <mergeCell ref="C84:E84"/>
    <mergeCell ref="C85:D85"/>
  </mergeCells>
  <pageMargins left="0.9055118110236221" right="0.70866141732283472" top="0.74803149606299213" bottom="0.74803149606299213" header="0.31496062992125984" footer="0.31496062992125984"/>
  <pageSetup scale="54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Invitacion</vt:lpstr>
      <vt:lpstr>Invitacion!Área_de_impresión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Diana</cp:lastModifiedBy>
  <cp:lastPrinted>2016-12-02T15:16:15Z</cp:lastPrinted>
  <dcterms:created xsi:type="dcterms:W3CDTF">2016-10-27T03:59:03Z</dcterms:created>
  <dcterms:modified xsi:type="dcterms:W3CDTF">2016-12-08T23:04:16Z</dcterms:modified>
</cp:coreProperties>
</file>