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Usuario UTP\Documents\LICITACIONES\wwwwwwwwww\"/>
    </mc:Choice>
  </mc:AlternateContent>
  <bookViews>
    <workbookView xWindow="0" yWindow="0" windowWidth="28800" windowHeight="12435"/>
  </bookViews>
  <sheets>
    <sheet name="Automatizacion Accesos" sheetId="1" r:id="rId1"/>
  </sheets>
  <definedNames>
    <definedName name="_xlnm.Print_Area" localSheetId="0">'Automatizacion Accesos'!$B$1:$G$41</definedName>
  </definedNames>
  <calcPr calcId="152511"/>
</workbook>
</file>

<file path=xl/calcChain.xml><?xml version="1.0" encoding="utf-8"?>
<calcChain xmlns="http://schemas.openxmlformats.org/spreadsheetml/2006/main">
  <c r="B33" i="1" l="1"/>
  <c r="B25" i="1"/>
  <c r="B26" i="1" s="1"/>
  <c r="B27" i="1" s="1"/>
  <c r="B28" i="1" s="1"/>
  <c r="B29" i="1" s="1"/>
  <c r="B30" i="1" s="1"/>
  <c r="B31" i="1" s="1"/>
  <c r="B21" i="1"/>
  <c r="B22" i="1" s="1"/>
  <c r="B23" i="1" s="1"/>
  <c r="B13" i="1"/>
  <c r="B14" i="1" s="1"/>
  <c r="B15" i="1" s="1"/>
  <c r="B16" i="1" s="1"/>
  <c r="B17" i="1" s="1"/>
  <c r="B18" i="1" s="1"/>
  <c r="B19" i="1" s="1"/>
  <c r="G33" i="1" l="1"/>
  <c r="G31" i="1"/>
  <c r="G30" i="1"/>
  <c r="G29" i="1"/>
  <c r="G28" i="1"/>
  <c r="G27" i="1"/>
  <c r="G26" i="1"/>
  <c r="G25" i="1"/>
  <c r="G23" i="1"/>
  <c r="G22" i="1"/>
  <c r="G21" i="1"/>
  <c r="G19" i="1"/>
  <c r="E17" i="1"/>
  <c r="E18" i="1" s="1"/>
  <c r="G18" i="1" s="1"/>
  <c r="E16" i="1"/>
  <c r="G16" i="1" s="1"/>
  <c r="E15" i="1"/>
  <c r="G15" i="1" s="1"/>
  <c r="G14" i="1"/>
  <c r="G13" i="1"/>
  <c r="G11" i="1"/>
  <c r="G10" i="1"/>
  <c r="G9" i="1"/>
  <c r="G8" i="1"/>
  <c r="B7" i="1"/>
  <c r="B8" i="1" s="1"/>
  <c r="B9" i="1" s="1"/>
  <c r="B10" i="1" s="1"/>
  <c r="B11" i="1" s="1"/>
  <c r="G17" i="1" l="1"/>
  <c r="G35" i="1" s="1"/>
  <c r="G37" i="1" l="1"/>
  <c r="G36" i="1"/>
  <c r="G39" i="1" s="1"/>
  <c r="G41" i="1" s="1"/>
  <c r="G38" i="1"/>
  <c r="G40" i="1" s="1"/>
</calcChain>
</file>

<file path=xl/sharedStrings.xml><?xml version="1.0" encoding="utf-8"?>
<sst xmlns="http://schemas.openxmlformats.org/spreadsheetml/2006/main" count="64" uniqueCount="45">
  <si>
    <t>Anexo 2 CANTIDADES DE OBRA</t>
  </si>
  <si>
    <t>Ítem</t>
  </si>
  <si>
    <t xml:space="preserve">Descripción </t>
  </si>
  <si>
    <t>Unidad</t>
  </si>
  <si>
    <t>Cantidad</t>
  </si>
  <si>
    <t>Valor Unitario</t>
  </si>
  <si>
    <t>Valor Total</t>
  </si>
  <si>
    <t>SUBTOTAL COSTOS DIRECTOS</t>
  </si>
  <si>
    <t>IMPREVISTO</t>
  </si>
  <si>
    <t>UTILIDAD</t>
  </si>
  <si>
    <t>SUBTOTAL C.D. +A.I.U</t>
  </si>
  <si>
    <t>IVA     ( Sobre utilidad )</t>
  </si>
  <si>
    <t>TOTAL OBRA</t>
  </si>
  <si>
    <t>Programación y puesta en funcionamiento</t>
  </si>
  <si>
    <t>ADMINISTRACIÓN</t>
  </si>
  <si>
    <t>gl</t>
  </si>
  <si>
    <t>UNIDAD</t>
  </si>
  <si>
    <t>Suministro e instalación de lectora de acceso HID R10, esta actividad comprende la perforación de la pared junto a la puerta.</t>
  </si>
  <si>
    <t>Sistema de control principal e integración</t>
  </si>
  <si>
    <t>Retiro de chapa existente</t>
  </si>
  <si>
    <t>Cableado e infraestructura control de accesos</t>
  </si>
  <si>
    <t>Suministro de batería 12V 7Amp para fuente swicheada de las controladoras.</t>
  </si>
  <si>
    <t>Suministro e instalación de gabinete metálico  y según muestran los planos con los siguientes elementos: una (1) controladoras ACX-4-0080000, un (1) expansor de 4 salidas dig. XPD04, fuente de poder a 12 VDC 60 W swicheada con capacidad de baterías, ocho (8) relés de salida externa para cada una de las salidas del controlador y del expansor, canaleta ranurada, cableado de interconexión y borneras de salida para cada una de los elementos de entrada y salida.</t>
  </si>
  <si>
    <t>Suministro e instalación de cerradura eléctrica de sobre poner YALE para puertas metálicas o de madera-Backset de 60 mm. Se debe solicitar izquierda o derecha según el tipo de puerta. La chapa debe funcionar con apertura hacia afuera y de tipo universal, debe incluir botón mecánico de apertura o acondicionamiento del mismo. Incluye fuente de 10 W.</t>
  </si>
  <si>
    <t xml:space="preserve">Instalación de punto sencillo de datos en cat 6 marca AMP. Desde rack de comunicaciones hasta cada uno de las salidas. Incluye Cableado, Jacks en salida y en el rack, ponchado y certificación del punto. </t>
  </si>
  <si>
    <t>Salida para lectora y cerradura eléctrica desde gabinete de control de acceso incluye: cable UTP cat 6, cable dúplex polarizado 2x18, Tubería EMT de 3/4, caja metálica 2x4 con tapa ciega tipo rawelt.</t>
  </si>
  <si>
    <t>Masillado, resane y pintura en el color de la puerta para cubrir retiro de las chapas</t>
  </si>
  <si>
    <t>Suministro e instalación de salida eléctrica para gabinetes, desde tablero eléctrico  hasta cada uno de estos: Tablero control de accesos. El circuito debe instalarse en cable No. 12 para fases, neutro y tierra y los casos que sea necesario de continuidad en cable 14.</t>
  </si>
  <si>
    <t>Suministro e instalación de ups de 1 Kva para el sistema de control de accesos</t>
  </si>
  <si>
    <t>Cambio de luminarias</t>
  </si>
  <si>
    <t>Control de iluminacion</t>
  </si>
  <si>
    <t>Suministro e instalación Panel interior para control de iluminación con 24 relés, 115/277 VAC, con tarjeta de comunicaciones Ref: LIC24 Wattstopper</t>
  </si>
  <si>
    <t>Suministro e instalación Gabinete de sobreponer para panel de 24 relés (44.5"x24"x4.575") Ref LENC24S Wattstopper</t>
  </si>
  <si>
    <t>Suministro e instalación Interface de comunicación de datos entre PC y el panel de control. Web link TCP/IP Ref WL-BASE Wattstopper.</t>
  </si>
  <si>
    <t>Suministro e instalación Interface de comunicación entre paneles de control de iluminación HLINKCC Wattstopper</t>
  </si>
  <si>
    <t>Suministro e instalación Tarjeta dataline-Lipanels Ref DP Wattstopper</t>
  </si>
  <si>
    <t>Adecuación para conexion de tablero electrico existente con el control de iluminacion en cable No. 12 AWG, hasta tablero de control de iluminacion. Incluye cable, canaleta plastica.</t>
  </si>
  <si>
    <t>ml</t>
  </si>
  <si>
    <t>Suministro e instalación de cable Wattstopper (red/black/shield) 2+shield ref HDLW2P para conexión de (Panel-Data link-Web link)</t>
  </si>
  <si>
    <t>OBRAS DE AUTOMATIZACIÓN, CONTROL DE ACCESOS Y CAMBIO DE TECNOLOGÍA DEL SISTEMA DE ILUMINACIÓN EDIFICIO 13 B (ANTIGUO BLOQUE Y SUR - SUR,SUR) DE LA UNIVERSIDAD  TECNOLÓGICA DE PEREIRA</t>
  </si>
  <si>
    <t>Control de accesos</t>
  </si>
  <si>
    <t xml:space="preserve">Cambio de tecnología en luminarias fluorescentes por un (1) panel LED de 18 W, 8" de diametro, voltaje 85-265v, Apertura 140º, flujo luminoso 1500 lm, Color de luz del día (6500K),vida útil 30.000 h, eficacia 63 lm/w, de incrustar en cielo raso, Garantía 2 años. Marcas aceptadas Philips o Sylvania, Se debe presentar certificado de conformidad de producto, el ítem incluye desmonte de luminaria existente, adecuación del cielo raso para el montaje del panel y conexión al punto de red existente.
Se debe tener en cuenta que los trabajos deben realizarse en espacios donde los usuarios dispongan para la realización de la actividad, los fines de semana o en las noches. </t>
  </si>
  <si>
    <t xml:space="preserve">Cambio de tecnología en luminarias fluorescentes por dos (2) tubos LED 18 w, voltaje 100-277v, Casquillo G13, Apertura 180º, Flujo luminoso 1800 lm, Color de luz del día (6500K), Medida 120 cm,Vida útil 40.000 horas, eficacia 100 lm/W,  fp 0.9, ciclos de conmutación 40.000, acabado opalizado, Garantía 2 años. Marcas aceptadas Philips o Sylvania, Se debe presentar certificado de conformidad de producto, el ítem incluye desmonte de luminaria y limpieza del chasis existente, , adecuación de la carcasa con sockes, cableado e instalación del nuevo sistema.
Se debe tener en cuenta que los trabajos deben realizarse en espacios donde los usuarios dispongan para la realización de la actividad, los fines de semana o en las noches. </t>
  </si>
  <si>
    <t xml:space="preserve">Cambio de tecnología en luminarias fluorescentes por cuatro (4) tubos LED 9 w, voltaje 100-277v, Casquillo G13, Apertura 180º, flujo luminoso 900 lm, Color de luz del día (6500K), vida util 40.000 horas, eficacia 100 lm/w, acabado opalizado, Medida 60 cm, Garantía 2 años. Marcas aceptadas Philips o Sylvania, Se debe presentar certificado de conformidad de producto, el ítem incluye desmonte de luminaria y limpieza del chasis existente, decuación de la carcasa con sockes, cableado e instalación del nuevo sistema.
Se debe tener en cuenta que los trabajos deben realizarse en espacios donde los usuarios dispongan para la realización de la actividad, los fines de semana o en las noches. </t>
  </si>
  <si>
    <t>Botón de apertura Normalemnte Abierto (NO) para apertura eléctrica de puertas. Incluye caja Rawelt, botón, y tubería EMT de 1/2". El cableado 2 resistencias de 10K 1/4W</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</si>
</sst>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_-* #,##0.00\ _€_-;\-* #,##0.00\ _€_-;_-* &quot;-&quot;??\ _€_-;_-@_-"/>
    <numFmt numFmtId="166" formatCode="&quot;$&quot;\ #,##0"/>
    <numFmt numFmtId="167" formatCode="0.0"/>
    <numFmt numFmtId="168" formatCode="_(&quot;$&quot;\ * #,##0_);_(&quot;$&quot;\ * \(#,##0\);_(&quot;$&quot;\ * &quot;-&quot;??_);_(@_)"/>
    <numFmt numFmtId="169" formatCode="_-* #,##0_-;\-* #,##0_-;_-* &quot;-&quot;_-;_-@_-"/>
  </numFmts>
  <fonts count="6" x14ac:knownFonts="1">
    <font>
      <sz val="11"/>
      <color theme="1"/>
      <name val="Calibri"/>
      <family val="2"/>
    </font>
    <font>
      <b/>
      <sz val="10"/>
      <color theme="1"/>
      <name val="Arial"/>
      <family val="2"/>
    </font>
    <font>
      <sz val="10"/>
      <color theme="1"/>
      <name val="Arial"/>
      <family val="2"/>
    </font>
    <font>
      <b/>
      <sz val="11"/>
      <color theme="1"/>
      <name val="Calibri"/>
      <family val="2"/>
    </font>
    <font>
      <sz val="11"/>
      <color indexed="8"/>
      <name val="Calibri"/>
      <family val="2"/>
      <charset val="1"/>
    </font>
    <font>
      <sz val="11"/>
      <color theme="1"/>
      <name val="Calibri"/>
      <family val="2"/>
    </font>
  </fonts>
  <fills count="3">
    <fill>
      <patternFill patternType="none"/>
    </fill>
    <fill>
      <patternFill patternType="gray125"/>
    </fill>
    <fill>
      <patternFill patternType="solid">
        <fgColor theme="0" tint="-0.149967955565050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s>
  <cellStyleXfs count="14">
    <xf numFmtId="0" fontId="0" fillId="0" borderId="0"/>
    <xf numFmtId="0" fontId="4" fillId="0" borderId="0"/>
    <xf numFmtId="164" fontId="5" fillId="0" borderId="0" applyFont="0" applyFill="0" applyBorder="0" applyAlignment="0" applyProtection="0"/>
    <xf numFmtId="165" fontId="5" fillId="0" borderId="0" applyFont="0" applyFill="0" applyBorder="0" applyAlignment="0" applyProtection="0"/>
    <xf numFmtId="16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cellStyleXfs>
  <cellXfs count="25">
    <xf numFmtId="0" fontId="0" fillId="0" borderId="0" xfId="0"/>
    <xf numFmtId="0" fontId="3" fillId="0" borderId="1" xfId="5" applyFont="1" applyBorder="1" applyAlignment="1">
      <alignment horizontal="center" vertical="center"/>
    </xf>
    <xf numFmtId="0" fontId="3" fillId="0" borderId="1" xfId="5" applyFont="1" applyBorder="1" applyAlignment="1">
      <alignment horizontal="justify" vertical="center" wrapText="1"/>
    </xf>
    <xf numFmtId="0" fontId="0" fillId="0" borderId="1" xfId="5" applyFont="1" applyBorder="1" applyAlignment="1">
      <alignment horizontal="center" vertical="center"/>
    </xf>
    <xf numFmtId="0" fontId="0" fillId="0" borderId="1" xfId="5" applyFont="1" applyBorder="1" applyAlignment="1">
      <alignment horizontal="justify" vertical="center" wrapText="1"/>
    </xf>
    <xf numFmtId="166" fontId="0" fillId="0" borderId="1" xfId="5" applyNumberFormat="1" applyFont="1" applyBorder="1" applyAlignment="1">
      <alignment horizontal="center" vertical="center"/>
    </xf>
    <xf numFmtId="166" fontId="0" fillId="0" borderId="2" xfId="5" applyNumberFormat="1" applyFont="1" applyBorder="1" applyAlignment="1">
      <alignment horizontal="center" vertical="center"/>
    </xf>
    <xf numFmtId="9" fontId="0" fillId="0" borderId="1" xfId="5" applyNumberFormat="1" applyFont="1" applyBorder="1" applyAlignment="1">
      <alignment horizontal="center" vertical="center" wrapText="1"/>
    </xf>
    <xf numFmtId="166" fontId="0" fillId="0" borderId="0" xfId="5" applyNumberFormat="1" applyFont="1"/>
    <xf numFmtId="0" fontId="3" fillId="2" borderId="0" xfId="5" applyFont="1" applyFill="1" applyBorder="1" applyAlignment="1">
      <alignment horizontal="left" vertical="center"/>
    </xf>
    <xf numFmtId="166" fontId="0" fillId="2" borderId="0" xfId="5" applyNumberFormat="1" applyFont="1" applyFill="1" applyBorder="1" applyAlignment="1">
      <alignment horizontal="center" vertical="center"/>
    </xf>
    <xf numFmtId="0" fontId="0" fillId="2" borderId="0" xfId="5" applyFont="1" applyFill="1" applyBorder="1" applyAlignment="1">
      <alignment horizontal="center" vertical="center"/>
    </xf>
    <xf numFmtId="167" fontId="3" fillId="2" borderId="1" xfId="5" applyNumberFormat="1" applyFont="1" applyFill="1" applyBorder="1" applyAlignment="1">
      <alignment horizontal="center" vertical="center"/>
    </xf>
    <xf numFmtId="167" fontId="3" fillId="2" borderId="3" xfId="5" applyNumberFormat="1" applyFont="1" applyFill="1" applyBorder="1" applyAlignment="1">
      <alignment horizontal="center" vertical="center"/>
    </xf>
    <xf numFmtId="168" fontId="0" fillId="0" borderId="0" xfId="2" applyNumberFormat="1" applyFont="1"/>
    <xf numFmtId="166" fontId="0" fillId="0" borderId="0" xfId="5" applyNumberFormat="1" applyFont="1" applyBorder="1" applyAlignment="1">
      <alignment horizontal="right" vertical="center"/>
    </xf>
    <xf numFmtId="0" fontId="0" fillId="0" borderId="0" xfId="5" applyFont="1" applyAlignment="1">
      <alignment horizontal="right"/>
    </xf>
    <xf numFmtId="166" fontId="0" fillId="0" borderId="0" xfId="5" applyNumberFormat="1" applyFont="1" applyAlignment="1">
      <alignment horizontal="right"/>
    </xf>
    <xf numFmtId="166" fontId="3" fillId="0" borderId="2" xfId="5" applyNumberFormat="1" applyFont="1" applyBorder="1" applyAlignment="1">
      <alignment horizontal="center" vertical="center"/>
    </xf>
    <xf numFmtId="166" fontId="3" fillId="0" borderId="1" xfId="5" applyNumberFormat="1" applyFont="1" applyBorder="1" applyAlignment="1">
      <alignment horizontal="center" vertical="center"/>
    </xf>
    <xf numFmtId="0" fontId="0" fillId="0" borderId="4" xfId="5" applyFont="1" applyBorder="1" applyAlignment="1">
      <alignment horizontal="center" vertical="center"/>
    </xf>
    <xf numFmtId="167" fontId="3" fillId="0" borderId="1" xfId="5" applyNumberFormat="1" applyFont="1" applyFill="1" applyBorder="1" applyAlignment="1">
      <alignment horizontal="center" vertical="center"/>
    </xf>
    <xf numFmtId="0" fontId="1" fillId="0" borderId="0" xfId="5" applyFont="1" applyBorder="1" applyAlignment="1">
      <alignment horizontal="center"/>
    </xf>
    <xf numFmtId="0" fontId="1" fillId="0" borderId="0" xfId="5" applyFont="1" applyBorder="1" applyAlignment="1">
      <alignment horizontal="center" vertical="center" wrapText="1"/>
    </xf>
    <xf numFmtId="0" fontId="2" fillId="0" borderId="5" xfId="5" applyFont="1" applyBorder="1" applyAlignment="1">
      <alignment horizontal="center"/>
    </xf>
  </cellXfs>
  <cellStyles count="15">
    <cellStyle name="Bold text" xfId="6"/>
    <cellStyle name="Col header" xfId="10"/>
    <cellStyle name="Date" xfId="11"/>
    <cellStyle name="Date &amp; time" xfId="13"/>
    <cellStyle name="Excel Built-in Normal" xfId="1"/>
    <cellStyle name="Millares [0] 2" xfId="4"/>
    <cellStyle name="Millares 2" xfId="3"/>
    <cellStyle name="Moneda" xfId="2" builtinId="4"/>
    <cellStyle name="Moneda 2" xfId="2"/>
    <cellStyle name="Money" xfId="8"/>
    <cellStyle name="Normal" xfId="0" builtinId="0"/>
    <cellStyle name="Number" xfId="7"/>
    <cellStyle name="Percentage" xfId="9"/>
    <cellStyle name="Text" xfId="5"/>
    <cellStyle name="Time"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1">
          <a:schemeClr val="accent1"/>
        </a:fillRef>
        <a:effectRef idx="1">
          <a:schemeClr val="accent1"/>
        </a:effectRef>
        <a:fontRef idx="minor">
          <a:schemeClr val="lt1"/>
        </a:fontRef>
      </a:style>
    </a:spDef>
    <a:lnDef>
      <a:spPr/>
      <a:bodyPr/>
      <a:lstStyle/>
      <a:style>
        <a:lnRef idx="1">
          <a:schemeClr val="accent1"/>
        </a:lnRef>
        <a:fillRef idx="0">
          <a:schemeClr val="accent1"/>
        </a:fillRef>
        <a:effectRef idx="1">
          <a:schemeClr val="accent1"/>
        </a:effectRef>
        <a:fontRef idx="minor">
          <a:schemeClr val="tx1"/>
        </a:fontRef>
      </a:style>
    </a:lnDef>
    <a:txDef>
      <a:spPr/>
      <a:body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65"/>
  <sheetViews>
    <sheetView tabSelected="1" view="pageBreakPreview" topLeftCell="A12" zoomScaleNormal="100" zoomScaleSheetLayoutView="100" workbookViewId="0">
      <selection activeCell="B34" sqref="B34"/>
    </sheetView>
  </sheetViews>
  <sheetFormatPr baseColWidth="10" defaultRowHeight="15" x14ac:dyDescent="0.25"/>
  <cols>
    <col min="2" max="2" width="8.42578125" customWidth="1"/>
    <col min="3" max="3" width="72.5703125" customWidth="1"/>
    <col min="5" max="5" width="11.5703125" bestFit="1" customWidth="1"/>
    <col min="6" max="6" width="14.140625" customWidth="1"/>
    <col min="7" max="7" width="17.42578125" bestFit="1" customWidth="1"/>
  </cols>
  <sheetData>
    <row r="1" spans="2:7" x14ac:dyDescent="0.25">
      <c r="B1" s="22" t="s">
        <v>0</v>
      </c>
      <c r="C1" s="22"/>
      <c r="D1" s="22"/>
      <c r="E1" s="22"/>
      <c r="F1" s="22"/>
      <c r="G1" s="22"/>
    </row>
    <row r="2" spans="2:7" ht="48" customHeight="1" x14ac:dyDescent="0.25">
      <c r="B2" s="23" t="s">
        <v>39</v>
      </c>
      <c r="C2" s="23"/>
      <c r="D2" s="23"/>
      <c r="E2" s="23"/>
      <c r="F2" s="23"/>
      <c r="G2" s="23"/>
    </row>
    <row r="3" spans="2:7" x14ac:dyDescent="0.25">
      <c r="B3" s="22"/>
      <c r="C3" s="22"/>
      <c r="D3" s="22"/>
      <c r="E3" s="22"/>
      <c r="F3" s="22"/>
      <c r="G3" s="22"/>
    </row>
    <row r="4" spans="2:7" x14ac:dyDescent="0.25">
      <c r="B4" s="24"/>
      <c r="C4" s="24"/>
      <c r="D4" s="24"/>
      <c r="E4" s="24"/>
      <c r="F4" s="24"/>
      <c r="G4" s="24"/>
    </row>
    <row r="5" spans="2:7" x14ac:dyDescent="0.25">
      <c r="B5" s="1" t="s">
        <v>1</v>
      </c>
      <c r="C5" s="2" t="s">
        <v>2</v>
      </c>
      <c r="D5" s="1" t="s">
        <v>3</v>
      </c>
      <c r="E5" s="1" t="s">
        <v>4</v>
      </c>
      <c r="F5" s="1" t="s">
        <v>5</v>
      </c>
      <c r="G5" s="1" t="s">
        <v>6</v>
      </c>
    </row>
    <row r="6" spans="2:7" ht="6" customHeight="1" x14ac:dyDescent="0.25">
      <c r="B6" s="1"/>
      <c r="C6" s="2"/>
      <c r="D6" s="1"/>
      <c r="E6" s="1"/>
      <c r="F6" s="1"/>
      <c r="G6" s="1"/>
    </row>
    <row r="7" spans="2:7" x14ac:dyDescent="0.25">
      <c r="B7" s="12">
        <f>1</f>
        <v>1</v>
      </c>
      <c r="C7" s="9" t="s">
        <v>40</v>
      </c>
      <c r="D7" s="11"/>
      <c r="E7" s="11"/>
      <c r="F7" s="10"/>
      <c r="G7" s="10"/>
    </row>
    <row r="8" spans="2:7" ht="105" x14ac:dyDescent="0.25">
      <c r="B8" s="21">
        <f>B7+0.1</f>
        <v>1.1000000000000001</v>
      </c>
      <c r="C8" s="4" t="s">
        <v>22</v>
      </c>
      <c r="D8" s="3" t="s">
        <v>16</v>
      </c>
      <c r="E8" s="3">
        <v>2</v>
      </c>
      <c r="F8" s="5"/>
      <c r="G8" s="5">
        <f>E8*F8</f>
        <v>0</v>
      </c>
    </row>
    <row r="9" spans="2:7" ht="30" x14ac:dyDescent="0.25">
      <c r="B9" s="21">
        <f t="shared" ref="B9:B11" si="0">B8+0.1</f>
        <v>1.2000000000000002</v>
      </c>
      <c r="C9" s="4" t="s">
        <v>17</v>
      </c>
      <c r="D9" s="3" t="s">
        <v>16</v>
      </c>
      <c r="E9" s="3">
        <v>16</v>
      </c>
      <c r="F9" s="5"/>
      <c r="G9" s="5">
        <f>E9*F9</f>
        <v>0</v>
      </c>
    </row>
    <row r="10" spans="2:7" ht="75" x14ac:dyDescent="0.25">
      <c r="B10" s="21">
        <f t="shared" si="0"/>
        <v>1.3000000000000003</v>
      </c>
      <c r="C10" s="4" t="s">
        <v>23</v>
      </c>
      <c r="D10" s="3" t="s">
        <v>16</v>
      </c>
      <c r="E10" s="3">
        <v>16</v>
      </c>
      <c r="F10" s="5"/>
      <c r="G10" s="5">
        <f>E10*F10</f>
        <v>0</v>
      </c>
    </row>
    <row r="11" spans="2:7" ht="45" x14ac:dyDescent="0.25">
      <c r="B11" s="21">
        <f t="shared" si="0"/>
        <v>1.4000000000000004</v>
      </c>
      <c r="C11" s="4" t="s">
        <v>44</v>
      </c>
      <c r="D11" s="3" t="s">
        <v>16</v>
      </c>
      <c r="E11" s="3">
        <v>16</v>
      </c>
      <c r="F11" s="5"/>
      <c r="G11" s="5">
        <f>E11*F11</f>
        <v>0</v>
      </c>
    </row>
    <row r="12" spans="2:7" x14ac:dyDescent="0.25">
      <c r="B12" s="13">
        <v>2</v>
      </c>
      <c r="C12" s="9" t="s">
        <v>20</v>
      </c>
      <c r="D12" s="11"/>
      <c r="E12" s="11"/>
      <c r="F12" s="10"/>
      <c r="G12" s="10"/>
    </row>
    <row r="13" spans="2:7" x14ac:dyDescent="0.25">
      <c r="B13" s="21">
        <f>B12+0.1</f>
        <v>2.1</v>
      </c>
      <c r="C13" s="4" t="s">
        <v>28</v>
      </c>
      <c r="D13" s="3" t="s">
        <v>16</v>
      </c>
      <c r="E13" s="3">
        <v>2</v>
      </c>
      <c r="F13" s="5"/>
      <c r="G13" s="5">
        <f t="shared" ref="G13:G19" si="1">E13*F13</f>
        <v>0</v>
      </c>
    </row>
    <row r="14" spans="2:7" x14ac:dyDescent="0.25">
      <c r="B14" s="21">
        <f t="shared" ref="B14:B19" si="2">B13+0.1</f>
        <v>2.2000000000000002</v>
      </c>
      <c r="C14" s="4" t="s">
        <v>21</v>
      </c>
      <c r="D14" s="3" t="s">
        <v>16</v>
      </c>
      <c r="E14" s="3">
        <v>2</v>
      </c>
      <c r="F14" s="5"/>
      <c r="G14" s="5">
        <f t="shared" si="1"/>
        <v>0</v>
      </c>
    </row>
    <row r="15" spans="2:7" ht="45" x14ac:dyDescent="0.25">
      <c r="B15" s="21">
        <f t="shared" si="2"/>
        <v>2.3000000000000003</v>
      </c>
      <c r="C15" s="4" t="s">
        <v>24</v>
      </c>
      <c r="D15" s="3" t="s">
        <v>16</v>
      </c>
      <c r="E15" s="3">
        <f>E8+1</f>
        <v>3</v>
      </c>
      <c r="F15" s="5"/>
      <c r="G15" s="5">
        <f t="shared" si="1"/>
        <v>0</v>
      </c>
    </row>
    <row r="16" spans="2:7" ht="60" x14ac:dyDescent="0.25">
      <c r="B16" s="21">
        <f t="shared" si="2"/>
        <v>2.4000000000000004</v>
      </c>
      <c r="C16" s="4" t="s">
        <v>27</v>
      </c>
      <c r="D16" s="3" t="s">
        <v>16</v>
      </c>
      <c r="E16" s="3">
        <f>E8</f>
        <v>2</v>
      </c>
      <c r="F16" s="5"/>
      <c r="G16" s="5">
        <f t="shared" si="1"/>
        <v>0</v>
      </c>
    </row>
    <row r="17" spans="2:7" ht="47.25" customHeight="1" x14ac:dyDescent="0.25">
      <c r="B17" s="21">
        <f t="shared" si="2"/>
        <v>2.5000000000000004</v>
      </c>
      <c r="C17" s="4" t="s">
        <v>25</v>
      </c>
      <c r="D17" s="3" t="s">
        <v>16</v>
      </c>
      <c r="E17" s="3">
        <f>E9</f>
        <v>16</v>
      </c>
      <c r="F17" s="5"/>
      <c r="G17" s="5">
        <f t="shared" si="1"/>
        <v>0</v>
      </c>
    </row>
    <row r="18" spans="2:7" x14ac:dyDescent="0.25">
      <c r="B18" s="21">
        <f t="shared" si="2"/>
        <v>2.6000000000000005</v>
      </c>
      <c r="C18" s="4" t="s">
        <v>19</v>
      </c>
      <c r="D18" s="3" t="s">
        <v>16</v>
      </c>
      <c r="E18" s="3">
        <f>E17</f>
        <v>16</v>
      </c>
      <c r="F18" s="5"/>
      <c r="G18" s="5">
        <f t="shared" si="1"/>
        <v>0</v>
      </c>
    </row>
    <row r="19" spans="2:7" ht="30" x14ac:dyDescent="0.25">
      <c r="B19" s="21">
        <f t="shared" si="2"/>
        <v>2.7000000000000006</v>
      </c>
      <c r="C19" s="4" t="s">
        <v>26</v>
      </c>
      <c r="D19" s="3" t="s">
        <v>16</v>
      </c>
      <c r="E19" s="3">
        <v>16</v>
      </c>
      <c r="F19" s="5"/>
      <c r="G19" s="5">
        <f t="shared" si="1"/>
        <v>0</v>
      </c>
    </row>
    <row r="20" spans="2:7" x14ac:dyDescent="0.25">
      <c r="B20" s="13">
        <v>3</v>
      </c>
      <c r="C20" s="9" t="s">
        <v>29</v>
      </c>
      <c r="D20" s="11"/>
      <c r="E20" s="11"/>
      <c r="F20" s="10"/>
      <c r="G20" s="10"/>
    </row>
    <row r="21" spans="2:7" ht="165" x14ac:dyDescent="0.25">
      <c r="B21" s="21">
        <f>B20+0.1</f>
        <v>3.1</v>
      </c>
      <c r="C21" s="4" t="s">
        <v>42</v>
      </c>
      <c r="D21" s="3" t="s">
        <v>16</v>
      </c>
      <c r="E21" s="3">
        <v>40</v>
      </c>
      <c r="F21" s="5"/>
      <c r="G21" s="5">
        <f>E21*F21</f>
        <v>0</v>
      </c>
    </row>
    <row r="22" spans="2:7" ht="150" x14ac:dyDescent="0.25">
      <c r="B22" s="21">
        <f t="shared" ref="B22:B23" si="3">B21+0.1</f>
        <v>3.2</v>
      </c>
      <c r="C22" s="4" t="s">
        <v>43</v>
      </c>
      <c r="D22" s="3" t="s">
        <v>16</v>
      </c>
      <c r="E22" s="3">
        <v>148</v>
      </c>
      <c r="F22" s="5"/>
      <c r="G22" s="5">
        <f>E22*F22</f>
        <v>0</v>
      </c>
    </row>
    <row r="23" spans="2:7" ht="150" x14ac:dyDescent="0.25">
      <c r="B23" s="21">
        <f t="shared" si="3"/>
        <v>3.3000000000000003</v>
      </c>
      <c r="C23" s="4" t="s">
        <v>41</v>
      </c>
      <c r="D23" s="3" t="s">
        <v>16</v>
      </c>
      <c r="E23" s="3">
        <v>116</v>
      </c>
      <c r="F23" s="5"/>
      <c r="G23" s="5">
        <f>E23*F23</f>
        <v>0</v>
      </c>
    </row>
    <row r="24" spans="2:7" x14ac:dyDescent="0.25">
      <c r="B24" s="13">
        <v>4</v>
      </c>
      <c r="C24" s="9" t="s">
        <v>30</v>
      </c>
      <c r="D24" s="11"/>
      <c r="E24" s="11"/>
      <c r="F24" s="10"/>
      <c r="G24" s="10"/>
    </row>
    <row r="25" spans="2:7" ht="30" x14ac:dyDescent="0.25">
      <c r="B25" s="21">
        <f>B24+0.1</f>
        <v>4.0999999999999996</v>
      </c>
      <c r="C25" s="4" t="s">
        <v>31</v>
      </c>
      <c r="D25" s="3" t="s">
        <v>16</v>
      </c>
      <c r="E25" s="3">
        <v>2</v>
      </c>
      <c r="F25" s="5"/>
      <c r="G25" s="5">
        <f t="shared" ref="G25:G31" si="4">E25*F25</f>
        <v>0</v>
      </c>
    </row>
    <row r="26" spans="2:7" ht="30" x14ac:dyDescent="0.25">
      <c r="B26" s="21">
        <f t="shared" ref="B26:B31" si="5">B25+0.1</f>
        <v>4.1999999999999993</v>
      </c>
      <c r="C26" s="4" t="s">
        <v>32</v>
      </c>
      <c r="D26" s="3" t="s">
        <v>16</v>
      </c>
      <c r="E26" s="3">
        <v>2</v>
      </c>
      <c r="F26" s="5"/>
      <c r="G26" s="5">
        <f t="shared" si="4"/>
        <v>0</v>
      </c>
    </row>
    <row r="27" spans="2:7" ht="30" x14ac:dyDescent="0.25">
      <c r="B27" s="21">
        <f t="shared" si="5"/>
        <v>4.2999999999999989</v>
      </c>
      <c r="C27" s="4" t="s">
        <v>33</v>
      </c>
      <c r="D27" s="3" t="s">
        <v>16</v>
      </c>
      <c r="E27" s="3">
        <v>1</v>
      </c>
      <c r="F27" s="5"/>
      <c r="G27" s="5">
        <f t="shared" si="4"/>
        <v>0</v>
      </c>
    </row>
    <row r="28" spans="2:7" ht="30" x14ac:dyDescent="0.25">
      <c r="B28" s="21">
        <f t="shared" si="5"/>
        <v>4.3999999999999986</v>
      </c>
      <c r="C28" s="4" t="s">
        <v>34</v>
      </c>
      <c r="D28" s="3" t="s">
        <v>16</v>
      </c>
      <c r="E28" s="20">
        <v>1</v>
      </c>
      <c r="F28" s="5"/>
      <c r="G28" s="5">
        <f t="shared" si="4"/>
        <v>0</v>
      </c>
    </row>
    <row r="29" spans="2:7" x14ac:dyDescent="0.25">
      <c r="B29" s="21">
        <f t="shared" si="5"/>
        <v>4.4999999999999982</v>
      </c>
      <c r="C29" s="4" t="s">
        <v>35</v>
      </c>
      <c r="D29" s="3" t="s">
        <v>16</v>
      </c>
      <c r="E29" s="3">
        <v>1</v>
      </c>
      <c r="F29" s="5"/>
      <c r="G29" s="5">
        <f t="shared" si="4"/>
        <v>0</v>
      </c>
    </row>
    <row r="30" spans="2:7" ht="30" x14ac:dyDescent="0.25">
      <c r="B30" s="21">
        <f t="shared" si="5"/>
        <v>4.5999999999999979</v>
      </c>
      <c r="C30" s="4" t="s">
        <v>38</v>
      </c>
      <c r="D30" s="3" t="s">
        <v>37</v>
      </c>
      <c r="E30" s="3">
        <v>305</v>
      </c>
      <c r="F30" s="5"/>
      <c r="G30" s="5">
        <f t="shared" si="4"/>
        <v>0</v>
      </c>
    </row>
    <row r="31" spans="2:7" ht="45" x14ac:dyDescent="0.25">
      <c r="B31" s="21">
        <f t="shared" si="5"/>
        <v>4.6999999999999975</v>
      </c>
      <c r="C31" s="4" t="s">
        <v>36</v>
      </c>
      <c r="D31" s="3" t="s">
        <v>16</v>
      </c>
      <c r="E31" s="3">
        <v>2</v>
      </c>
      <c r="F31" s="5"/>
      <c r="G31" s="5">
        <f t="shared" si="4"/>
        <v>0</v>
      </c>
    </row>
    <row r="32" spans="2:7" x14ac:dyDescent="0.25">
      <c r="B32" s="12">
        <v>5</v>
      </c>
      <c r="C32" s="9" t="s">
        <v>18</v>
      </c>
      <c r="D32" s="11"/>
      <c r="E32" s="11"/>
      <c r="F32" s="10"/>
      <c r="G32" s="10"/>
    </row>
    <row r="33" spans="2:7" x14ac:dyDescent="0.25">
      <c r="B33" s="21">
        <f>B32+0.1</f>
        <v>5.0999999999999996</v>
      </c>
      <c r="C33" s="4" t="s">
        <v>13</v>
      </c>
      <c r="D33" s="3" t="s">
        <v>15</v>
      </c>
      <c r="E33" s="3">
        <v>1</v>
      </c>
      <c r="F33" s="5"/>
      <c r="G33" s="5">
        <f>E33*F33</f>
        <v>0</v>
      </c>
    </row>
    <row r="34" spans="2:7" ht="27.75" customHeight="1" x14ac:dyDescent="0.25"/>
    <row r="35" spans="2:7" x14ac:dyDescent="0.25">
      <c r="C35" s="2" t="s">
        <v>7</v>
      </c>
      <c r="D35" s="4"/>
      <c r="E35" s="4"/>
      <c r="F35" s="4"/>
      <c r="G35" s="19">
        <f>SUM(G8:G33)</f>
        <v>0</v>
      </c>
    </row>
    <row r="36" spans="2:7" x14ac:dyDescent="0.25">
      <c r="C36" s="4" t="s">
        <v>14</v>
      </c>
      <c r="D36" s="4"/>
      <c r="E36" s="4"/>
      <c r="F36" s="7">
        <v>0</v>
      </c>
      <c r="G36" s="6">
        <f>F36*G35</f>
        <v>0</v>
      </c>
    </row>
    <row r="37" spans="2:7" x14ac:dyDescent="0.25">
      <c r="C37" s="4" t="s">
        <v>8</v>
      </c>
      <c r="D37" s="4"/>
      <c r="E37" s="4"/>
      <c r="F37" s="7">
        <v>0</v>
      </c>
      <c r="G37" s="6">
        <f>F37*G35</f>
        <v>0</v>
      </c>
    </row>
    <row r="38" spans="2:7" x14ac:dyDescent="0.25">
      <c r="C38" s="4" t="s">
        <v>9</v>
      </c>
      <c r="D38" s="4"/>
      <c r="E38" s="4"/>
      <c r="F38" s="7">
        <v>0</v>
      </c>
      <c r="G38" s="6">
        <f>F38*G35</f>
        <v>0</v>
      </c>
    </row>
    <row r="39" spans="2:7" x14ac:dyDescent="0.25">
      <c r="C39" s="4" t="s">
        <v>10</v>
      </c>
      <c r="D39" s="4"/>
      <c r="E39" s="4"/>
      <c r="F39" s="7"/>
      <c r="G39" s="6">
        <f>SUM(G35:G38)</f>
        <v>0</v>
      </c>
    </row>
    <row r="40" spans="2:7" x14ac:dyDescent="0.25">
      <c r="C40" s="4" t="s">
        <v>11</v>
      </c>
      <c r="D40" s="4"/>
      <c r="E40" s="4"/>
      <c r="F40" s="7">
        <v>0.19</v>
      </c>
      <c r="G40" s="6">
        <f>G38*F40</f>
        <v>0</v>
      </c>
    </row>
    <row r="41" spans="2:7" x14ac:dyDescent="0.25">
      <c r="C41" s="2" t="s">
        <v>12</v>
      </c>
      <c r="D41" s="4"/>
      <c r="E41" s="4"/>
      <c r="F41" s="7"/>
      <c r="G41" s="18">
        <f>SUM(G39:G40)</f>
        <v>0</v>
      </c>
    </row>
    <row r="45" spans="2:7" x14ac:dyDescent="0.25">
      <c r="C45" s="15"/>
      <c r="G45" s="14"/>
    </row>
    <row r="46" spans="2:7" x14ac:dyDescent="0.25">
      <c r="C46" s="16"/>
      <c r="G46" s="14"/>
    </row>
    <row r="47" spans="2:7" x14ac:dyDescent="0.25">
      <c r="C47" s="17"/>
      <c r="G47" s="8"/>
    </row>
    <row r="48" spans="2:7" x14ac:dyDescent="0.25">
      <c r="G48" s="8"/>
    </row>
    <row r="49" spans="3:3" x14ac:dyDescent="0.25">
      <c r="C49" s="8"/>
    </row>
    <row r="65" spans="5:5" x14ac:dyDescent="0.25">
      <c r="E65" s="8"/>
    </row>
  </sheetData>
  <mergeCells count="4">
    <mergeCell ref="B1:G1"/>
    <mergeCell ref="B2:G2"/>
    <mergeCell ref="B3:G3"/>
    <mergeCell ref="B4:G4"/>
  </mergeCells>
  <pageMargins left="0.70866141732283472" right="0.70866141732283472" top="0.74803149606299213" bottom="0.74803149606299213" header="0.31496062992125984" footer="0.31496062992125984"/>
  <pageSetup scale="66" fitToHeight="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Automatizacion Accesos</vt:lpstr>
      <vt:lpstr>'Automatizacion Accesos'!Área_de_impresión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cortesgar</dc:creator>
  <cp:lastModifiedBy>Usuario UTP</cp:lastModifiedBy>
  <cp:lastPrinted>2016-11-15T21:17:27Z</cp:lastPrinted>
  <dcterms:created xsi:type="dcterms:W3CDTF">2009-07-22T15:25:36Z</dcterms:created>
  <dcterms:modified xsi:type="dcterms:W3CDTF">2017-09-21T21:35:14Z</dcterms:modified>
</cp:coreProperties>
</file>