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uario UTP\Desktop\COMPRAS 2017\EQUIPOS LABORATORIO PARCE Y OTROS\"/>
    </mc:Choice>
  </mc:AlternateContent>
  <bookViews>
    <workbookView xWindow="0" yWindow="0" windowWidth="47130" windowHeight="9225" activeTab="4"/>
  </bookViews>
  <sheets>
    <sheet name="ÍTEM 1. CIENCIAS AMBIENTALES" sheetId="1" r:id="rId1"/>
    <sheet name="ÍTEM 2 - TECNOLOGÍA QUÍMICA I" sheetId="2" r:id="rId2"/>
    <sheet name="ÍTEM 3 - TECNOLOGÍA QUÍMICA II" sheetId="3" r:id="rId3"/>
    <sheet name="ÍTEM 4 - MEDICINA VETERINARIA" sheetId="4" r:id="rId4"/>
    <sheet name="ÍTEM 5 - CIENCIAS BÁSICAS" sheetId="5" r:id="rId5"/>
  </sheets>
  <calcPr calcId="162913" concurrentCalc="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L10" i="5" l="1"/>
  <c r="BM10" i="5"/>
  <c r="BK10" i="5"/>
  <c r="AK10" i="5"/>
  <c r="AL10" i="5"/>
  <c r="AK11" i="5"/>
  <c r="AL11" i="5"/>
  <c r="AL17" i="5"/>
  <c r="J11" i="5"/>
  <c r="K11" i="5"/>
  <c r="K17" i="5"/>
  <c r="AB12" i="5"/>
  <c r="AC12" i="5"/>
  <c r="AA12" i="5"/>
  <c r="AT11" i="5"/>
  <c r="AU11" i="5"/>
  <c r="AS11" i="5"/>
  <c r="AJ11" i="5"/>
  <c r="AA11" i="5"/>
  <c r="S11" i="5"/>
  <c r="T11" i="5"/>
  <c r="R11" i="5"/>
  <c r="I11" i="5"/>
  <c r="BC10" i="5"/>
  <c r="BD10" i="5"/>
  <c r="BB10" i="5"/>
  <c r="AJ10" i="5"/>
  <c r="BU11" i="4"/>
  <c r="BV11" i="4"/>
  <c r="BU13" i="4"/>
  <c r="BV13" i="4"/>
  <c r="BV14" i="4"/>
  <c r="BL10" i="4"/>
  <c r="BM10" i="4"/>
  <c r="BL11" i="4"/>
  <c r="BM11" i="4"/>
  <c r="BL12" i="4"/>
  <c r="BM12" i="4"/>
  <c r="BL13" i="4"/>
  <c r="BM13" i="4"/>
  <c r="BM14" i="4"/>
  <c r="AK10" i="4"/>
  <c r="AL10" i="4"/>
  <c r="AK11" i="4"/>
  <c r="AL11" i="4"/>
  <c r="AK13" i="4"/>
  <c r="AL13" i="4"/>
  <c r="AL14" i="4"/>
  <c r="J13" i="4"/>
  <c r="K13" i="4"/>
  <c r="K14" i="4"/>
  <c r="S13" i="4"/>
  <c r="AB13" i="4"/>
  <c r="AT13" i="4"/>
  <c r="CD13" i="4"/>
  <c r="CE13" i="4"/>
  <c r="CC13" i="4"/>
  <c r="BT13" i="4"/>
  <c r="BK13" i="4"/>
  <c r="AU13" i="4"/>
  <c r="AS13" i="4"/>
  <c r="AJ13" i="4"/>
  <c r="AC13" i="4"/>
  <c r="AA13" i="4"/>
  <c r="T13" i="4"/>
  <c r="R13" i="4"/>
  <c r="I13" i="4"/>
  <c r="BK12" i="4"/>
  <c r="BC11" i="4"/>
  <c r="BT11" i="4"/>
  <c r="BK11" i="4"/>
  <c r="BD11" i="4"/>
  <c r="BB11" i="4"/>
  <c r="AJ11" i="4"/>
  <c r="BK10" i="4"/>
  <c r="AJ10" i="4"/>
  <c r="DE16" i="1"/>
  <c r="DF16" i="1"/>
  <c r="DD16" i="1"/>
  <c r="DE15" i="1"/>
  <c r="DF15" i="1"/>
  <c r="DD15" i="1"/>
  <c r="DF12" i="1"/>
  <c r="DE12" i="1"/>
  <c r="DD12" i="1"/>
  <c r="DE11" i="1"/>
  <c r="DF11" i="1"/>
  <c r="DD11" i="1"/>
  <c r="DE10" i="1"/>
  <c r="DF10" i="1"/>
  <c r="DD10" i="1"/>
  <c r="DF17" i="1"/>
  <c r="U14" i="3"/>
  <c r="V14" i="3"/>
  <c r="V79" i="3"/>
  <c r="T14" i="3"/>
  <c r="K14" i="3"/>
  <c r="L14" i="3"/>
  <c r="M14" i="3"/>
  <c r="M79" i="3"/>
  <c r="K14" i="2"/>
  <c r="L14" i="2"/>
  <c r="M14" i="2"/>
  <c r="M49" i="2"/>
  <c r="CV16" i="1"/>
  <c r="CW16" i="1"/>
  <c r="CU16" i="1"/>
  <c r="CM16" i="1"/>
  <c r="CN16" i="1"/>
  <c r="CL16" i="1"/>
  <c r="BJ16" i="1"/>
  <c r="BL16" i="1"/>
  <c r="BM16" i="1"/>
  <c r="AB16" i="1"/>
  <c r="AC16" i="1"/>
  <c r="AA16" i="1"/>
  <c r="CV15" i="1"/>
  <c r="CW15" i="1"/>
  <c r="CU15" i="1"/>
  <c r="CM15" i="1"/>
  <c r="CN15" i="1"/>
  <c r="CL15" i="1"/>
  <c r="BL15" i="1"/>
  <c r="BM15" i="1"/>
  <c r="BK15" i="1"/>
  <c r="BC15" i="1"/>
  <c r="BD15" i="1"/>
  <c r="BB15" i="1"/>
  <c r="AT15" i="1"/>
  <c r="AU15" i="1"/>
  <c r="AS15" i="1"/>
  <c r="AK15" i="1"/>
  <c r="AL15" i="1"/>
  <c r="AJ15" i="1"/>
  <c r="S15" i="1"/>
  <c r="T15" i="1"/>
  <c r="R15" i="1"/>
  <c r="K15" i="1"/>
  <c r="J15" i="1"/>
  <c r="I15" i="1"/>
  <c r="CM14" i="1"/>
  <c r="CN14" i="1"/>
  <c r="CL14" i="1"/>
  <c r="J14" i="1"/>
  <c r="K14" i="1"/>
  <c r="I14" i="1"/>
  <c r="CV13" i="1"/>
  <c r="CW13" i="1"/>
  <c r="CU13" i="1"/>
  <c r="CM13" i="1"/>
  <c r="CN13" i="1"/>
  <c r="CL13" i="1"/>
  <c r="BL13" i="1"/>
  <c r="BM13" i="1"/>
  <c r="BK13" i="1"/>
  <c r="AT13" i="1"/>
  <c r="AU13" i="1"/>
  <c r="AS13" i="1"/>
  <c r="AL13" i="1"/>
  <c r="AK13" i="1"/>
  <c r="AJ13" i="1"/>
  <c r="S13" i="1"/>
  <c r="T13" i="1"/>
  <c r="R13" i="1"/>
  <c r="CV12" i="1"/>
  <c r="CW12" i="1"/>
  <c r="CU12" i="1"/>
  <c r="CM12" i="1"/>
  <c r="CN12" i="1"/>
  <c r="CL12" i="1"/>
  <c r="BU12" i="1"/>
  <c r="BV12" i="1"/>
  <c r="BT12" i="1"/>
  <c r="BC12" i="1"/>
  <c r="BD12" i="1"/>
  <c r="BB12" i="1"/>
  <c r="CV11" i="1"/>
  <c r="CW11" i="1"/>
  <c r="CU11" i="1"/>
  <c r="CM11" i="1"/>
  <c r="CN11" i="1"/>
  <c r="CL11" i="1"/>
  <c r="CD11" i="1"/>
  <c r="CE11" i="1"/>
  <c r="CC11" i="1"/>
  <c r="BU11" i="1"/>
  <c r="BV11" i="1"/>
  <c r="BT11" i="1"/>
  <c r="BC11" i="1"/>
  <c r="BD11" i="1"/>
  <c r="BB11" i="1"/>
  <c r="AK11" i="1"/>
  <c r="AL11" i="1"/>
  <c r="AJ11" i="1"/>
  <c r="J11" i="1"/>
  <c r="K11" i="1"/>
  <c r="I11" i="1"/>
  <c r="CV10" i="1"/>
  <c r="CW10" i="1"/>
  <c r="CU10" i="1"/>
  <c r="CM10" i="1"/>
  <c r="CN10" i="1"/>
  <c r="CL10" i="1"/>
  <c r="CD10" i="1"/>
  <c r="CE10" i="1"/>
  <c r="CC10" i="1"/>
  <c r="BU10" i="1"/>
  <c r="BV10" i="1"/>
  <c r="BT10" i="1"/>
  <c r="BL10" i="1"/>
  <c r="BM10" i="1"/>
  <c r="BK10" i="1"/>
  <c r="BC10" i="1"/>
  <c r="BD10" i="1"/>
  <c r="BB10" i="1"/>
  <c r="J10" i="1"/>
  <c r="K10" i="1"/>
  <c r="I10" i="1"/>
  <c r="T17" i="1"/>
  <c r="BD17" i="1"/>
  <c r="AU17" i="1"/>
  <c r="CE17" i="1"/>
  <c r="K17" i="1"/>
  <c r="AL17" i="1"/>
  <c r="CN17" i="1"/>
  <c r="BM17" i="1"/>
  <c r="CW17" i="1"/>
  <c r="BV17" i="1"/>
  <c r="BK16" i="1"/>
</calcChain>
</file>

<file path=xl/comments1.xml><?xml version="1.0" encoding="utf-8"?>
<comments xmlns="http://schemas.openxmlformats.org/spreadsheetml/2006/main">
  <authors>
    <author>Usuario UTP</author>
  </authors>
  <commentList>
    <comment ref="AG10" authorId="0" shapeId="0">
      <text>
        <r>
          <rPr>
            <b/>
            <sz val="9"/>
            <color indexed="81"/>
            <rFont val="Tahoma"/>
            <charset val="1"/>
          </rPr>
          <t>Usuario UTP:</t>
        </r>
        <r>
          <rPr>
            <sz val="9"/>
            <color indexed="81"/>
            <rFont val="Tahoma"/>
            <charset val="1"/>
          </rPr>
          <t xml:space="preserve">
No ofertado
</t>
        </r>
      </text>
    </comment>
    <comment ref="AP10" authorId="0" shapeId="0">
      <text>
        <r>
          <rPr>
            <b/>
            <sz val="9"/>
            <color indexed="81"/>
            <rFont val="Tahoma"/>
            <charset val="1"/>
          </rPr>
          <t>Usuario UTP:</t>
        </r>
        <r>
          <rPr>
            <sz val="9"/>
            <color indexed="81"/>
            <rFont val="Tahoma"/>
            <charset val="1"/>
          </rPr>
          <t xml:space="preserve">
No ofertado
</t>
        </r>
      </text>
    </comment>
    <comment ref="AY10" authorId="0" shapeId="0">
      <text>
        <r>
          <rPr>
            <b/>
            <sz val="9"/>
            <color indexed="81"/>
            <rFont val="Tahoma"/>
            <charset val="1"/>
          </rPr>
          <t>Usuario UTP:</t>
        </r>
        <r>
          <rPr>
            <sz val="9"/>
            <color indexed="81"/>
            <rFont val="Tahoma"/>
            <charset val="1"/>
          </rPr>
          <t xml:space="preserve">
No ofertado
</t>
        </r>
      </text>
    </comment>
    <comment ref="BQ10" authorId="0" shapeId="0">
      <text>
        <r>
          <rPr>
            <b/>
            <sz val="9"/>
            <color indexed="81"/>
            <rFont val="Tahoma"/>
            <charset val="1"/>
          </rPr>
          <t>Usuario UTP:</t>
        </r>
        <r>
          <rPr>
            <sz val="9"/>
            <color indexed="81"/>
            <rFont val="Tahoma"/>
            <charset val="1"/>
          </rPr>
          <t xml:space="preserve">
Se definieron como marca y modelos:
KERN/ PCB 100-2 ó
OHAUS Scout Pro SPX 1202</t>
        </r>
      </text>
    </comment>
    <comment ref="DJ10" authorId="0" shapeId="0">
      <text>
        <r>
          <rPr>
            <b/>
            <sz val="9"/>
            <color indexed="81"/>
            <rFont val="Tahoma"/>
            <charset val="1"/>
          </rPr>
          <t>Usuario UTP:</t>
        </r>
        <r>
          <rPr>
            <sz val="9"/>
            <color indexed="81"/>
            <rFont val="Tahoma"/>
            <charset val="1"/>
          </rPr>
          <t xml:space="preserve">
 La ficha técnica no corresponde con
 lo ofertado en el Anexo.</t>
        </r>
      </text>
    </comment>
    <comment ref="AG11" authorId="0" shapeId="0">
      <text>
        <r>
          <rPr>
            <b/>
            <sz val="9"/>
            <color indexed="81"/>
            <rFont val="Tahoma"/>
            <charset val="1"/>
          </rPr>
          <t>Usuario UTP:</t>
        </r>
        <r>
          <rPr>
            <sz val="9"/>
            <color indexed="81"/>
            <rFont val="Tahoma"/>
            <charset val="1"/>
          </rPr>
          <t xml:space="preserve">
No ofertado
</t>
        </r>
      </text>
    </comment>
    <comment ref="AY11" authorId="0" shapeId="0">
      <text>
        <r>
          <rPr>
            <b/>
            <sz val="9"/>
            <color indexed="81"/>
            <rFont val="Tahoma"/>
            <charset val="1"/>
          </rPr>
          <t>Usuario UTP:</t>
        </r>
        <r>
          <rPr>
            <sz val="9"/>
            <color indexed="81"/>
            <rFont val="Tahoma"/>
            <charset val="1"/>
          </rPr>
          <t xml:space="preserve">
No ofertado
</t>
        </r>
      </text>
    </comment>
    <comment ref="BQ11" authorId="0" shapeId="0">
      <text>
        <r>
          <rPr>
            <b/>
            <sz val="9"/>
            <color indexed="81"/>
            <rFont val="Tahoma"/>
            <charset val="1"/>
          </rPr>
          <t>Usuario UTP:</t>
        </r>
        <r>
          <rPr>
            <sz val="9"/>
            <color indexed="81"/>
            <rFont val="Tahoma"/>
            <charset val="1"/>
          </rPr>
          <t xml:space="preserve">
No ofertado
</t>
        </r>
      </text>
    </comment>
    <comment ref="AG12" authorId="0" shapeId="0">
      <text>
        <r>
          <rPr>
            <b/>
            <sz val="9"/>
            <color indexed="81"/>
            <rFont val="Tahoma"/>
            <charset val="1"/>
          </rPr>
          <t>Usuario UTP:</t>
        </r>
        <r>
          <rPr>
            <sz val="9"/>
            <color indexed="81"/>
            <rFont val="Tahoma"/>
            <charset val="1"/>
          </rPr>
          <t xml:space="preserve">
No ofertado
</t>
        </r>
      </text>
    </comment>
    <comment ref="AP12" authorId="0" shapeId="0">
      <text>
        <r>
          <rPr>
            <b/>
            <sz val="9"/>
            <color indexed="81"/>
            <rFont val="Tahoma"/>
            <charset val="1"/>
          </rPr>
          <t>Usuario UTP:</t>
        </r>
        <r>
          <rPr>
            <sz val="9"/>
            <color indexed="81"/>
            <rFont val="Tahoma"/>
            <charset val="1"/>
          </rPr>
          <t xml:space="preserve">
No ofertado
</t>
        </r>
      </text>
    </comment>
    <comment ref="AY12" authorId="0" shapeId="0">
      <text>
        <r>
          <rPr>
            <b/>
            <sz val="9"/>
            <color indexed="81"/>
            <rFont val="Tahoma"/>
            <charset val="1"/>
          </rPr>
          <t>Usuario UTP:</t>
        </r>
        <r>
          <rPr>
            <sz val="9"/>
            <color indexed="81"/>
            <rFont val="Tahoma"/>
            <charset val="1"/>
          </rPr>
          <t xml:space="preserve">
No ofertado
</t>
        </r>
      </text>
    </comment>
    <comment ref="BQ12" authorId="0" shapeId="0">
      <text>
        <r>
          <rPr>
            <b/>
            <sz val="9"/>
            <color indexed="81"/>
            <rFont val="Tahoma"/>
            <charset val="1"/>
          </rPr>
          <t>Usuario UTP:</t>
        </r>
        <r>
          <rPr>
            <sz val="9"/>
            <color indexed="81"/>
            <rFont val="Tahoma"/>
            <charset val="1"/>
          </rPr>
          <t xml:space="preserve">
No ofertado
</t>
        </r>
      </text>
    </comment>
    <comment ref="CI12" authorId="0" shapeId="0">
      <text>
        <r>
          <rPr>
            <b/>
            <sz val="9"/>
            <color indexed="81"/>
            <rFont val="Tahoma"/>
            <charset val="1"/>
          </rPr>
          <t>Usuario UTP:</t>
        </r>
        <r>
          <rPr>
            <sz val="9"/>
            <color indexed="81"/>
            <rFont val="Tahoma"/>
            <charset val="1"/>
          </rPr>
          <t xml:space="preserve">
No ofertado
</t>
        </r>
      </text>
    </comment>
    <comment ref="X13" authorId="0" shapeId="0">
      <text>
        <r>
          <rPr>
            <b/>
            <sz val="9"/>
            <color indexed="81"/>
            <rFont val="Tahoma"/>
            <charset val="1"/>
          </rPr>
          <t>Usuario UTP:</t>
        </r>
        <r>
          <rPr>
            <sz val="9"/>
            <color indexed="81"/>
            <rFont val="Tahoma"/>
            <charset val="1"/>
          </rPr>
          <t xml:space="preserve">
Durante la aclaración de dudas se definieron como alternativas para este item las siguientes marcas y modelos:
Thermo Orion Star A 2155 ó
Fisher 13636 AB 200
</t>
        </r>
      </text>
    </comment>
    <comment ref="AG13" authorId="0" shapeId="0">
      <text>
        <r>
          <rPr>
            <b/>
            <sz val="9"/>
            <color indexed="81"/>
            <rFont val="Tahoma"/>
            <charset val="1"/>
          </rPr>
          <t>Usuario UTP:</t>
        </r>
        <r>
          <rPr>
            <sz val="9"/>
            <color indexed="81"/>
            <rFont val="Tahoma"/>
            <charset val="1"/>
          </rPr>
          <t xml:space="preserve">
No ofertado
</t>
        </r>
      </text>
    </comment>
    <comment ref="BH13" authorId="0" shapeId="0">
      <text>
        <r>
          <rPr>
            <b/>
            <sz val="9"/>
            <color indexed="81"/>
            <rFont val="Tahoma"/>
            <charset val="1"/>
          </rPr>
          <t>Usuario UTP:</t>
        </r>
        <r>
          <rPr>
            <sz val="9"/>
            <color indexed="81"/>
            <rFont val="Tahoma"/>
            <charset val="1"/>
          </rPr>
          <t xml:space="preserve">
No ofertado
</t>
        </r>
      </text>
    </comment>
    <comment ref="BQ13" authorId="0" shapeId="0">
      <text>
        <r>
          <rPr>
            <b/>
            <sz val="9"/>
            <color indexed="81"/>
            <rFont val="Tahoma"/>
            <charset val="1"/>
          </rPr>
          <t>Usuario UTP:</t>
        </r>
        <r>
          <rPr>
            <sz val="9"/>
            <color indexed="81"/>
            <rFont val="Tahoma"/>
            <charset val="1"/>
          </rPr>
          <t xml:space="preserve">
Durante la aclaración de dudas se definieron como alternativas para este item las siguientes marcas y modelos:
Thermo Orion Star A 2155 ó
Fisher 13636 AB 200
</t>
        </r>
      </text>
    </comment>
    <comment ref="BZ13" authorId="0" shapeId="0">
      <text>
        <r>
          <rPr>
            <b/>
            <sz val="9"/>
            <color indexed="81"/>
            <rFont val="Tahoma"/>
            <charset val="1"/>
          </rPr>
          <t>Usuario UTP:</t>
        </r>
        <r>
          <rPr>
            <sz val="9"/>
            <color indexed="81"/>
            <rFont val="Tahoma"/>
            <charset val="1"/>
          </rPr>
          <t xml:space="preserve">
No ofertado
</t>
        </r>
      </text>
    </comment>
    <comment ref="CI13" authorId="0" shapeId="0">
      <text>
        <r>
          <rPr>
            <b/>
            <sz val="9"/>
            <color indexed="81"/>
            <rFont val="Tahoma"/>
            <charset val="1"/>
          </rPr>
          <t>Usuario UTP:</t>
        </r>
        <r>
          <rPr>
            <sz val="9"/>
            <color indexed="81"/>
            <rFont val="Tahoma"/>
            <charset val="1"/>
          </rPr>
          <t xml:space="preserve">
No ofertado
</t>
        </r>
      </text>
    </comment>
    <comment ref="DJ13" authorId="0" shapeId="0">
      <text>
        <r>
          <rPr>
            <b/>
            <sz val="9"/>
            <color indexed="81"/>
            <rFont val="Tahoma"/>
            <charset val="1"/>
          </rPr>
          <t>Usuario UTP:</t>
        </r>
        <r>
          <rPr>
            <sz val="9"/>
            <color indexed="81"/>
            <rFont val="Tahoma"/>
            <charset val="1"/>
          </rPr>
          <t xml:space="preserve">
No ofertado
</t>
        </r>
      </text>
    </comment>
    <comment ref="X14" authorId="0" shapeId="0">
      <text>
        <r>
          <rPr>
            <b/>
            <sz val="9"/>
            <color indexed="81"/>
            <rFont val="Tahoma"/>
            <charset val="1"/>
          </rPr>
          <t>Usuario UTP:</t>
        </r>
        <r>
          <rPr>
            <sz val="9"/>
            <color indexed="81"/>
            <rFont val="Tahoma"/>
            <charset val="1"/>
          </rPr>
          <t xml:space="preserve">
No ofertada</t>
        </r>
      </text>
    </comment>
    <comment ref="AG14" authorId="0" shapeId="0">
      <text>
        <r>
          <rPr>
            <b/>
            <sz val="9"/>
            <color indexed="81"/>
            <rFont val="Tahoma"/>
            <charset val="1"/>
          </rPr>
          <t>Usuario UTP:</t>
        </r>
        <r>
          <rPr>
            <sz val="9"/>
            <color indexed="81"/>
            <rFont val="Tahoma"/>
            <charset val="1"/>
          </rPr>
          <t xml:space="preserve">
No ofertado
</t>
        </r>
      </text>
    </comment>
    <comment ref="AP14" authorId="0" shapeId="0">
      <text>
        <r>
          <rPr>
            <b/>
            <sz val="9"/>
            <color indexed="81"/>
            <rFont val="Tahoma"/>
            <charset val="1"/>
          </rPr>
          <t>Usuario UTP:</t>
        </r>
        <r>
          <rPr>
            <sz val="9"/>
            <color indexed="81"/>
            <rFont val="Tahoma"/>
            <charset val="1"/>
          </rPr>
          <t xml:space="preserve">
No ofertado
</t>
        </r>
      </text>
    </comment>
    <comment ref="AY14" authorId="0" shapeId="0">
      <text>
        <r>
          <rPr>
            <b/>
            <sz val="9"/>
            <color indexed="81"/>
            <rFont val="Tahoma"/>
            <charset val="1"/>
          </rPr>
          <t>Usuario UTP:</t>
        </r>
        <r>
          <rPr>
            <sz val="9"/>
            <color indexed="81"/>
            <rFont val="Tahoma"/>
            <charset val="1"/>
          </rPr>
          <t xml:space="preserve">
No ofertado
</t>
        </r>
      </text>
    </comment>
    <comment ref="BH14" authorId="0" shapeId="0">
      <text>
        <r>
          <rPr>
            <b/>
            <sz val="9"/>
            <color indexed="81"/>
            <rFont val="Tahoma"/>
            <charset val="1"/>
          </rPr>
          <t>Usuario UTP:</t>
        </r>
        <r>
          <rPr>
            <sz val="9"/>
            <color indexed="81"/>
            <rFont val="Tahoma"/>
            <charset val="1"/>
          </rPr>
          <t xml:space="preserve">
No ofertado
</t>
        </r>
      </text>
    </comment>
    <comment ref="BQ14" authorId="0" shapeId="0">
      <text>
        <r>
          <rPr>
            <b/>
            <sz val="9"/>
            <color indexed="81"/>
            <rFont val="Tahoma"/>
            <charset val="1"/>
          </rPr>
          <t>Usuario UTP:</t>
        </r>
        <r>
          <rPr>
            <sz val="9"/>
            <color indexed="81"/>
            <rFont val="Tahoma"/>
            <charset val="1"/>
          </rPr>
          <t xml:space="preserve">
No ofertado
</t>
        </r>
      </text>
    </comment>
    <comment ref="BZ14" authorId="0" shapeId="0">
      <text>
        <r>
          <rPr>
            <b/>
            <sz val="9"/>
            <color indexed="81"/>
            <rFont val="Tahoma"/>
            <charset val="1"/>
          </rPr>
          <t>Usuario UTP:</t>
        </r>
        <r>
          <rPr>
            <sz val="9"/>
            <color indexed="81"/>
            <rFont val="Tahoma"/>
            <charset val="1"/>
          </rPr>
          <t xml:space="preserve">
No ofertado
</t>
        </r>
      </text>
    </comment>
    <comment ref="CI14" authorId="0" shapeId="0">
      <text>
        <r>
          <rPr>
            <b/>
            <sz val="9"/>
            <color indexed="81"/>
            <rFont val="Tahoma"/>
            <charset val="1"/>
          </rPr>
          <t>Usuario UTP:</t>
        </r>
        <r>
          <rPr>
            <sz val="9"/>
            <color indexed="81"/>
            <rFont val="Tahoma"/>
            <charset val="1"/>
          </rPr>
          <t xml:space="preserve">
No ofertado
</t>
        </r>
      </text>
    </comment>
    <comment ref="DA14" authorId="0" shapeId="0">
      <text>
        <r>
          <rPr>
            <b/>
            <sz val="9"/>
            <color indexed="81"/>
            <rFont val="Tahoma"/>
            <charset val="1"/>
          </rPr>
          <t>Usuario UTP:</t>
        </r>
        <r>
          <rPr>
            <sz val="9"/>
            <color indexed="81"/>
            <rFont val="Tahoma"/>
            <charset val="1"/>
          </rPr>
          <t xml:space="preserve">
No ofertado</t>
        </r>
      </text>
    </comment>
    <comment ref="DJ14" authorId="0" shapeId="0">
      <text>
        <r>
          <rPr>
            <b/>
            <sz val="9"/>
            <color indexed="81"/>
            <rFont val="Tahoma"/>
            <charset val="1"/>
          </rPr>
          <t>Usuario UTP:</t>
        </r>
        <r>
          <rPr>
            <sz val="9"/>
            <color indexed="81"/>
            <rFont val="Tahoma"/>
            <charset val="1"/>
          </rPr>
          <t xml:space="preserve">
No ofertado</t>
        </r>
      </text>
    </comment>
    <comment ref="X15" authorId="0" shapeId="0">
      <text>
        <r>
          <rPr>
            <b/>
            <sz val="9"/>
            <color indexed="81"/>
            <rFont val="Tahoma"/>
            <charset val="1"/>
          </rPr>
          <t>Usuario UTP:</t>
        </r>
        <r>
          <rPr>
            <sz val="9"/>
            <color indexed="81"/>
            <rFont val="Tahoma"/>
            <charset val="1"/>
          </rPr>
          <t xml:space="preserve">
Fisher
SP88854200
Durante la aclaración de dudas se incluyeron como Marcas  y modelos para este equipo las siguientes:
VELP SCIENTIFICA
MODELO AREC  REF. F20510011  
VWR INTERNACIONAL</t>
        </r>
      </text>
    </comment>
    <comment ref="AG15" authorId="0" shapeId="0">
      <text>
        <r>
          <rPr>
            <b/>
            <sz val="9"/>
            <color indexed="81"/>
            <rFont val="Tahoma"/>
            <charset val="1"/>
          </rPr>
          <t>Usuario UTP:</t>
        </r>
        <r>
          <rPr>
            <sz val="9"/>
            <color indexed="81"/>
            <rFont val="Tahoma"/>
            <charset val="1"/>
          </rPr>
          <t xml:space="preserve">
No ofertado
</t>
        </r>
      </text>
    </comment>
    <comment ref="AY15" authorId="0" shapeId="0">
      <text>
        <r>
          <rPr>
            <b/>
            <sz val="9"/>
            <color indexed="81"/>
            <rFont val="Tahoma"/>
            <charset val="1"/>
          </rPr>
          <t>Usuario UTP:</t>
        </r>
        <r>
          <rPr>
            <sz val="9"/>
            <color indexed="81"/>
            <rFont val="Tahoma"/>
            <charset val="1"/>
          </rPr>
          <t xml:space="preserve">
Fisher
SP88854200
Durante la aclaración de dudas se incluyeron como Marcas  y modelos para este equipo las siguientes:
VELP SCIENTIFICA
MODELO AREC  REF. F20510011  
VWR INTERNACIONAL</t>
        </r>
      </text>
    </comment>
    <comment ref="BH15" authorId="0" shapeId="0">
      <text>
        <r>
          <rPr>
            <b/>
            <sz val="9"/>
            <color indexed="81"/>
            <rFont val="Tahoma"/>
            <charset val="1"/>
          </rPr>
          <t>Usuario UTP:</t>
        </r>
        <r>
          <rPr>
            <sz val="9"/>
            <color indexed="81"/>
            <rFont val="Tahoma"/>
            <charset val="1"/>
          </rPr>
          <t xml:space="preserve">
Fisher
SP88854200
Durante la aclaración de dudas se incluyeron como Marcas  y modelos para este equipo las siguientes:
VELP SCIENTIFICA
MODELO AREC  REF. F20510011  
VWR INTERNACIONAL</t>
        </r>
      </text>
    </comment>
    <comment ref="BQ15" authorId="0" shapeId="0">
      <text>
        <r>
          <rPr>
            <b/>
            <sz val="9"/>
            <color indexed="81"/>
            <rFont val="Tahoma"/>
            <charset val="1"/>
          </rPr>
          <t>Usuario UTP:</t>
        </r>
        <r>
          <rPr>
            <sz val="9"/>
            <color indexed="81"/>
            <rFont val="Tahoma"/>
            <charset val="1"/>
          </rPr>
          <t xml:space="preserve">
Fisher
SP88854200
Durante la aclaración de dudas se incluyeron como Marcas  y modelos para este equipo las siguientes:
VELP SCIENTIFICA
MODELO AREC  REF. F20510011  
VWR INTERNACIONAL</t>
        </r>
      </text>
    </comment>
    <comment ref="BZ15" authorId="0" shapeId="0">
      <text>
        <r>
          <rPr>
            <b/>
            <sz val="9"/>
            <color indexed="81"/>
            <rFont val="Tahoma"/>
            <charset val="1"/>
          </rPr>
          <t>Usuario UTP:</t>
        </r>
        <r>
          <rPr>
            <sz val="9"/>
            <color indexed="81"/>
            <rFont val="Tahoma"/>
            <charset val="1"/>
          </rPr>
          <t xml:space="preserve">
No ofertado
</t>
        </r>
      </text>
    </comment>
    <comment ref="CI15" authorId="0" shapeId="0">
      <text>
        <r>
          <rPr>
            <b/>
            <sz val="9"/>
            <color indexed="81"/>
            <rFont val="Tahoma"/>
            <charset val="1"/>
          </rPr>
          <t>Usuario UTP:</t>
        </r>
        <r>
          <rPr>
            <sz val="9"/>
            <color indexed="81"/>
            <rFont val="Tahoma"/>
            <charset val="1"/>
          </rPr>
          <t xml:space="preserve">
No ofertado
</t>
        </r>
      </text>
    </comment>
    <comment ref="AP16" authorId="0" shapeId="0">
      <text>
        <r>
          <rPr>
            <b/>
            <sz val="9"/>
            <color indexed="81"/>
            <rFont val="Tahoma"/>
            <charset val="1"/>
          </rPr>
          <t>Usuario UTP:</t>
        </r>
        <r>
          <rPr>
            <sz val="9"/>
            <color indexed="81"/>
            <rFont val="Tahoma"/>
            <charset val="1"/>
          </rPr>
          <t xml:space="preserve">
No ofertado
</t>
        </r>
      </text>
    </comment>
    <comment ref="AY16" authorId="0" shapeId="0">
      <text>
        <r>
          <rPr>
            <b/>
            <sz val="9"/>
            <color indexed="81"/>
            <rFont val="Tahoma"/>
            <charset val="1"/>
          </rPr>
          <t>Usuario UTP:</t>
        </r>
        <r>
          <rPr>
            <sz val="9"/>
            <color indexed="81"/>
            <rFont val="Tahoma"/>
            <charset val="1"/>
          </rPr>
          <t xml:space="preserve">
No ofertado
</t>
        </r>
      </text>
    </comment>
    <comment ref="BH16" authorId="0" shapeId="0">
      <text>
        <r>
          <rPr>
            <b/>
            <sz val="9"/>
            <color indexed="81"/>
            <rFont val="Tahoma"/>
            <charset val="1"/>
          </rPr>
          <t>Usuario UTP:</t>
        </r>
        <r>
          <rPr>
            <sz val="9"/>
            <color indexed="81"/>
            <rFont val="Tahoma"/>
            <charset val="1"/>
          </rPr>
          <t xml:space="preserve">
No ofertado
</t>
        </r>
      </text>
    </comment>
    <comment ref="BQ16" authorId="0" shapeId="0">
      <text>
        <r>
          <rPr>
            <b/>
            <sz val="9"/>
            <color indexed="81"/>
            <rFont val="Tahoma"/>
            <charset val="1"/>
          </rPr>
          <t>Usuario UTP:</t>
        </r>
        <r>
          <rPr>
            <sz val="9"/>
            <color indexed="81"/>
            <rFont val="Tahoma"/>
            <charset val="1"/>
          </rPr>
          <t xml:space="preserve">
Durante la Aclaración de dudas se definieron como marcas y referencias una de las tres posibilidades siguientes:
HACH 
8506300 
HQ30D
MODELO STARA3295 MARCA THERMO SCIENTIFIC.
</t>
        </r>
      </text>
    </comment>
    <comment ref="BZ16" authorId="0" shapeId="0">
      <text>
        <r>
          <rPr>
            <b/>
            <sz val="9"/>
            <color indexed="81"/>
            <rFont val="Tahoma"/>
            <charset val="1"/>
          </rPr>
          <t>Usuario UTP:</t>
        </r>
        <r>
          <rPr>
            <sz val="9"/>
            <color indexed="81"/>
            <rFont val="Tahoma"/>
            <charset val="1"/>
          </rPr>
          <t xml:space="preserve">
No ofertado
</t>
        </r>
      </text>
    </comment>
    <comment ref="CI16" authorId="0" shapeId="0">
      <text>
        <r>
          <rPr>
            <b/>
            <sz val="9"/>
            <color indexed="81"/>
            <rFont val="Tahoma"/>
            <charset val="1"/>
          </rPr>
          <t>Usuario UTP:</t>
        </r>
        <r>
          <rPr>
            <sz val="9"/>
            <color indexed="81"/>
            <rFont val="Tahoma"/>
            <charset val="1"/>
          </rPr>
          <t xml:space="preserve">
No ofertado
</t>
        </r>
      </text>
    </comment>
  </commentList>
</comments>
</file>

<file path=xl/sharedStrings.xml><?xml version="1.0" encoding="utf-8"?>
<sst xmlns="http://schemas.openxmlformats.org/spreadsheetml/2006/main" count="946" uniqueCount="400">
  <si>
    <t>UNIVERSIDAD TECNOLÓGICA DE PEREIRA</t>
  </si>
  <si>
    <t xml:space="preserve"> BIENES Y SUMINISTROS</t>
  </si>
  <si>
    <t xml:space="preserve"> INVITACIÓN A COTIZAR BS/26/2017</t>
  </si>
  <si>
    <t>COMPRA DE  EQUIPOS DE LABORATORIO</t>
  </si>
  <si>
    <t>EVALUACIÓN TÉCNICA ÍTEM 1</t>
  </si>
  <si>
    <t>ÍTEM 1. CIENCIAS AMBIENTALES</t>
  </si>
  <si>
    <t>ANALYTICA SAS</t>
  </si>
  <si>
    <t xml:space="preserve">CASA CIENTIFICA BLANCO &amp; CIA SAS </t>
  </si>
  <si>
    <t>CEIINC SAS</t>
  </si>
  <si>
    <t>DOTACIONES GES SAS</t>
  </si>
  <si>
    <t>EQUIPOS Y LABORATORIO DE COLOMBIA SAS</t>
  </si>
  <si>
    <t>KASSEL GROUP S.A.S</t>
  </si>
  <si>
    <t>LAB BRANDS S.A.S</t>
  </si>
  <si>
    <t>LABINST S.A.S</t>
  </si>
  <si>
    <t>QUIMMEC SAS</t>
  </si>
  <si>
    <t xml:space="preserve">SCIENTIFIC PRODUCTS LTDA </t>
  </si>
  <si>
    <t>SSI Soluciones y Suministros para Ingenierías SAS</t>
  </si>
  <si>
    <t>SUBITEM</t>
  </si>
  <si>
    <t>NOMBRE DEL ELEMENTO</t>
  </si>
  <si>
    <t>ESPECIFICACION Y/O REFERENCIA</t>
  </si>
  <si>
    <t>UD DE MEDIDA</t>
  </si>
  <si>
    <t>MARCA O REFERENCIA</t>
  </si>
  <si>
    <t>CANT</t>
  </si>
  <si>
    <t>MARCA/MODELO/REFERENCIA (Ofertado)</t>
  </si>
  <si>
    <t>PRECIO UNITARIO (ANTES DE IVA)</t>
  </si>
  <si>
    <t xml:space="preserve">VALOR IVA </t>
  </si>
  <si>
    <t>PRECIO UNITARIO IVA INCLUÍDO</t>
  </si>
  <si>
    <t>TOTAL</t>
  </si>
  <si>
    <t>GARANTÍA (TIEMPO)</t>
  </si>
  <si>
    <t>TIEMPO DE ENTREGA (Días Calendario)</t>
  </si>
  <si>
    <t>CUMPLE</t>
  </si>
  <si>
    <t>NO CUMPLE</t>
  </si>
  <si>
    <r>
      <t xml:space="preserve">Balanza de precisión </t>
    </r>
    <r>
      <rPr>
        <b/>
        <sz val="10"/>
        <color rgb="FFFF0000"/>
        <rFont val="Arial"/>
        <family val="2"/>
      </rPr>
      <t>portátil</t>
    </r>
  </si>
  <si>
    <r>
      <t xml:space="preserve">Balanza de presición.                                                           
Campo de pesaje: 1000g
Lectura 0,01g
Reproducibilidad </t>
    </r>
    <r>
      <rPr>
        <b/>
        <sz val="11"/>
        <color rgb="FFFF0000"/>
        <rFont val="Arial"/>
        <family val="2"/>
      </rPr>
      <t>o repetibilidad hasta 0,02</t>
    </r>
    <r>
      <rPr>
        <sz val="11"/>
        <color theme="1"/>
        <rFont val="Arial"/>
        <family val="2"/>
      </rPr>
      <t xml:space="preserve">g
Linealidad ± 0,03g                                                       
Unidad de pesaje libremente programable               
Plato de: 13 x 13cm.                                                             
Pantalla LCD retroiluminada,                                                                                                                                                                                       con posibilidad de utilizarse con </t>
    </r>
    <r>
      <rPr>
        <b/>
        <sz val="11"/>
        <color rgb="FFFF0000"/>
        <rFont val="Arial"/>
        <family val="2"/>
      </rPr>
      <t xml:space="preserve"> bateria interna recargable</t>
    </r>
    <r>
      <rPr>
        <sz val="11"/>
        <color theme="1"/>
        <rFont val="Arial"/>
        <family val="2"/>
      </rPr>
      <t xml:space="preserve">
Requerimiento eléctrico:</t>
    </r>
    <r>
      <rPr>
        <sz val="11"/>
        <color rgb="FFFF0000"/>
        <rFont val="Arial"/>
        <family val="2"/>
      </rPr>
      <t xml:space="preserve">   </t>
    </r>
    <r>
      <rPr>
        <b/>
        <sz val="11"/>
        <color rgb="FFFF0000"/>
        <rFont val="Arial"/>
        <family val="2"/>
      </rPr>
      <t xml:space="preserve">120V   </t>
    </r>
    <r>
      <rPr>
        <sz val="11"/>
        <color rgb="FF0070C0"/>
        <rFont val="Arial"/>
        <family val="2"/>
      </rPr>
      <t xml:space="preserve"> </t>
    </r>
    <r>
      <rPr>
        <sz val="11"/>
        <color theme="1"/>
        <rFont val="Arial"/>
        <family val="2"/>
      </rPr>
      <t xml:space="preserve">                             
Interfaz: RS-232
</t>
    </r>
    <r>
      <rPr>
        <b/>
        <sz val="11"/>
        <color theme="1"/>
        <rFont val="Arial"/>
        <family val="2"/>
      </rPr>
      <t>PRESUPUESTO OFICIAL: $1.761.200 PRECIO UNITARIO IVA INCLUIDO</t>
    </r>
  </si>
  <si>
    <t>Unidad</t>
  </si>
  <si>
    <r>
      <t xml:space="preserve">Kern
PCB 1000-2
</t>
    </r>
    <r>
      <rPr>
        <b/>
        <sz val="10"/>
        <color rgb="FFFF0000"/>
        <rFont val="Arial"/>
        <family val="2"/>
      </rPr>
      <t xml:space="preserve">  OHAUS
Scout Pro SPX1202</t>
    </r>
  </si>
  <si>
    <t xml:space="preserve">  OHAUS
Scout Pro SPX1202</t>
  </si>
  <si>
    <t>1 AÑO</t>
  </si>
  <si>
    <t>60 DIAS</t>
  </si>
  <si>
    <t>sí</t>
  </si>
  <si>
    <t>No</t>
  </si>
  <si>
    <t>MARCA KERN DE ALEMANIA MODELO PCB 1000-2, CAP. 1000g X 0.01g. - PORTATIL</t>
  </si>
  <si>
    <t>1 AÑOS</t>
  </si>
  <si>
    <t>30 - 45 días</t>
  </si>
  <si>
    <t>Sí</t>
  </si>
  <si>
    <t>RADWAG/WTC 2000/BALANZA PRECISIÓN 2000G/0.01G </t>
  </si>
  <si>
    <t xml:space="preserve">2 AÑOS </t>
  </si>
  <si>
    <t xml:space="preserve">Inmediata 2 dias </t>
  </si>
  <si>
    <t>Kern PCB 1000-2</t>
  </si>
  <si>
    <t>1 año</t>
  </si>
  <si>
    <t>KERN
PCB 1000-2</t>
  </si>
  <si>
    <t>1 ALO POR DEFECTOS DE FABRIACIÓN</t>
  </si>
  <si>
    <t>45 DÍAS</t>
  </si>
  <si>
    <t>Kern
PCB 1000-2</t>
  </si>
  <si>
    <t>Un año</t>
  </si>
  <si>
    <t>Kern
PCB 1000-2</t>
  </si>
  <si>
    <t>45 días</t>
  </si>
  <si>
    <r>
      <t>Balanza digital</t>
    </r>
    <r>
      <rPr>
        <b/>
        <sz val="10"/>
        <color rgb="FFFF0000"/>
        <rFont val="Arial"/>
        <family val="2"/>
      </rPr>
      <t xml:space="preserve"> portátil</t>
    </r>
  </si>
  <si>
    <r>
      <t xml:space="preserve">Balanza de presición.                                                          
Campo de pesaje: 6000g
Lectura 1g
Reproducibilidad 1g
Linealidad ± 2g                                                     
Unidad de pesaje libremente programable                
Plato de: 15 x 17cm.                                                              
Pantalla LCD retroiluminada, 
con posibilidad de utilizarse con pila 9V.  
Requerimiento eléctrico: </t>
    </r>
    <r>
      <rPr>
        <sz val="11"/>
        <color rgb="FFFF0000"/>
        <rFont val="Arial"/>
        <family val="2"/>
      </rPr>
      <t xml:space="preserve"> </t>
    </r>
    <r>
      <rPr>
        <sz val="11"/>
        <color rgb="FF0070C0"/>
        <rFont val="Arial"/>
        <family val="2"/>
      </rPr>
      <t xml:space="preserve"> </t>
    </r>
    <r>
      <rPr>
        <b/>
        <sz val="11"/>
        <color rgb="FFFF0000"/>
        <rFont val="Arial"/>
        <family val="2"/>
      </rPr>
      <t xml:space="preserve">120 V    </t>
    </r>
    <r>
      <rPr>
        <sz val="11"/>
        <color theme="1"/>
        <rFont val="Arial"/>
        <family val="2"/>
      </rPr>
      <t xml:space="preserve">                             
Interfaz: RS-232
</t>
    </r>
    <r>
      <rPr>
        <b/>
        <sz val="11"/>
        <color theme="1"/>
        <rFont val="Arial"/>
        <family val="2"/>
      </rPr>
      <t>PRESUPUESTO OFICIAL: $1.249.500 PRECIO UNITARIO IVA INCLUIDO</t>
    </r>
  </si>
  <si>
    <r>
      <t xml:space="preserve">Kern
PCB 6000-0
</t>
    </r>
    <r>
      <rPr>
        <b/>
        <sz val="10"/>
        <color rgb="FFFF0000"/>
        <rFont val="Arial"/>
        <family val="2"/>
      </rPr>
      <t>OHAUS
Scout Pro SPX8200</t>
    </r>
  </si>
  <si>
    <t>OHAUS
Scout Pro SPX8200</t>
  </si>
  <si>
    <t xml:space="preserve">Un Año </t>
  </si>
  <si>
    <t>60 dias</t>
  </si>
  <si>
    <t>MARCA KERN DE ALEMANIA MODELO PCB 6000-0, CAP. 6000g X 1g - PORTATIL</t>
  </si>
  <si>
    <t>Kern PCB 6000-0</t>
  </si>
  <si>
    <t>OHAUS 
SCOUT PRO
SPX8200</t>
  </si>
  <si>
    <t>1 AÑO POR DEFECTOS DE FABRICACIÓN</t>
  </si>
  <si>
    <t xml:space="preserve">Kern
PCB 6000-0
</t>
  </si>
  <si>
    <t>Kern
PCB 6000-0</t>
  </si>
  <si>
    <t>Balanza digital tipo Gancho</t>
  </si>
  <si>
    <r>
      <t xml:space="preserve">Balanza Digital Tipo Gancho.                                     
Capacidad: 10Kg                                                          
Resolución: 10g                                                               
Con función de congelamiento de lectura para retención del resultado.                                                      con posibilidad de utilizarse con pilas (Pilas 2 x 1,5V). 
</t>
    </r>
    <r>
      <rPr>
        <b/>
        <sz val="11"/>
        <color theme="1"/>
        <rFont val="Arial"/>
        <family val="2"/>
      </rPr>
      <t xml:space="preserve">PRESUPUESTO OFICIAL: $476.000 PRECIO UNITARIO IVA INCLUIDO      </t>
    </r>
  </si>
  <si>
    <t>Kern
HDB 10K10N</t>
  </si>
  <si>
    <t xml:space="preserve">KERN DE ALEMANIA, MODELO HDB 5K5N, CAPACIDAD 10kg X 10g </t>
  </si>
  <si>
    <t>Kern HDB 10K10N</t>
  </si>
  <si>
    <t>6 meses</t>
  </si>
  <si>
    <t>60 días</t>
  </si>
  <si>
    <t>Conductímetro / pH metro</t>
  </si>
  <si>
    <r>
      <t xml:space="preserve">Conductivímetro / pHmetro de Mesa.                      
</t>
    </r>
    <r>
      <rPr>
        <sz val="11"/>
        <color rgb="FFFF0000"/>
        <rFont val="Arial"/>
        <family val="2"/>
      </rPr>
      <t xml:space="preserve"> </t>
    </r>
    <r>
      <rPr>
        <sz val="11"/>
        <color theme="1"/>
        <rFont val="Arial"/>
        <family val="2"/>
      </rPr>
      <t xml:space="preserve">          
Debe Incluir:
- Medidor </t>
    </r>
    <r>
      <rPr>
        <sz val="11"/>
        <color rgb="FFFF0000"/>
        <rFont val="Arial"/>
        <family val="2"/>
      </rPr>
      <t>AB200</t>
    </r>
    <r>
      <rPr>
        <sz val="11"/>
        <color theme="1"/>
        <rFont val="Arial"/>
        <family val="2"/>
      </rPr>
      <t xml:space="preserve">
- Electrodo de doble junta y cuerpo epóxico pH/ATC (13-620-631 </t>
    </r>
    <r>
      <rPr>
        <b/>
        <sz val="11"/>
        <color rgb="FFFF0000"/>
        <rFont val="Arial"/>
        <family val="2"/>
      </rPr>
      <t>Fisher) o electrodo de pH / ATC de epoxy-body TROD ROSS Ultra (Orion)</t>
    </r>
    <r>
      <rPr>
        <sz val="11"/>
        <color theme="1"/>
        <rFont val="Arial"/>
        <family val="2"/>
      </rPr>
      <t xml:space="preserve">
- Celda de conductividad (13-620-100</t>
    </r>
    <r>
      <rPr>
        <b/>
        <sz val="11"/>
        <color rgb="FFFF0000"/>
        <rFont val="Arial"/>
        <family val="2"/>
      </rPr>
      <t xml:space="preserve"> Fisher), sensor de conductividad DuraProbe de 4 celdas</t>
    </r>
    <r>
      <rPr>
        <sz val="11"/>
        <color theme="1"/>
        <rFont val="Arial"/>
        <family val="2"/>
      </rPr>
      <t xml:space="preserve">
- Brazo de soporte de electrodos,
- Conexiones RS232  </t>
    </r>
    <r>
      <rPr>
        <sz val="11"/>
        <color rgb="FF0070C0"/>
        <rFont val="Arial"/>
        <family val="2"/>
      </rPr>
      <t xml:space="preserve"> </t>
    </r>
    <r>
      <rPr>
        <b/>
        <sz val="11"/>
        <color rgb="FFFF0000"/>
        <rFont val="Arial"/>
        <family val="2"/>
      </rPr>
      <t>y/o</t>
    </r>
    <r>
      <rPr>
        <sz val="11"/>
        <color theme="1"/>
        <rFont val="Arial"/>
        <family val="2"/>
      </rPr>
      <t xml:space="preserve"> USB y cables, 
- Adaptadores de corriente 100/240V.                                                                                        
- Con Reconocimiento automático de buffer. 
- Rango de pH: -2.000 a +20.000pH                                                  
- Resolución pH: 0.1 / 0.01 / 0.001pH.                                         
- Rango conductividad: 0,00uS  500,0mS.                                           
- Resolución conductividad: 0.01/0.1uS, 0.001/0.01 /0.1mS.                      
- Rango temp: 0° a 100°C.                                                       
- Rango TDS:  0.00ppm to 500 ppt (TDS factor 1.00).
</t>
    </r>
    <r>
      <rPr>
        <b/>
        <sz val="11"/>
        <color theme="1"/>
        <rFont val="Arial"/>
        <family val="2"/>
      </rPr>
      <t>PRESUPUESTO OFICIAL: $6.574.750 PRECIO UNITARIO IVA INCLUIDO</t>
    </r>
    <r>
      <rPr>
        <sz val="11"/>
        <color theme="1"/>
        <rFont val="Arial"/>
        <family val="2"/>
      </rPr>
      <t xml:space="preserve">    </t>
    </r>
  </si>
  <si>
    <r>
      <t xml:space="preserve">FISHER 13636AB200
</t>
    </r>
    <r>
      <rPr>
        <b/>
        <sz val="10"/>
        <color rgb="FFFF0000"/>
        <rFont val="Arial"/>
        <family val="2"/>
      </rPr>
      <t xml:space="preserve"> THERMO ORION
MODELO STARA2155</t>
    </r>
  </si>
  <si>
    <t xml:space="preserve">Medidor Profesional de pH/ISE/EC Sobremesa MARCA HANNA REF. HII 5521                                                                   Incluye :                                                                                                   - Medidor                                                                                                            - Electrodo HI 1131B Cuerpo de vidrio conexiob BNC  con 1 mt de cable.                                                                                                         - Celda de conductividad HI76312                                                    - Sonda de temperatura  HI 7662-T en acero inoxidable                                                                                       - Brazo de soporte de electrodos                                                       - Conexiones USB Adaptadores de corriente 115V, 12VDC adaptador                                                                                                               - Con reconocimiento automatico de Buffers                                                                       - Rango de ph : -2.000 a +20.000pH                                                                  - Resolucion de ph: 0.1 / 0.01 / 0.001pH.                                               - Rango conductividad: 0,00 uS 1000,0mS.  Resolucion conductividad: 0.001uS/cm/0.01uS/cm, 0.1uS/cm, 0.001mS/cm/0.01mS/cm, 0.1mS/cm.                                                         - Rango temp: -20 a 120 °C                                                                    - Rango de TDS: 0.00ppm to 400 ppt (TDS factor 1.00).      </t>
  </si>
  <si>
    <t xml:space="preserve">Equipo:1 año por defectos de fabrica mas no por mal manejo Electrodos: 6 meses </t>
  </si>
  <si>
    <t xml:space="preserve">30 a 45 dias </t>
  </si>
  <si>
    <t>FISHER 13636AB200</t>
  </si>
  <si>
    <t>STARA2155 / THERMO SCIENTIFIC</t>
  </si>
  <si>
    <t>SI ANALYTICS/REF: 285206730/CONDUCTIVIMETRO DE MESA LAB 875 COND SET, PH, MV, COND, DO, TEMP, CELDA LF 413T IDS + ELECTRODO/ REF: 285111150 / ELECTRODO TOPLINE 24PH IDS PARA TRABAJO PESADO
MATERIAL PEEK, NTC 30, -5-100ºC, USO CON HL680/600</t>
  </si>
  <si>
    <t xml:space="preserve">2 AÑOS EQUIPO , TRES MESES EN EL CELDAS Y ELECTRODOS </t>
  </si>
  <si>
    <t xml:space="preserve">45-60 dias </t>
  </si>
  <si>
    <t>Fisher 13636AB200</t>
  </si>
  <si>
    <t>Espectrofotómetro UV-VIS</t>
  </si>
  <si>
    <r>
      <t>Espectrofotómetro UV-VIS.                                          
Modelo: SUV5800.                                                           
Especificaciones:
- Rango de longitud de onda: 190nm a 1100nm
- Ancho espectral de banda:</t>
    </r>
    <r>
      <rPr>
        <sz val="11"/>
        <color rgb="FF0070C0"/>
        <rFont val="Arial"/>
        <family val="2"/>
      </rPr>
      <t xml:space="preserve"> ≤ </t>
    </r>
    <r>
      <rPr>
        <sz val="11"/>
        <color theme="1"/>
        <rFont val="Arial"/>
        <family val="2"/>
      </rPr>
      <t xml:space="preserve">2nm.
- Exactitud de longitud de onda: </t>
    </r>
    <r>
      <rPr>
        <sz val="11"/>
        <color rgb="FFFF0000"/>
        <rFont val="Arial"/>
        <family val="2"/>
      </rPr>
      <t xml:space="preserve">± </t>
    </r>
    <r>
      <rPr>
        <sz val="11"/>
        <color rgb="FF0070C0"/>
        <rFont val="Calibri"/>
        <family val="2"/>
      </rPr>
      <t>≤</t>
    </r>
    <r>
      <rPr>
        <sz val="11"/>
        <color theme="1"/>
        <rFont val="Arial"/>
        <family val="2"/>
      </rPr>
      <t xml:space="preserve"> 0,5nm                      
- Repetibilidad de longitud de onda: 0,2nm
- Exactitud fotométrica: </t>
    </r>
    <r>
      <rPr>
        <sz val="11"/>
        <color rgb="FFFF0000"/>
        <rFont val="Arial"/>
        <family val="2"/>
      </rPr>
      <t>±</t>
    </r>
    <r>
      <rPr>
        <sz val="11"/>
        <color rgb="FF0070C0"/>
        <rFont val="Arial"/>
        <family val="2"/>
      </rPr>
      <t xml:space="preserve"> ≤</t>
    </r>
    <r>
      <rPr>
        <sz val="11"/>
        <color theme="1"/>
        <rFont val="Arial"/>
        <family val="2"/>
      </rPr>
      <t xml:space="preserve"> 0,3%T.                                     
- Repetibilidad fotométrica: ± 0,2%T.       
- Salidas de puertos USB y paralelo. 
- Equipo que incluya: Software para lectura en PC: pruebas cinéticas, multi-longitud de onda, cuantitativo, escaneo.               
- Forro de protección,
- Que incluya cuatro (4) celdas estándar de vidrio y dos (2) de cuarzo.
EL EQUIPO DEBE SER  ENTREGADO INSTALADO EN PERFECTAS CONDICIONES DE FUNCIONAMIENTO  Y CAPACITACIÓN DE MANEJO.
UN SERVICIO GRATUITO DE MANTENIMIENTO  DURANTE EL PRIMER AÑO.
</t>
    </r>
    <r>
      <rPr>
        <b/>
        <sz val="11"/>
        <color theme="1"/>
        <rFont val="Arial"/>
        <family val="2"/>
      </rPr>
      <t xml:space="preserve">PRESUPUESTO OFICIAL: $14.994.000 PRECIO UNITARIO IVA INCLUIDO   </t>
    </r>
    <r>
      <rPr>
        <sz val="11"/>
        <color theme="1"/>
        <rFont val="Arial"/>
        <family val="2"/>
      </rPr>
      <t xml:space="preserve"> </t>
    </r>
  </si>
  <si>
    <r>
      <t xml:space="preserve">QLS
SUV5800
</t>
    </r>
    <r>
      <rPr>
        <b/>
        <sz val="10"/>
        <color rgb="FFFF0000"/>
        <rFont val="Arial"/>
        <family val="2"/>
      </rPr>
      <t>THERMO SCIENTIFIC
10S UV-VIS.</t>
    </r>
  </si>
  <si>
    <t>THERMO SCIENTIFIC
10S UV-VIS.</t>
  </si>
  <si>
    <t>2 AÑOS</t>
  </si>
  <si>
    <t>30 DIAS</t>
  </si>
  <si>
    <t>QLS
SUV5800</t>
  </si>
  <si>
    <t>Plancha de agitación magnética con calentamiento</t>
  </si>
  <si>
    <r>
      <t xml:space="preserve">Plancha de agitación magnética
con calentamiento Isotemp
Área de métrica de calentamiento
Especificaciones:
- Dimensiones: </t>
    </r>
    <r>
      <rPr>
        <sz val="11"/>
        <color rgb="FFFF0000"/>
        <rFont val="Arial"/>
        <family val="2"/>
      </rPr>
      <t xml:space="preserve"> </t>
    </r>
    <r>
      <rPr>
        <b/>
        <sz val="11"/>
        <color rgb="FFFF0000"/>
        <rFont val="Arial"/>
        <family val="2"/>
      </rPr>
      <t xml:space="preserve"> Aproximadamente 18,4 X 18,4  cm</t>
    </r>
    <r>
      <rPr>
        <sz val="11"/>
        <color theme="1"/>
        <rFont val="Arial"/>
        <family val="2"/>
      </rPr>
      <t xml:space="preserve">
- Material de la superficie de calentamiento: Cerámica blanca refractaria quimioresistente
- Rango de agitación</t>
    </r>
    <r>
      <rPr>
        <sz val="11"/>
        <color rgb="FFFF0000"/>
        <rFont val="Arial"/>
        <family val="2"/>
      </rPr>
      <t xml:space="preserve"> </t>
    </r>
    <r>
      <rPr>
        <b/>
        <sz val="11"/>
        <color rgb="FFFF0000"/>
        <rFont val="Arial"/>
        <family val="2"/>
      </rPr>
      <t xml:space="preserve"> hasta</t>
    </r>
    <r>
      <rPr>
        <sz val="11"/>
        <color rgb="FF0070C0"/>
        <rFont val="Arial"/>
        <family val="2"/>
      </rPr>
      <t xml:space="preserve"> </t>
    </r>
    <r>
      <rPr>
        <sz val="11"/>
        <color theme="1"/>
        <rFont val="Arial"/>
        <family val="2"/>
      </rPr>
      <t>1.500rpm
- Rango de temperatura hasta 540°C</t>
    </r>
    <r>
      <rPr>
        <b/>
        <sz val="11"/>
        <color rgb="FFFF0000"/>
        <rFont val="Arial"/>
        <family val="2"/>
      </rPr>
      <t xml:space="preserve"> +/- 40°C</t>
    </r>
    <r>
      <rPr>
        <sz val="11"/>
        <color theme="1"/>
        <rFont val="Arial"/>
        <family val="2"/>
      </rPr>
      <t xml:space="preserve">
</t>
    </r>
    <r>
      <rPr>
        <b/>
        <sz val="11"/>
        <color theme="1"/>
        <rFont val="Arial"/>
        <family val="2"/>
      </rPr>
      <t xml:space="preserve">PRESUPUESTO OFICIAL: $1.904.000 PRECIO UNITARIO IVA INCLUIDO   </t>
    </r>
    <r>
      <rPr>
        <sz val="11"/>
        <color theme="1"/>
        <rFont val="Arial"/>
        <family val="2"/>
      </rPr>
      <t xml:space="preserve">                                        </t>
    </r>
  </si>
  <si>
    <r>
      <t xml:space="preserve">Fisher
SP88854200
</t>
    </r>
    <r>
      <rPr>
        <b/>
        <sz val="10"/>
        <color rgb="FFFF0000"/>
        <rFont val="Arial"/>
        <family val="2"/>
      </rPr>
      <t xml:space="preserve">VELP SCIENTIFICA
MODELO AREC  REF. F20510011  </t>
    </r>
    <r>
      <rPr>
        <sz val="10"/>
        <color rgb="FF0070C0"/>
        <rFont val="Arial"/>
        <family val="2"/>
      </rPr>
      <t xml:space="preserve">
</t>
    </r>
    <r>
      <rPr>
        <b/>
        <sz val="10"/>
        <color rgb="FFFF0000"/>
        <rFont val="Arial"/>
        <family val="2"/>
      </rPr>
      <t>VWR INTERNACIONAL</t>
    </r>
  </si>
  <si>
    <t>VELP SCIENTIFICA
MODELO AREC  REF. F20510011</t>
  </si>
  <si>
    <t xml:space="preserve">Plancha de agitación magnética
con calentamiento Isotemp MARCA FISHER REF.11-520-16SH 
Área de métrica de calentamiento
Especificaciones:
- Dimensiones: 10.2 x 10.2cm
- Material de la superficie de calentamiento: Cerámica blanca refractaria quimioresistente
- Voltage 110-120V Hertz 50/60Hz
- Rango de agitación hasta :  2.500rpm
- Rango de temperatura hasta 538C, ajustable en incrementos de 1°C.
</t>
  </si>
  <si>
    <t xml:space="preserve">Equipo:1 año por defectos de fabrica mas no por mal manejo </t>
  </si>
  <si>
    <t>Fisher
SP88854200</t>
  </si>
  <si>
    <t xml:space="preserve"> 
SP88854100 /  THERMO SCIENTIFIC </t>
  </si>
  <si>
    <t xml:space="preserve">MARCA  BIOBASE, MODELO MS7-H550-PRO </t>
  </si>
  <si>
    <t>DLAB / REF: 8030122211 / AGITADOR MAGNÉTICO/CALENTAMIENTO 10L TIPO MS7-H550-S COMPLETO
LED, 550°C, 0-1500 RPM, INCLUYE SOPORTE Y SENSOR REF. 18900016, 18900017</t>
  </si>
  <si>
    <t xml:space="preserve">2 años </t>
  </si>
  <si>
    <t>Fisher
SP88854200</t>
  </si>
  <si>
    <t>Medidor de Oxígeno disuelto de Luminiscencia</t>
  </si>
  <si>
    <r>
      <t xml:space="preserve">MEDIDOR PORTÁTIL CON SONDA DE OXÍGENO DISUELTO ÓPTICO LDO101
Equipo multiparámetro: pH, mV, ISE, DO, Conductividad, TDS, Salinidad, Resistividad, ORP y Temperatura
</t>
    </r>
    <r>
      <rPr>
        <sz val="11"/>
        <color theme="1"/>
        <rFont val="Arial"/>
        <family val="2"/>
      </rPr>
      <t xml:space="preserve">
Que incluya
- Tipo de sonda: Estándar
- Medidor HQ30d medidor portátil, 
- Sonda de oxígeno disuelto óptico LDO10101 con cable de 1 m, 
- Soporte del medidor, botella de DBO y tapón para la calibración,
- Posibilidad de uso con pilas (4 pilas AA),
- Guía de inicio rápido
- Manual de usuario
- CD de documentación
</t>
    </r>
    <r>
      <rPr>
        <b/>
        <sz val="11"/>
        <color theme="1"/>
        <rFont val="Arial"/>
        <family val="2"/>
      </rPr>
      <t xml:space="preserve">PRESUPUESTO OFICIAL: $8.245.841 PRECIO UNITARIO IVA INCLUIDO    
</t>
    </r>
  </si>
  <si>
    <r>
      <t xml:space="preserve">HACH 
8506300 
HQ30D
</t>
    </r>
    <r>
      <rPr>
        <b/>
        <sz val="10"/>
        <color rgb="FFFF0000"/>
        <rFont val="Arial"/>
        <family val="2"/>
      </rPr>
      <t xml:space="preserve">MODELO STARA3295 MARCA THERMO SCIENTIFIC.
</t>
    </r>
  </si>
  <si>
    <t>HACH  8506300 HQ30D</t>
  </si>
  <si>
    <t>45 DIAS</t>
  </si>
  <si>
    <t>SI ANALYTICS  
/ REF: 285204770 / OXIGENOMETRO HANDYLAB 680 VERSATILE  + REF: 
209100 / Botella ambar para DBO  PF 600 WTW, Paquete x 3 botellas</t>
  </si>
  <si>
    <t>2 años , en el equipo, tres meses en la sonda</t>
  </si>
  <si>
    <t xml:space="preserve">30 días </t>
  </si>
  <si>
    <t>MODELO STARA3295 MARCA THERMO SCIENTIFIC.                                 13-645-571</t>
  </si>
  <si>
    <t>HACH 
8506300 
HQ30D</t>
  </si>
  <si>
    <t>VALOR TOTAL ÍTEM 1</t>
  </si>
  <si>
    <t>EVALUACIÓN TÉCNICA ÍTEM 2</t>
  </si>
  <si>
    <t>ÍTEM 2. TECNOLOGÍA QUÍMICA I</t>
  </si>
  <si>
    <t>LANZETTA RENGIFO &amp; CIA SAS</t>
  </si>
  <si>
    <t>DESCRIPCION DEL EQUIPO</t>
  </si>
  <si>
    <t>MARCA O REFERENCIA SOLICITADA</t>
  </si>
  <si>
    <t>CARACTERISTICA A EVALUAR</t>
  </si>
  <si>
    <t>ESPECIFICACIONES SOLICITADAS POR LA UNIVERSIDAD</t>
  </si>
  <si>
    <t>Sistema de Análisis Térmico Simultaneo DSC/TGA Modelo
SDT Discovery 650,</t>
  </si>
  <si>
    <t>Sistema de Análisis Térmico Simultaneo en las funciones: Calorímetro Diferencial de Barrido DSC y Analizador Termo Gravimétrico TGA</t>
  </si>
  <si>
    <t>MARCA TA INSTRUMENTS. MODELO  SDT Discovery 650.  REFERENCIA 963000,901. MARCA: Netzsch. Marca Metler Toledo, Modelo: TGA/DSC 3+  (High Temperature Furnace HT)</t>
  </si>
  <si>
    <t xml:space="preserve">Sistema de Análisis Térmico Simultaneo </t>
  </si>
  <si>
    <t>Simultaneo. Horizontal.</t>
  </si>
  <si>
    <t>UNIDAD</t>
  </si>
  <si>
    <t xml:space="preserve"> TA INSTRUMENTS. MODELO  SDT Discovery 650.  REFERENCIA 963000,901</t>
  </si>
  <si>
    <t>2 años de garantía, 2 mantenimientos preventivos durante los años de garantia. GARANTIA DE 5 AÑOS PARA EL HORNO</t>
  </si>
  <si>
    <t>40 dias</t>
  </si>
  <si>
    <t>SI CUMPLE</t>
  </si>
  <si>
    <t>Doble brazo</t>
  </si>
  <si>
    <t>Opción de una o dos muestras en modo TGA de manera simultanea.</t>
  </si>
  <si>
    <t>Rango de Temperatura</t>
  </si>
  <si>
    <t>Desde Temperatura Ambiente hasta 1500 °C o superiores</t>
  </si>
  <si>
    <t>Sistema en modo DSC y TGA</t>
  </si>
  <si>
    <r>
      <t>Modulado para la determinación de la capacidad calorífica C</t>
    </r>
    <r>
      <rPr>
        <vertAlign val="subscript"/>
        <sz val="10"/>
        <rFont val="Arial"/>
        <family val="2"/>
      </rPr>
      <t>p</t>
    </r>
  </si>
  <si>
    <t>Modulado para estudios cinéticos</t>
  </si>
  <si>
    <t>Precisión de Temperatura Dinámica</t>
  </si>
  <si>
    <t xml:space="preserve"> ±0.5 °C o menor.</t>
  </si>
  <si>
    <t>Sistema de balanza</t>
  </si>
  <si>
    <t xml:space="preserve">Una o doble balanza horizontal </t>
  </si>
  <si>
    <t>Sensibilidad de la balanza</t>
  </si>
  <si>
    <t>0,1 ug o menor</t>
  </si>
  <si>
    <t xml:space="preserve">Velocidad de Calentamiento (Lineal) </t>
  </si>
  <si>
    <t>0.1 a 100 °C/min Opcion: 100 K/min</t>
  </si>
  <si>
    <t>Exactitud/Precisión Calorimétrica</t>
  </si>
  <si>
    <t xml:space="preserve"> ±2 % </t>
  </si>
  <si>
    <t>Repetibilidad de la temperatura</t>
  </si>
  <si>
    <t>0,1 °C Opcion: +/- 0,3 K</t>
  </si>
  <si>
    <t>Sensibilización del DSC</t>
  </si>
  <si>
    <t>4 micro watts</t>
  </si>
  <si>
    <t>Exactitud de la Capacidad Calorífica</t>
  </si>
  <si>
    <t>±5 %</t>
  </si>
  <si>
    <t>Capacidad de Peso de la Muestra</t>
  </si>
  <si>
    <t>De 10 a 200 mg  o superior. Opcion: &lt;_ 900 uL</t>
  </si>
  <si>
    <t xml:space="preserve">Precisión de Peso </t>
  </si>
  <si>
    <t>±0.1 % o mejor</t>
  </si>
  <si>
    <t>Exactitud de Peso</t>
  </si>
  <si>
    <t>±0.5 % o mejor</t>
  </si>
  <si>
    <t xml:space="preserve">Vacío: </t>
  </si>
  <si>
    <r>
      <rPr>
        <b/>
        <sz val="10"/>
        <color rgb="FFFF0000"/>
        <rFont val="Arial"/>
        <family val="2"/>
      </rPr>
      <t>50 μtorr o 10</t>
    </r>
    <r>
      <rPr>
        <b/>
        <vertAlign val="superscript"/>
        <sz val="10"/>
        <color rgb="FFFF0000"/>
        <rFont val="Arial"/>
        <family val="2"/>
      </rPr>
      <t>-2</t>
    </r>
    <r>
      <rPr>
        <b/>
        <sz val="10"/>
        <color rgb="FFFF0000"/>
        <rFont val="Arial"/>
        <family val="2"/>
      </rPr>
      <t xml:space="preserve"> Pa Opcion: &gt; 10 mbar</t>
    </r>
  </si>
  <si>
    <t xml:space="preserve">Pantalla </t>
  </si>
  <si>
    <t>Normal o Tipo touch a color</t>
  </si>
  <si>
    <t>Ethernet hub TA INSTRUMENTS REFERENCIA 924500,602</t>
  </si>
  <si>
    <t xml:space="preserve">Software </t>
  </si>
  <si>
    <t>Opcion: TRIOS u otro.</t>
  </si>
  <si>
    <t xml:space="preserve">Software para la operación del instrumento, con las aplicaciones básicas del análisis. (Adquisición, procesamiento y reporte de datos). </t>
  </si>
  <si>
    <t xml:space="preserve">Software para el manejo de los datos y la correcta operación del instrumento. </t>
  </si>
  <si>
    <t>Computador</t>
  </si>
  <si>
    <t>Procesador</t>
  </si>
  <si>
    <t>Intel Core 2 Dúo</t>
  </si>
  <si>
    <t>Memoria</t>
  </si>
  <si>
    <t>8 GB RAM</t>
  </si>
  <si>
    <t>Hard Drive</t>
  </si>
  <si>
    <t>Mayor a 80 GB de espacio libre. 700 MB para el Software</t>
  </si>
  <si>
    <t>DVD</t>
  </si>
  <si>
    <t>48 x CD ROM  y DVD</t>
  </si>
  <si>
    <t>Memoria grafica</t>
  </si>
  <si>
    <t>128 GB</t>
  </si>
  <si>
    <t>Monitor</t>
  </si>
  <si>
    <t>23 o 24 pulgadas pantalla ancha.</t>
  </si>
  <si>
    <t>Sistema operativo</t>
  </si>
  <si>
    <t>Windows 10</t>
  </si>
  <si>
    <t>Conectividad</t>
  </si>
  <si>
    <t>El computador controlador se debe poder conectar a Internet.</t>
  </si>
  <si>
    <t>INSTALACION</t>
  </si>
  <si>
    <t xml:space="preserve">El equipo debe ser instalado en el Laboratorio 6-129 del Edificio 6 de la Universidad Tecnológica de Pereira.  El espacio físico ya cuenta con la mesa resistente el peso y el aire acondicionado. </t>
  </si>
  <si>
    <t>Si</t>
  </si>
  <si>
    <t>CAPACITACION</t>
  </si>
  <si>
    <t>Con la entrega del  equipo se debe ofrecer un programa de capacitación y entrenamiento para 6 personas de mínimo 16 horas sobre: Bases de la calorimetría  y entrenamiento sobre la operación tanto del instrumento como del software.  Las horas de capacitación deben ser reales no al tiempo del técnico haciendo el acondicionamiento del instrumento.</t>
  </si>
  <si>
    <r>
      <rPr>
        <b/>
        <u/>
        <sz val="10"/>
        <rFont val="Arial"/>
        <family val="2"/>
      </rPr>
      <t>MANTENIMIENTO</t>
    </r>
    <r>
      <rPr>
        <sz val="10"/>
        <rFont val="Arial"/>
        <family val="2"/>
      </rPr>
      <t xml:space="preserve"> </t>
    </r>
  </si>
  <si>
    <t>Deben estar incluidas (Sin costo): Dos visitas de mantenimiento preventivo durante la duración de la garantía. Una en el primer año de entrega y la segunda dos meses antes de terminarse la garantía. Todas las de mantenimiento correctivo que se requieran  durante el tiempo de garantía.</t>
  </si>
  <si>
    <t>GARANTIA</t>
  </si>
  <si>
    <t>Dos (2) años como mínimo a partir de la fecha de entrega en correcto funcionamiento del instrumento y del PC.</t>
  </si>
  <si>
    <r>
      <rPr>
        <b/>
        <u/>
        <sz val="10"/>
        <rFont val="Arial"/>
        <family val="2"/>
      </rPr>
      <t>OBSERVACION:</t>
    </r>
    <r>
      <rPr>
        <sz val="10"/>
        <rFont val="Arial"/>
        <family val="2"/>
      </rPr>
      <t xml:space="preserve"> Se debe tratar de un equipo nuevo, no repotenciado ni salido de demostración. </t>
    </r>
  </si>
  <si>
    <t>Equipo Nuevo, no repotenciado ni que haya estado como equipo demo:</t>
  </si>
  <si>
    <t>PRESUPUESTO OFICIAL:</t>
  </si>
  <si>
    <t>Propuestas técnicas que superen este presupuesto oficial no serán evaluadas.</t>
  </si>
  <si>
    <t>VALOR TOTAL ÍTEM 2</t>
  </si>
  <si>
    <t>EVALUACIÓN COMITÉ TÉCNICO ÍTEM 3</t>
  </si>
  <si>
    <t>ÍTEM 3. TECNOLOGÍA QUÍMICA II</t>
  </si>
  <si>
    <t>INNOVACION TECNOLOGICA S.A.S. – INNOVATEK S.A.S.</t>
  </si>
  <si>
    <t>PURIFICACIÓN Y ANÁLISIS DE FLUIDOS S.A.S</t>
  </si>
  <si>
    <t>UND DE MEDIDA</t>
  </si>
  <si>
    <t>Espectrofotómetro de absorción atómica. Compuesto por:</t>
  </si>
  <si>
    <t>Espectrofotómetro de Absorción Atómica.</t>
  </si>
  <si>
    <t>Thermo  Scientific Modelo ICE 3500;   Shimadzu modelo AA7000; Agilent modelo: 240</t>
  </si>
  <si>
    <t>Sistema óptico</t>
  </si>
  <si>
    <t xml:space="preserve">Doble haz para la operación en las técnica de llama. Haz doble o simple en las técnicas horno de grafito y generador de hidruros. </t>
  </si>
  <si>
    <t>modelo ICE 3500, marca THERMO  SCIENTIFIC</t>
  </si>
  <si>
    <t>12 MESES</t>
  </si>
  <si>
    <t>35 días calendario contados a partir de la fecha de legalización del contrato.</t>
  </si>
  <si>
    <r>
      <rPr>
        <b/>
        <sz val="11"/>
        <color theme="1"/>
        <rFont val="Calibri"/>
        <family val="2"/>
        <scheme val="minor"/>
      </rPr>
      <t>NO CUMPLE.</t>
    </r>
    <r>
      <rPr>
        <sz val="11"/>
        <color theme="1"/>
        <rFont val="Calibri"/>
        <family val="2"/>
        <scheme val="minor"/>
      </rPr>
      <t xml:space="preserve"> La Universidad solicita que la duración de la garantía sea de mínimo dos años. El Proveedor presenta en el ANEXO 1 "ESPECIFICACIONES TÉCNICAS Y  PRESENTACIÓN DE OFERTA" 12 meses de garantía.</t>
    </r>
  </si>
  <si>
    <t>SHIMADZU / AA-7000</t>
  </si>
  <si>
    <t>26 Meses</t>
  </si>
  <si>
    <t>45 - 60 Días</t>
  </si>
  <si>
    <t>Rango de longitud de onda entre 180 +/-  10 y 900 +/- 10 nm</t>
  </si>
  <si>
    <t>Monocromador: Tipo  Czerney-Turner;  Echelle o Ebert</t>
  </si>
  <si>
    <t>Ancho de banda espectral en nm:</t>
  </si>
  <si>
    <t>Selección automática desde 0,2  hasta mínimo 1,0 nm o mejor.</t>
  </si>
  <si>
    <t>Torreta para cuatro o seis lámparas</t>
  </si>
  <si>
    <t>Debe permitir utilizar lámparas codificadas y no codificadas. También operar con lámparas mono elemento o multi elemento.</t>
  </si>
  <si>
    <t>Tipo de operación: 1 encendida.  Opcional no indispensable: 1 lámpara en precalentamiento.</t>
  </si>
  <si>
    <t>Detector</t>
  </si>
  <si>
    <t>Tubo fotomultiplicador para todo el rango de longitud de onda.</t>
  </si>
  <si>
    <t>Corrección de señal de fondo (Backgroud)</t>
  </si>
  <si>
    <t>Lámpara de deuterio. Rango entre 185 a 350 nm +/-  5 nm</t>
  </si>
  <si>
    <t>Optimización automática de la llama</t>
  </si>
  <si>
    <t>De la posición del quemador, y de la mezcla de gases para obtener la máxima sensibilidad.</t>
  </si>
  <si>
    <t xml:space="preserve">Control de gases </t>
  </si>
  <si>
    <t xml:space="preserve">Programable en pasos de 0,1 L/min controlado por el software. Posibilidad de optimización. Cambio automático al gas oxidante. </t>
  </si>
  <si>
    <t xml:space="preserve">Quemadores </t>
  </si>
  <si>
    <r>
      <t>Uno de titanio o Incoloy de 10 cm  para llama C</t>
    </r>
    <r>
      <rPr>
        <b/>
        <sz val="8"/>
        <color rgb="FFFF0000"/>
        <rFont val="Arial"/>
        <family val="2"/>
      </rPr>
      <t>2</t>
    </r>
    <r>
      <rPr>
        <b/>
        <sz val="10"/>
        <color rgb="FFFF0000"/>
        <rFont val="Arial"/>
        <family val="2"/>
      </rPr>
      <t>H</t>
    </r>
    <r>
      <rPr>
        <b/>
        <sz val="8"/>
        <color rgb="FFFF0000"/>
        <rFont val="Arial"/>
        <family val="2"/>
      </rPr>
      <t>2-</t>
    </r>
    <r>
      <rPr>
        <b/>
        <sz val="10"/>
        <color rgb="FFFF0000"/>
        <rFont val="Arial"/>
        <family val="2"/>
      </rPr>
      <t>aire, debe incluir sistema de seguridad.</t>
    </r>
  </si>
  <si>
    <r>
      <t>Uno de titanio o Incoloy de 50 o 60 mm para llama N</t>
    </r>
    <r>
      <rPr>
        <sz val="8"/>
        <rFont val="Arial"/>
        <family val="2"/>
      </rPr>
      <t>2</t>
    </r>
    <r>
      <rPr>
        <sz val="10"/>
        <rFont val="Arial"/>
        <family val="2"/>
      </rPr>
      <t>O-C2H2  debe incluir sistema de seguridad.</t>
    </r>
  </si>
  <si>
    <t>Unidad de atomización de llama</t>
  </si>
  <si>
    <t>Cámara de nebulización en material inerte y de alta resistencia.</t>
  </si>
  <si>
    <t>Nebulizador resistente a la corrosión.</t>
  </si>
  <si>
    <t>Esfera o perla  de impacto ajustable externamente</t>
  </si>
  <si>
    <r>
      <t xml:space="preserve">AUTOMUESTREADOR : De doble servicio para modo Llama y modo Horno.  OPCIONAL: AUTOMUESTREADOR PARA MODO LLAMA Y AUTOMUESTREADOR PARA MODO HORNO. 
</t>
    </r>
    <r>
      <rPr>
        <sz val="10"/>
        <color rgb="FFFF0000"/>
        <rFont val="Arial"/>
        <family val="2"/>
      </rPr>
      <t xml:space="preserve">
</t>
    </r>
  </si>
  <si>
    <t xml:space="preserve">Control  </t>
  </si>
  <si>
    <t xml:space="preserve">Mediante comunicación   a través del espectrofotómetro AA con el PC. </t>
  </si>
  <si>
    <t xml:space="preserve">Número de posiciones de reactivos </t>
  </si>
  <si>
    <t>Entre 5 a 8 posiciones de reactivos</t>
  </si>
  <si>
    <t>Número de posiciones de muestra</t>
  </si>
  <si>
    <t>Mínimo 40 posiciones en forma automática.</t>
  </si>
  <si>
    <t>Botella para solución de lavado</t>
  </si>
  <si>
    <t>Garrafa plástica de volumen adecuado.</t>
  </si>
  <si>
    <t>Opciones de muestreo</t>
  </si>
  <si>
    <t>Sistema independiente o simultaneo para el análisis por llama  y horno de grafito</t>
  </si>
  <si>
    <t>Funciones para operación con llama:</t>
  </si>
  <si>
    <t xml:space="preserve">Detección del punto cero. </t>
  </si>
  <si>
    <t>Para mínimo 40 posiciones.</t>
  </si>
  <si>
    <t>Función  auto lavado.</t>
  </si>
  <si>
    <t>Función auto diagnostico.</t>
  </si>
  <si>
    <t>Función de auto mezclado opcional para llama.</t>
  </si>
  <si>
    <t>Funciones para operación con horno de grafito</t>
  </si>
  <si>
    <t xml:space="preserve">Detección del punto cero.  </t>
  </si>
  <si>
    <t>Función auto mezclado</t>
  </si>
  <si>
    <t>Dilución mediante la adición de reactivos.</t>
  </si>
  <si>
    <t>Rango de inyección desde 2 hasta mínimo 50 micro litros o mejor.</t>
  </si>
  <si>
    <t>Auto dilución y re-análisis</t>
  </si>
  <si>
    <t xml:space="preserve">Para la medición de muestras desconocidas, debe realizar extrapolación, calculo automático de la dilución. </t>
  </si>
  <si>
    <t xml:space="preserve">Horno de grafito con cámara de video  y sus respectivos accesorios. 
</t>
  </si>
  <si>
    <t>Cambio automático del modo llama a modo horno de grafito</t>
  </si>
  <si>
    <t>Debe permitir el cambio del modo llama al modo de horno de grafito de forma automática, realizando el alineamiento del sistema que se vaya a trabajar a máxima sensibilidad. No deben removerse piezas, ni la utilización de herramientas para hacer desmontes para el cambio de función. Con camara de video.</t>
  </si>
  <si>
    <t>Rango de temperatura</t>
  </si>
  <si>
    <t>Desde temperatura ambiente hasta 3000°C</t>
  </si>
  <si>
    <t>Control de calentamiento del sistema</t>
  </si>
  <si>
    <t>Para secado: control digital con calibración de la temperatura, para cenizas y atomización control vía sensor óptico o por control digital..</t>
  </si>
  <si>
    <t>Programación de las condiciones de calentamiento</t>
  </si>
  <si>
    <t>Programable</t>
  </si>
  <si>
    <t>Control de gas inerte (Ar)</t>
  </si>
  <si>
    <t xml:space="preserve">Con opciones de alta sensibilidad y enriquecimiento de la muestra en el horno. </t>
  </si>
  <si>
    <t>Programable desde del software</t>
  </si>
  <si>
    <t>Operación en rango de trabajo que se defina en el método de análisis.</t>
  </si>
  <si>
    <t>Medidas de seguridad.</t>
  </si>
  <si>
    <t xml:space="preserve">Monitoreo de la rata de flujo del agua de enfriamiento. </t>
  </si>
  <si>
    <t>Monitoreo de la presión del gas.</t>
  </si>
  <si>
    <t xml:space="preserve">Revisión  del bloque de enfriamiento del horno.  </t>
  </si>
  <si>
    <t>Marca y Referencia del Software</t>
  </si>
  <si>
    <t>Software para el manejo de los datos y la correcta operación del instrumento.</t>
  </si>
  <si>
    <t>Modo de medida</t>
  </si>
  <si>
    <t>Método de llama, horno de grafito y emisión atómica</t>
  </si>
  <si>
    <t>Métodos de calibración</t>
  </si>
  <si>
    <t xml:space="preserve">Debe permitir la construcción de curvas de calibración.  
</t>
  </si>
  <si>
    <t>Protocolo de control de calidad y presentacion de informes.</t>
  </si>
  <si>
    <t>El Software del equipo debe contar con un  Protocolo de control de calidad . Donde cada protocolo debe establecer las diferentes características, consideraciones y presentaciones en pantalla y a manera de informe. Estas pueden ser opcionales: Valor Promedio; Repeticiones, desviación estándar (SD), coeficiente de variación  (RSD), Correcion de linea base, Correccion de sensibilidad.</t>
  </si>
  <si>
    <t xml:space="preserve">Dos Lámparas de cátodo Hueco. </t>
  </si>
  <si>
    <t xml:space="preserve">Lámparas de cátodo hueco para los siguientes elementos:  Hierro y plomo </t>
  </si>
  <si>
    <t>Lámparas de cátodo hueco para hierro y plomo</t>
  </si>
  <si>
    <t xml:space="preserve">Sistema recirculador de agua </t>
  </si>
  <si>
    <t>Sistema de enfriamiento y recirculación de agua</t>
  </si>
  <si>
    <t>Rango de temperatura de 10 a 25°C., flujo de agua acorde al funcionamiento correcto del horno.</t>
  </si>
  <si>
    <t>Computador Intel Core I5. Memoria RAM de 4 Gb y disco duro de 1 Tera. Características acordes al software que utilice el instrumento Monitor de 23 pulgadas.</t>
  </si>
  <si>
    <t>UPS</t>
  </si>
  <si>
    <t>UPS de 3 KV para el espectrofotómetro</t>
  </si>
  <si>
    <t>Regulador del voltaje para el Horno de grafito.</t>
  </si>
  <si>
    <t xml:space="preserve">Kit de inicio que incluye : </t>
  </si>
  <si>
    <t>Tubos para el automuestreador</t>
  </si>
  <si>
    <t>Tubos de grafito para el horno.</t>
  </si>
  <si>
    <t>Alambre de limpieza del atomizador</t>
  </si>
  <si>
    <t>Empaques de la cámara de pre mezcla</t>
  </si>
  <si>
    <t>Tubo capilar para la aspiración.</t>
  </si>
  <si>
    <t>Empaques del atomizador</t>
  </si>
  <si>
    <t xml:space="preserve">El equipo debe ser instalado en el Laboratorio 6-124 del Edificio 6 de la Universidad Tecnológica de Pereira.  El espacio físico ya tiene las acometidas de gases especiales y el sistema de extracción de vapores (Motor y ducto). Además de contar con la   mesa resistente el peso y el aire acondicionado. </t>
  </si>
  <si>
    <t>CALIFICACION IQ/OQ DE INSTALACIÓN Y DESEMPEÑO DEL EQUIPO:</t>
  </si>
  <si>
    <t>El proveedor deberá aportar documento que certifique Calificación de instalación y desempeño IQ/OQ siguiendo los protocolos y documentos del fabricante.</t>
  </si>
  <si>
    <r>
      <rPr>
        <b/>
        <u/>
        <sz val="10"/>
        <rFont val="Arial"/>
        <family val="2"/>
      </rPr>
      <t>CAPACITACION:</t>
    </r>
    <r>
      <rPr>
        <sz val="10"/>
        <rFont val="Arial"/>
        <family val="2"/>
      </rPr>
      <t xml:space="preserve"> </t>
    </r>
  </si>
  <si>
    <t>Con la entrega del  equipo se debe ofrecer un programa de capacitación y entrenamiento para 6 personas de mínimo 24 horas sobre: Bases de la Absorción Atómica  y entrenamiento sobre la operación tanto del instrumento como del software.  Las horas de capacitación deben ser reales no al tiempo del técnico haciendo el acondicionamiento del instrumento.</t>
  </si>
  <si>
    <t>Deben estar incluidas: Dos visitas de mantenimiento preventivo durante la duración de la garantía. Una en el primer año de entrega y la segunda dos meses antes de terminarse la garantía. Todas las de mantenimiento correctivo que se requieran  durante el tiempo de garantía.</t>
  </si>
  <si>
    <t>VALOR TOTAL ÍTEM 3</t>
  </si>
  <si>
    <t>EVALUACIÓN COMITÉ TÉCNICO</t>
  </si>
  <si>
    <t>ÍTEM 4. MEDICINA VETERINARIA</t>
  </si>
  <si>
    <t>LAB BRANDS S.A.S.</t>
  </si>
  <si>
    <t>QUIMMEC S.A.S</t>
  </si>
  <si>
    <t>REACTIVOS EQUIPOS Y QUIMICOS LIMITADA</t>
  </si>
  <si>
    <t>SCIENTIFIC PRODUCTS LTDA</t>
  </si>
  <si>
    <t xml:space="preserve">SSI SOLUCIONES TECNOLÓGICAS </t>
  </si>
  <si>
    <t xml:space="preserve">AGITADOR </t>
  </si>
  <si>
    <r>
      <t xml:space="preserve">MAGNETICO/CALENTAMIENTO 20L MS-H-S, 0- HASTA 20 LITROS Y 340°C ACERO INOX. REVESTIDO EN CERAMICA DIAM.135mm
</t>
    </r>
    <r>
      <rPr>
        <b/>
        <sz val="12"/>
        <rFont val="Calibri"/>
        <family val="2"/>
        <scheme val="minor"/>
      </rPr>
      <t xml:space="preserve">PRESUPUESTO OFICIAL: $1.392.300 PRECIO UNITARIO IVA INCLUIDO    </t>
    </r>
  </si>
  <si>
    <t>MARCA LB PRO 
REF.SCH-811121020244</t>
  </si>
  <si>
    <t>DLAB / REFRENCIA: 8030211010 / AGITADOR MAGNÉTICO/CALENTAMIENTO 20L TIPO MS-H-S, LED, 340°C,0-1500 RPM</t>
  </si>
  <si>
    <t>Inmediata 2 dias</t>
  </si>
  <si>
    <t>LB PRO REF.SCH-811121020244</t>
  </si>
  <si>
    <t>10 DIAS</t>
  </si>
  <si>
    <t xml:space="preserve">ESPECTROFOTOMETRO </t>
  </si>
  <si>
    <r>
      <t xml:space="preserve">VISIBLE 325 -1000 nm ANCHO BANDA 4nm (PRECISION +/- 2nm) LAMP. TUNGSTENO HAZ SIMPLE Y SOFTWARE
</t>
    </r>
    <r>
      <rPr>
        <b/>
        <sz val="12"/>
        <rFont val="Calibri"/>
        <family val="2"/>
        <scheme val="minor"/>
      </rPr>
      <t xml:space="preserve">PRESUPUESTO OFICIAL: $5.140.800 PRECIO UNITARIO IVA INCLUIDO    </t>
    </r>
  </si>
  <si>
    <r>
      <t xml:space="preserve">MARCA MAPADA REF.SCH-V-1200
</t>
    </r>
    <r>
      <rPr>
        <b/>
        <sz val="11"/>
        <color rgb="FFFF0000"/>
        <rFont val="Calibri"/>
        <family val="2"/>
        <scheme val="minor"/>
      </rPr>
      <t>MARCA</t>
    </r>
    <r>
      <rPr>
        <sz val="11"/>
        <color theme="1"/>
        <rFont val="Calibri"/>
        <family val="2"/>
        <scheme val="minor"/>
      </rPr>
      <t xml:space="preserve"> </t>
    </r>
    <r>
      <rPr>
        <b/>
        <sz val="11"/>
        <color rgb="FFFF0000"/>
        <rFont val="Calibri"/>
        <family val="2"/>
        <scheme val="minor"/>
      </rPr>
      <t>QLS MODELO SV-5800</t>
    </r>
  </si>
  <si>
    <t>MARCA MAPADA REF:-V-1200 / ESPECTROFOTÓMETRO VIS 325 -1000NM CON SOFTWARE / 4NM / HAZ SIMPLE, LÁMPARA TUNGSTENO</t>
  </si>
  <si>
    <t>1 años</t>
  </si>
  <si>
    <t xml:space="preserve">Inmediato, 2 dias salvo previa venta </t>
  </si>
  <si>
    <t>MARCA MAPADA 
REF.SCH-V-1200</t>
  </si>
  <si>
    <t>1 año por defectos de fabricación</t>
  </si>
  <si>
    <t>15 días</t>
  </si>
  <si>
    <t>MARCA MAPADA REF.SCH-V-1200</t>
  </si>
  <si>
    <t>MARCA QLS MODELO SV-5800</t>
  </si>
  <si>
    <t>BAÑO MARIA</t>
  </si>
  <si>
    <r>
      <t xml:space="preserve">RECTANGULAR ACERO INOXIDABLE-CON TAPA, CAP. 6 L
</t>
    </r>
    <r>
      <rPr>
        <b/>
        <sz val="12"/>
        <rFont val="Calibri"/>
        <family val="2"/>
        <scheme val="minor"/>
      </rPr>
      <t>PRESUPUESTO OFICIAL: $2.082.500 PRECIO UNITARIO IVA INCLUIDO</t>
    </r>
  </si>
  <si>
    <t>MARCA INDULAB REF.ND-BM09A</t>
  </si>
  <si>
    <t>PH METRO</t>
  </si>
  <si>
    <r>
      <t xml:space="preserve"> DE MESA MODELO BT-675 CON ACCESORIOS ESTÁNDAR 110V
</t>
    </r>
    <r>
      <rPr>
        <b/>
        <sz val="12"/>
        <rFont val="Calibri"/>
        <family val="2"/>
        <scheme val="minor"/>
      </rPr>
      <t>PRESUPUESTO OFICIAL: $ 2.570.400 PRECIO UNITARIO IVA INCLUIDO</t>
    </r>
  </si>
  <si>
    <r>
      <t xml:space="preserve">MARCA BOECO
 REF. IMP-BOE 5196751
</t>
    </r>
    <r>
      <rPr>
        <b/>
        <sz val="11"/>
        <color rgb="FFFF0000"/>
        <rFont val="Calibri"/>
        <family val="2"/>
        <scheme val="minor"/>
      </rPr>
      <t>MARCA FISHER REF.13636AE53
MODELO ST3100-F MARCA OHAUS.</t>
    </r>
  </si>
  <si>
    <t>MODELO ST3100-F MARCA OHAUS.</t>
  </si>
  <si>
    <t xml:space="preserve">PH METRO DE MESA MODELO ST 3100-F INCLUYE: SUJETADOR PARA ELECTRODO, COBERTURA DE PROTECCION, ELECTRODO ST310 Y POLVO PARA BUFFERS </t>
  </si>
  <si>
    <t xml:space="preserve">Equipo:1 año por defectos de fabrica mas no por mal manejo Electrodos: 3 meses </t>
  </si>
  <si>
    <t xml:space="preserve">30 A 45 DIAS </t>
  </si>
  <si>
    <t>60 Días</t>
  </si>
  <si>
    <t>MARCA: SI ANALYTICS / REFERENCIA : 285206820 / PH METRO DE MESA LAB 845 PH, MV, ISE, TEMP., 3 PUNTOS-CAL. BNC. BLUELINE 25 PH PLÁSTICOSET/BL25PH/CONEXIÓN</t>
  </si>
  <si>
    <t xml:space="preserve">2años en el equipo, tres meses en el electrodo </t>
  </si>
  <si>
    <t>MARCA BOECO REF. IMP-BOE 5196751</t>
  </si>
  <si>
    <t>MARCA BOECO
 REF. IMP-BOE 5196751</t>
  </si>
  <si>
    <t>MARCA FISHER REF.13636AE53</t>
  </si>
  <si>
    <t>Fisher
13636AE153</t>
  </si>
  <si>
    <t>VALOR TOTAL ÍTEM 4</t>
  </si>
  <si>
    <t>EVALUACIÓN COMITÉ TÉCNICO ÍTEM 5</t>
  </si>
  <si>
    <t>ÍTEM 5. CIENCIAS BÁSICAS</t>
  </si>
  <si>
    <t>INNOVATEK LTDA</t>
  </si>
  <si>
    <t>KASSEL GROUP</t>
  </si>
  <si>
    <t>REQUIM LTDA</t>
  </si>
  <si>
    <t>BAÑO</t>
  </si>
  <si>
    <r>
      <t xml:space="preserve"> ULTRASÓNICO DIGITAL - 10L
</t>
    </r>
    <r>
      <rPr>
        <b/>
        <sz val="12"/>
        <rFont val="Calibri"/>
        <family val="2"/>
        <scheme val="minor"/>
      </rPr>
      <t>PRESUPUESTO OFICIAL: $2.713.200 PRECIO UNITARIO IVA INCLUIDO</t>
    </r>
  </si>
  <si>
    <r>
      <t xml:space="preserve">MODELO BK-10XF MARCA BIOBASE
</t>
    </r>
    <r>
      <rPr>
        <b/>
        <sz val="11"/>
        <color rgb="FFFF0000"/>
        <rFont val="Calibri"/>
        <family val="2"/>
        <scheme val="minor"/>
      </rPr>
      <t>Branson CPX-952-519R</t>
    </r>
  </si>
  <si>
    <t xml:space="preserve">MARCA BIOBASE MODELO BK-10XF </t>
  </si>
  <si>
    <t>Si cumple con las especificaciones solicitadas y presupuesto</t>
  </si>
  <si>
    <t>BRANSON</t>
  </si>
  <si>
    <t>UN AÑO</t>
  </si>
  <si>
    <t xml:space="preserve">Se sale del presupuesto </t>
  </si>
  <si>
    <t>MESA ANTIVIBRATORIA</t>
  </si>
  <si>
    <r>
      <t xml:space="preserve">EYL-50x50
</t>
    </r>
    <r>
      <rPr>
        <b/>
        <sz val="12"/>
        <rFont val="Calibri"/>
        <family val="2"/>
        <scheme val="minor"/>
      </rPr>
      <t>PRESUPUESTO OFICIAL: $3.456.950 PRECIO UNITARIO IVA INCLUIDO</t>
    </r>
  </si>
  <si>
    <r>
      <t xml:space="preserve">HALTHEN
</t>
    </r>
    <r>
      <rPr>
        <b/>
        <sz val="11"/>
        <color rgb="FFFF0000"/>
        <rFont val="Calibri"/>
        <family val="2"/>
        <scheme val="minor"/>
      </rPr>
      <t>REF. 5301M5X5 MARCA AIRFLUX</t>
    </r>
  </si>
  <si>
    <t>REF. 5301M5X5 MARCA AIRFLUX</t>
  </si>
  <si>
    <t>HALTHEN /  
EYL-50X50</t>
  </si>
  <si>
    <t>MARCA SB MODELO NEW 2000</t>
  </si>
  <si>
    <t>FABRICACION NACIONAL / PLACA DE MARMOL 6 cm x  / ANTIVIBRATORIA PARA BALANZAS ANALITICAS / PLACA DE MARMOL 6 cm x 51 cm x 51 cm, TUBO 3”,TORNILLOS NIVELADORES</t>
  </si>
  <si>
    <t>si</t>
  </si>
  <si>
    <t xml:space="preserve">ESPECTROFOTÓMETRO UV VIS
</t>
  </si>
  <si>
    <r>
      <t xml:space="preserve"> Controlado por computador con software analítico y de control y accesorios para análisis de líquidos, polvos y análisis superficial de materiales.  Fuente de luz de Xenon, rango de lectura 190-1100 nm, monocromado czerny-Turner.  Ancho de banda 1,0 nm ó 2,0 nm. Doble detector: Fotodiodo de silicona para muestra y rerencia. Modos de barrido: Absorbancia, Transmitancia y Reflectancia, Kubelka-Munk, log(1/R), log (Abs), Abs*Factor, Intensidad, Exactitud de la longitud de onda: ±0.5 nm (full range) ± 0.2 nm (541.9, 546.11 nm líneas de Hg) Repetibilidad &lt; 0.01 nm  546.1 nm mercury line. Velocidad de barrido &lt;1 a 6000 nm/min; variable Intervalo de datos: 10, 5, 2, 1.0, 0.5, 0.2, 0.1 nm Rango fotométrico -0.3 to 4.0 A. Exactitud fotométrica;  a1A: ±0.002 A , y a 2A: ±0.004 A Ruido fotométrico:  0A: ≤0.00008 A  Salida para conexión a LIMS. Puertos USB 2,0  mínimo tres. Requerimientos eléctricos: 100V a 240V, 50 /60Hz. 150 W de consumo eléctrico. </t>
    </r>
    <r>
      <rPr>
        <b/>
        <sz val="12"/>
        <rFont val="Calibri"/>
        <family val="2"/>
        <scheme val="minor"/>
      </rPr>
      <t>Debe Incluir:</t>
    </r>
    <r>
      <rPr>
        <sz val="12"/>
        <rFont val="Calibri"/>
        <family val="2"/>
        <scheme val="minor"/>
      </rPr>
      <t xml:space="preserve"> cable de poder, cargador de una posición, UPS de 2 kVA para asegurar la garantía del espectrofotómetro. Manuales de instalación y de uso para hardware y software. Software de control y procesamiento de señal para Windows 8.1 y 10 Con varios modos de análisis: longitud de onda fija, barrido variable entre 190 a 1100 nm, cuantificación, y toma espectral con variación de tiempo.  El software debe permitir elaboración de reportes y plantillas, diagnóstico y control de uso de la lampara, con programa de test para la verificación del rendimiento,  verificación de exactitud de longitud de onda y fotométrica ruido, reproducibilidad, precisión, linealidad y luz parasita. Aplicación de escaneo con herramientas avanzadas para análisis de picos y procesamientos espectrales (derivadas, suavizado, normalizado, operaciones matemáticas) fotométrica ruido, reproducibilidad, precisión, linealidad y luz parasita. Aplicación de escaneo con herramientas avanzadas para análisis de picos y procesamientos espectrales (derivadas, suavizado, normalizado, operaciones matemáticas) Paquete de Cuantificación, Cálculos integrados para cuantificación, exportación de datos automático por email, Facilidad de obtener reportes con parámetros definidos por el usuario. Que se pueda actualizar para hacer medidas de color CIELab y controlar una esfera de integración. Con software adicional de control de proceso para sistematizar el desarrollo de una metodología analítica. </t>
    </r>
    <r>
      <rPr>
        <b/>
        <sz val="12"/>
        <rFont val="Calibri"/>
        <family val="2"/>
        <scheme val="minor"/>
      </rPr>
      <t>Debe incluir accesorios adicionales</t>
    </r>
    <r>
      <rPr>
        <sz val="12"/>
        <rFont val="Calibri"/>
        <family val="2"/>
        <scheme val="minor"/>
      </rPr>
      <t xml:space="preserve"> :Esfera de integración de haz sencillo, para Espectrofotómetros UV Vis modos de transmitancia difusa y reflectancia difusa
Incluya : esfera de integración de 60 mm con una capa de spectralon que incluya filtro malla de 1ª.Soporte de cubeta para polvos y solidos para uso en el modo de reflectancia
Spectralon de calibración.
Capacitación en espectrofotometría uv vis, en el manejo del software analítico y en el manejo de la esfera de integración dada por profesional en química capacitado en fabrica, mínimo dos días.
Instalación en la ciudad de Pereira - Garantía de un año. Deben adjuntar carta de la fábrica autorizando al distribuidor en Colombia.
</t>
    </r>
    <r>
      <rPr>
        <b/>
        <sz val="12"/>
        <rFont val="Calibri"/>
        <family val="2"/>
        <scheme val="minor"/>
      </rPr>
      <t>PRESUPUESTO OFICIAL: $82.515.552 PRECIO UNITARIO IVA INCLUIDO</t>
    </r>
    <r>
      <rPr>
        <sz val="12"/>
        <rFont val="Calibri"/>
        <family val="2"/>
        <scheme val="minor"/>
      </rPr>
      <t xml:space="preserve">
</t>
    </r>
  </si>
  <si>
    <t xml:space="preserve">MODELO EVOLUTION 220 MARCA THERMO SCIENTIFIC </t>
  </si>
  <si>
    <t>Modelo Evolution 220, marca THERMO SCIENTIFIC.</t>
  </si>
  <si>
    <t>12 meses a partir de la entrega</t>
  </si>
  <si>
    <t>5 a 7 semanas después de recibida la orden de compra</t>
  </si>
  <si>
    <t>VALOR TOTAL ÍTEM 5</t>
  </si>
  <si>
    <t>AVANTIKA COLOMBIA S.A.S</t>
  </si>
  <si>
    <t>SI</t>
  </si>
  <si>
    <t>KERN</t>
  </si>
  <si>
    <t>VWR</t>
  </si>
  <si>
    <t>3 años</t>
  </si>
  <si>
    <t>HACH</t>
  </si>
  <si>
    <t xml:space="preserve">No  </t>
  </si>
  <si>
    <t>NO CUMPLE, NO ES LA MARCA SOLICITADA</t>
  </si>
  <si>
    <t>No cumple porque no ofrecen la marca solicitada</t>
  </si>
  <si>
    <t>FIRMA REPRESENTANTE LEGAL</t>
  </si>
  <si>
    <t>NIT</t>
  </si>
  <si>
    <t>No cumple  no ofrecen la marca solicitada</t>
  </si>
  <si>
    <t>BIOBASE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</si>
</sst>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4" formatCode="_(&quot;$&quot;\ * #,##0.00_);_(&quot;$&quot;\ * \(#,##0.00\);_(&quot;$&quot;\ * &quot;-&quot;??_);_(@_)"/>
    <numFmt numFmtId="43" formatCode="_(* #,##0.00_);_(* \(#,##0.00\);_(* &quot;-&quot;??_);_(@_)"/>
    <numFmt numFmtId="164" formatCode="_(* #,##0_);_(* \(#,##0\);_(* &quot;-&quot;??_);_(@_)"/>
    <numFmt numFmtId="165" formatCode="_(&quot;$&quot;\ * #,##0_);_(&quot;$&quot;\ * \(#,##0\);_(&quot;$&quot;\ * &quot;-&quot;??_);_(@_)"/>
    <numFmt numFmtId="166" formatCode="_-* #,##0\ _€_-;\-* #,##0\ _€_-;_-* &quot;-&quot;??\ _€_-;_-@_-"/>
    <numFmt numFmtId="167" formatCode="_-&quot;$&quot;* #,##0_-;\-&quot;$&quot;* #,##0_-;_-&quot;$&quot;* &quot;-&quot;??_-;_-@_-"/>
  </numFmts>
  <fonts count="35" x14ac:knownFonts="1">
    <font>
      <sz val="11"/>
      <color theme="1"/>
      <name val="Calibri"/>
      <family val="2"/>
      <scheme val="minor"/>
    </font>
    <font>
      <sz val="11"/>
      <color theme="1"/>
      <name val="Calibri"/>
      <family val="2"/>
      <scheme val="minor"/>
    </font>
    <font>
      <b/>
      <sz val="11"/>
      <color theme="1"/>
      <name val="Calibri"/>
      <family val="2"/>
      <scheme val="minor"/>
    </font>
    <font>
      <b/>
      <sz val="11"/>
      <name val="Arial"/>
      <family val="2"/>
    </font>
    <font>
      <sz val="11"/>
      <color rgb="FF000000"/>
      <name val="Arial"/>
      <family val="2"/>
    </font>
    <font>
      <sz val="11"/>
      <name val="Arial"/>
      <family val="2"/>
    </font>
    <font>
      <b/>
      <sz val="11"/>
      <color rgb="FF000000"/>
      <name val="Arial"/>
      <family val="2"/>
    </font>
    <font>
      <sz val="10"/>
      <name val="Arial"/>
      <family val="2"/>
    </font>
    <font>
      <b/>
      <sz val="10"/>
      <color rgb="FFFF0000"/>
      <name val="Arial"/>
      <family val="2"/>
    </font>
    <font>
      <sz val="11"/>
      <color theme="1"/>
      <name val="Arial"/>
      <family val="2"/>
    </font>
    <font>
      <b/>
      <sz val="11"/>
      <color rgb="FFFF0000"/>
      <name val="Arial"/>
      <family val="2"/>
    </font>
    <font>
      <sz val="11"/>
      <color rgb="FFFF0000"/>
      <name val="Arial"/>
      <family val="2"/>
    </font>
    <font>
      <sz val="11"/>
      <color rgb="FF0070C0"/>
      <name val="Arial"/>
      <family val="2"/>
    </font>
    <font>
      <b/>
      <sz val="11"/>
      <color theme="1"/>
      <name val="Arial"/>
      <family val="2"/>
    </font>
    <font>
      <sz val="9"/>
      <color theme="1"/>
      <name val="Tahoma"/>
      <family val="2"/>
    </font>
    <font>
      <sz val="11"/>
      <color rgb="FF0070C0"/>
      <name val="Calibri"/>
      <family val="2"/>
    </font>
    <font>
      <sz val="10"/>
      <color rgb="FF0070C0"/>
      <name val="Arial"/>
      <family val="2"/>
    </font>
    <font>
      <sz val="11"/>
      <color rgb="FF000000"/>
      <name val="Calibri"/>
      <family val="2"/>
    </font>
    <font>
      <b/>
      <sz val="9"/>
      <color indexed="81"/>
      <name val="Tahoma"/>
      <charset val="1"/>
    </font>
    <font>
      <sz val="9"/>
      <color indexed="81"/>
      <name val="Tahoma"/>
      <charset val="1"/>
    </font>
    <font>
      <b/>
      <sz val="10"/>
      <name val="Arial"/>
      <family val="2"/>
    </font>
    <font>
      <vertAlign val="subscript"/>
      <sz val="10"/>
      <name val="Arial"/>
      <family val="2"/>
    </font>
    <font>
      <b/>
      <vertAlign val="superscript"/>
      <sz val="10"/>
      <color rgb="FFFF0000"/>
      <name val="Arial"/>
      <family val="2"/>
    </font>
    <font>
      <b/>
      <u/>
      <sz val="10"/>
      <name val="Arial"/>
      <family val="2"/>
    </font>
    <font>
      <sz val="11"/>
      <name val="Calibri"/>
      <family val="2"/>
      <scheme val="minor"/>
    </font>
    <font>
      <b/>
      <sz val="8"/>
      <color rgb="FFFF0000"/>
      <name val="Arial"/>
      <family val="2"/>
    </font>
    <font>
      <sz val="8"/>
      <name val="Arial"/>
      <family val="2"/>
    </font>
    <font>
      <sz val="10"/>
      <color rgb="FFFF0000"/>
      <name val="Arial"/>
      <family val="2"/>
    </font>
    <font>
      <sz val="12"/>
      <name val="Calibri"/>
      <family val="2"/>
      <scheme val="minor"/>
    </font>
    <font>
      <b/>
      <sz val="12"/>
      <name val="Calibri"/>
      <family val="2"/>
      <scheme val="minor"/>
    </font>
    <font>
      <sz val="10"/>
      <color theme="1"/>
      <name val="Calibri"/>
      <family val="2"/>
      <scheme val="minor"/>
    </font>
    <font>
      <b/>
      <sz val="11"/>
      <color rgb="FFFF0000"/>
      <name val="Calibri"/>
      <family val="2"/>
      <scheme val="minor"/>
    </font>
    <font>
      <sz val="8"/>
      <color theme="1"/>
      <name val="Tahoma"/>
      <family val="2"/>
    </font>
    <font>
      <sz val="12"/>
      <color rgb="FF000000"/>
      <name val="Calibri"/>
      <scheme val="minor"/>
    </font>
    <font>
      <sz val="10"/>
      <name val="Calibri"/>
      <family val="2"/>
      <scheme val="minor"/>
    </font>
  </fonts>
  <fills count="4">
    <fill>
      <patternFill patternType="none"/>
    </fill>
    <fill>
      <patternFill patternType="gray125"/>
    </fill>
    <fill>
      <patternFill patternType="solid">
        <fgColor theme="0"/>
        <bgColor indexed="64"/>
      </patternFill>
    </fill>
    <fill>
      <patternFill patternType="solid">
        <fgColor indexed="9"/>
        <bgColor indexed="64"/>
      </patternFill>
    </fill>
  </fills>
  <borders count="20">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top/>
      <bottom style="thin">
        <color rgb="FF000000"/>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0" fontId="17" fillId="0" borderId="0"/>
  </cellStyleXfs>
  <cellXfs count="149">
    <xf numFmtId="0" fontId="0" fillId="0" borderId="0" xfId="0"/>
    <xf numFmtId="0" fontId="5" fillId="0" borderId="0" xfId="0" applyFont="1" applyAlignment="1">
      <alignment vertical="center"/>
    </xf>
    <xf numFmtId="0" fontId="3" fillId="0" borderId="0" xfId="0" applyFont="1" applyAlignment="1">
      <alignment vertical="center"/>
    </xf>
    <xf numFmtId="0" fontId="5" fillId="0" borderId="0" xfId="0" applyFont="1" applyAlignment="1">
      <alignment horizontal="center" vertical="center"/>
    </xf>
    <xf numFmtId="0" fontId="5" fillId="0" borderId="0" xfId="0" applyFont="1" applyAlignment="1">
      <alignment horizontal="right" vertical="center"/>
    </xf>
    <xf numFmtId="0" fontId="6" fillId="0" borderId="0" xfId="0" applyFont="1"/>
    <xf numFmtId="0" fontId="5" fillId="0" borderId="0" xfId="0" applyFont="1" applyAlignment="1">
      <alignment horizontal="left" vertical="center"/>
    </xf>
    <xf numFmtId="3" fontId="3" fillId="0" borderId="4" xfId="0" applyNumberFormat="1" applyFont="1" applyBorder="1" applyAlignment="1">
      <alignment horizontal="center" vertical="center" wrapText="1"/>
    </xf>
    <xf numFmtId="3" fontId="3" fillId="0" borderId="5" xfId="0" applyNumberFormat="1" applyFont="1" applyBorder="1" applyAlignment="1">
      <alignment horizontal="center" vertical="center" wrapText="1"/>
    </xf>
    <xf numFmtId="3" fontId="3" fillId="0" borderId="6" xfId="0" applyNumberFormat="1" applyFont="1" applyBorder="1" applyAlignment="1">
      <alignment horizontal="center" vertical="center" wrapText="1"/>
    </xf>
    <xf numFmtId="3" fontId="3" fillId="0" borderId="7" xfId="0" applyNumberFormat="1" applyFont="1" applyBorder="1" applyAlignment="1">
      <alignment horizontal="center" vertical="center" wrapText="1"/>
    </xf>
    <xf numFmtId="3" fontId="3" fillId="0" borderId="8" xfId="0" applyNumberFormat="1" applyFont="1" applyBorder="1" applyAlignment="1">
      <alignment horizontal="center" vertical="center" wrapText="1"/>
    </xf>
    <xf numFmtId="0" fontId="7" fillId="2" borderId="7" xfId="0" applyFont="1" applyFill="1" applyBorder="1" applyAlignment="1" applyProtection="1">
      <alignment horizontal="left" vertical="center" wrapText="1"/>
      <protection locked="0"/>
    </xf>
    <xf numFmtId="0" fontId="9" fillId="2" borderId="7" xfId="0" applyFont="1" applyFill="1" applyBorder="1" applyAlignment="1" applyProtection="1">
      <alignment vertical="center" wrapText="1"/>
      <protection locked="0"/>
    </xf>
    <xf numFmtId="0" fontId="0" fillId="0" borderId="7" xfId="0" applyBorder="1" applyAlignment="1">
      <alignment horizontal="center" vertical="center"/>
    </xf>
    <xf numFmtId="0" fontId="7" fillId="2" borderId="7" xfId="0" applyFont="1" applyFill="1" applyBorder="1" applyAlignment="1" applyProtection="1">
      <alignment horizontal="center" vertical="center" wrapText="1"/>
      <protection locked="0"/>
    </xf>
    <xf numFmtId="0" fontId="0" fillId="0" borderId="9" xfId="0" applyBorder="1" applyAlignment="1">
      <alignment horizontal="center" vertical="center"/>
    </xf>
    <xf numFmtId="0" fontId="0" fillId="0" borderId="6" xfId="0" applyBorder="1" applyAlignment="1">
      <alignment horizontal="center" vertical="center" wrapText="1"/>
    </xf>
    <xf numFmtId="164" fontId="0" fillId="0" borderId="7" xfId="1" applyNumberFormat="1" applyFont="1" applyBorder="1" applyAlignment="1">
      <alignment horizontal="center" vertical="center" wrapText="1"/>
    </xf>
    <xf numFmtId="0" fontId="0" fillId="0" borderId="8" xfId="0" applyBorder="1" applyAlignment="1">
      <alignment horizontal="center" vertical="center"/>
    </xf>
    <xf numFmtId="0" fontId="0" fillId="0" borderId="6" xfId="0" applyBorder="1"/>
    <xf numFmtId="0" fontId="0" fillId="0" borderId="7" xfId="0" applyBorder="1"/>
    <xf numFmtId="0" fontId="0" fillId="0" borderId="8" xfId="0" applyBorder="1" applyAlignment="1">
      <alignment horizontal="center" vertical="center" wrapText="1"/>
    </xf>
    <xf numFmtId="164" fontId="0" fillId="0" borderId="6" xfId="1" applyNumberFormat="1" applyFont="1" applyBorder="1" applyAlignment="1">
      <alignment horizontal="center" vertical="center" wrapText="1"/>
    </xf>
    <xf numFmtId="0" fontId="0" fillId="0" borderId="7" xfId="0" applyBorder="1" applyAlignment="1">
      <alignment horizontal="center" vertical="center" wrapText="1"/>
    </xf>
    <xf numFmtId="0" fontId="14" fillId="0" borderId="6" xfId="0" applyFont="1" applyBorder="1" applyAlignment="1">
      <alignment vertical="top" wrapText="1"/>
    </xf>
    <xf numFmtId="164" fontId="0" fillId="0" borderId="7" xfId="1" applyNumberFormat="1" applyFont="1" applyBorder="1" applyAlignment="1">
      <alignment vertical="center" wrapText="1"/>
    </xf>
    <xf numFmtId="0" fontId="0" fillId="0" borderId="10" xfId="0" applyBorder="1" applyAlignment="1">
      <alignment horizontal="center" vertical="center" wrapText="1"/>
    </xf>
    <xf numFmtId="164" fontId="0" fillId="0" borderId="11" xfId="1" applyNumberFormat="1" applyFont="1" applyBorder="1" applyAlignment="1">
      <alignment horizontal="center" vertical="center" wrapText="1"/>
    </xf>
    <xf numFmtId="0" fontId="7" fillId="2" borderId="11" xfId="0" applyFont="1" applyFill="1" applyBorder="1" applyAlignment="1" applyProtection="1">
      <alignment horizontal="center" vertical="center" wrapText="1"/>
      <protection locked="0"/>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0" xfId="0" applyBorder="1"/>
    <xf numFmtId="0" fontId="0" fillId="0" borderId="11" xfId="0" applyBorder="1"/>
    <xf numFmtId="164" fontId="0" fillId="0" borderId="10" xfId="1" applyNumberFormat="1" applyFont="1" applyBorder="1" applyAlignment="1">
      <alignment horizontal="center" vertical="center" wrapText="1"/>
    </xf>
    <xf numFmtId="0" fontId="0" fillId="0" borderId="11" xfId="0" applyBorder="1" applyAlignment="1">
      <alignment horizontal="center" vertical="center" wrapText="1"/>
    </xf>
    <xf numFmtId="0" fontId="5" fillId="0" borderId="0" xfId="3" applyFont="1" applyAlignment="1">
      <alignment vertical="center"/>
    </xf>
    <xf numFmtId="0" fontId="3" fillId="0" borderId="7" xfId="3" applyFont="1" applyBorder="1" applyAlignment="1">
      <alignment vertical="center"/>
    </xf>
    <xf numFmtId="0" fontId="5" fillId="0" borderId="0" xfId="3" applyFont="1" applyAlignment="1">
      <alignment horizontal="center" vertical="center"/>
    </xf>
    <xf numFmtId="0" fontId="5" fillId="0" borderId="0" xfId="3" applyFont="1" applyAlignment="1">
      <alignment horizontal="right" vertical="center"/>
    </xf>
    <xf numFmtId="164" fontId="3" fillId="0" borderId="13" xfId="3" applyNumberFormat="1" applyFont="1" applyBorder="1" applyAlignment="1">
      <alignment horizontal="center" vertical="center"/>
    </xf>
    <xf numFmtId="164" fontId="0" fillId="0" borderId="0" xfId="1" applyNumberFormat="1" applyFont="1"/>
    <xf numFmtId="164" fontId="0" fillId="0" borderId="0" xfId="0" applyNumberFormat="1"/>
    <xf numFmtId="0" fontId="0" fillId="0" borderId="7" xfId="0" applyFill="1" applyBorder="1" applyAlignment="1">
      <alignment horizontal="center" vertical="center"/>
    </xf>
    <xf numFmtId="0" fontId="0" fillId="0" borderId="0" xfId="0" applyBorder="1"/>
    <xf numFmtId="3" fontId="3" fillId="0" borderId="0" xfId="0" applyNumberFormat="1" applyFont="1" applyBorder="1" applyAlignment="1">
      <alignment horizontal="center" vertical="center" wrapText="1"/>
    </xf>
    <xf numFmtId="0" fontId="7" fillId="2" borderId="7" xfId="0" applyFont="1" applyFill="1" applyBorder="1" applyAlignment="1" applyProtection="1">
      <alignment vertical="center" wrapText="1"/>
      <protection locked="0"/>
    </xf>
    <xf numFmtId="0" fontId="8" fillId="2" borderId="7" xfId="0" applyFont="1" applyFill="1" applyBorder="1" applyAlignment="1" applyProtection="1">
      <alignment vertical="center" wrapText="1"/>
      <protection locked="0"/>
    </xf>
    <xf numFmtId="0" fontId="23" fillId="2" borderId="7" xfId="0" applyFont="1" applyFill="1" applyBorder="1" applyAlignment="1" applyProtection="1">
      <alignment horizontal="left" vertical="center" wrapText="1"/>
      <protection locked="0"/>
    </xf>
    <xf numFmtId="0" fontId="23" fillId="3" borderId="7" xfId="0" applyFont="1" applyFill="1" applyBorder="1" applyAlignment="1" applyProtection="1">
      <alignment horizontal="left" vertical="center" wrapText="1"/>
      <protection locked="0"/>
    </xf>
    <xf numFmtId="3" fontId="23" fillId="3" borderId="7" xfId="0" applyNumberFormat="1" applyFont="1" applyFill="1" applyBorder="1" applyAlignment="1" applyProtection="1">
      <alignment vertical="center" wrapText="1"/>
      <protection locked="0"/>
    </xf>
    <xf numFmtId="0" fontId="7" fillId="3" borderId="7" xfId="0" applyFont="1" applyFill="1" applyBorder="1" applyAlignment="1" applyProtection="1">
      <alignment vertical="center" wrapText="1"/>
      <protection locked="0"/>
    </xf>
    <xf numFmtId="0" fontId="7" fillId="3" borderId="7" xfId="0" applyFont="1" applyFill="1" applyBorder="1" applyAlignment="1" applyProtection="1">
      <alignment horizontal="center" vertical="center" wrapText="1"/>
      <protection locked="0"/>
    </xf>
    <xf numFmtId="0" fontId="3" fillId="0" borderId="0" xfId="3" applyFont="1" applyBorder="1" applyAlignment="1">
      <alignment vertical="center"/>
    </xf>
    <xf numFmtId="0" fontId="3" fillId="0" borderId="7" xfId="3" applyFont="1" applyBorder="1" applyAlignment="1">
      <alignment horizontal="center" vertical="center"/>
    </xf>
    <xf numFmtId="164" fontId="2" fillId="0" borderId="7" xfId="1" applyNumberFormat="1" applyFont="1" applyBorder="1" applyAlignment="1">
      <alignment horizontal="center"/>
    </xf>
    <xf numFmtId="3" fontId="23" fillId="2" borderId="7" xfId="0" applyNumberFormat="1" applyFont="1" applyFill="1" applyBorder="1" applyAlignment="1" applyProtection="1">
      <alignment vertical="center" wrapText="1"/>
      <protection locked="0"/>
    </xf>
    <xf numFmtId="0" fontId="24" fillId="0" borderId="7" xfId="0" applyFont="1" applyFill="1" applyBorder="1" applyAlignment="1">
      <alignment vertical="center"/>
    </xf>
    <xf numFmtId="0" fontId="28" fillId="0" borderId="7" xfId="0" applyFont="1" applyBorder="1" applyAlignment="1">
      <alignment horizontal="left" wrapText="1"/>
    </xf>
    <xf numFmtId="0" fontId="24" fillId="0" borderId="7" xfId="0" applyFont="1" applyFill="1" applyBorder="1" applyAlignment="1">
      <alignment horizontal="center" vertical="center"/>
    </xf>
    <xf numFmtId="0" fontId="24" fillId="0" borderId="7" xfId="0" applyFont="1" applyBorder="1" applyAlignment="1">
      <alignment horizontal="center" vertical="center" wrapText="1"/>
    </xf>
    <xf numFmtId="0" fontId="28" fillId="0" borderId="7" xfId="0" applyFont="1" applyBorder="1" applyAlignment="1">
      <alignment horizontal="center"/>
    </xf>
    <xf numFmtId="164" fontId="0" fillId="0" borderId="7" xfId="1" applyNumberFormat="1" applyFont="1" applyBorder="1" applyAlignment="1">
      <alignment vertical="center"/>
    </xf>
    <xf numFmtId="0" fontId="30" fillId="0" borderId="7" xfId="0" applyFont="1" applyBorder="1" applyAlignment="1">
      <alignment horizontal="center" vertical="center" wrapText="1"/>
    </xf>
    <xf numFmtId="0" fontId="0" fillId="0" borderId="7" xfId="0" applyFill="1" applyBorder="1" applyAlignment="1">
      <alignment vertical="center" wrapText="1"/>
    </xf>
    <xf numFmtId="0" fontId="0" fillId="0" borderId="7" xfId="0" applyFill="1" applyBorder="1" applyAlignment="1">
      <alignment horizontal="center" vertical="center" wrapText="1"/>
    </xf>
    <xf numFmtId="164" fontId="0" fillId="0" borderId="7" xfId="1" applyNumberFormat="1" applyFont="1" applyFill="1" applyBorder="1" applyAlignment="1">
      <alignment horizontal="center" vertical="center" wrapText="1"/>
    </xf>
    <xf numFmtId="0" fontId="0" fillId="0" borderId="7" xfId="0" applyFill="1" applyBorder="1" applyAlignment="1">
      <alignment vertical="center"/>
    </xf>
    <xf numFmtId="0" fontId="28" fillId="0" borderId="7" xfId="0" applyFont="1" applyBorder="1" applyAlignment="1">
      <alignment horizontal="left" vertical="center" wrapText="1"/>
    </xf>
    <xf numFmtId="167" fontId="0" fillId="0" borderId="7" xfId="2" applyNumberFormat="1" applyFont="1" applyFill="1" applyBorder="1" applyAlignment="1">
      <alignment horizontal="center" vertical="center" wrapText="1"/>
    </xf>
    <xf numFmtId="0" fontId="32" fillId="0" borderId="7" xfId="0" applyFont="1" applyBorder="1" applyAlignment="1">
      <alignment horizontal="center" vertical="center" wrapText="1"/>
    </xf>
    <xf numFmtId="164" fontId="33" fillId="0" borderId="7" xfId="1" applyNumberFormat="1" applyFont="1" applyBorder="1" applyAlignment="1">
      <alignment vertical="center" wrapText="1"/>
    </xf>
    <xf numFmtId="164" fontId="3" fillId="0" borderId="7" xfId="1" applyNumberFormat="1" applyFont="1" applyBorder="1" applyAlignment="1">
      <alignment horizontal="center" vertical="center"/>
    </xf>
    <xf numFmtId="0" fontId="34" fillId="0" borderId="7" xfId="0" applyFont="1" applyBorder="1" applyAlignment="1">
      <alignment vertical="center" wrapText="1"/>
    </xf>
    <xf numFmtId="0" fontId="28" fillId="0" borderId="7" xfId="0" applyFont="1" applyFill="1" applyBorder="1" applyAlignment="1">
      <alignment horizontal="left" vertical="center" wrapText="1"/>
    </xf>
    <xf numFmtId="0" fontId="0" fillId="0" borderId="7" xfId="0" applyBorder="1" applyAlignment="1">
      <alignment horizontal="center" vertical="center" wrapText="1"/>
    </xf>
    <xf numFmtId="0" fontId="0" fillId="0" borderId="7" xfId="0" applyBorder="1" applyAlignment="1">
      <alignment horizontal="center" vertical="center"/>
    </xf>
    <xf numFmtId="164" fontId="0" fillId="0" borderId="7" xfId="1" applyNumberFormat="1" applyFont="1" applyBorder="1" applyAlignment="1">
      <alignment horizontal="center" vertical="center"/>
    </xf>
    <xf numFmtId="0" fontId="7" fillId="2" borderId="7" xfId="0" applyFont="1" applyFill="1" applyBorder="1" applyAlignment="1" applyProtection="1">
      <alignment horizontal="center" vertical="center" wrapText="1"/>
      <protection locked="0"/>
    </xf>
    <xf numFmtId="0" fontId="0" fillId="0" borderId="7" xfId="0" applyBorder="1" applyAlignment="1">
      <alignment horizontal="center" vertical="center"/>
    </xf>
    <xf numFmtId="0" fontId="0" fillId="0" borderId="7" xfId="0" applyBorder="1" applyAlignment="1">
      <alignment horizontal="center" vertical="center" wrapText="1"/>
    </xf>
    <xf numFmtId="0" fontId="28" fillId="0" borderId="7" xfId="0" applyFont="1" applyBorder="1" applyAlignment="1">
      <alignment horizontal="center" vertical="center"/>
    </xf>
    <xf numFmtId="3" fontId="3" fillId="0" borderId="9" xfId="0" applyNumberFormat="1" applyFont="1" applyBorder="1" applyAlignment="1">
      <alignment horizontal="center" vertical="center" wrapText="1"/>
    </xf>
    <xf numFmtId="0" fontId="0" fillId="0" borderId="18" xfId="0" applyBorder="1" applyAlignment="1">
      <alignment horizontal="center" vertical="center"/>
    </xf>
    <xf numFmtId="164" fontId="0" fillId="0" borderId="6" xfId="1" applyNumberFormat="1" applyFont="1" applyBorder="1" applyAlignment="1">
      <alignment horizontal="center" vertical="center"/>
    </xf>
    <xf numFmtId="0" fontId="0" fillId="0" borderId="8" xfId="0" applyBorder="1"/>
    <xf numFmtId="164" fontId="0" fillId="0" borderId="10" xfId="1" applyNumberFormat="1" applyFont="1" applyBorder="1" applyAlignment="1">
      <alignment horizontal="center" vertical="center"/>
    </xf>
    <xf numFmtId="164" fontId="0" fillId="0" borderId="11" xfId="1" applyNumberFormat="1" applyFont="1" applyBorder="1" applyAlignment="1">
      <alignment horizontal="center" vertical="center"/>
    </xf>
    <xf numFmtId="0" fontId="0" fillId="0" borderId="12" xfId="0" applyBorder="1"/>
    <xf numFmtId="164" fontId="0" fillId="0" borderId="0" xfId="0" applyNumberFormat="1" applyBorder="1"/>
    <xf numFmtId="0" fontId="0" fillId="0" borderId="7" xfId="0" applyBorder="1" applyAlignment="1">
      <alignment horizontal="center" vertical="center" wrapText="1"/>
    </xf>
    <xf numFmtId="0" fontId="0" fillId="0" borderId="7" xfId="0" applyBorder="1" applyAlignment="1">
      <alignment horizontal="center" vertical="center"/>
    </xf>
    <xf numFmtId="164" fontId="0" fillId="0" borderId="7" xfId="1" applyNumberFormat="1" applyFont="1" applyBorder="1" applyAlignment="1">
      <alignment horizontal="center" vertical="center"/>
    </xf>
    <xf numFmtId="0" fontId="5" fillId="0" borderId="19" xfId="3" applyFont="1" applyBorder="1" applyAlignment="1">
      <alignment vertical="center"/>
    </xf>
    <xf numFmtId="0" fontId="5" fillId="0" borderId="0" xfId="3" applyFont="1" applyBorder="1" applyAlignment="1">
      <alignment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0" xfId="0" applyFont="1" applyAlignment="1">
      <alignment horizontal="center" vertical="center"/>
    </xf>
    <xf numFmtId="0" fontId="4" fillId="0" borderId="0" xfId="0" applyFont="1" applyAlignment="1"/>
    <xf numFmtId="0" fontId="3" fillId="0" borderId="0" xfId="0" applyFont="1" applyFill="1" applyAlignment="1">
      <alignment horizontal="center" vertical="center"/>
    </xf>
    <xf numFmtId="0" fontId="4" fillId="0" borderId="0" xfId="0" applyFont="1" applyFill="1" applyAlignment="1"/>
    <xf numFmtId="0" fontId="3" fillId="0" borderId="0" xfId="0" applyFont="1" applyAlignment="1">
      <alignment horizontal="center" vertical="center" wrapText="1"/>
    </xf>
    <xf numFmtId="0" fontId="4" fillId="0" borderId="0" xfId="0" applyFont="1" applyAlignment="1">
      <alignment wrapText="1"/>
    </xf>
    <xf numFmtId="0" fontId="3" fillId="0" borderId="17" xfId="0" applyFont="1" applyBorder="1" applyAlignment="1">
      <alignment horizontal="center" vertical="center"/>
    </xf>
    <xf numFmtId="0" fontId="3" fillId="0" borderId="7" xfId="0" applyFont="1" applyBorder="1" applyAlignment="1">
      <alignment horizontal="center" vertical="center"/>
    </xf>
    <xf numFmtId="0" fontId="20" fillId="0" borderId="7" xfId="0" applyFont="1" applyFill="1" applyBorder="1" applyAlignment="1" applyProtection="1">
      <alignment horizontal="center" vertical="center" wrapText="1"/>
      <protection locked="0"/>
    </xf>
    <xf numFmtId="0" fontId="7" fillId="2" borderId="7" xfId="0" applyFont="1" applyFill="1" applyBorder="1" applyAlignment="1" applyProtection="1">
      <alignment horizontal="center" vertical="center" wrapText="1"/>
      <protection locked="0"/>
    </xf>
    <xf numFmtId="0" fontId="7" fillId="2" borderId="7" xfId="0" applyFont="1" applyFill="1" applyBorder="1" applyAlignment="1" applyProtection="1">
      <alignment horizontal="left" vertical="center" wrapText="1"/>
      <protection locked="0"/>
    </xf>
    <xf numFmtId="0" fontId="0" fillId="0" borderId="7" xfId="0" applyBorder="1" applyAlignment="1">
      <alignment horizontal="center" vertical="center"/>
    </xf>
    <xf numFmtId="0" fontId="0" fillId="0" borderId="7" xfId="0" applyBorder="1" applyAlignment="1">
      <alignment horizontal="center" vertical="center" wrapText="1"/>
    </xf>
    <xf numFmtId="165" fontId="0" fillId="0" borderId="7" xfId="2" applyNumberFormat="1" applyFont="1" applyBorder="1" applyAlignment="1">
      <alignment horizontal="center" vertical="center"/>
    </xf>
    <xf numFmtId="0" fontId="2" fillId="0" borderId="7" xfId="0" applyFont="1" applyBorder="1" applyAlignment="1">
      <alignment horizontal="center" vertical="center"/>
    </xf>
    <xf numFmtId="164" fontId="0" fillId="0" borderId="7" xfId="1" applyNumberFormat="1" applyFont="1" applyBorder="1" applyAlignment="1">
      <alignment horizontal="center" vertical="center"/>
    </xf>
    <xf numFmtId="0" fontId="0" fillId="2" borderId="7" xfId="0" applyFill="1" applyBorder="1" applyAlignment="1">
      <alignment horizontal="center" vertical="center"/>
    </xf>
    <xf numFmtId="0" fontId="24" fillId="0" borderId="4" xfId="0" applyFont="1" applyBorder="1" applyAlignment="1">
      <alignment horizontal="center" vertical="center" wrapText="1"/>
    </xf>
    <xf numFmtId="0" fontId="24" fillId="0" borderId="14" xfId="0" applyFont="1" applyBorder="1" applyAlignment="1">
      <alignment horizontal="center" vertical="center" wrapText="1"/>
    </xf>
    <xf numFmtId="0" fontId="24" fillId="0" borderId="13" xfId="0" applyFont="1" applyBorder="1" applyAlignment="1">
      <alignment horizontal="center" vertical="center" wrapText="1"/>
    </xf>
    <xf numFmtId="164" fontId="24" fillId="0" borderId="7" xfId="1" applyNumberFormat="1" applyFont="1" applyBorder="1" applyAlignment="1">
      <alignment horizontal="center" vertical="center"/>
    </xf>
    <xf numFmtId="0" fontId="24" fillId="0" borderId="7" xfId="0" applyFont="1" applyBorder="1" applyAlignment="1">
      <alignment horizontal="center" vertical="center"/>
    </xf>
    <xf numFmtId="0" fontId="0" fillId="0" borderId="7" xfId="0" applyBorder="1" applyAlignment="1">
      <alignment vertical="center" wrapText="1"/>
    </xf>
    <xf numFmtId="166" fontId="0" fillId="0" borderId="7" xfId="1" applyNumberFormat="1" applyFont="1" applyBorder="1" applyAlignment="1">
      <alignment horizontal="center" vertical="center"/>
    </xf>
    <xf numFmtId="0" fontId="8" fillId="2" borderId="7" xfId="0" applyFont="1" applyFill="1" applyBorder="1" applyAlignment="1" applyProtection="1">
      <alignment horizontal="center" vertical="center" wrapText="1"/>
      <protection locked="0"/>
    </xf>
    <xf numFmtId="0" fontId="3" fillId="0" borderId="9" xfId="0" applyFont="1" applyBorder="1" applyAlignment="1">
      <alignment horizontal="center" vertical="center"/>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3" fillId="0" borderId="0" xfId="3" applyFont="1" applyAlignment="1">
      <alignment horizontal="center" vertical="center" wrapText="1"/>
    </xf>
    <xf numFmtId="0" fontId="4" fillId="0" borderId="0" xfId="3" applyFont="1" applyAlignment="1"/>
    <xf numFmtId="0" fontId="3" fillId="0" borderId="0" xfId="3" applyFont="1" applyAlignment="1">
      <alignment horizontal="center" vertical="center"/>
    </xf>
    <xf numFmtId="0" fontId="28" fillId="0" borderId="7" xfId="0" applyFont="1" applyBorder="1" applyAlignment="1">
      <alignment horizontal="center" vertical="center"/>
    </xf>
    <xf numFmtId="0" fontId="0" fillId="0" borderId="7" xfId="0" applyBorder="1" applyAlignment="1">
      <alignment vertical="center"/>
    </xf>
    <xf numFmtId="0" fontId="34" fillId="0" borderId="4" xfId="0" applyFont="1" applyBorder="1" applyAlignment="1">
      <alignment horizontal="center" vertical="center" wrapText="1"/>
    </xf>
    <xf numFmtId="0" fontId="34" fillId="0" borderId="14" xfId="0" applyFont="1" applyBorder="1" applyAlignment="1">
      <alignment horizontal="center" vertical="center" wrapText="1"/>
    </xf>
    <xf numFmtId="0" fontId="0" fillId="0" borderId="14" xfId="0" applyBorder="1" applyAlignment="1">
      <alignment horizontal="center" vertical="center" wrapText="1"/>
    </xf>
    <xf numFmtId="0" fontId="0" fillId="0" borderId="13" xfId="0" applyBorder="1" applyAlignment="1">
      <alignment horizontal="center" vertical="center" wrapText="1"/>
    </xf>
    <xf numFmtId="0" fontId="28" fillId="0" borderId="4" xfId="0" applyFont="1" applyBorder="1" applyAlignment="1">
      <alignment horizontal="left" vertical="top" wrapText="1"/>
    </xf>
    <xf numFmtId="0" fontId="0" fillId="0" borderId="14" xfId="0" applyBorder="1" applyAlignment="1">
      <alignment horizontal="left" vertical="top" wrapText="1"/>
    </xf>
    <xf numFmtId="0" fontId="0" fillId="0" borderId="13" xfId="0" applyBorder="1" applyAlignment="1">
      <alignment horizontal="left" vertical="top" wrapText="1"/>
    </xf>
    <xf numFmtId="0" fontId="28" fillId="0" borderId="4" xfId="0" applyFont="1" applyBorder="1" applyAlignment="1">
      <alignment horizontal="center" vertical="center"/>
    </xf>
    <xf numFmtId="0" fontId="0" fillId="0" borderId="14" xfId="0" applyBorder="1" applyAlignment="1">
      <alignment vertical="center"/>
    </xf>
    <xf numFmtId="0" fontId="0" fillId="0" borderId="13" xfId="0" applyBorder="1" applyAlignment="1">
      <alignment vertical="center"/>
    </xf>
    <xf numFmtId="0" fontId="0" fillId="0" borderId="14" xfId="0" applyBorder="1" applyAlignment="1">
      <alignment vertical="center" wrapText="1"/>
    </xf>
    <xf numFmtId="0" fontId="0" fillId="0" borderId="13" xfId="0" applyBorder="1" applyAlignment="1">
      <alignment vertical="center" wrapText="1"/>
    </xf>
    <xf numFmtId="0" fontId="0" fillId="0" borderId="14" xfId="0" applyBorder="1" applyAlignment="1">
      <alignment horizontal="center" vertical="center"/>
    </xf>
    <xf numFmtId="0" fontId="0" fillId="0" borderId="13" xfId="0" applyBorder="1" applyAlignment="1">
      <alignment horizontal="center" vertical="center"/>
    </xf>
    <xf numFmtId="0" fontId="28" fillId="0" borderId="4" xfId="0" applyFont="1" applyBorder="1" applyAlignment="1">
      <alignment horizontal="center" vertical="center" wrapText="1"/>
    </xf>
    <xf numFmtId="164" fontId="28" fillId="0" borderId="4" xfId="1" applyNumberFormat="1" applyFont="1" applyBorder="1" applyAlignment="1">
      <alignment horizontal="center" vertical="center" wrapText="1"/>
    </xf>
    <xf numFmtId="164" fontId="28" fillId="0" borderId="14" xfId="1" applyNumberFormat="1" applyFont="1" applyBorder="1" applyAlignment="1">
      <alignment horizontal="center" vertical="center" wrapText="1"/>
    </xf>
    <xf numFmtId="164" fontId="28" fillId="0" borderId="13" xfId="1" applyNumberFormat="1" applyFont="1" applyBorder="1" applyAlignment="1">
      <alignment horizontal="center" vertical="center" wrapText="1"/>
    </xf>
  </cellXfs>
  <cellStyles count="4">
    <cellStyle name="Millares" xfId="1" builtinId="3"/>
    <cellStyle name="Moneda" xfId="2" builtinId="4"/>
    <cellStyle name="Normal" xfId="0" builtinId="0"/>
    <cellStyle name="Normal 2" xfId="3"/>
  </cellStyles>
  <dxfs count="64">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DJ20"/>
  <sheetViews>
    <sheetView topLeftCell="CG1" workbookViewId="0">
      <selection activeCell="CN10" sqref="CN10"/>
    </sheetView>
  </sheetViews>
  <sheetFormatPr baseColWidth="10" defaultRowHeight="15" x14ac:dyDescent="0.25"/>
  <cols>
    <col min="1" max="1" width="13" customWidth="1"/>
    <col min="2" max="2" width="23.7109375" customWidth="1"/>
    <col min="3" max="3" width="67.42578125" customWidth="1"/>
    <col min="4" max="4" width="18.5703125" customWidth="1"/>
    <col min="5" max="5" width="21.5703125" customWidth="1"/>
    <col min="6" max="6" width="10.5703125" customWidth="1"/>
    <col min="7" max="7" width="26.7109375" bestFit="1" customWidth="1"/>
    <col min="8" max="8" width="19.28515625" bestFit="1" customWidth="1"/>
    <col min="9" max="9" width="12.28515625" bestFit="1" customWidth="1"/>
    <col min="10" max="10" width="14.85546875" customWidth="1"/>
    <col min="11" max="11" width="13.7109375" bestFit="1" customWidth="1"/>
    <col min="12" max="12" width="11.7109375" bestFit="1" customWidth="1"/>
    <col min="13" max="13" width="16.42578125" bestFit="1" customWidth="1"/>
    <col min="14" max="14" width="10.140625" bestFit="1" customWidth="1"/>
    <col min="15" max="15" width="13.42578125" bestFit="1" customWidth="1"/>
    <col min="16" max="16" width="41.7109375" bestFit="1" customWidth="1"/>
    <col min="17" max="17" width="16.5703125" bestFit="1" customWidth="1"/>
    <col min="18" max="18" width="12.28515625" bestFit="1" customWidth="1"/>
    <col min="19" max="19" width="14.85546875" bestFit="1" customWidth="1"/>
    <col min="20" max="20" width="12.28515625" bestFit="1" customWidth="1"/>
    <col min="21" max="21" width="15.7109375" bestFit="1" customWidth="1"/>
    <col min="22" max="22" width="12.85546875" bestFit="1" customWidth="1"/>
    <col min="23" max="23" width="10.140625" bestFit="1" customWidth="1"/>
    <col min="24" max="24" width="13.42578125" bestFit="1" customWidth="1"/>
    <col min="25" max="25" width="22.7109375" bestFit="1" customWidth="1"/>
    <col min="26" max="26" width="12.42578125" bestFit="1" customWidth="1"/>
    <col min="27" max="27" width="12.28515625" bestFit="1" customWidth="1"/>
    <col min="28" max="28" width="11.42578125" customWidth="1"/>
    <col min="29" max="29" width="10.85546875" bestFit="1" customWidth="1"/>
    <col min="30" max="30" width="11.5703125" bestFit="1" customWidth="1"/>
    <col min="31" max="31" width="12.85546875" bestFit="1" customWidth="1"/>
    <col min="32" max="32" width="10.140625" bestFit="1" customWidth="1"/>
    <col min="33" max="33" width="13.42578125" bestFit="1" customWidth="1"/>
    <col min="34" max="34" width="14.140625" bestFit="1" customWidth="1"/>
    <col min="35" max="35" width="16.5703125" bestFit="1" customWidth="1"/>
    <col min="36" max="36" width="12.28515625" bestFit="1" customWidth="1"/>
    <col min="37" max="37" width="14.85546875" bestFit="1" customWidth="1"/>
    <col min="38" max="38" width="12.28515625" bestFit="1" customWidth="1"/>
    <col min="39" max="39" width="11.7109375" bestFit="1" customWidth="1"/>
    <col min="40" max="40" width="16.42578125" bestFit="1" customWidth="1"/>
    <col min="41" max="41" width="10.140625" bestFit="1" customWidth="1"/>
    <col min="42" max="42" width="13.42578125" bestFit="1" customWidth="1"/>
    <col min="43" max="44" width="16.5703125" bestFit="1" customWidth="1"/>
    <col min="45" max="45" width="12.28515625" bestFit="1" customWidth="1"/>
    <col min="46" max="46" width="14.85546875" bestFit="1" customWidth="1"/>
    <col min="47" max="47" width="12.28515625" bestFit="1" customWidth="1"/>
    <col min="48" max="48" width="11.7109375" bestFit="1" customWidth="1"/>
    <col min="49" max="49" width="16.42578125" bestFit="1" customWidth="1"/>
    <col min="50" max="50" width="10.140625" bestFit="1" customWidth="1"/>
    <col min="51" max="51" width="13.42578125" bestFit="1" customWidth="1"/>
    <col min="52" max="52" width="27.28515625" bestFit="1" customWidth="1"/>
    <col min="53" max="53" width="19.28515625" bestFit="1" customWidth="1"/>
    <col min="54" max="54" width="12.28515625" bestFit="1" customWidth="1"/>
    <col min="55" max="55" width="14.85546875" bestFit="1" customWidth="1"/>
    <col min="56" max="56" width="11.28515625" bestFit="1" customWidth="1"/>
    <col min="57" max="57" width="11.7109375" bestFit="1" customWidth="1"/>
    <col min="58" max="58" width="16.42578125" bestFit="1" customWidth="1"/>
    <col min="59" max="59" width="10.140625" bestFit="1" customWidth="1"/>
    <col min="60" max="60" width="13.42578125" bestFit="1" customWidth="1"/>
    <col min="61" max="61" width="24.85546875" bestFit="1" customWidth="1"/>
    <col min="62" max="62" width="19.28515625" bestFit="1" customWidth="1"/>
    <col min="63" max="63" width="12.28515625" bestFit="1" customWidth="1"/>
    <col min="64" max="64" width="19.28515625" bestFit="1" customWidth="1"/>
    <col min="65" max="65" width="12.28515625" bestFit="1" customWidth="1"/>
    <col min="66" max="67" width="18" bestFit="1" customWidth="1"/>
    <col min="68" max="68" width="10.140625" bestFit="1" customWidth="1"/>
    <col min="69" max="69" width="13.42578125" bestFit="1" customWidth="1"/>
    <col min="70" max="70" width="14.140625" bestFit="1" customWidth="1"/>
    <col min="71" max="71" width="16.5703125" bestFit="1" customWidth="1"/>
    <col min="72" max="72" width="12.28515625" bestFit="1" customWidth="1"/>
    <col min="73" max="73" width="11.42578125" customWidth="1"/>
    <col min="74" max="74" width="11.28515625" bestFit="1" customWidth="1"/>
    <col min="75" max="75" width="11.7109375" bestFit="1" customWidth="1"/>
    <col min="76" max="76" width="16.42578125" bestFit="1" customWidth="1"/>
    <col min="77" max="77" width="10.140625" bestFit="1" customWidth="1"/>
    <col min="78" max="78" width="13.42578125" bestFit="1" customWidth="1"/>
    <col min="79" max="79" width="26.7109375" bestFit="1" customWidth="1"/>
    <col min="80" max="80" width="16.5703125" bestFit="1" customWidth="1"/>
    <col min="81" max="81" width="12.28515625" bestFit="1" customWidth="1"/>
    <col min="82" max="82" width="14.85546875" bestFit="1" customWidth="1"/>
    <col min="83" max="83" width="11.28515625" bestFit="1" customWidth="1"/>
    <col min="84" max="84" width="13.7109375" bestFit="1" customWidth="1"/>
    <col min="85" max="85" width="16.42578125" bestFit="1" customWidth="1"/>
    <col min="86" max="86" width="10.140625" bestFit="1" customWidth="1"/>
    <col min="87" max="87" width="13.42578125" bestFit="1" customWidth="1"/>
    <col min="88" max="88" width="26.7109375" bestFit="1" customWidth="1"/>
    <col min="89" max="89" width="19.85546875" bestFit="1" customWidth="1"/>
    <col min="90" max="90" width="12.28515625" bestFit="1" customWidth="1"/>
    <col min="91" max="91" width="14.85546875" bestFit="1" customWidth="1"/>
    <col min="92" max="92" width="12.28515625" bestFit="1" customWidth="1"/>
    <col min="93" max="93" width="11.7109375" bestFit="1" customWidth="1"/>
    <col min="94" max="94" width="16.42578125" bestFit="1" customWidth="1"/>
    <col min="95" max="95" width="10.140625" bestFit="1" customWidth="1"/>
    <col min="96" max="96" width="13.42578125" bestFit="1" customWidth="1"/>
    <col min="97" max="97" width="25.5703125" bestFit="1" customWidth="1"/>
    <col min="98" max="98" width="19.28515625" bestFit="1" customWidth="1"/>
    <col min="99" max="99" width="12.28515625" bestFit="1" customWidth="1"/>
    <col min="101" max="101" width="12.28515625" bestFit="1" customWidth="1"/>
    <col min="102" max="102" width="11.7109375" bestFit="1" customWidth="1"/>
    <col min="103" max="103" width="16.42578125" bestFit="1" customWidth="1"/>
    <col min="104" max="104" width="10.140625" bestFit="1" customWidth="1"/>
    <col min="105" max="105" width="13.42578125" bestFit="1" customWidth="1"/>
    <col min="112" max="112" width="13.85546875" customWidth="1"/>
  </cols>
  <sheetData>
    <row r="1" spans="1:114" x14ac:dyDescent="0.25">
      <c r="A1" s="98" t="s">
        <v>0</v>
      </c>
      <c r="B1" s="99"/>
      <c r="C1" s="99"/>
      <c r="D1" s="99"/>
      <c r="E1" s="99"/>
      <c r="F1" s="99"/>
      <c r="G1" s="99"/>
      <c r="H1" s="99"/>
      <c r="I1" s="99"/>
      <c r="J1" s="99"/>
      <c r="K1" s="99"/>
      <c r="L1" s="1"/>
      <c r="M1" s="1"/>
    </row>
    <row r="2" spans="1:114" x14ac:dyDescent="0.25">
      <c r="A2" s="98" t="s">
        <v>1</v>
      </c>
      <c r="B2" s="99"/>
      <c r="C2" s="99"/>
      <c r="D2" s="99"/>
      <c r="E2" s="99"/>
      <c r="F2" s="99"/>
      <c r="G2" s="99"/>
      <c r="H2" s="99"/>
      <c r="I2" s="99"/>
      <c r="J2" s="99"/>
      <c r="K2" s="99"/>
      <c r="L2" s="1"/>
      <c r="M2" s="1"/>
    </row>
    <row r="3" spans="1:114" x14ac:dyDescent="0.25">
      <c r="A3" s="100" t="s">
        <v>2</v>
      </c>
      <c r="B3" s="101"/>
      <c r="C3" s="101"/>
      <c r="D3" s="101"/>
      <c r="E3" s="101"/>
      <c r="F3" s="101"/>
      <c r="G3" s="101"/>
      <c r="H3" s="101"/>
      <c r="I3" s="101"/>
      <c r="J3" s="101"/>
      <c r="K3" s="101"/>
      <c r="L3" s="1"/>
      <c r="M3" s="1"/>
    </row>
    <row r="4" spans="1:114" x14ac:dyDescent="0.25">
      <c r="A4" s="102" t="s">
        <v>3</v>
      </c>
      <c r="B4" s="103"/>
      <c r="C4" s="103"/>
      <c r="D4" s="103"/>
      <c r="E4" s="103"/>
      <c r="F4" s="103"/>
      <c r="G4" s="103"/>
      <c r="H4" s="103"/>
      <c r="I4" s="103"/>
      <c r="J4" s="103"/>
      <c r="K4" s="103"/>
      <c r="L4" s="1"/>
      <c r="M4" s="1"/>
    </row>
    <row r="5" spans="1:114" x14ac:dyDescent="0.25">
      <c r="A5" s="98" t="s">
        <v>4</v>
      </c>
      <c r="B5" s="99"/>
      <c r="C5" s="99"/>
      <c r="D5" s="99"/>
      <c r="E5" s="99"/>
      <c r="F5" s="99"/>
      <c r="G5" s="99"/>
      <c r="H5" s="99"/>
      <c r="I5" s="99"/>
      <c r="J5" s="99"/>
      <c r="K5" s="99"/>
      <c r="L5" s="1"/>
      <c r="M5" s="1"/>
    </row>
    <row r="6" spans="1:114" x14ac:dyDescent="0.25">
      <c r="A6" s="2"/>
      <c r="B6" s="1"/>
      <c r="C6" s="1"/>
      <c r="D6" s="1"/>
      <c r="E6" s="3"/>
      <c r="F6" s="1"/>
      <c r="G6" s="1"/>
      <c r="H6" s="4"/>
      <c r="I6" s="4"/>
      <c r="J6" s="4"/>
      <c r="K6" s="1"/>
      <c r="L6" s="1"/>
      <c r="M6" s="1"/>
    </row>
    <row r="7" spans="1:114" ht="15.75" thickBot="1" x14ac:dyDescent="0.3">
      <c r="A7" s="5" t="s">
        <v>5</v>
      </c>
      <c r="B7" s="1"/>
      <c r="C7" s="1"/>
      <c r="D7" s="1"/>
      <c r="E7" s="3"/>
      <c r="F7" s="1"/>
      <c r="G7" s="1"/>
      <c r="H7" s="4"/>
      <c r="I7" s="4"/>
      <c r="J7" s="4"/>
      <c r="K7" s="1"/>
      <c r="L7" s="1"/>
      <c r="M7" s="1"/>
    </row>
    <row r="8" spans="1:114" ht="30.75" customHeight="1" x14ac:dyDescent="0.25">
      <c r="A8" s="1"/>
      <c r="B8" s="6"/>
      <c r="C8" s="6"/>
      <c r="D8" s="6"/>
      <c r="E8" s="3"/>
      <c r="F8" s="6"/>
      <c r="G8" s="95" t="s">
        <v>6</v>
      </c>
      <c r="H8" s="96"/>
      <c r="I8" s="96"/>
      <c r="J8" s="96"/>
      <c r="K8" s="96"/>
      <c r="L8" s="96"/>
      <c r="M8" s="96"/>
      <c r="N8" s="96"/>
      <c r="O8" s="97"/>
      <c r="P8" s="95" t="s">
        <v>7</v>
      </c>
      <c r="Q8" s="96"/>
      <c r="R8" s="96"/>
      <c r="S8" s="96"/>
      <c r="T8" s="96"/>
      <c r="U8" s="96"/>
      <c r="V8" s="96"/>
      <c r="W8" s="96"/>
      <c r="X8" s="97"/>
      <c r="Y8" s="95" t="s">
        <v>8</v>
      </c>
      <c r="Z8" s="96"/>
      <c r="AA8" s="96"/>
      <c r="AB8" s="96"/>
      <c r="AC8" s="96"/>
      <c r="AD8" s="96"/>
      <c r="AE8" s="96"/>
      <c r="AF8" s="96"/>
      <c r="AG8" s="97"/>
      <c r="AH8" s="95" t="s">
        <v>9</v>
      </c>
      <c r="AI8" s="96"/>
      <c r="AJ8" s="96"/>
      <c r="AK8" s="96"/>
      <c r="AL8" s="96"/>
      <c r="AM8" s="96"/>
      <c r="AN8" s="96"/>
      <c r="AO8" s="96"/>
      <c r="AP8" s="97"/>
      <c r="AQ8" s="95" t="s">
        <v>10</v>
      </c>
      <c r="AR8" s="96"/>
      <c r="AS8" s="96"/>
      <c r="AT8" s="96"/>
      <c r="AU8" s="96"/>
      <c r="AV8" s="96"/>
      <c r="AW8" s="96"/>
      <c r="AX8" s="96"/>
      <c r="AY8" s="97"/>
      <c r="AZ8" s="95" t="s">
        <v>11</v>
      </c>
      <c r="BA8" s="96"/>
      <c r="BB8" s="96"/>
      <c r="BC8" s="96"/>
      <c r="BD8" s="96"/>
      <c r="BE8" s="96"/>
      <c r="BF8" s="96"/>
      <c r="BG8" s="96"/>
      <c r="BH8" s="97"/>
      <c r="BI8" s="95" t="s">
        <v>12</v>
      </c>
      <c r="BJ8" s="96"/>
      <c r="BK8" s="96"/>
      <c r="BL8" s="96"/>
      <c r="BM8" s="96"/>
      <c r="BN8" s="96"/>
      <c r="BO8" s="96"/>
      <c r="BP8" s="96"/>
      <c r="BQ8" s="97"/>
      <c r="BR8" s="95" t="s">
        <v>13</v>
      </c>
      <c r="BS8" s="96"/>
      <c r="BT8" s="96"/>
      <c r="BU8" s="96"/>
      <c r="BV8" s="96"/>
      <c r="BW8" s="96"/>
      <c r="BX8" s="96"/>
      <c r="BY8" s="96"/>
      <c r="BZ8" s="97"/>
      <c r="CA8" s="95" t="s">
        <v>14</v>
      </c>
      <c r="CB8" s="96"/>
      <c r="CC8" s="96"/>
      <c r="CD8" s="96"/>
      <c r="CE8" s="96"/>
      <c r="CF8" s="96"/>
      <c r="CG8" s="96"/>
      <c r="CH8" s="96"/>
      <c r="CI8" s="97"/>
      <c r="CJ8" s="95" t="s">
        <v>15</v>
      </c>
      <c r="CK8" s="96"/>
      <c r="CL8" s="96"/>
      <c r="CM8" s="96"/>
      <c r="CN8" s="96"/>
      <c r="CO8" s="96"/>
      <c r="CP8" s="96"/>
      <c r="CQ8" s="96"/>
      <c r="CR8" s="97"/>
      <c r="CS8" s="95" t="s">
        <v>16</v>
      </c>
      <c r="CT8" s="96"/>
      <c r="CU8" s="96"/>
      <c r="CV8" s="96"/>
      <c r="CW8" s="96"/>
      <c r="CX8" s="96"/>
      <c r="CY8" s="96"/>
      <c r="CZ8" s="96"/>
      <c r="DA8" s="104"/>
      <c r="DB8" s="95" t="s">
        <v>387</v>
      </c>
      <c r="DC8" s="96"/>
      <c r="DD8" s="96"/>
      <c r="DE8" s="96"/>
      <c r="DF8" s="96"/>
      <c r="DG8" s="96"/>
      <c r="DH8" s="96"/>
      <c r="DI8" s="96"/>
      <c r="DJ8" s="97"/>
    </row>
    <row r="9" spans="1:114" ht="75" x14ac:dyDescent="0.25">
      <c r="A9" s="7" t="s">
        <v>17</v>
      </c>
      <c r="B9" s="7" t="s">
        <v>18</v>
      </c>
      <c r="C9" s="7" t="s">
        <v>19</v>
      </c>
      <c r="D9" s="7" t="s">
        <v>20</v>
      </c>
      <c r="E9" s="7" t="s">
        <v>21</v>
      </c>
      <c r="F9" s="8" t="s">
        <v>22</v>
      </c>
      <c r="G9" s="9" t="s">
        <v>23</v>
      </c>
      <c r="H9" s="10" t="s">
        <v>24</v>
      </c>
      <c r="I9" s="10" t="s">
        <v>25</v>
      </c>
      <c r="J9" s="10" t="s">
        <v>26</v>
      </c>
      <c r="K9" s="10" t="s">
        <v>27</v>
      </c>
      <c r="L9" s="10" t="s">
        <v>28</v>
      </c>
      <c r="M9" s="10" t="s">
        <v>29</v>
      </c>
      <c r="N9" s="10" t="s">
        <v>30</v>
      </c>
      <c r="O9" s="11" t="s">
        <v>31</v>
      </c>
      <c r="P9" s="9" t="s">
        <v>23</v>
      </c>
      <c r="Q9" s="10" t="s">
        <v>24</v>
      </c>
      <c r="R9" s="10" t="s">
        <v>25</v>
      </c>
      <c r="S9" s="10" t="s">
        <v>26</v>
      </c>
      <c r="T9" s="10" t="s">
        <v>27</v>
      </c>
      <c r="U9" s="10" t="s">
        <v>28</v>
      </c>
      <c r="V9" s="10" t="s">
        <v>29</v>
      </c>
      <c r="W9" s="10" t="s">
        <v>30</v>
      </c>
      <c r="X9" s="11" t="s">
        <v>31</v>
      </c>
      <c r="Y9" s="9" t="s">
        <v>23</v>
      </c>
      <c r="Z9" s="10" t="s">
        <v>24</v>
      </c>
      <c r="AA9" s="10" t="s">
        <v>25</v>
      </c>
      <c r="AB9" s="10" t="s">
        <v>26</v>
      </c>
      <c r="AC9" s="10" t="s">
        <v>27</v>
      </c>
      <c r="AD9" s="10" t="s">
        <v>28</v>
      </c>
      <c r="AE9" s="10" t="s">
        <v>29</v>
      </c>
      <c r="AF9" s="10" t="s">
        <v>30</v>
      </c>
      <c r="AG9" s="11" t="s">
        <v>31</v>
      </c>
      <c r="AH9" s="9" t="s">
        <v>23</v>
      </c>
      <c r="AI9" s="10" t="s">
        <v>24</v>
      </c>
      <c r="AJ9" s="10" t="s">
        <v>25</v>
      </c>
      <c r="AK9" s="10" t="s">
        <v>26</v>
      </c>
      <c r="AL9" s="10" t="s">
        <v>27</v>
      </c>
      <c r="AM9" s="10" t="s">
        <v>28</v>
      </c>
      <c r="AN9" s="10" t="s">
        <v>29</v>
      </c>
      <c r="AO9" s="10" t="s">
        <v>30</v>
      </c>
      <c r="AP9" s="11" t="s">
        <v>31</v>
      </c>
      <c r="AQ9" s="9" t="s">
        <v>23</v>
      </c>
      <c r="AR9" s="10" t="s">
        <v>24</v>
      </c>
      <c r="AS9" s="10" t="s">
        <v>25</v>
      </c>
      <c r="AT9" s="10" t="s">
        <v>26</v>
      </c>
      <c r="AU9" s="10" t="s">
        <v>27</v>
      </c>
      <c r="AV9" s="10" t="s">
        <v>28</v>
      </c>
      <c r="AW9" s="10" t="s">
        <v>29</v>
      </c>
      <c r="AX9" s="10" t="s">
        <v>30</v>
      </c>
      <c r="AY9" s="11" t="s">
        <v>31</v>
      </c>
      <c r="AZ9" s="9" t="s">
        <v>23</v>
      </c>
      <c r="BA9" s="10" t="s">
        <v>24</v>
      </c>
      <c r="BB9" s="10" t="s">
        <v>25</v>
      </c>
      <c r="BC9" s="10" t="s">
        <v>26</v>
      </c>
      <c r="BD9" s="10" t="s">
        <v>27</v>
      </c>
      <c r="BE9" s="10" t="s">
        <v>28</v>
      </c>
      <c r="BF9" s="10" t="s">
        <v>29</v>
      </c>
      <c r="BG9" s="10" t="s">
        <v>30</v>
      </c>
      <c r="BH9" s="11" t="s">
        <v>31</v>
      </c>
      <c r="BI9" s="9" t="s">
        <v>23</v>
      </c>
      <c r="BJ9" s="10" t="s">
        <v>24</v>
      </c>
      <c r="BK9" s="10" t="s">
        <v>25</v>
      </c>
      <c r="BL9" s="10" t="s">
        <v>26</v>
      </c>
      <c r="BM9" s="10" t="s">
        <v>27</v>
      </c>
      <c r="BN9" s="10" t="s">
        <v>28</v>
      </c>
      <c r="BO9" s="10" t="s">
        <v>29</v>
      </c>
      <c r="BP9" s="10" t="s">
        <v>30</v>
      </c>
      <c r="BQ9" s="11" t="s">
        <v>31</v>
      </c>
      <c r="BR9" s="9" t="s">
        <v>23</v>
      </c>
      <c r="BS9" s="10" t="s">
        <v>24</v>
      </c>
      <c r="BT9" s="10" t="s">
        <v>25</v>
      </c>
      <c r="BU9" s="10" t="s">
        <v>26</v>
      </c>
      <c r="BV9" s="10" t="s">
        <v>27</v>
      </c>
      <c r="BW9" s="10" t="s">
        <v>28</v>
      </c>
      <c r="BX9" s="10" t="s">
        <v>29</v>
      </c>
      <c r="BY9" s="10" t="s">
        <v>30</v>
      </c>
      <c r="BZ9" s="11" t="s">
        <v>31</v>
      </c>
      <c r="CA9" s="9" t="s">
        <v>23</v>
      </c>
      <c r="CB9" s="10" t="s">
        <v>24</v>
      </c>
      <c r="CC9" s="10" t="s">
        <v>25</v>
      </c>
      <c r="CD9" s="10" t="s">
        <v>26</v>
      </c>
      <c r="CE9" s="10" t="s">
        <v>27</v>
      </c>
      <c r="CF9" s="10" t="s">
        <v>28</v>
      </c>
      <c r="CG9" s="10" t="s">
        <v>29</v>
      </c>
      <c r="CH9" s="10" t="s">
        <v>30</v>
      </c>
      <c r="CI9" s="11" t="s">
        <v>31</v>
      </c>
      <c r="CJ9" s="9" t="s">
        <v>23</v>
      </c>
      <c r="CK9" s="10" t="s">
        <v>24</v>
      </c>
      <c r="CL9" s="10" t="s">
        <v>25</v>
      </c>
      <c r="CM9" s="10" t="s">
        <v>26</v>
      </c>
      <c r="CN9" s="10" t="s">
        <v>27</v>
      </c>
      <c r="CO9" s="10" t="s">
        <v>28</v>
      </c>
      <c r="CP9" s="10" t="s">
        <v>29</v>
      </c>
      <c r="CQ9" s="10" t="s">
        <v>30</v>
      </c>
      <c r="CR9" s="11" t="s">
        <v>31</v>
      </c>
      <c r="CS9" s="9" t="s">
        <v>23</v>
      </c>
      <c r="CT9" s="10" t="s">
        <v>24</v>
      </c>
      <c r="CU9" s="10" t="s">
        <v>25</v>
      </c>
      <c r="CV9" s="10" t="s">
        <v>26</v>
      </c>
      <c r="CW9" s="10" t="s">
        <v>27</v>
      </c>
      <c r="CX9" s="10" t="s">
        <v>28</v>
      </c>
      <c r="CY9" s="10" t="s">
        <v>29</v>
      </c>
      <c r="CZ9" s="10" t="s">
        <v>30</v>
      </c>
      <c r="DA9" s="82" t="s">
        <v>31</v>
      </c>
      <c r="DB9" s="9" t="s">
        <v>23</v>
      </c>
      <c r="DC9" s="10" t="s">
        <v>24</v>
      </c>
      <c r="DD9" s="10" t="s">
        <v>25</v>
      </c>
      <c r="DE9" s="10" t="s">
        <v>26</v>
      </c>
      <c r="DF9" s="10" t="s">
        <v>27</v>
      </c>
      <c r="DG9" s="10" t="s">
        <v>28</v>
      </c>
      <c r="DH9" s="10" t="s">
        <v>29</v>
      </c>
      <c r="DI9" s="10" t="s">
        <v>30</v>
      </c>
      <c r="DJ9" s="11" t="s">
        <v>31</v>
      </c>
    </row>
    <row r="10" spans="1:114" ht="189" x14ac:dyDescent="0.25">
      <c r="A10" s="43">
        <v>1</v>
      </c>
      <c r="B10" s="12" t="s">
        <v>32</v>
      </c>
      <c r="C10" s="13" t="s">
        <v>33</v>
      </c>
      <c r="D10" s="14" t="s">
        <v>34</v>
      </c>
      <c r="E10" s="15" t="s">
        <v>35</v>
      </c>
      <c r="F10" s="16">
        <v>2</v>
      </c>
      <c r="G10" s="17" t="s">
        <v>36</v>
      </c>
      <c r="H10" s="18">
        <v>1400188</v>
      </c>
      <c r="I10" s="18">
        <f>+H10*0.19</f>
        <v>266035.72000000003</v>
      </c>
      <c r="J10" s="18">
        <f>+H10*1.19</f>
        <v>1666223.72</v>
      </c>
      <c r="K10" s="18">
        <f>+F10*J10</f>
        <v>3332447.44</v>
      </c>
      <c r="L10" s="15" t="s">
        <v>37</v>
      </c>
      <c r="M10" s="15" t="s">
        <v>38</v>
      </c>
      <c r="N10" s="14" t="s">
        <v>39</v>
      </c>
      <c r="O10" s="19"/>
      <c r="P10" s="20"/>
      <c r="Q10" s="21"/>
      <c r="R10" s="21"/>
      <c r="S10" s="21"/>
      <c r="T10" s="21"/>
      <c r="U10" s="21"/>
      <c r="V10" s="21"/>
      <c r="W10" s="14"/>
      <c r="X10" s="22"/>
      <c r="Y10" s="20"/>
      <c r="Z10" s="21"/>
      <c r="AA10" s="21"/>
      <c r="AB10" s="21"/>
      <c r="AC10" s="21"/>
      <c r="AD10" s="21"/>
      <c r="AE10" s="21"/>
      <c r="AF10" s="14"/>
      <c r="AG10" s="22" t="s">
        <v>40</v>
      </c>
      <c r="AH10" s="23"/>
      <c r="AI10" s="18"/>
      <c r="AJ10" s="21"/>
      <c r="AK10" s="21"/>
      <c r="AL10" s="21"/>
      <c r="AM10" s="14"/>
      <c r="AN10" s="14"/>
      <c r="AO10" s="14"/>
      <c r="AP10" s="22" t="s">
        <v>40</v>
      </c>
      <c r="AQ10" s="20"/>
      <c r="AR10" s="21"/>
      <c r="AS10" s="21"/>
      <c r="AT10" s="21"/>
      <c r="AU10" s="21"/>
      <c r="AV10" s="21"/>
      <c r="AW10" s="21"/>
      <c r="AX10" s="14"/>
      <c r="AY10" s="22" t="s">
        <v>40</v>
      </c>
      <c r="AZ10" s="23" t="s">
        <v>41</v>
      </c>
      <c r="BA10" s="18">
        <v>1242000</v>
      </c>
      <c r="BB10" s="18">
        <f>+BA10*0.19</f>
        <v>235980</v>
      </c>
      <c r="BC10" s="18">
        <f>+BA10*1.19</f>
        <v>1477980</v>
      </c>
      <c r="BD10" s="18">
        <f>+F10*BC10</f>
        <v>2955960</v>
      </c>
      <c r="BE10" s="24" t="s">
        <v>42</v>
      </c>
      <c r="BF10" s="24" t="s">
        <v>43</v>
      </c>
      <c r="BG10" s="14" t="s">
        <v>44</v>
      </c>
      <c r="BH10" s="19"/>
      <c r="BI10" s="23" t="s">
        <v>45</v>
      </c>
      <c r="BJ10" s="18">
        <v>1013000</v>
      </c>
      <c r="BK10" s="18">
        <f>+BJ10*0.19</f>
        <v>192470</v>
      </c>
      <c r="BL10" s="18">
        <f>+BJ10*1.19</f>
        <v>1205470</v>
      </c>
      <c r="BM10" s="18">
        <f>+F10*BL10</f>
        <v>2410940</v>
      </c>
      <c r="BN10" s="24" t="s">
        <v>46</v>
      </c>
      <c r="BO10" s="24" t="s">
        <v>47</v>
      </c>
      <c r="BP10" s="14"/>
      <c r="BQ10" s="19" t="s">
        <v>40</v>
      </c>
      <c r="BR10" s="23" t="s">
        <v>48</v>
      </c>
      <c r="BS10" s="18">
        <v>1300000</v>
      </c>
      <c r="BT10" s="18">
        <f>+BS10*0.19</f>
        <v>247000</v>
      </c>
      <c r="BU10" s="18">
        <f>+BS10*1.19</f>
        <v>1547000</v>
      </c>
      <c r="BV10" s="18">
        <f>+F10*BU10</f>
        <v>3094000</v>
      </c>
      <c r="BW10" s="24" t="s">
        <v>49</v>
      </c>
      <c r="BX10" s="24">
        <v>30</v>
      </c>
      <c r="BY10" s="14" t="s">
        <v>39</v>
      </c>
      <c r="BZ10" s="19"/>
      <c r="CA10" s="23" t="s">
        <v>50</v>
      </c>
      <c r="CB10" s="18">
        <v>1400000</v>
      </c>
      <c r="CC10" s="18">
        <f>+CB10*0.19</f>
        <v>266000</v>
      </c>
      <c r="CD10" s="18">
        <f>+CB10*1.19</f>
        <v>1666000</v>
      </c>
      <c r="CE10" s="18">
        <f>+F10*CD10</f>
        <v>3332000</v>
      </c>
      <c r="CF10" s="24" t="s">
        <v>51</v>
      </c>
      <c r="CG10" s="14" t="s">
        <v>52</v>
      </c>
      <c r="CH10" s="14" t="s">
        <v>44</v>
      </c>
      <c r="CI10" s="19"/>
      <c r="CJ10" s="23" t="s">
        <v>53</v>
      </c>
      <c r="CK10" s="18">
        <v>1300000</v>
      </c>
      <c r="CL10" s="18">
        <f>+CK10*0.19</f>
        <v>247000</v>
      </c>
      <c r="CM10" s="18">
        <f>+CK10*1.19</f>
        <v>1547000</v>
      </c>
      <c r="CN10" s="18">
        <f>+F10*CM10</f>
        <v>3094000</v>
      </c>
      <c r="CO10" s="18" t="s">
        <v>54</v>
      </c>
      <c r="CP10" s="18">
        <v>60</v>
      </c>
      <c r="CQ10" s="14" t="s">
        <v>44</v>
      </c>
      <c r="CR10" s="19"/>
      <c r="CS10" s="23" t="s">
        <v>55</v>
      </c>
      <c r="CT10" s="18">
        <v>1184000</v>
      </c>
      <c r="CU10" s="18">
        <f>+CT10*0.19</f>
        <v>224960</v>
      </c>
      <c r="CV10" s="18">
        <f>+CT10*1.19</f>
        <v>1408960</v>
      </c>
      <c r="CW10" s="18">
        <f>+F10*CV10</f>
        <v>2817920</v>
      </c>
      <c r="CX10" s="24" t="s">
        <v>49</v>
      </c>
      <c r="CY10" s="24" t="s">
        <v>56</v>
      </c>
      <c r="CZ10" s="14" t="s">
        <v>44</v>
      </c>
      <c r="DA10" s="16"/>
      <c r="DB10" s="84" t="s">
        <v>389</v>
      </c>
      <c r="DC10" s="77">
        <v>1380000</v>
      </c>
      <c r="DD10" s="77">
        <f>+DC10*0.19</f>
        <v>262200</v>
      </c>
      <c r="DE10" s="77">
        <f>+DC10*1.19</f>
        <v>1642200</v>
      </c>
      <c r="DF10" s="77">
        <f>+F10*DE10</f>
        <v>3284400</v>
      </c>
      <c r="DG10" s="75" t="s">
        <v>37</v>
      </c>
      <c r="DH10" s="75">
        <v>15</v>
      </c>
      <c r="DI10" s="21"/>
      <c r="DJ10" s="22" t="s">
        <v>393</v>
      </c>
    </row>
    <row r="11" spans="1:114" ht="187.5" x14ac:dyDescent="0.25">
      <c r="A11" s="43">
        <v>2</v>
      </c>
      <c r="B11" s="12" t="s">
        <v>57</v>
      </c>
      <c r="C11" s="13" t="s">
        <v>58</v>
      </c>
      <c r="D11" s="14" t="s">
        <v>34</v>
      </c>
      <c r="E11" s="15" t="s">
        <v>59</v>
      </c>
      <c r="F11" s="16">
        <v>2</v>
      </c>
      <c r="G11" s="17" t="s">
        <v>60</v>
      </c>
      <c r="H11" s="18">
        <v>677588</v>
      </c>
      <c r="I11" s="18">
        <f t="shared" ref="I11:I15" si="0">+H11*0.19</f>
        <v>128741.72</v>
      </c>
      <c r="J11" s="18">
        <f t="shared" ref="J11:J15" si="1">+H11*1.19</f>
        <v>806329.72</v>
      </c>
      <c r="K11" s="18">
        <f t="shared" ref="K11:K15" si="2">+F11*J11</f>
        <v>1612659.44</v>
      </c>
      <c r="L11" s="15" t="s">
        <v>37</v>
      </c>
      <c r="M11" s="15" t="s">
        <v>38</v>
      </c>
      <c r="N11" s="14" t="s">
        <v>39</v>
      </c>
      <c r="O11" s="19"/>
      <c r="P11" s="20"/>
      <c r="Q11" s="21"/>
      <c r="R11" s="21"/>
      <c r="S11" s="21"/>
      <c r="T11" s="21"/>
      <c r="U11" s="21"/>
      <c r="V11" s="21"/>
      <c r="W11" s="14"/>
      <c r="X11" s="22"/>
      <c r="Y11" s="20"/>
      <c r="Z11" s="21"/>
      <c r="AA11" s="21"/>
      <c r="AB11" s="21"/>
      <c r="AC11" s="21"/>
      <c r="AD11" s="21"/>
      <c r="AE11" s="21"/>
      <c r="AF11" s="14"/>
      <c r="AG11" s="22" t="s">
        <v>40</v>
      </c>
      <c r="AH11" s="23" t="s">
        <v>60</v>
      </c>
      <c r="AI11" s="18">
        <v>1000000</v>
      </c>
      <c r="AJ11" s="18">
        <f>+AI11*0.19</f>
        <v>190000</v>
      </c>
      <c r="AK11" s="18">
        <f>+AI11*1.19</f>
        <v>1190000</v>
      </c>
      <c r="AL11" s="18">
        <f>+F11*AK11</f>
        <v>2380000</v>
      </c>
      <c r="AM11" s="14" t="s">
        <v>61</v>
      </c>
      <c r="AN11" s="14" t="s">
        <v>62</v>
      </c>
      <c r="AO11" s="14" t="s">
        <v>44</v>
      </c>
      <c r="AP11" s="19"/>
      <c r="AQ11" s="20"/>
      <c r="AR11" s="21"/>
      <c r="AS11" s="21"/>
      <c r="AT11" s="21"/>
      <c r="AU11" s="21"/>
      <c r="AV11" s="21"/>
      <c r="AW11" s="21"/>
      <c r="AX11" s="14"/>
      <c r="AY11" s="22" t="s">
        <v>40</v>
      </c>
      <c r="AZ11" s="23" t="s">
        <v>63</v>
      </c>
      <c r="BA11" s="18">
        <v>882000</v>
      </c>
      <c r="BB11" s="18">
        <f t="shared" ref="BB11:BB15" si="3">+BA11*0.19</f>
        <v>167580</v>
      </c>
      <c r="BC11" s="18">
        <f t="shared" ref="BC11:BC15" si="4">+BA11*1.19</f>
        <v>1049580</v>
      </c>
      <c r="BD11" s="18">
        <f t="shared" ref="BD11:BD15" si="5">+F11*BC11</f>
        <v>2099160</v>
      </c>
      <c r="BE11" s="24" t="s">
        <v>42</v>
      </c>
      <c r="BF11" s="24" t="s">
        <v>43</v>
      </c>
      <c r="BG11" s="14" t="s">
        <v>44</v>
      </c>
      <c r="BH11" s="19"/>
      <c r="BI11" s="23"/>
      <c r="BJ11" s="18"/>
      <c r="BK11" s="18"/>
      <c r="BL11" s="18"/>
      <c r="BM11" s="18"/>
      <c r="BN11" s="24"/>
      <c r="BO11" s="24"/>
      <c r="BP11" s="14"/>
      <c r="BQ11" s="22" t="s">
        <v>40</v>
      </c>
      <c r="BR11" s="23" t="s">
        <v>64</v>
      </c>
      <c r="BS11" s="18">
        <v>930000</v>
      </c>
      <c r="BT11" s="18">
        <f t="shared" ref="BT11:BT12" si="6">+BS11*0.19</f>
        <v>176700</v>
      </c>
      <c r="BU11" s="18">
        <f t="shared" ref="BU11:BU12" si="7">+BS11*1.19</f>
        <v>1106700</v>
      </c>
      <c r="BV11" s="18">
        <f t="shared" ref="BV11:BV12" si="8">+F11*BU11</f>
        <v>2213400</v>
      </c>
      <c r="BW11" s="24" t="s">
        <v>49</v>
      </c>
      <c r="BX11" s="24">
        <v>30</v>
      </c>
      <c r="BY11" s="14" t="s">
        <v>39</v>
      </c>
      <c r="BZ11" s="19"/>
      <c r="CA11" s="23" t="s">
        <v>65</v>
      </c>
      <c r="CB11" s="18">
        <v>1015000</v>
      </c>
      <c r="CC11" s="18">
        <f t="shared" ref="CC11" si="9">+CB11*0.19</f>
        <v>192850</v>
      </c>
      <c r="CD11" s="18">
        <f t="shared" ref="CD11" si="10">+CB11*1.19</f>
        <v>1207850</v>
      </c>
      <c r="CE11" s="18">
        <f t="shared" ref="CE11" si="11">+F11*CD11</f>
        <v>2415700</v>
      </c>
      <c r="CF11" s="24" t="s">
        <v>66</v>
      </c>
      <c r="CG11" s="14" t="s">
        <v>52</v>
      </c>
      <c r="CH11" s="14" t="s">
        <v>44</v>
      </c>
      <c r="CI11" s="19"/>
      <c r="CJ11" s="23" t="s">
        <v>67</v>
      </c>
      <c r="CK11" s="18">
        <v>945000</v>
      </c>
      <c r="CL11" s="18">
        <f t="shared" ref="CL11:CL16" si="12">+CK11*0.19</f>
        <v>179550</v>
      </c>
      <c r="CM11" s="18">
        <f t="shared" ref="CM11:CM16" si="13">+CK11*1.19</f>
        <v>1124550</v>
      </c>
      <c r="CN11" s="18">
        <f t="shared" ref="CN11:CN16" si="14">+F11*CM11</f>
        <v>2249100</v>
      </c>
      <c r="CO11" s="18" t="s">
        <v>54</v>
      </c>
      <c r="CP11" s="18">
        <v>60</v>
      </c>
      <c r="CQ11" s="14" t="s">
        <v>44</v>
      </c>
      <c r="CR11" s="19"/>
      <c r="CS11" s="23" t="s">
        <v>68</v>
      </c>
      <c r="CT11" s="18">
        <v>671000</v>
      </c>
      <c r="CU11" s="18">
        <f t="shared" ref="CU11:CU16" si="15">+CT11*0.19</f>
        <v>127490</v>
      </c>
      <c r="CV11" s="18">
        <f t="shared" ref="CV11:CV16" si="16">+CT11*1.19</f>
        <v>798490</v>
      </c>
      <c r="CW11" s="18">
        <f t="shared" ref="CW11:CW16" si="17">+F11*CV11</f>
        <v>1596980</v>
      </c>
      <c r="CX11" s="24" t="s">
        <v>49</v>
      </c>
      <c r="CY11" s="24" t="s">
        <v>56</v>
      </c>
      <c r="CZ11" s="14" t="s">
        <v>44</v>
      </c>
      <c r="DA11" s="16"/>
      <c r="DB11" s="84" t="s">
        <v>389</v>
      </c>
      <c r="DC11" s="77">
        <v>980000</v>
      </c>
      <c r="DD11" s="77">
        <f t="shared" ref="DD11:DD16" si="18">+DC11*0.19</f>
        <v>186200</v>
      </c>
      <c r="DE11" s="77">
        <f t="shared" ref="DE11:DE16" si="19">+DC11*1.19</f>
        <v>1166200</v>
      </c>
      <c r="DF11" s="77">
        <f t="shared" ref="DF11:DF16" si="20">+F11*DE11</f>
        <v>2332400</v>
      </c>
      <c r="DG11" s="75" t="s">
        <v>37</v>
      </c>
      <c r="DH11" s="75">
        <v>15</v>
      </c>
      <c r="DI11" s="76" t="s">
        <v>379</v>
      </c>
      <c r="DJ11" s="85"/>
    </row>
    <row r="12" spans="1:114" ht="101.25" x14ac:dyDescent="0.25">
      <c r="A12" s="43">
        <v>3</v>
      </c>
      <c r="B12" s="12" t="s">
        <v>69</v>
      </c>
      <c r="C12" s="13" t="s">
        <v>70</v>
      </c>
      <c r="D12" s="14" t="s">
        <v>34</v>
      </c>
      <c r="E12" s="15" t="s">
        <v>71</v>
      </c>
      <c r="F12" s="16">
        <v>2</v>
      </c>
      <c r="G12" s="17"/>
      <c r="H12" s="18"/>
      <c r="I12" s="18"/>
      <c r="J12" s="18"/>
      <c r="K12" s="18"/>
      <c r="L12" s="15"/>
      <c r="M12" s="15"/>
      <c r="N12" s="14"/>
      <c r="O12" s="19"/>
      <c r="P12" s="20"/>
      <c r="Q12" s="21"/>
      <c r="R12" s="21"/>
      <c r="S12" s="21"/>
      <c r="T12" s="21"/>
      <c r="U12" s="21"/>
      <c r="V12" s="21"/>
      <c r="W12" s="14"/>
      <c r="X12" s="19"/>
      <c r="Y12" s="20"/>
      <c r="Z12" s="21"/>
      <c r="AA12" s="21"/>
      <c r="AB12" s="21"/>
      <c r="AC12" s="21"/>
      <c r="AD12" s="21"/>
      <c r="AE12" s="21"/>
      <c r="AF12" s="14"/>
      <c r="AG12" s="19" t="s">
        <v>40</v>
      </c>
      <c r="AH12" s="23"/>
      <c r="AI12" s="18"/>
      <c r="AJ12" s="18"/>
      <c r="AK12" s="18"/>
      <c r="AL12" s="18"/>
      <c r="AM12" s="14"/>
      <c r="AN12" s="14"/>
      <c r="AO12" s="14"/>
      <c r="AP12" s="19" t="s">
        <v>40</v>
      </c>
      <c r="AQ12" s="20"/>
      <c r="AR12" s="21"/>
      <c r="AS12" s="21"/>
      <c r="AT12" s="21"/>
      <c r="AU12" s="21"/>
      <c r="AV12" s="21"/>
      <c r="AW12" s="21"/>
      <c r="AX12" s="14"/>
      <c r="AY12" s="19" t="s">
        <v>40</v>
      </c>
      <c r="AZ12" s="23" t="s">
        <v>72</v>
      </c>
      <c r="BA12" s="18">
        <v>313200</v>
      </c>
      <c r="BB12" s="18">
        <f t="shared" si="3"/>
        <v>59508</v>
      </c>
      <c r="BC12" s="18">
        <f t="shared" si="4"/>
        <v>372708</v>
      </c>
      <c r="BD12" s="18">
        <f t="shared" si="5"/>
        <v>745416</v>
      </c>
      <c r="BE12" s="24" t="s">
        <v>42</v>
      </c>
      <c r="BF12" s="24" t="s">
        <v>43</v>
      </c>
      <c r="BG12" s="14" t="s">
        <v>44</v>
      </c>
      <c r="BH12" s="19"/>
      <c r="BI12" s="23"/>
      <c r="BJ12" s="18"/>
      <c r="BK12" s="18"/>
      <c r="BL12" s="18"/>
      <c r="BM12" s="18"/>
      <c r="BN12" s="24"/>
      <c r="BO12" s="24"/>
      <c r="BP12" s="14"/>
      <c r="BQ12" s="19" t="s">
        <v>40</v>
      </c>
      <c r="BR12" s="23" t="s">
        <v>73</v>
      </c>
      <c r="BS12" s="18">
        <v>325000</v>
      </c>
      <c r="BT12" s="18">
        <f t="shared" si="6"/>
        <v>61750</v>
      </c>
      <c r="BU12" s="18">
        <f t="shared" si="7"/>
        <v>386750</v>
      </c>
      <c r="BV12" s="18">
        <f t="shared" si="8"/>
        <v>773500</v>
      </c>
      <c r="BW12" s="24" t="s">
        <v>49</v>
      </c>
      <c r="BX12" s="24">
        <v>30</v>
      </c>
      <c r="BY12" s="14" t="s">
        <v>39</v>
      </c>
      <c r="BZ12" s="19"/>
      <c r="CA12" s="23"/>
      <c r="CB12" s="18"/>
      <c r="CC12" s="18"/>
      <c r="CD12" s="18"/>
      <c r="CE12" s="18"/>
      <c r="CF12" s="24"/>
      <c r="CG12" s="14"/>
      <c r="CH12" s="14"/>
      <c r="CI12" s="19" t="s">
        <v>40</v>
      </c>
      <c r="CJ12" s="23" t="s">
        <v>71</v>
      </c>
      <c r="CK12" s="18">
        <v>357400</v>
      </c>
      <c r="CL12" s="18">
        <f t="shared" si="12"/>
        <v>67906</v>
      </c>
      <c r="CM12" s="18">
        <f t="shared" si="13"/>
        <v>425306</v>
      </c>
      <c r="CN12" s="18">
        <f t="shared" si="14"/>
        <v>850612</v>
      </c>
      <c r="CO12" s="18" t="s">
        <v>74</v>
      </c>
      <c r="CP12" s="18" t="s">
        <v>75</v>
      </c>
      <c r="CQ12" s="14" t="s">
        <v>44</v>
      </c>
      <c r="CR12" s="19"/>
      <c r="CS12" s="23" t="s">
        <v>71</v>
      </c>
      <c r="CT12" s="18">
        <v>321000</v>
      </c>
      <c r="CU12" s="18">
        <f t="shared" si="15"/>
        <v>60990</v>
      </c>
      <c r="CV12" s="18">
        <f t="shared" si="16"/>
        <v>381990</v>
      </c>
      <c r="CW12" s="18">
        <f t="shared" si="17"/>
        <v>763980</v>
      </c>
      <c r="CX12" s="24" t="s">
        <v>49</v>
      </c>
      <c r="CY12" s="24" t="s">
        <v>56</v>
      </c>
      <c r="CZ12" s="14" t="s">
        <v>44</v>
      </c>
      <c r="DA12" s="16"/>
      <c r="DB12" s="84" t="s">
        <v>389</v>
      </c>
      <c r="DC12" s="77">
        <v>350000</v>
      </c>
      <c r="DD12" s="77">
        <f t="shared" si="18"/>
        <v>66500</v>
      </c>
      <c r="DE12" s="77">
        <f t="shared" si="19"/>
        <v>416500</v>
      </c>
      <c r="DF12" s="77">
        <f t="shared" si="20"/>
        <v>833000</v>
      </c>
      <c r="DG12" s="75" t="s">
        <v>37</v>
      </c>
      <c r="DH12" s="75">
        <v>75</v>
      </c>
      <c r="DI12" s="76" t="s">
        <v>379</v>
      </c>
      <c r="DJ12" s="85"/>
    </row>
    <row r="13" spans="1:114" ht="318.75" x14ac:dyDescent="0.25">
      <c r="A13" s="43">
        <v>4</v>
      </c>
      <c r="B13" s="12" t="s">
        <v>76</v>
      </c>
      <c r="C13" s="13" t="s">
        <v>77</v>
      </c>
      <c r="D13" s="14" t="s">
        <v>34</v>
      </c>
      <c r="E13" s="15" t="s">
        <v>78</v>
      </c>
      <c r="F13" s="16">
        <v>3</v>
      </c>
      <c r="G13" s="17"/>
      <c r="H13" s="18"/>
      <c r="I13" s="18"/>
      <c r="J13" s="18"/>
      <c r="K13" s="18"/>
      <c r="L13" s="15"/>
      <c r="M13" s="15"/>
      <c r="N13" s="14"/>
      <c r="O13" s="19"/>
      <c r="P13" s="25" t="s">
        <v>79</v>
      </c>
      <c r="Q13" s="26">
        <v>5507000</v>
      </c>
      <c r="R13" s="26">
        <f>+Q13*0.19</f>
        <v>1046330</v>
      </c>
      <c r="S13" s="26">
        <f>+Q13*1.19</f>
        <v>6553330</v>
      </c>
      <c r="T13" s="26">
        <f>+F13*S13</f>
        <v>19659990</v>
      </c>
      <c r="U13" s="24" t="s">
        <v>80</v>
      </c>
      <c r="V13" s="24" t="s">
        <v>81</v>
      </c>
      <c r="W13" s="14"/>
      <c r="X13" s="22" t="s">
        <v>40</v>
      </c>
      <c r="Y13" s="20"/>
      <c r="Z13" s="21"/>
      <c r="AA13" s="21"/>
      <c r="AB13" s="21"/>
      <c r="AC13" s="21"/>
      <c r="AD13" s="21"/>
      <c r="AE13" s="21"/>
      <c r="AF13" s="14"/>
      <c r="AG13" s="19" t="s">
        <v>40</v>
      </c>
      <c r="AH13" s="23" t="s">
        <v>82</v>
      </c>
      <c r="AI13" s="18">
        <v>5100000</v>
      </c>
      <c r="AJ13" s="18">
        <f t="shared" ref="AJ13:AJ15" si="21">+AI13*0.19</f>
        <v>969000</v>
      </c>
      <c r="AK13" s="18">
        <f t="shared" ref="AK13:AK15" si="22">+AI13*1.19</f>
        <v>6069000</v>
      </c>
      <c r="AL13" s="18">
        <f t="shared" ref="AL13:AL15" si="23">+F13*AK13</f>
        <v>18207000</v>
      </c>
      <c r="AM13" s="14" t="s">
        <v>61</v>
      </c>
      <c r="AN13" s="14" t="s">
        <v>62</v>
      </c>
      <c r="AO13" s="14" t="s">
        <v>44</v>
      </c>
      <c r="AP13" s="19"/>
      <c r="AQ13" s="23" t="s">
        <v>83</v>
      </c>
      <c r="AR13" s="18">
        <v>5223250</v>
      </c>
      <c r="AS13" s="18">
        <f>+AR13*0.19</f>
        <v>992417.5</v>
      </c>
      <c r="AT13" s="18">
        <f>+AR13*1.19</f>
        <v>6215667.5</v>
      </c>
      <c r="AU13" s="18">
        <f>+F13*AT13</f>
        <v>18647002.5</v>
      </c>
      <c r="AV13" s="14" t="s">
        <v>37</v>
      </c>
      <c r="AW13" s="14" t="s">
        <v>38</v>
      </c>
      <c r="AX13" s="14" t="s">
        <v>44</v>
      </c>
      <c r="AY13" s="19"/>
      <c r="AZ13" s="23"/>
      <c r="BA13" s="18"/>
      <c r="BB13" s="18"/>
      <c r="BC13" s="18"/>
      <c r="BD13" s="18"/>
      <c r="BE13" s="24"/>
      <c r="BF13" s="24"/>
      <c r="BG13" s="14"/>
      <c r="BH13" s="19" t="s">
        <v>40</v>
      </c>
      <c r="BI13" s="23" t="s">
        <v>84</v>
      </c>
      <c r="BJ13" s="18">
        <v>5501700</v>
      </c>
      <c r="BK13" s="18">
        <f t="shared" ref="BK13:BK16" si="24">+BJ13*0.19</f>
        <v>1045323</v>
      </c>
      <c r="BL13" s="18">
        <f t="shared" ref="BL13:BL16" si="25">+BJ13*1.19</f>
        <v>6547023</v>
      </c>
      <c r="BM13" s="18">
        <f t="shared" ref="BM13:BM16" si="26">+F13*BL13</f>
        <v>19641069</v>
      </c>
      <c r="BN13" s="24" t="s">
        <v>85</v>
      </c>
      <c r="BO13" s="24" t="s">
        <v>86</v>
      </c>
      <c r="BP13" s="14"/>
      <c r="BQ13" s="19" t="s">
        <v>40</v>
      </c>
      <c r="BR13" s="23"/>
      <c r="BS13" s="18"/>
      <c r="BT13" s="18"/>
      <c r="BU13" s="18"/>
      <c r="BV13" s="18"/>
      <c r="BW13" s="24"/>
      <c r="BX13" s="24"/>
      <c r="BY13" s="14"/>
      <c r="BZ13" s="19" t="s">
        <v>40</v>
      </c>
      <c r="CA13" s="23"/>
      <c r="CB13" s="18"/>
      <c r="CC13" s="18"/>
      <c r="CD13" s="18"/>
      <c r="CE13" s="18"/>
      <c r="CF13" s="21"/>
      <c r="CG13" s="21"/>
      <c r="CH13" s="14"/>
      <c r="CI13" s="19" t="s">
        <v>40</v>
      </c>
      <c r="CJ13" s="23" t="s">
        <v>82</v>
      </c>
      <c r="CK13" s="18">
        <v>4600000</v>
      </c>
      <c r="CL13" s="18">
        <f t="shared" si="12"/>
        <v>874000</v>
      </c>
      <c r="CM13" s="18">
        <f t="shared" si="13"/>
        <v>5474000</v>
      </c>
      <c r="CN13" s="18">
        <f t="shared" si="14"/>
        <v>16422000</v>
      </c>
      <c r="CO13" s="18" t="s">
        <v>54</v>
      </c>
      <c r="CP13" s="18" t="s">
        <v>75</v>
      </c>
      <c r="CQ13" s="14" t="s">
        <v>44</v>
      </c>
      <c r="CR13" s="19"/>
      <c r="CS13" s="23" t="s">
        <v>87</v>
      </c>
      <c r="CT13" s="18">
        <v>5199000</v>
      </c>
      <c r="CU13" s="18">
        <f t="shared" si="15"/>
        <v>987810</v>
      </c>
      <c r="CV13" s="18">
        <f t="shared" si="16"/>
        <v>6186810</v>
      </c>
      <c r="CW13" s="18">
        <f t="shared" si="17"/>
        <v>18560430</v>
      </c>
      <c r="CX13" s="24" t="s">
        <v>49</v>
      </c>
      <c r="CY13" s="24" t="s">
        <v>56</v>
      </c>
      <c r="CZ13" s="14" t="s">
        <v>44</v>
      </c>
      <c r="DA13" s="16"/>
      <c r="DB13" s="84"/>
      <c r="DC13" s="77"/>
      <c r="DD13" s="77"/>
      <c r="DE13" s="77"/>
      <c r="DF13" s="77"/>
      <c r="DG13" s="75"/>
      <c r="DH13" s="75"/>
      <c r="DI13" s="21"/>
      <c r="DJ13" s="19" t="s">
        <v>40</v>
      </c>
    </row>
    <row r="14" spans="1:114" ht="315.75" x14ac:dyDescent="0.25">
      <c r="A14" s="43">
        <v>5</v>
      </c>
      <c r="B14" s="12" t="s">
        <v>88</v>
      </c>
      <c r="C14" s="13" t="s">
        <v>89</v>
      </c>
      <c r="D14" s="14" t="s">
        <v>34</v>
      </c>
      <c r="E14" s="15" t="s">
        <v>90</v>
      </c>
      <c r="F14" s="16">
        <v>1</v>
      </c>
      <c r="G14" s="17" t="s">
        <v>91</v>
      </c>
      <c r="H14" s="18">
        <v>11933935</v>
      </c>
      <c r="I14" s="18">
        <f t="shared" si="0"/>
        <v>2267447.65</v>
      </c>
      <c r="J14" s="18">
        <f t="shared" si="1"/>
        <v>14201382.649999999</v>
      </c>
      <c r="K14" s="18">
        <f t="shared" si="2"/>
        <v>14201382.649999999</v>
      </c>
      <c r="L14" s="15" t="s">
        <v>92</v>
      </c>
      <c r="M14" s="15" t="s">
        <v>93</v>
      </c>
      <c r="N14" s="14" t="s">
        <v>44</v>
      </c>
      <c r="O14" s="19"/>
      <c r="P14" s="20"/>
      <c r="Q14" s="26"/>
      <c r="R14" s="26"/>
      <c r="S14" s="26"/>
      <c r="T14" s="26"/>
      <c r="U14" s="21"/>
      <c r="V14" s="21"/>
      <c r="W14" s="14"/>
      <c r="X14" s="19"/>
      <c r="Y14" s="20"/>
      <c r="Z14" s="21"/>
      <c r="AA14" s="21"/>
      <c r="AB14" s="21"/>
      <c r="AC14" s="21"/>
      <c r="AD14" s="21"/>
      <c r="AE14" s="21"/>
      <c r="AF14" s="14"/>
      <c r="AG14" s="19" t="s">
        <v>40</v>
      </c>
      <c r="AH14" s="23"/>
      <c r="AI14" s="18"/>
      <c r="AJ14" s="18"/>
      <c r="AK14" s="18"/>
      <c r="AL14" s="18"/>
      <c r="AM14" s="14"/>
      <c r="AN14" s="14"/>
      <c r="AO14" s="14"/>
      <c r="AP14" s="19" t="s">
        <v>40</v>
      </c>
      <c r="AQ14" s="20"/>
      <c r="AR14" s="21"/>
      <c r="AS14" s="21"/>
      <c r="AT14" s="21"/>
      <c r="AU14" s="21"/>
      <c r="AV14" s="21"/>
      <c r="AW14" s="21"/>
      <c r="AX14" s="14"/>
      <c r="AY14" s="19" t="s">
        <v>40</v>
      </c>
      <c r="AZ14" s="23"/>
      <c r="BA14" s="18"/>
      <c r="BB14" s="18"/>
      <c r="BC14" s="18"/>
      <c r="BD14" s="18"/>
      <c r="BE14" s="24"/>
      <c r="BF14" s="24"/>
      <c r="BG14" s="14"/>
      <c r="BH14" s="19" t="s">
        <v>40</v>
      </c>
      <c r="BI14" s="23"/>
      <c r="BJ14" s="18"/>
      <c r="BK14" s="18"/>
      <c r="BL14" s="18"/>
      <c r="BM14" s="18"/>
      <c r="BN14" s="24"/>
      <c r="BO14" s="24"/>
      <c r="BP14" s="14"/>
      <c r="BQ14" s="19" t="s">
        <v>40</v>
      </c>
      <c r="BR14" s="23"/>
      <c r="BS14" s="18"/>
      <c r="BT14" s="18"/>
      <c r="BU14" s="18"/>
      <c r="BV14" s="18"/>
      <c r="BW14" s="24"/>
      <c r="BX14" s="24"/>
      <c r="BY14" s="14"/>
      <c r="BZ14" s="19" t="s">
        <v>40</v>
      </c>
      <c r="CA14" s="23"/>
      <c r="CB14" s="18"/>
      <c r="CC14" s="18"/>
      <c r="CD14" s="18"/>
      <c r="CE14" s="18"/>
      <c r="CF14" s="21"/>
      <c r="CG14" s="21"/>
      <c r="CH14" s="14"/>
      <c r="CI14" s="19" t="s">
        <v>40</v>
      </c>
      <c r="CJ14" s="23" t="s">
        <v>94</v>
      </c>
      <c r="CK14" s="18">
        <v>11000000</v>
      </c>
      <c r="CL14" s="18">
        <f t="shared" si="12"/>
        <v>2090000</v>
      </c>
      <c r="CM14" s="18">
        <f t="shared" si="13"/>
        <v>13090000</v>
      </c>
      <c r="CN14" s="18">
        <f t="shared" si="14"/>
        <v>13090000</v>
      </c>
      <c r="CO14" s="18" t="s">
        <v>54</v>
      </c>
      <c r="CP14" s="18" t="s">
        <v>75</v>
      </c>
      <c r="CQ14" s="14" t="s">
        <v>44</v>
      </c>
      <c r="CR14" s="19"/>
      <c r="CS14" s="23"/>
      <c r="CT14" s="18"/>
      <c r="CU14" s="18"/>
      <c r="CV14" s="18"/>
      <c r="CW14" s="18"/>
      <c r="CX14" s="24"/>
      <c r="CY14" s="24"/>
      <c r="CZ14" s="14"/>
      <c r="DA14" s="16" t="s">
        <v>40</v>
      </c>
      <c r="DB14" s="84"/>
      <c r="DC14" s="77"/>
      <c r="DD14" s="77"/>
      <c r="DE14" s="77"/>
      <c r="DF14" s="77"/>
      <c r="DG14" s="75"/>
      <c r="DH14" s="75"/>
      <c r="DI14" s="21"/>
      <c r="DJ14" s="19" t="s">
        <v>40</v>
      </c>
    </row>
    <row r="15" spans="1:114" ht="174.75" x14ac:dyDescent="0.25">
      <c r="A15" s="43">
        <v>6</v>
      </c>
      <c r="B15" s="12" t="s">
        <v>95</v>
      </c>
      <c r="C15" s="13" t="s">
        <v>96</v>
      </c>
      <c r="D15" s="14" t="s">
        <v>34</v>
      </c>
      <c r="E15" s="15" t="s">
        <v>97</v>
      </c>
      <c r="F15" s="16">
        <v>2</v>
      </c>
      <c r="G15" s="17" t="s">
        <v>98</v>
      </c>
      <c r="H15" s="18">
        <v>1033543.5</v>
      </c>
      <c r="I15" s="18">
        <f t="shared" si="0"/>
        <v>196373.26500000001</v>
      </c>
      <c r="J15" s="18">
        <f t="shared" si="1"/>
        <v>1229916.7649999999</v>
      </c>
      <c r="K15" s="18">
        <f t="shared" si="2"/>
        <v>2459833.5299999998</v>
      </c>
      <c r="L15" s="15" t="s">
        <v>37</v>
      </c>
      <c r="M15" s="15" t="s">
        <v>93</v>
      </c>
      <c r="N15" s="14" t="s">
        <v>44</v>
      </c>
      <c r="O15" s="19"/>
      <c r="P15" s="25" t="s">
        <v>99</v>
      </c>
      <c r="Q15" s="26">
        <v>1582050</v>
      </c>
      <c r="R15" s="26">
        <f t="shared" ref="R15" si="27">+Q15*0.19</f>
        <v>300589.5</v>
      </c>
      <c r="S15" s="26">
        <f>+Q15*1.19</f>
        <v>1882639.5</v>
      </c>
      <c r="T15" s="26">
        <f>+F15*S15</f>
        <v>3765279</v>
      </c>
      <c r="U15" s="24" t="s">
        <v>100</v>
      </c>
      <c r="V15" s="24" t="s">
        <v>81</v>
      </c>
      <c r="W15" s="14"/>
      <c r="X15" s="22" t="s">
        <v>40</v>
      </c>
      <c r="Y15" s="20"/>
      <c r="Z15" s="21"/>
      <c r="AA15" s="21"/>
      <c r="AB15" s="21"/>
      <c r="AC15" s="21"/>
      <c r="AD15" s="21"/>
      <c r="AE15" s="21"/>
      <c r="AF15" s="14"/>
      <c r="AG15" s="19" t="s">
        <v>40</v>
      </c>
      <c r="AH15" s="23" t="s">
        <v>101</v>
      </c>
      <c r="AI15" s="18">
        <v>1400000</v>
      </c>
      <c r="AJ15" s="18">
        <f t="shared" si="21"/>
        <v>266000</v>
      </c>
      <c r="AK15" s="18">
        <f t="shared" si="22"/>
        <v>1666000</v>
      </c>
      <c r="AL15" s="18">
        <f t="shared" si="23"/>
        <v>3332000</v>
      </c>
      <c r="AM15" s="14" t="s">
        <v>61</v>
      </c>
      <c r="AN15" s="14" t="s">
        <v>62</v>
      </c>
      <c r="AO15" s="14" t="s">
        <v>44</v>
      </c>
      <c r="AP15" s="19"/>
      <c r="AQ15" s="23" t="s">
        <v>102</v>
      </c>
      <c r="AR15" s="18">
        <v>1390500</v>
      </c>
      <c r="AS15" s="18">
        <f>+AR15*0.19</f>
        <v>264195</v>
      </c>
      <c r="AT15" s="18">
        <f>+AR15*1.19</f>
        <v>1654695</v>
      </c>
      <c r="AU15" s="18">
        <f>+F15*AT15</f>
        <v>3309390</v>
      </c>
      <c r="AV15" s="18" t="s">
        <v>37</v>
      </c>
      <c r="AW15" s="14" t="s">
        <v>38</v>
      </c>
      <c r="AX15" s="14"/>
      <c r="AY15" s="19" t="s">
        <v>40</v>
      </c>
      <c r="AZ15" s="23" t="s">
        <v>103</v>
      </c>
      <c r="BA15" s="18">
        <v>1590000</v>
      </c>
      <c r="BB15" s="18">
        <f t="shared" si="3"/>
        <v>302100</v>
      </c>
      <c r="BC15" s="18">
        <f t="shared" si="4"/>
        <v>1892100</v>
      </c>
      <c r="BD15" s="18">
        <f t="shared" si="5"/>
        <v>3784200</v>
      </c>
      <c r="BE15" s="24" t="s">
        <v>42</v>
      </c>
      <c r="BF15" s="24" t="s">
        <v>43</v>
      </c>
      <c r="BG15" s="14"/>
      <c r="BH15" s="19" t="s">
        <v>40</v>
      </c>
      <c r="BI15" s="23" t="s">
        <v>104</v>
      </c>
      <c r="BJ15" s="18">
        <v>1400000</v>
      </c>
      <c r="BK15" s="18">
        <f t="shared" si="24"/>
        <v>266000</v>
      </c>
      <c r="BL15" s="18">
        <f t="shared" si="25"/>
        <v>1666000</v>
      </c>
      <c r="BM15" s="18">
        <f t="shared" si="26"/>
        <v>3332000</v>
      </c>
      <c r="BN15" s="24" t="s">
        <v>105</v>
      </c>
      <c r="BO15" s="24" t="s">
        <v>47</v>
      </c>
      <c r="BP15" s="14"/>
      <c r="BQ15" s="19" t="s">
        <v>40</v>
      </c>
      <c r="BR15" s="23"/>
      <c r="BS15" s="18"/>
      <c r="BT15" s="18"/>
      <c r="BU15" s="18"/>
      <c r="BV15" s="18"/>
      <c r="BW15" s="24"/>
      <c r="BX15" s="24"/>
      <c r="BY15" s="14"/>
      <c r="BZ15" s="19" t="s">
        <v>40</v>
      </c>
      <c r="CA15" s="23"/>
      <c r="CB15" s="18"/>
      <c r="CC15" s="18"/>
      <c r="CD15" s="18"/>
      <c r="CE15" s="18"/>
      <c r="CF15" s="21"/>
      <c r="CG15" s="21"/>
      <c r="CH15" s="14"/>
      <c r="CI15" s="19" t="s">
        <v>40</v>
      </c>
      <c r="CJ15" s="23" t="s">
        <v>101</v>
      </c>
      <c r="CK15" s="18">
        <v>1250000</v>
      </c>
      <c r="CL15" s="18">
        <f t="shared" si="12"/>
        <v>237500</v>
      </c>
      <c r="CM15" s="18">
        <f t="shared" si="13"/>
        <v>1487500</v>
      </c>
      <c r="CN15" s="18">
        <f t="shared" si="14"/>
        <v>2975000</v>
      </c>
      <c r="CO15" s="18" t="s">
        <v>54</v>
      </c>
      <c r="CP15" s="18" t="s">
        <v>75</v>
      </c>
      <c r="CQ15" s="14" t="s">
        <v>44</v>
      </c>
      <c r="CR15" s="19"/>
      <c r="CS15" s="23" t="s">
        <v>106</v>
      </c>
      <c r="CT15" s="18">
        <v>1475000</v>
      </c>
      <c r="CU15" s="18">
        <f t="shared" si="15"/>
        <v>280250</v>
      </c>
      <c r="CV15" s="18">
        <f t="shared" si="16"/>
        <v>1755250</v>
      </c>
      <c r="CW15" s="18">
        <f t="shared" si="17"/>
        <v>3510500</v>
      </c>
      <c r="CX15" s="24" t="s">
        <v>49</v>
      </c>
      <c r="CY15" s="24" t="s">
        <v>56</v>
      </c>
      <c r="CZ15" s="14" t="s">
        <v>44</v>
      </c>
      <c r="DA15" s="16"/>
      <c r="DB15" s="84" t="s">
        <v>390</v>
      </c>
      <c r="DC15" s="77">
        <v>1792431</v>
      </c>
      <c r="DD15" s="77">
        <f t="shared" si="18"/>
        <v>340561.89</v>
      </c>
      <c r="DE15" s="77">
        <f t="shared" si="19"/>
        <v>2132992.89</v>
      </c>
      <c r="DF15" s="77">
        <f t="shared" si="20"/>
        <v>4265985.78</v>
      </c>
      <c r="DG15" s="75" t="s">
        <v>391</v>
      </c>
      <c r="DH15" s="75">
        <v>60</v>
      </c>
      <c r="DI15" s="76" t="s">
        <v>379</v>
      </c>
      <c r="DJ15" s="85"/>
    </row>
    <row r="16" spans="1:114" ht="245.25" thickBot="1" x14ac:dyDescent="0.3">
      <c r="A16" s="43">
        <v>7</v>
      </c>
      <c r="B16" s="12" t="s">
        <v>107</v>
      </c>
      <c r="C16" s="13" t="s">
        <v>108</v>
      </c>
      <c r="D16" s="14" t="s">
        <v>34</v>
      </c>
      <c r="E16" s="15" t="s">
        <v>109</v>
      </c>
      <c r="F16" s="16">
        <v>1</v>
      </c>
      <c r="G16" s="27"/>
      <c r="H16" s="28"/>
      <c r="I16" s="28"/>
      <c r="J16" s="28"/>
      <c r="K16" s="28"/>
      <c r="L16" s="29"/>
      <c r="M16" s="29"/>
      <c r="N16" s="30"/>
      <c r="O16" s="31"/>
      <c r="P16" s="32"/>
      <c r="Q16" s="33"/>
      <c r="R16" s="33"/>
      <c r="S16" s="33"/>
      <c r="T16" s="33"/>
      <c r="U16" s="33"/>
      <c r="V16" s="33"/>
      <c r="W16" s="30"/>
      <c r="X16" s="31"/>
      <c r="Y16" s="34" t="s">
        <v>110</v>
      </c>
      <c r="Z16" s="28">
        <v>6263736.3840000005</v>
      </c>
      <c r="AA16" s="28">
        <f>+Z16*0.19</f>
        <v>1190109.9129600001</v>
      </c>
      <c r="AB16" s="28">
        <f>+Z16*1.19</f>
        <v>7453846.2969599999</v>
      </c>
      <c r="AC16" s="28">
        <f>+F16*AB16</f>
        <v>7453846.2969599999</v>
      </c>
      <c r="AD16" s="30" t="s">
        <v>37</v>
      </c>
      <c r="AE16" s="30" t="s">
        <v>111</v>
      </c>
      <c r="AF16" s="30" t="s">
        <v>44</v>
      </c>
      <c r="AG16" s="31"/>
      <c r="AH16" s="34"/>
      <c r="AI16" s="28"/>
      <c r="AJ16" s="28"/>
      <c r="AK16" s="28"/>
      <c r="AL16" s="28"/>
      <c r="AM16" s="30"/>
      <c r="AN16" s="30"/>
      <c r="AO16" s="30"/>
      <c r="AP16" s="31" t="s">
        <v>40</v>
      </c>
      <c r="AQ16" s="32"/>
      <c r="AR16" s="33"/>
      <c r="AS16" s="33"/>
      <c r="AT16" s="33"/>
      <c r="AU16" s="33"/>
      <c r="AV16" s="33"/>
      <c r="AW16" s="33"/>
      <c r="AX16" s="30"/>
      <c r="AY16" s="31" t="s">
        <v>40</v>
      </c>
      <c r="AZ16" s="34"/>
      <c r="BA16" s="28"/>
      <c r="BB16" s="28"/>
      <c r="BC16" s="28"/>
      <c r="BD16" s="28"/>
      <c r="BE16" s="35"/>
      <c r="BF16" s="35"/>
      <c r="BG16" s="30"/>
      <c r="BH16" s="31" t="s">
        <v>40</v>
      </c>
      <c r="BI16" s="34" t="s">
        <v>112</v>
      </c>
      <c r="BJ16" s="28">
        <f>5640000+90000</f>
        <v>5730000</v>
      </c>
      <c r="BK16" s="28">
        <f t="shared" si="24"/>
        <v>1088700</v>
      </c>
      <c r="BL16" s="28">
        <f t="shared" si="25"/>
        <v>6818700</v>
      </c>
      <c r="BM16" s="28">
        <f t="shared" si="26"/>
        <v>6818700</v>
      </c>
      <c r="BN16" s="35" t="s">
        <v>113</v>
      </c>
      <c r="BO16" s="35" t="s">
        <v>114</v>
      </c>
      <c r="BP16" s="30"/>
      <c r="BQ16" s="31" t="s">
        <v>40</v>
      </c>
      <c r="BR16" s="34"/>
      <c r="BS16" s="28"/>
      <c r="BT16" s="28"/>
      <c r="BU16" s="28"/>
      <c r="BV16" s="28"/>
      <c r="BW16" s="35"/>
      <c r="BX16" s="35"/>
      <c r="BY16" s="30"/>
      <c r="BZ16" s="31" t="s">
        <v>40</v>
      </c>
      <c r="CA16" s="34"/>
      <c r="CB16" s="28"/>
      <c r="CC16" s="28"/>
      <c r="CD16" s="28"/>
      <c r="CE16" s="28"/>
      <c r="CF16" s="33"/>
      <c r="CG16" s="33"/>
      <c r="CH16" s="30"/>
      <c r="CI16" s="31" t="s">
        <v>40</v>
      </c>
      <c r="CJ16" s="34" t="s">
        <v>115</v>
      </c>
      <c r="CK16" s="28">
        <v>11500000</v>
      </c>
      <c r="CL16" s="28">
        <f t="shared" si="12"/>
        <v>2185000</v>
      </c>
      <c r="CM16" s="28">
        <f t="shared" si="13"/>
        <v>13685000</v>
      </c>
      <c r="CN16" s="28">
        <f t="shared" si="14"/>
        <v>13685000</v>
      </c>
      <c r="CO16" s="28" t="s">
        <v>54</v>
      </c>
      <c r="CP16" s="28" t="s">
        <v>75</v>
      </c>
      <c r="CQ16" s="30" t="s">
        <v>44</v>
      </c>
      <c r="CR16" s="31"/>
      <c r="CS16" s="34" t="s">
        <v>116</v>
      </c>
      <c r="CT16" s="28">
        <v>6402000</v>
      </c>
      <c r="CU16" s="28">
        <f t="shared" si="15"/>
        <v>1216380</v>
      </c>
      <c r="CV16" s="28">
        <f t="shared" si="16"/>
        <v>7618380</v>
      </c>
      <c r="CW16" s="28">
        <f t="shared" si="17"/>
        <v>7618380</v>
      </c>
      <c r="CX16" s="35" t="s">
        <v>49</v>
      </c>
      <c r="CY16" s="35" t="s">
        <v>56</v>
      </c>
      <c r="CZ16" s="30" t="s">
        <v>44</v>
      </c>
      <c r="DA16" s="83"/>
      <c r="DB16" s="86" t="s">
        <v>392</v>
      </c>
      <c r="DC16" s="87">
        <v>6742250</v>
      </c>
      <c r="DD16" s="87">
        <f t="shared" si="18"/>
        <v>1281027.5</v>
      </c>
      <c r="DE16" s="87">
        <f t="shared" si="19"/>
        <v>8023277.5</v>
      </c>
      <c r="DF16" s="87">
        <f t="shared" si="20"/>
        <v>8023277.5</v>
      </c>
      <c r="DG16" s="35" t="s">
        <v>37</v>
      </c>
      <c r="DH16" s="35">
        <v>60</v>
      </c>
      <c r="DI16" s="30" t="s">
        <v>379</v>
      </c>
      <c r="DJ16" s="88"/>
    </row>
    <row r="17" spans="1:114" x14ac:dyDescent="0.25">
      <c r="A17" s="36"/>
      <c r="B17" s="36"/>
      <c r="C17" s="37" t="s">
        <v>117</v>
      </c>
      <c r="D17" s="36"/>
      <c r="E17" s="38"/>
      <c r="F17" s="36"/>
      <c r="G17" s="36"/>
      <c r="H17" s="39"/>
      <c r="I17" s="39"/>
      <c r="J17" s="39"/>
      <c r="K17" s="40">
        <f>SUM(K10:K16)</f>
        <v>21606323.059999999</v>
      </c>
      <c r="T17" s="41">
        <f>SUM(T10:T16)</f>
        <v>23425269</v>
      </c>
      <c r="AL17" s="41">
        <f>SUM(AL10:AL16)</f>
        <v>23919000</v>
      </c>
      <c r="AU17" s="41">
        <f>SUM(AU10:AU16)</f>
        <v>21956392.5</v>
      </c>
      <c r="BD17" s="42">
        <f>SUM(BD10:BD16)</f>
        <v>9584736</v>
      </c>
      <c r="BM17" s="42">
        <f>SUM(BM10:BM16)</f>
        <v>32202709</v>
      </c>
      <c r="BV17" s="42">
        <f>SUM(BV10:BV16)</f>
        <v>6080900</v>
      </c>
      <c r="CE17" s="42">
        <f>SUM(CE10:CE16)</f>
        <v>5747700</v>
      </c>
      <c r="CN17" s="42">
        <f>SUM(CN10:CN16)</f>
        <v>52365712</v>
      </c>
      <c r="CW17" s="42">
        <f>SUM(CW10:CW16)</f>
        <v>34868190</v>
      </c>
      <c r="DB17" s="44"/>
      <c r="DC17" s="44"/>
      <c r="DD17" s="44"/>
      <c r="DE17" s="44"/>
      <c r="DF17" s="89">
        <f>SUM(DF10:DF16)</f>
        <v>18739063.280000001</v>
      </c>
      <c r="DG17" s="44"/>
      <c r="DH17" s="44"/>
      <c r="DI17" s="44"/>
      <c r="DJ17" s="44"/>
    </row>
    <row r="18" spans="1:114" x14ac:dyDescent="0.25">
      <c r="A18" s="36"/>
      <c r="B18" s="36"/>
      <c r="C18" s="36"/>
      <c r="D18" s="36"/>
      <c r="E18" s="38"/>
      <c r="F18" s="36"/>
      <c r="G18" s="36"/>
      <c r="H18" s="39"/>
      <c r="I18" s="39"/>
      <c r="J18" s="39"/>
      <c r="K18" s="36"/>
    </row>
    <row r="19" spans="1:114" x14ac:dyDescent="0.25">
      <c r="A19" s="36"/>
      <c r="B19" s="36"/>
      <c r="C19" s="36"/>
      <c r="D19" s="36"/>
      <c r="E19" s="38"/>
      <c r="F19" s="36"/>
      <c r="G19" s="36"/>
      <c r="H19" s="39"/>
      <c r="I19" s="39"/>
      <c r="J19" s="39"/>
      <c r="K19" s="36"/>
    </row>
    <row r="20" spans="1:114" x14ac:dyDescent="0.25">
      <c r="A20" s="36"/>
      <c r="B20" s="36"/>
      <c r="C20" s="36"/>
      <c r="D20" s="36"/>
      <c r="E20" s="38"/>
      <c r="F20" s="36"/>
      <c r="G20" s="36"/>
      <c r="H20" s="39"/>
      <c r="I20" s="39"/>
      <c r="J20" s="39"/>
      <c r="K20" s="36"/>
    </row>
  </sheetData>
  <mergeCells count="17">
    <mergeCell ref="DB8:DJ8"/>
    <mergeCell ref="BR8:BZ8"/>
    <mergeCell ref="CA8:CI8"/>
    <mergeCell ref="CJ8:CR8"/>
    <mergeCell ref="CS8:DA8"/>
    <mergeCell ref="BI8:BQ8"/>
    <mergeCell ref="G8:O8"/>
    <mergeCell ref="A1:K1"/>
    <mergeCell ref="A2:K2"/>
    <mergeCell ref="A3:K3"/>
    <mergeCell ref="A4:K4"/>
    <mergeCell ref="A5:K5"/>
    <mergeCell ref="P8:X8"/>
    <mergeCell ref="Y8:AG8"/>
    <mergeCell ref="AH8:AP8"/>
    <mergeCell ref="AQ8:AY8"/>
    <mergeCell ref="AZ8:BH8"/>
  </mergeCells>
  <conditionalFormatting sqref="N10:N16">
    <cfRule type="cellIs" dxfId="63" priority="64" operator="greaterThan">
      <formula>0</formula>
    </cfRule>
  </conditionalFormatting>
  <conditionalFormatting sqref="O10:O16">
    <cfRule type="cellIs" dxfId="62" priority="63" operator="greaterThan">
      <formula>0</formula>
    </cfRule>
  </conditionalFormatting>
  <conditionalFormatting sqref="W10:W16">
    <cfRule type="cellIs" dxfId="61" priority="62" operator="greaterThan">
      <formula>0</formula>
    </cfRule>
  </conditionalFormatting>
  <conditionalFormatting sqref="X10:X11 X13 X15">
    <cfRule type="cellIs" dxfId="60" priority="61" operator="greaterThan">
      <formula>0</formula>
    </cfRule>
  </conditionalFormatting>
  <conditionalFormatting sqref="AF10:AF16">
    <cfRule type="cellIs" dxfId="59" priority="60" operator="greaterThan">
      <formula>0</formula>
    </cfRule>
  </conditionalFormatting>
  <conditionalFormatting sqref="AG16">
    <cfRule type="cellIs" dxfId="58" priority="59" operator="greaterThan">
      <formula>0</formula>
    </cfRule>
  </conditionalFormatting>
  <conditionalFormatting sqref="AO10:AO16">
    <cfRule type="cellIs" dxfId="57" priority="58" operator="greaterThan">
      <formula>0</formula>
    </cfRule>
  </conditionalFormatting>
  <conditionalFormatting sqref="AP11 AP13 AP15">
    <cfRule type="cellIs" dxfId="56" priority="57" operator="greaterThan">
      <formula>0</formula>
    </cfRule>
  </conditionalFormatting>
  <conditionalFormatting sqref="AX10:AX16">
    <cfRule type="cellIs" dxfId="55" priority="56" operator="greaterThan">
      <formula>0</formula>
    </cfRule>
  </conditionalFormatting>
  <conditionalFormatting sqref="AY13">
    <cfRule type="cellIs" dxfId="54" priority="55" operator="greaterThan">
      <formula>0</formula>
    </cfRule>
  </conditionalFormatting>
  <conditionalFormatting sqref="BG10:BG16">
    <cfRule type="cellIs" dxfId="53" priority="54" operator="greaterThan">
      <formula>0</formula>
    </cfRule>
  </conditionalFormatting>
  <conditionalFormatting sqref="BH10:BH12">
    <cfRule type="cellIs" dxfId="52" priority="53" operator="greaterThan">
      <formula>0</formula>
    </cfRule>
  </conditionalFormatting>
  <conditionalFormatting sqref="BP10:BP16">
    <cfRule type="cellIs" dxfId="51" priority="52" operator="greaterThan">
      <formula>0</formula>
    </cfRule>
  </conditionalFormatting>
  <conditionalFormatting sqref="BQ10 BQ16">
    <cfRule type="cellIs" dxfId="50" priority="51" operator="greaterThan">
      <formula>0</formula>
    </cfRule>
  </conditionalFormatting>
  <conditionalFormatting sqref="BY10:BY16">
    <cfRule type="cellIs" dxfId="49" priority="50" operator="greaterThan">
      <formula>0</formula>
    </cfRule>
  </conditionalFormatting>
  <conditionalFormatting sqref="BZ10:BZ12">
    <cfRule type="cellIs" dxfId="48" priority="49" operator="greaterThan">
      <formula>0</formula>
    </cfRule>
  </conditionalFormatting>
  <conditionalFormatting sqref="CH10:CH16">
    <cfRule type="cellIs" dxfId="47" priority="48" operator="greaterThan">
      <formula>0</formula>
    </cfRule>
  </conditionalFormatting>
  <conditionalFormatting sqref="CI10:CI11">
    <cfRule type="cellIs" dxfId="46" priority="47" operator="greaterThan">
      <formula>0</formula>
    </cfRule>
  </conditionalFormatting>
  <conditionalFormatting sqref="CQ10:CQ16">
    <cfRule type="cellIs" dxfId="45" priority="46" operator="greaterThan">
      <formula>0</formula>
    </cfRule>
  </conditionalFormatting>
  <conditionalFormatting sqref="CR10:CR16">
    <cfRule type="cellIs" dxfId="44" priority="45" operator="greaterThan">
      <formula>0</formula>
    </cfRule>
  </conditionalFormatting>
  <conditionalFormatting sqref="CZ10:CZ16">
    <cfRule type="cellIs" dxfId="43" priority="44" operator="greaterThan">
      <formula>0</formula>
    </cfRule>
  </conditionalFormatting>
  <conditionalFormatting sqref="DA10:DA16">
    <cfRule type="cellIs" dxfId="42" priority="43" operator="greaterThan">
      <formula>0</formula>
    </cfRule>
  </conditionalFormatting>
  <conditionalFormatting sqref="AG10">
    <cfRule type="cellIs" dxfId="41" priority="42" operator="greaterThan">
      <formula>0</formula>
    </cfRule>
  </conditionalFormatting>
  <conditionalFormatting sqref="AP10">
    <cfRule type="cellIs" dxfId="40" priority="41" operator="greaterThan">
      <formula>0</formula>
    </cfRule>
  </conditionalFormatting>
  <conditionalFormatting sqref="AY10">
    <cfRule type="cellIs" dxfId="39" priority="40" operator="greaterThan">
      <formula>0</formula>
    </cfRule>
  </conditionalFormatting>
  <conditionalFormatting sqref="AG11">
    <cfRule type="cellIs" dxfId="38" priority="39" operator="greaterThan">
      <formula>0</formula>
    </cfRule>
  </conditionalFormatting>
  <conditionalFormatting sqref="AY11">
    <cfRule type="cellIs" dxfId="37" priority="38" operator="greaterThan">
      <formula>0</formula>
    </cfRule>
  </conditionalFormatting>
  <conditionalFormatting sqref="BQ11">
    <cfRule type="cellIs" dxfId="36" priority="37" operator="greaterThan">
      <formula>0</formula>
    </cfRule>
  </conditionalFormatting>
  <conditionalFormatting sqref="X12">
    <cfRule type="cellIs" dxfId="35" priority="36" operator="greaterThan">
      <formula>0</formula>
    </cfRule>
  </conditionalFormatting>
  <conditionalFormatting sqref="AG12:AG14">
    <cfRule type="cellIs" dxfId="34" priority="35" operator="greaterThan">
      <formula>0</formula>
    </cfRule>
  </conditionalFormatting>
  <conditionalFormatting sqref="AP12">
    <cfRule type="cellIs" dxfId="33" priority="34" operator="greaterThan">
      <formula>0</formula>
    </cfRule>
  </conditionalFormatting>
  <conditionalFormatting sqref="AY12">
    <cfRule type="cellIs" dxfId="32" priority="33" operator="greaterThan">
      <formula>0</formula>
    </cfRule>
  </conditionalFormatting>
  <conditionalFormatting sqref="BQ12">
    <cfRule type="cellIs" dxfId="31" priority="32" operator="greaterThan">
      <formula>0</formula>
    </cfRule>
  </conditionalFormatting>
  <conditionalFormatting sqref="CI12">
    <cfRule type="cellIs" dxfId="30" priority="31" operator="greaterThan">
      <formula>0</formula>
    </cfRule>
  </conditionalFormatting>
  <conditionalFormatting sqref="BH13">
    <cfRule type="cellIs" dxfId="29" priority="30" operator="greaterThan">
      <formula>0</formula>
    </cfRule>
  </conditionalFormatting>
  <conditionalFormatting sqref="BQ13">
    <cfRule type="cellIs" dxfId="28" priority="29" operator="greaterThan">
      <formula>0</formula>
    </cfRule>
  </conditionalFormatting>
  <conditionalFormatting sqref="BZ13">
    <cfRule type="cellIs" dxfId="27" priority="28" operator="greaterThan">
      <formula>0</formula>
    </cfRule>
  </conditionalFormatting>
  <conditionalFormatting sqref="CI13">
    <cfRule type="cellIs" dxfId="26" priority="27" operator="greaterThan">
      <formula>0</formula>
    </cfRule>
  </conditionalFormatting>
  <conditionalFormatting sqref="X14">
    <cfRule type="cellIs" dxfId="25" priority="26" operator="greaterThan">
      <formula>0</formula>
    </cfRule>
  </conditionalFormatting>
  <conditionalFormatting sqref="AP14">
    <cfRule type="cellIs" dxfId="24" priority="25" operator="greaterThan">
      <formula>0</formula>
    </cfRule>
  </conditionalFormatting>
  <conditionalFormatting sqref="AY14">
    <cfRule type="cellIs" dxfId="23" priority="24" operator="greaterThan">
      <formula>0</formula>
    </cfRule>
  </conditionalFormatting>
  <conditionalFormatting sqref="BH14">
    <cfRule type="cellIs" dxfId="22" priority="23" operator="greaterThan">
      <formula>0</formula>
    </cfRule>
  </conditionalFormatting>
  <conditionalFormatting sqref="BQ14">
    <cfRule type="cellIs" dxfId="21" priority="22" operator="greaterThan">
      <formula>0</formula>
    </cfRule>
  </conditionalFormatting>
  <conditionalFormatting sqref="BZ14">
    <cfRule type="cellIs" dxfId="20" priority="21" operator="greaterThan">
      <formula>0</formula>
    </cfRule>
  </conditionalFormatting>
  <conditionalFormatting sqref="CI14">
    <cfRule type="cellIs" dxfId="19" priority="20" operator="greaterThan">
      <formula>0</formula>
    </cfRule>
  </conditionalFormatting>
  <conditionalFormatting sqref="AG15">
    <cfRule type="cellIs" dxfId="18" priority="19" operator="greaterThan">
      <formula>0</formula>
    </cfRule>
  </conditionalFormatting>
  <conditionalFormatting sqref="AY15">
    <cfRule type="cellIs" dxfId="17" priority="18" operator="greaterThan">
      <formula>0</formula>
    </cfRule>
  </conditionalFormatting>
  <conditionalFormatting sqref="BH15">
    <cfRule type="cellIs" dxfId="16" priority="17" operator="greaterThan">
      <formula>0</formula>
    </cfRule>
  </conditionalFormatting>
  <conditionalFormatting sqref="BQ15">
    <cfRule type="cellIs" dxfId="15" priority="16" operator="greaterThan">
      <formula>0</formula>
    </cfRule>
  </conditionalFormatting>
  <conditionalFormatting sqref="BZ15">
    <cfRule type="cellIs" dxfId="14" priority="15" operator="greaterThan">
      <formula>0</formula>
    </cfRule>
  </conditionalFormatting>
  <conditionalFormatting sqref="CI15">
    <cfRule type="cellIs" dxfId="13" priority="14" operator="greaterThan">
      <formula>0</formula>
    </cfRule>
  </conditionalFormatting>
  <conditionalFormatting sqref="X16">
    <cfRule type="cellIs" dxfId="12" priority="13" operator="greaterThan">
      <formula>0</formula>
    </cfRule>
  </conditionalFormatting>
  <conditionalFormatting sqref="AP16">
    <cfRule type="cellIs" dxfId="11" priority="12" operator="greaterThan">
      <formula>0</formula>
    </cfRule>
  </conditionalFormatting>
  <conditionalFormatting sqref="AY16">
    <cfRule type="cellIs" dxfId="10" priority="11" operator="greaterThan">
      <formula>0</formula>
    </cfRule>
  </conditionalFormatting>
  <conditionalFormatting sqref="BH16">
    <cfRule type="cellIs" dxfId="9" priority="10" operator="greaterThan">
      <formula>0</formula>
    </cfRule>
  </conditionalFormatting>
  <conditionalFormatting sqref="BZ16">
    <cfRule type="cellIs" dxfId="8" priority="9" operator="greaterThan">
      <formula>0</formula>
    </cfRule>
  </conditionalFormatting>
  <conditionalFormatting sqref="CI16">
    <cfRule type="cellIs" dxfId="7" priority="8" operator="greaterThan">
      <formula>0</formula>
    </cfRule>
  </conditionalFormatting>
  <conditionalFormatting sqref="DI11">
    <cfRule type="cellIs" dxfId="6" priority="7" operator="greaterThan">
      <formula>0</formula>
    </cfRule>
  </conditionalFormatting>
  <conditionalFormatting sqref="DI12">
    <cfRule type="cellIs" dxfId="5" priority="6" operator="greaterThan">
      <formula>0</formula>
    </cfRule>
  </conditionalFormatting>
  <conditionalFormatting sqref="DJ13">
    <cfRule type="cellIs" dxfId="4" priority="5" operator="greaterThan">
      <formula>0</formula>
    </cfRule>
  </conditionalFormatting>
  <conditionalFormatting sqref="DJ14">
    <cfRule type="cellIs" dxfId="3" priority="4" operator="greaterThan">
      <formula>0</formula>
    </cfRule>
  </conditionalFormatting>
  <conditionalFormatting sqref="DI15">
    <cfRule type="cellIs" dxfId="2" priority="3" operator="greaterThan">
      <formula>0</formula>
    </cfRule>
  </conditionalFormatting>
  <conditionalFormatting sqref="DI16">
    <cfRule type="cellIs" dxfId="1" priority="2" operator="greaterThan">
      <formula>0</formula>
    </cfRule>
  </conditionalFormatting>
  <conditionalFormatting sqref="DJ10">
    <cfRule type="cellIs" dxfId="0" priority="1" operator="greaterThan">
      <formula>0</formula>
    </cfRule>
  </conditionalFormatting>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2"/>
  <sheetViews>
    <sheetView workbookViewId="0">
      <selection activeCell="E60" sqref="E60"/>
    </sheetView>
  </sheetViews>
  <sheetFormatPr baseColWidth="10" defaultRowHeight="15" x14ac:dyDescent="0.25"/>
  <cols>
    <col min="1" max="1" width="13" customWidth="1"/>
    <col min="2" max="2" width="25.5703125" customWidth="1"/>
    <col min="3" max="3" width="22.5703125" customWidth="1"/>
    <col min="4" max="4" width="17.5703125" customWidth="1"/>
    <col min="5" max="5" width="41.7109375" customWidth="1"/>
    <col min="6" max="6" width="46.140625" customWidth="1"/>
    <col min="7" max="7" width="19.85546875" customWidth="1"/>
    <col min="8" max="8" width="19.5703125" customWidth="1"/>
    <col min="9" max="9" width="28.5703125" customWidth="1"/>
    <col min="10" max="10" width="32.5703125" bestFit="1" customWidth="1"/>
    <col min="11" max="11" width="14.140625" bestFit="1" customWidth="1"/>
    <col min="12" max="13" width="15.140625" bestFit="1" customWidth="1"/>
    <col min="14" max="14" width="12.5703125" customWidth="1"/>
    <col min="15" max="15" width="13.28515625" customWidth="1"/>
  </cols>
  <sheetData>
    <row r="1" spans="1:17" x14ac:dyDescent="0.25">
      <c r="A1" s="98" t="s">
        <v>0</v>
      </c>
      <c r="B1" s="99"/>
      <c r="C1" s="99"/>
      <c r="D1" s="99"/>
      <c r="E1" s="99"/>
      <c r="F1" s="99"/>
      <c r="G1" s="99"/>
      <c r="H1" s="99"/>
    </row>
    <row r="2" spans="1:17" x14ac:dyDescent="0.25">
      <c r="A2" s="98" t="s">
        <v>1</v>
      </c>
      <c r="B2" s="99"/>
      <c r="C2" s="99"/>
      <c r="D2" s="99"/>
      <c r="E2" s="99"/>
      <c r="F2" s="99"/>
      <c r="G2" s="99"/>
      <c r="H2" s="99"/>
    </row>
    <row r="3" spans="1:17" x14ac:dyDescent="0.25">
      <c r="A3" s="100" t="s">
        <v>2</v>
      </c>
      <c r="B3" s="101"/>
      <c r="C3" s="101"/>
      <c r="D3" s="101"/>
      <c r="E3" s="101"/>
      <c r="F3" s="101"/>
      <c r="G3" s="101"/>
      <c r="H3" s="101"/>
    </row>
    <row r="4" spans="1:17" x14ac:dyDescent="0.25">
      <c r="A4" s="102" t="s">
        <v>3</v>
      </c>
      <c r="B4" s="103"/>
      <c r="C4" s="103"/>
      <c r="D4" s="103"/>
      <c r="E4" s="103"/>
      <c r="F4" s="103"/>
      <c r="G4" s="103"/>
      <c r="H4" s="103"/>
    </row>
    <row r="5" spans="1:17" x14ac:dyDescent="0.25">
      <c r="A5" s="98" t="s">
        <v>118</v>
      </c>
      <c r="B5" s="99"/>
      <c r="C5" s="99"/>
      <c r="D5" s="99"/>
      <c r="E5" s="99"/>
      <c r="F5" s="99"/>
      <c r="G5" s="99"/>
      <c r="H5" s="99"/>
    </row>
    <row r="6" spans="1:17" x14ac:dyDescent="0.25">
      <c r="A6" s="2"/>
      <c r="B6" s="1"/>
      <c r="C6" s="1"/>
      <c r="D6" s="1"/>
      <c r="E6" s="3"/>
      <c r="F6" s="1"/>
      <c r="G6" s="1"/>
      <c r="H6" s="4"/>
    </row>
    <row r="7" spans="1:17" x14ac:dyDescent="0.25">
      <c r="A7" s="5" t="s">
        <v>119</v>
      </c>
      <c r="B7" s="1"/>
      <c r="C7" s="1"/>
      <c r="D7" s="1"/>
      <c r="E7" s="3"/>
      <c r="F7" s="1"/>
      <c r="G7" s="1"/>
      <c r="H7" s="4"/>
    </row>
    <row r="8" spans="1:17" ht="21.75" customHeight="1" x14ac:dyDescent="0.25">
      <c r="A8" s="1"/>
      <c r="B8" s="6"/>
      <c r="C8" s="6"/>
      <c r="D8" s="6"/>
      <c r="E8" s="3"/>
      <c r="F8" s="6"/>
    </row>
    <row r="9" spans="1:17" ht="28.5" customHeight="1" x14ac:dyDescent="0.25">
      <c r="A9" s="44"/>
      <c r="B9" s="45"/>
      <c r="C9" s="45"/>
      <c r="D9" s="44"/>
      <c r="E9" s="45"/>
      <c r="F9" s="44"/>
      <c r="G9" s="44"/>
      <c r="H9" s="44"/>
      <c r="I9" s="105" t="s">
        <v>120</v>
      </c>
      <c r="J9" s="105"/>
      <c r="K9" s="105"/>
      <c r="L9" s="105"/>
      <c r="M9" s="105"/>
      <c r="N9" s="105"/>
      <c r="O9" s="105"/>
      <c r="P9" s="105"/>
      <c r="Q9" s="105"/>
    </row>
    <row r="10" spans="1:17" ht="15" customHeight="1" x14ac:dyDescent="0.25">
      <c r="A10" s="106" t="s">
        <v>17</v>
      </c>
      <c r="B10" s="106" t="s">
        <v>121</v>
      </c>
      <c r="C10" s="106"/>
      <c r="D10" s="106" t="s">
        <v>122</v>
      </c>
      <c r="E10" s="106" t="s">
        <v>123</v>
      </c>
      <c r="F10" s="106" t="s">
        <v>124</v>
      </c>
      <c r="G10" s="106" t="s">
        <v>20</v>
      </c>
      <c r="H10" s="106" t="s">
        <v>22</v>
      </c>
      <c r="I10" s="106" t="s">
        <v>23</v>
      </c>
      <c r="J10" s="106" t="s">
        <v>24</v>
      </c>
      <c r="K10" s="106" t="s">
        <v>25</v>
      </c>
      <c r="L10" s="106" t="s">
        <v>26</v>
      </c>
      <c r="M10" s="106" t="s">
        <v>27</v>
      </c>
      <c r="N10" s="106" t="s">
        <v>28</v>
      </c>
      <c r="O10" s="106" t="s">
        <v>29</v>
      </c>
      <c r="P10" s="106" t="s">
        <v>30</v>
      </c>
      <c r="Q10" s="106" t="s">
        <v>31</v>
      </c>
    </row>
    <row r="11" spans="1:17" x14ac:dyDescent="0.25">
      <c r="A11" s="106"/>
      <c r="B11" s="106"/>
      <c r="C11" s="106"/>
      <c r="D11" s="106"/>
      <c r="E11" s="106"/>
      <c r="F11" s="106"/>
      <c r="G11" s="106"/>
      <c r="H11" s="106"/>
      <c r="I11" s="106"/>
      <c r="J11" s="106"/>
      <c r="K11" s="106"/>
      <c r="L11" s="106"/>
      <c r="M11" s="106"/>
      <c r="N11" s="106"/>
      <c r="O11" s="106"/>
      <c r="P11" s="106"/>
      <c r="Q11" s="106"/>
    </row>
    <row r="12" spans="1:17" x14ac:dyDescent="0.25">
      <c r="A12" s="106"/>
      <c r="B12" s="106"/>
      <c r="C12" s="106"/>
      <c r="D12" s="106"/>
      <c r="E12" s="106"/>
      <c r="F12" s="106"/>
      <c r="G12" s="106"/>
      <c r="H12" s="106"/>
      <c r="I12" s="106"/>
      <c r="J12" s="106"/>
      <c r="K12" s="106"/>
      <c r="L12" s="106"/>
      <c r="M12" s="106"/>
      <c r="N12" s="106"/>
      <c r="O12" s="106"/>
      <c r="P12" s="106"/>
      <c r="Q12" s="106"/>
    </row>
    <row r="13" spans="1:17" x14ac:dyDescent="0.25">
      <c r="A13" s="106"/>
      <c r="B13" s="106"/>
      <c r="C13" s="106"/>
      <c r="D13" s="106"/>
      <c r="E13" s="106"/>
      <c r="F13" s="106"/>
      <c r="G13" s="106"/>
      <c r="H13" s="106"/>
      <c r="I13" s="106"/>
      <c r="J13" s="106"/>
      <c r="K13" s="106"/>
      <c r="L13" s="106"/>
      <c r="M13" s="106"/>
      <c r="N13" s="106"/>
      <c r="O13" s="106"/>
      <c r="P13" s="106"/>
      <c r="Q13" s="106"/>
    </row>
    <row r="14" spans="1:17" ht="38.25" customHeight="1" x14ac:dyDescent="0.25">
      <c r="A14" s="107">
        <v>1</v>
      </c>
      <c r="B14" s="107" t="s">
        <v>125</v>
      </c>
      <c r="C14" s="107" t="s">
        <v>126</v>
      </c>
      <c r="D14" s="107" t="s">
        <v>127</v>
      </c>
      <c r="E14" s="108" t="s">
        <v>128</v>
      </c>
      <c r="F14" s="46" t="s">
        <v>129</v>
      </c>
      <c r="G14" s="109" t="s">
        <v>130</v>
      </c>
      <c r="H14" s="109">
        <v>1</v>
      </c>
      <c r="I14" s="110" t="s">
        <v>131</v>
      </c>
      <c r="J14" s="111">
        <v>144710000</v>
      </c>
      <c r="K14" s="113">
        <f>+J14*0.19</f>
        <v>27494900</v>
      </c>
      <c r="L14" s="113">
        <f>+J14+K14</f>
        <v>172204900</v>
      </c>
      <c r="M14" s="113">
        <f>+H14*L14</f>
        <v>172204900</v>
      </c>
      <c r="N14" s="110" t="s">
        <v>132</v>
      </c>
      <c r="O14" s="109" t="s">
        <v>133</v>
      </c>
      <c r="P14" s="112" t="s">
        <v>134</v>
      </c>
      <c r="Q14" s="109"/>
    </row>
    <row r="15" spans="1:17" x14ac:dyDescent="0.25">
      <c r="A15" s="107"/>
      <c r="B15" s="107"/>
      <c r="C15" s="107"/>
      <c r="D15" s="107"/>
      <c r="E15" s="108"/>
      <c r="F15" s="46" t="s">
        <v>135</v>
      </c>
      <c r="G15" s="109"/>
      <c r="H15" s="109"/>
      <c r="I15" s="110"/>
      <c r="J15" s="111"/>
      <c r="K15" s="113"/>
      <c r="L15" s="113"/>
      <c r="M15" s="113"/>
      <c r="N15" s="110"/>
      <c r="O15" s="109"/>
      <c r="P15" s="112"/>
      <c r="Q15" s="109"/>
    </row>
    <row r="16" spans="1:17" ht="25.5" x14ac:dyDescent="0.25">
      <c r="A16" s="107"/>
      <c r="B16" s="107"/>
      <c r="C16" s="107"/>
      <c r="D16" s="107"/>
      <c r="E16" s="108"/>
      <c r="F16" s="47" t="s">
        <v>136</v>
      </c>
      <c r="G16" s="109"/>
      <c r="H16" s="109"/>
      <c r="I16" s="110"/>
      <c r="J16" s="111"/>
      <c r="K16" s="113"/>
      <c r="L16" s="113"/>
      <c r="M16" s="113"/>
      <c r="N16" s="110"/>
      <c r="O16" s="109"/>
      <c r="P16" s="112"/>
      <c r="Q16" s="109"/>
    </row>
    <row r="17" spans="1:17" ht="25.5" x14ac:dyDescent="0.25">
      <c r="A17" s="107"/>
      <c r="B17" s="107"/>
      <c r="C17" s="107"/>
      <c r="D17" s="107"/>
      <c r="E17" s="46" t="s">
        <v>137</v>
      </c>
      <c r="F17" s="47" t="s">
        <v>138</v>
      </c>
      <c r="G17" s="109"/>
      <c r="H17" s="109"/>
      <c r="I17" s="110"/>
      <c r="J17" s="111"/>
      <c r="K17" s="113"/>
      <c r="L17" s="113"/>
      <c r="M17" s="113"/>
      <c r="N17" s="110"/>
      <c r="O17" s="109"/>
      <c r="P17" s="112"/>
      <c r="Q17" s="109"/>
    </row>
    <row r="18" spans="1:17" ht="28.5" x14ac:dyDescent="0.25">
      <c r="A18" s="107"/>
      <c r="B18" s="107"/>
      <c r="C18" s="107"/>
      <c r="D18" s="107"/>
      <c r="E18" s="108" t="s">
        <v>139</v>
      </c>
      <c r="F18" s="46" t="s">
        <v>140</v>
      </c>
      <c r="G18" s="109"/>
      <c r="H18" s="109"/>
      <c r="I18" s="110"/>
      <c r="J18" s="111"/>
      <c r="K18" s="113"/>
      <c r="L18" s="113"/>
      <c r="M18" s="113"/>
      <c r="N18" s="110"/>
      <c r="O18" s="109"/>
      <c r="P18" s="112"/>
      <c r="Q18" s="109"/>
    </row>
    <row r="19" spans="1:17" x14ac:dyDescent="0.25">
      <c r="A19" s="107"/>
      <c r="B19" s="107"/>
      <c r="C19" s="107"/>
      <c r="D19" s="107"/>
      <c r="E19" s="108"/>
      <c r="F19" s="46" t="s">
        <v>141</v>
      </c>
      <c r="G19" s="109"/>
      <c r="H19" s="109"/>
      <c r="I19" s="110"/>
      <c r="J19" s="111"/>
      <c r="K19" s="113"/>
      <c r="L19" s="113"/>
      <c r="M19" s="113"/>
      <c r="N19" s="110"/>
      <c r="O19" s="109"/>
      <c r="P19" s="112"/>
      <c r="Q19" s="109"/>
    </row>
    <row r="20" spans="1:17" x14ac:dyDescent="0.25">
      <c r="A20" s="107"/>
      <c r="B20" s="107"/>
      <c r="C20" s="107"/>
      <c r="D20" s="107"/>
      <c r="E20" s="46" t="s">
        <v>142</v>
      </c>
      <c r="F20" s="47" t="s">
        <v>143</v>
      </c>
      <c r="G20" s="109"/>
      <c r="H20" s="109"/>
      <c r="I20" s="110"/>
      <c r="J20" s="111"/>
      <c r="K20" s="113"/>
      <c r="L20" s="113"/>
      <c r="M20" s="113"/>
      <c r="N20" s="110"/>
      <c r="O20" s="109"/>
      <c r="P20" s="112"/>
      <c r="Q20" s="109"/>
    </row>
    <row r="21" spans="1:17" x14ac:dyDescent="0.25">
      <c r="A21" s="107"/>
      <c r="B21" s="107"/>
      <c r="C21" s="107"/>
      <c r="D21" s="107"/>
      <c r="E21" s="46" t="s">
        <v>144</v>
      </c>
      <c r="F21" s="47" t="s">
        <v>145</v>
      </c>
      <c r="G21" s="109"/>
      <c r="H21" s="109"/>
      <c r="I21" s="110"/>
      <c r="J21" s="111"/>
      <c r="K21" s="113"/>
      <c r="L21" s="113"/>
      <c r="M21" s="113"/>
      <c r="N21" s="110"/>
      <c r="O21" s="109"/>
      <c r="P21" s="112"/>
      <c r="Q21" s="109"/>
    </row>
    <row r="22" spans="1:17" x14ac:dyDescent="0.25">
      <c r="A22" s="107"/>
      <c r="B22" s="107"/>
      <c r="C22" s="107"/>
      <c r="D22" s="107"/>
      <c r="E22" s="46" t="s">
        <v>146</v>
      </c>
      <c r="F22" s="47" t="s">
        <v>147</v>
      </c>
      <c r="G22" s="109"/>
      <c r="H22" s="109"/>
      <c r="I22" s="110"/>
      <c r="J22" s="111"/>
      <c r="K22" s="113"/>
      <c r="L22" s="113"/>
      <c r="M22" s="113"/>
      <c r="N22" s="110"/>
      <c r="O22" s="109"/>
      <c r="P22" s="112"/>
      <c r="Q22" s="109"/>
    </row>
    <row r="23" spans="1:17" x14ac:dyDescent="0.25">
      <c r="A23" s="107"/>
      <c r="B23" s="107"/>
      <c r="C23" s="107"/>
      <c r="D23" s="107"/>
      <c r="E23" s="46" t="s">
        <v>148</v>
      </c>
      <c r="F23" s="47" t="s">
        <v>149</v>
      </c>
      <c r="G23" s="109"/>
      <c r="H23" s="109"/>
      <c r="I23" s="110"/>
      <c r="J23" s="111"/>
      <c r="K23" s="113"/>
      <c r="L23" s="113"/>
      <c r="M23" s="113"/>
      <c r="N23" s="110"/>
      <c r="O23" s="109"/>
      <c r="P23" s="112"/>
      <c r="Q23" s="109"/>
    </row>
    <row r="24" spans="1:17" x14ac:dyDescent="0.25">
      <c r="A24" s="107"/>
      <c r="B24" s="107"/>
      <c r="C24" s="107"/>
      <c r="D24" s="107"/>
      <c r="E24" s="46" t="s">
        <v>150</v>
      </c>
      <c r="F24" s="46" t="s">
        <v>151</v>
      </c>
      <c r="G24" s="109"/>
      <c r="H24" s="109"/>
      <c r="I24" s="110"/>
      <c r="J24" s="111"/>
      <c r="K24" s="113"/>
      <c r="L24" s="113"/>
      <c r="M24" s="113"/>
      <c r="N24" s="110"/>
      <c r="O24" s="109"/>
      <c r="P24" s="112"/>
      <c r="Q24" s="109"/>
    </row>
    <row r="25" spans="1:17" x14ac:dyDescent="0.25">
      <c r="A25" s="107"/>
      <c r="B25" s="107"/>
      <c r="C25" s="107"/>
      <c r="D25" s="107"/>
      <c r="E25" s="12" t="s">
        <v>152</v>
      </c>
      <c r="F25" s="46" t="s">
        <v>153</v>
      </c>
      <c r="G25" s="109"/>
      <c r="H25" s="109"/>
      <c r="I25" s="110"/>
      <c r="J25" s="111"/>
      <c r="K25" s="113"/>
      <c r="L25" s="113"/>
      <c r="M25" s="113"/>
      <c r="N25" s="110"/>
      <c r="O25" s="109"/>
      <c r="P25" s="112"/>
      <c r="Q25" s="109"/>
    </row>
    <row r="26" spans="1:17" x14ac:dyDescent="0.25">
      <c r="A26" s="107"/>
      <c r="B26" s="107"/>
      <c r="C26" s="107"/>
      <c r="D26" s="107"/>
      <c r="E26" s="46" t="s">
        <v>154</v>
      </c>
      <c r="F26" s="46" t="s">
        <v>155</v>
      </c>
      <c r="G26" s="109"/>
      <c r="H26" s="109"/>
      <c r="I26" s="110"/>
      <c r="J26" s="111"/>
      <c r="K26" s="113"/>
      <c r="L26" s="113"/>
      <c r="M26" s="113"/>
      <c r="N26" s="110"/>
      <c r="O26" s="109"/>
      <c r="P26" s="112"/>
      <c r="Q26" s="109"/>
    </row>
    <row r="27" spans="1:17" x14ac:dyDescent="0.25">
      <c r="A27" s="107"/>
      <c r="B27" s="107"/>
      <c r="C27" s="107"/>
      <c r="D27" s="107"/>
      <c r="E27" s="46" t="s">
        <v>156</v>
      </c>
      <c r="F27" s="46" t="s">
        <v>157</v>
      </c>
      <c r="G27" s="109"/>
      <c r="H27" s="109"/>
      <c r="I27" s="110"/>
      <c r="J27" s="111"/>
      <c r="K27" s="113"/>
      <c r="L27" s="113"/>
      <c r="M27" s="113"/>
      <c r="N27" s="110"/>
      <c r="O27" s="109"/>
      <c r="P27" s="112"/>
      <c r="Q27" s="109"/>
    </row>
    <row r="28" spans="1:17" x14ac:dyDescent="0.25">
      <c r="A28" s="107"/>
      <c r="B28" s="107"/>
      <c r="C28" s="107"/>
      <c r="D28" s="107"/>
      <c r="E28" s="46" t="s">
        <v>158</v>
      </c>
      <c r="F28" s="46" t="s">
        <v>159</v>
      </c>
      <c r="G28" s="109"/>
      <c r="H28" s="109"/>
      <c r="I28" s="110"/>
      <c r="J28" s="111"/>
      <c r="K28" s="113"/>
      <c r="L28" s="113"/>
      <c r="M28" s="113"/>
      <c r="N28" s="110"/>
      <c r="O28" s="109"/>
      <c r="P28" s="112"/>
      <c r="Q28" s="109"/>
    </row>
    <row r="29" spans="1:17" x14ac:dyDescent="0.25">
      <c r="A29" s="107"/>
      <c r="B29" s="107"/>
      <c r="C29" s="107"/>
      <c r="D29" s="107"/>
      <c r="E29" s="46" t="s">
        <v>160</v>
      </c>
      <c r="F29" s="46" t="s">
        <v>161</v>
      </c>
      <c r="G29" s="109"/>
      <c r="H29" s="109"/>
      <c r="I29" s="110"/>
      <c r="J29" s="111"/>
      <c r="K29" s="113"/>
      <c r="L29" s="113"/>
      <c r="M29" s="113"/>
      <c r="N29" s="110"/>
      <c r="O29" s="109"/>
      <c r="P29" s="112"/>
      <c r="Q29" s="109"/>
    </row>
    <row r="30" spans="1:17" x14ac:dyDescent="0.25">
      <c r="A30" s="107"/>
      <c r="B30" s="107"/>
      <c r="C30" s="107"/>
      <c r="D30" s="107"/>
      <c r="E30" s="46" t="s">
        <v>162</v>
      </c>
      <c r="F30" s="46" t="s">
        <v>163</v>
      </c>
      <c r="G30" s="109"/>
      <c r="H30" s="109"/>
      <c r="I30" s="110"/>
      <c r="J30" s="111"/>
      <c r="K30" s="113"/>
      <c r="L30" s="113"/>
      <c r="M30" s="113"/>
      <c r="N30" s="110"/>
      <c r="O30" s="109"/>
      <c r="P30" s="112"/>
      <c r="Q30" s="109"/>
    </row>
    <row r="31" spans="1:17" x14ac:dyDescent="0.25">
      <c r="A31" s="107"/>
      <c r="B31" s="107"/>
      <c r="C31" s="107"/>
      <c r="D31" s="107"/>
      <c r="E31" s="46" t="s">
        <v>164</v>
      </c>
      <c r="F31" s="47" t="s">
        <v>165</v>
      </c>
      <c r="G31" s="109"/>
      <c r="H31" s="109"/>
      <c r="I31" s="110"/>
      <c r="J31" s="111"/>
      <c r="K31" s="113"/>
      <c r="L31" s="113"/>
      <c r="M31" s="113"/>
      <c r="N31" s="110"/>
      <c r="O31" s="109"/>
      <c r="P31" s="112"/>
      <c r="Q31" s="109"/>
    </row>
    <row r="32" spans="1:17" x14ac:dyDescent="0.25">
      <c r="A32" s="107"/>
      <c r="B32" s="107"/>
      <c r="C32" s="107"/>
      <c r="D32" s="107"/>
      <c r="E32" s="46" t="s">
        <v>166</v>
      </c>
      <c r="F32" s="47" t="s">
        <v>167</v>
      </c>
      <c r="G32" s="109"/>
      <c r="H32" s="109"/>
      <c r="I32" s="110"/>
      <c r="J32" s="111"/>
      <c r="K32" s="113"/>
      <c r="L32" s="113"/>
      <c r="M32" s="113"/>
      <c r="N32" s="110"/>
      <c r="O32" s="109"/>
      <c r="P32" s="112"/>
      <c r="Q32" s="109"/>
    </row>
    <row r="33" spans="1:17" ht="25.5" x14ac:dyDescent="0.25">
      <c r="A33" s="107"/>
      <c r="B33" s="107"/>
      <c r="C33" s="107"/>
      <c r="D33" s="107"/>
      <c r="E33" s="46" t="s">
        <v>168</v>
      </c>
      <c r="F33" s="46"/>
      <c r="G33" s="109"/>
      <c r="H33" s="109"/>
      <c r="I33" s="110"/>
      <c r="J33" s="111"/>
      <c r="K33" s="113"/>
      <c r="L33" s="113"/>
      <c r="M33" s="113"/>
      <c r="N33" s="110"/>
      <c r="O33" s="109"/>
      <c r="P33" s="112"/>
      <c r="Q33" s="109"/>
    </row>
    <row r="34" spans="1:17" ht="51" x14ac:dyDescent="0.25">
      <c r="A34" s="107"/>
      <c r="B34" s="107"/>
      <c r="C34" s="15" t="s">
        <v>169</v>
      </c>
      <c r="D34" s="15" t="s">
        <v>170</v>
      </c>
      <c r="E34" s="46" t="s">
        <v>171</v>
      </c>
      <c r="F34" s="46" t="s">
        <v>172</v>
      </c>
      <c r="G34" s="109"/>
      <c r="H34" s="109"/>
      <c r="I34" s="110"/>
      <c r="J34" s="111"/>
      <c r="K34" s="113"/>
      <c r="L34" s="113"/>
      <c r="M34" s="113"/>
      <c r="N34" s="110"/>
      <c r="O34" s="109"/>
      <c r="P34" s="112"/>
      <c r="Q34" s="109"/>
    </row>
    <row r="35" spans="1:17" x14ac:dyDescent="0.25">
      <c r="A35" s="107"/>
      <c r="B35" s="107"/>
      <c r="C35" s="107" t="s">
        <v>173</v>
      </c>
      <c r="D35" s="107"/>
      <c r="E35" s="46" t="s">
        <v>174</v>
      </c>
      <c r="F35" s="46" t="s">
        <v>175</v>
      </c>
      <c r="G35" s="109"/>
      <c r="H35" s="109"/>
      <c r="I35" s="110"/>
      <c r="J35" s="111"/>
      <c r="K35" s="113"/>
      <c r="L35" s="113"/>
      <c r="M35" s="113"/>
      <c r="N35" s="110"/>
      <c r="O35" s="109"/>
      <c r="P35" s="112"/>
      <c r="Q35" s="109"/>
    </row>
    <row r="36" spans="1:17" x14ac:dyDescent="0.25">
      <c r="A36" s="107"/>
      <c r="B36" s="107"/>
      <c r="C36" s="107"/>
      <c r="D36" s="107"/>
      <c r="E36" s="46" t="s">
        <v>176</v>
      </c>
      <c r="F36" s="46" t="s">
        <v>177</v>
      </c>
      <c r="G36" s="109"/>
      <c r="H36" s="109"/>
      <c r="I36" s="110"/>
      <c r="J36" s="111"/>
      <c r="K36" s="113"/>
      <c r="L36" s="113"/>
      <c r="M36" s="113"/>
      <c r="N36" s="110"/>
      <c r="O36" s="109"/>
      <c r="P36" s="112"/>
      <c r="Q36" s="109"/>
    </row>
    <row r="37" spans="1:17" ht="25.5" x14ac:dyDescent="0.25">
      <c r="A37" s="107"/>
      <c r="B37" s="107"/>
      <c r="C37" s="107"/>
      <c r="D37" s="107"/>
      <c r="E37" s="46" t="s">
        <v>178</v>
      </c>
      <c r="F37" s="46" t="s">
        <v>179</v>
      </c>
      <c r="G37" s="109"/>
      <c r="H37" s="109"/>
      <c r="I37" s="110"/>
      <c r="J37" s="111"/>
      <c r="K37" s="113"/>
      <c r="L37" s="113"/>
      <c r="M37" s="113"/>
      <c r="N37" s="110"/>
      <c r="O37" s="109"/>
      <c r="P37" s="112"/>
      <c r="Q37" s="109"/>
    </row>
    <row r="38" spans="1:17" x14ac:dyDescent="0.25">
      <c r="A38" s="107"/>
      <c r="B38" s="107"/>
      <c r="C38" s="107"/>
      <c r="D38" s="107"/>
      <c r="E38" s="46" t="s">
        <v>180</v>
      </c>
      <c r="F38" s="46" t="s">
        <v>181</v>
      </c>
      <c r="G38" s="109"/>
      <c r="H38" s="109"/>
      <c r="I38" s="110"/>
      <c r="J38" s="111"/>
      <c r="K38" s="113"/>
      <c r="L38" s="113"/>
      <c r="M38" s="113"/>
      <c r="N38" s="110"/>
      <c r="O38" s="109"/>
      <c r="P38" s="112"/>
      <c r="Q38" s="109"/>
    </row>
    <row r="39" spans="1:17" x14ac:dyDescent="0.25">
      <c r="A39" s="107"/>
      <c r="B39" s="107"/>
      <c r="C39" s="107"/>
      <c r="D39" s="107"/>
      <c r="E39" s="46" t="s">
        <v>182</v>
      </c>
      <c r="F39" s="46" t="s">
        <v>183</v>
      </c>
      <c r="G39" s="109"/>
      <c r="H39" s="109"/>
      <c r="I39" s="110"/>
      <c r="J39" s="111"/>
      <c r="K39" s="113"/>
      <c r="L39" s="113"/>
      <c r="M39" s="113"/>
      <c r="N39" s="110"/>
      <c r="O39" s="109"/>
      <c r="P39" s="112"/>
      <c r="Q39" s="109"/>
    </row>
    <row r="40" spans="1:17" x14ac:dyDescent="0.25">
      <c r="A40" s="107"/>
      <c r="B40" s="107"/>
      <c r="C40" s="107"/>
      <c r="D40" s="107"/>
      <c r="E40" s="46" t="s">
        <v>184</v>
      </c>
      <c r="F40" s="46" t="s">
        <v>185</v>
      </c>
      <c r="G40" s="109"/>
      <c r="H40" s="109"/>
      <c r="I40" s="110"/>
      <c r="J40" s="111"/>
      <c r="K40" s="113"/>
      <c r="L40" s="113"/>
      <c r="M40" s="113"/>
      <c r="N40" s="110"/>
      <c r="O40" s="109"/>
      <c r="P40" s="112"/>
      <c r="Q40" s="109"/>
    </row>
    <row r="41" spans="1:17" x14ac:dyDescent="0.25">
      <c r="A41" s="107"/>
      <c r="B41" s="107"/>
      <c r="C41" s="107"/>
      <c r="D41" s="107"/>
      <c r="E41" s="46" t="s">
        <v>186</v>
      </c>
      <c r="F41" s="46" t="s">
        <v>187</v>
      </c>
      <c r="G41" s="109"/>
      <c r="H41" s="109"/>
      <c r="I41" s="110"/>
      <c r="J41" s="111"/>
      <c r="K41" s="113"/>
      <c r="L41" s="113"/>
      <c r="M41" s="113"/>
      <c r="N41" s="110"/>
      <c r="O41" s="109"/>
      <c r="P41" s="112"/>
      <c r="Q41" s="109"/>
    </row>
    <row r="42" spans="1:17" ht="25.5" x14ac:dyDescent="0.25">
      <c r="A42" s="107"/>
      <c r="B42" s="107"/>
      <c r="C42" s="107"/>
      <c r="D42" s="107"/>
      <c r="E42" s="46" t="s">
        <v>188</v>
      </c>
      <c r="F42" s="46" t="s">
        <v>189</v>
      </c>
      <c r="G42" s="109"/>
      <c r="H42" s="109"/>
      <c r="I42" s="110"/>
      <c r="J42" s="111"/>
      <c r="K42" s="113"/>
      <c r="L42" s="113"/>
      <c r="M42" s="113"/>
      <c r="N42" s="110"/>
      <c r="O42" s="109"/>
      <c r="P42" s="112"/>
      <c r="Q42" s="109"/>
    </row>
    <row r="43" spans="1:17" ht="51" x14ac:dyDescent="0.25">
      <c r="A43" s="107"/>
      <c r="B43" s="107"/>
      <c r="C43" s="48" t="s">
        <v>190</v>
      </c>
      <c r="D43" s="46"/>
      <c r="E43" s="46" t="s">
        <v>191</v>
      </c>
      <c r="F43" s="15" t="s">
        <v>192</v>
      </c>
      <c r="G43" s="109"/>
      <c r="H43" s="109"/>
      <c r="I43" s="110"/>
      <c r="J43" s="111"/>
      <c r="K43" s="113"/>
      <c r="L43" s="113"/>
      <c r="M43" s="113"/>
      <c r="N43" s="110"/>
      <c r="O43" s="109"/>
      <c r="P43" s="112"/>
      <c r="Q43" s="109"/>
    </row>
    <row r="44" spans="1:17" ht="116.25" customHeight="1" x14ac:dyDescent="0.25">
      <c r="A44" s="107"/>
      <c r="B44" s="107"/>
      <c r="C44" s="48" t="s">
        <v>193</v>
      </c>
      <c r="D44" s="46"/>
      <c r="E44" s="46" t="s">
        <v>194</v>
      </c>
      <c r="F44" s="15" t="s">
        <v>192</v>
      </c>
      <c r="G44" s="109"/>
      <c r="H44" s="109"/>
      <c r="I44" s="110"/>
      <c r="J44" s="111"/>
      <c r="K44" s="113"/>
      <c r="L44" s="113"/>
      <c r="M44" s="113"/>
      <c r="N44" s="110"/>
      <c r="O44" s="109"/>
      <c r="P44" s="112"/>
      <c r="Q44" s="109"/>
    </row>
    <row r="45" spans="1:17" ht="102" customHeight="1" x14ac:dyDescent="0.25">
      <c r="A45" s="107"/>
      <c r="B45" s="107"/>
      <c r="C45" s="12" t="s">
        <v>195</v>
      </c>
      <c r="D45" s="46"/>
      <c r="E45" s="46" t="s">
        <v>196</v>
      </c>
      <c r="F45" s="15" t="s">
        <v>192</v>
      </c>
      <c r="G45" s="109"/>
      <c r="H45" s="109"/>
      <c r="I45" s="110"/>
      <c r="J45" s="111"/>
      <c r="K45" s="113"/>
      <c r="L45" s="113"/>
      <c r="M45" s="113"/>
      <c r="N45" s="110"/>
      <c r="O45" s="109"/>
      <c r="P45" s="112"/>
      <c r="Q45" s="109"/>
    </row>
    <row r="46" spans="1:17" ht="52.5" customHeight="1" x14ac:dyDescent="0.25">
      <c r="A46" s="107"/>
      <c r="B46" s="107"/>
      <c r="C46" s="48" t="s">
        <v>197</v>
      </c>
      <c r="D46" s="46"/>
      <c r="E46" s="46" t="s">
        <v>198</v>
      </c>
      <c r="F46" s="15" t="s">
        <v>192</v>
      </c>
      <c r="G46" s="109"/>
      <c r="H46" s="109"/>
      <c r="I46" s="110"/>
      <c r="J46" s="111"/>
      <c r="K46" s="113"/>
      <c r="L46" s="113"/>
      <c r="M46" s="113"/>
      <c r="N46" s="110"/>
      <c r="O46" s="109"/>
      <c r="P46" s="112"/>
      <c r="Q46" s="109"/>
    </row>
    <row r="47" spans="1:17" ht="51" x14ac:dyDescent="0.25">
      <c r="A47" s="107"/>
      <c r="B47" s="107"/>
      <c r="C47" s="12" t="s">
        <v>199</v>
      </c>
      <c r="D47" s="46"/>
      <c r="E47" s="46" t="s">
        <v>200</v>
      </c>
      <c r="F47" s="15" t="s">
        <v>192</v>
      </c>
      <c r="G47" s="109"/>
      <c r="H47" s="109"/>
      <c r="I47" s="110"/>
      <c r="J47" s="111"/>
      <c r="K47" s="113"/>
      <c r="L47" s="113"/>
      <c r="M47" s="113"/>
      <c r="N47" s="110"/>
      <c r="O47" s="109"/>
      <c r="P47" s="112"/>
      <c r="Q47" s="109"/>
    </row>
    <row r="48" spans="1:17" ht="25.5" x14ac:dyDescent="0.25">
      <c r="A48" s="107"/>
      <c r="B48" s="107"/>
      <c r="C48" s="49" t="s">
        <v>201</v>
      </c>
      <c r="D48" s="50">
        <v>172204900</v>
      </c>
      <c r="E48" s="51" t="s">
        <v>202</v>
      </c>
      <c r="F48" s="52"/>
      <c r="G48" s="109"/>
      <c r="H48" s="109"/>
      <c r="I48" s="110"/>
      <c r="J48" s="111"/>
      <c r="K48" s="113"/>
      <c r="L48" s="113"/>
      <c r="M48" s="113"/>
      <c r="N48" s="110"/>
      <c r="O48" s="109"/>
      <c r="P48" s="112"/>
      <c r="Q48" s="109"/>
    </row>
    <row r="49" spans="1:13" x14ac:dyDescent="0.25">
      <c r="B49" s="53"/>
      <c r="C49" s="53"/>
      <c r="D49" s="53"/>
      <c r="E49" s="54" t="s">
        <v>203</v>
      </c>
      <c r="F49" s="53"/>
      <c r="G49" s="53"/>
      <c r="H49" s="53"/>
      <c r="I49" s="53"/>
      <c r="J49" s="53"/>
      <c r="K49" s="53"/>
      <c r="L49" s="53"/>
      <c r="M49" s="55">
        <f>SUM(M14)</f>
        <v>172204900</v>
      </c>
    </row>
    <row r="50" spans="1:13" x14ac:dyDescent="0.25">
      <c r="A50" s="36"/>
      <c r="B50" s="36"/>
      <c r="C50" s="36"/>
      <c r="D50" s="36"/>
      <c r="E50" s="38"/>
      <c r="F50" s="36"/>
      <c r="G50" s="36"/>
      <c r="H50" s="39"/>
      <c r="I50" s="39"/>
      <c r="J50" s="39"/>
      <c r="K50" s="36"/>
    </row>
    <row r="51" spans="1:13" x14ac:dyDescent="0.25">
      <c r="A51" s="36"/>
      <c r="B51" s="36"/>
      <c r="C51" s="36"/>
      <c r="D51" s="36"/>
      <c r="E51" s="38"/>
      <c r="F51" s="36"/>
      <c r="G51" s="36"/>
      <c r="H51" s="39"/>
      <c r="I51" s="39"/>
      <c r="J51" s="39"/>
      <c r="K51" s="36"/>
    </row>
    <row r="52" spans="1:13" x14ac:dyDescent="0.25">
      <c r="A52" s="36"/>
      <c r="B52" s="36"/>
      <c r="C52" s="36"/>
      <c r="D52" s="36"/>
      <c r="E52" s="38"/>
      <c r="F52" s="36"/>
      <c r="G52" s="36"/>
      <c r="H52" s="39"/>
      <c r="I52" s="39"/>
      <c r="J52" s="39"/>
      <c r="K52" s="36"/>
    </row>
  </sheetData>
  <mergeCells count="41">
    <mergeCell ref="N14:N48"/>
    <mergeCell ref="O14:O48"/>
    <mergeCell ref="P14:P48"/>
    <mergeCell ref="Q14:Q48"/>
    <mergeCell ref="E18:E19"/>
    <mergeCell ref="K14:K48"/>
    <mergeCell ref="L14:L48"/>
    <mergeCell ref="M14:M48"/>
    <mergeCell ref="L10:L13"/>
    <mergeCell ref="M10:M13"/>
    <mergeCell ref="C35:C42"/>
    <mergeCell ref="D35:D42"/>
    <mergeCell ref="H14:H48"/>
    <mergeCell ref="I14:I48"/>
    <mergeCell ref="J14:J48"/>
    <mergeCell ref="G14:G48"/>
    <mergeCell ref="H10:H13"/>
    <mergeCell ref="I10:I13"/>
    <mergeCell ref="J10:J13"/>
    <mergeCell ref="K10:K13"/>
    <mergeCell ref="A14:A48"/>
    <mergeCell ref="B14:B48"/>
    <mergeCell ref="C14:C33"/>
    <mergeCell ref="D14:D33"/>
    <mergeCell ref="E14:E16"/>
    <mergeCell ref="I9:Q9"/>
    <mergeCell ref="G10:G13"/>
    <mergeCell ref="A1:H1"/>
    <mergeCell ref="A2:H2"/>
    <mergeCell ref="A3:H3"/>
    <mergeCell ref="A4:H4"/>
    <mergeCell ref="A5:H5"/>
    <mergeCell ref="A10:A13"/>
    <mergeCell ref="B10:C13"/>
    <mergeCell ref="D10:D13"/>
    <mergeCell ref="E10:E13"/>
    <mergeCell ref="F10:F13"/>
    <mergeCell ref="N10:N13"/>
    <mergeCell ref="O10:O13"/>
    <mergeCell ref="P10:P13"/>
    <mergeCell ref="Q10:Q1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82"/>
  <sheetViews>
    <sheetView workbookViewId="0">
      <selection activeCell="E86" sqref="E86"/>
    </sheetView>
  </sheetViews>
  <sheetFormatPr baseColWidth="10" defaultRowHeight="15" x14ac:dyDescent="0.25"/>
  <cols>
    <col min="1" max="1" width="13" customWidth="1"/>
    <col min="2" max="2" width="25.5703125" customWidth="1"/>
    <col min="3" max="3" width="22.5703125" customWidth="1"/>
    <col min="4" max="4" width="17.5703125" customWidth="1"/>
    <col min="5" max="5" width="41.7109375" customWidth="1"/>
    <col min="6" max="6" width="46.140625" customWidth="1"/>
    <col min="7" max="7" width="19.85546875" customWidth="1"/>
    <col min="8" max="8" width="19.5703125" customWidth="1"/>
    <col min="9" max="9" width="17.42578125" customWidth="1"/>
    <col min="10" max="10" width="24.28515625" customWidth="1"/>
    <col min="11" max="11" width="14.140625" bestFit="1" customWidth="1"/>
    <col min="12" max="13" width="15.140625" bestFit="1" customWidth="1"/>
    <col min="14" max="14" width="12.5703125" customWidth="1"/>
    <col min="15" max="15" width="13.28515625" customWidth="1"/>
    <col min="19" max="19" width="16.140625" customWidth="1"/>
    <col min="20" max="20" width="14.85546875" bestFit="1" customWidth="1"/>
    <col min="21" max="22" width="16" bestFit="1" customWidth="1"/>
  </cols>
  <sheetData>
    <row r="1" spans="1:26" x14ac:dyDescent="0.25">
      <c r="A1" s="98" t="s">
        <v>0</v>
      </c>
      <c r="B1" s="99"/>
      <c r="C1" s="99"/>
      <c r="D1" s="99"/>
      <c r="E1" s="99"/>
      <c r="F1" s="99"/>
      <c r="G1" s="99"/>
      <c r="H1" s="99"/>
    </row>
    <row r="2" spans="1:26" x14ac:dyDescent="0.25">
      <c r="A2" s="98" t="s">
        <v>1</v>
      </c>
      <c r="B2" s="99"/>
      <c r="C2" s="99"/>
      <c r="D2" s="99"/>
      <c r="E2" s="99"/>
      <c r="F2" s="99"/>
      <c r="G2" s="99"/>
      <c r="H2" s="99"/>
    </row>
    <row r="3" spans="1:26" x14ac:dyDescent="0.25">
      <c r="A3" s="100" t="s">
        <v>2</v>
      </c>
      <c r="B3" s="101"/>
      <c r="C3" s="101"/>
      <c r="D3" s="101"/>
      <c r="E3" s="101"/>
      <c r="F3" s="101"/>
      <c r="G3" s="101"/>
      <c r="H3" s="101"/>
    </row>
    <row r="4" spans="1:26" x14ac:dyDescent="0.25">
      <c r="A4" s="102" t="s">
        <v>3</v>
      </c>
      <c r="B4" s="103"/>
      <c r="C4" s="103"/>
      <c r="D4" s="103"/>
      <c r="E4" s="103"/>
      <c r="F4" s="103"/>
      <c r="G4" s="103"/>
      <c r="H4" s="103"/>
    </row>
    <row r="5" spans="1:26" x14ac:dyDescent="0.25">
      <c r="A5" s="98" t="s">
        <v>204</v>
      </c>
      <c r="B5" s="99"/>
      <c r="C5" s="99"/>
      <c r="D5" s="99"/>
      <c r="E5" s="99"/>
      <c r="F5" s="99"/>
      <c r="G5" s="99"/>
      <c r="H5" s="99"/>
    </row>
    <row r="6" spans="1:26" x14ac:dyDescent="0.25">
      <c r="A6" s="2"/>
      <c r="B6" s="1"/>
      <c r="C6" s="1"/>
      <c r="D6" s="1"/>
      <c r="E6" s="3"/>
      <c r="F6" s="1"/>
      <c r="G6" s="1"/>
      <c r="H6" s="4"/>
    </row>
    <row r="7" spans="1:26" x14ac:dyDescent="0.25">
      <c r="A7" s="5" t="s">
        <v>205</v>
      </c>
      <c r="B7" s="1"/>
      <c r="C7" s="1"/>
      <c r="D7" s="1"/>
      <c r="E7" s="3"/>
      <c r="F7" s="1"/>
      <c r="G7" s="1"/>
      <c r="H7" s="4"/>
    </row>
    <row r="8" spans="1:26" ht="21.75" customHeight="1" x14ac:dyDescent="0.25">
      <c r="A8" s="1"/>
      <c r="B8" s="6"/>
      <c r="C8" s="6"/>
      <c r="D8" s="6"/>
      <c r="E8" s="3"/>
      <c r="F8" s="6"/>
    </row>
    <row r="9" spans="1:26" ht="28.5" customHeight="1" x14ac:dyDescent="0.25">
      <c r="A9" s="44"/>
      <c r="B9" s="45"/>
      <c r="C9" s="45"/>
      <c r="D9" s="44"/>
      <c r="E9" s="45"/>
      <c r="F9" s="44"/>
      <c r="G9" s="44"/>
      <c r="H9" s="44"/>
      <c r="I9" s="105" t="s">
        <v>206</v>
      </c>
      <c r="J9" s="105"/>
      <c r="K9" s="105"/>
      <c r="L9" s="105"/>
      <c r="M9" s="105"/>
      <c r="N9" s="105"/>
      <c r="O9" s="105"/>
      <c r="P9" s="105"/>
      <c r="Q9" s="105"/>
      <c r="R9" s="105" t="s">
        <v>207</v>
      </c>
      <c r="S9" s="105"/>
      <c r="T9" s="105"/>
      <c r="U9" s="105"/>
      <c r="V9" s="105"/>
      <c r="W9" s="105"/>
      <c r="X9" s="105"/>
      <c r="Y9" s="105"/>
      <c r="Z9" s="105"/>
    </row>
    <row r="10" spans="1:26" ht="15" customHeight="1" x14ac:dyDescent="0.25">
      <c r="A10" s="106" t="s">
        <v>17</v>
      </c>
      <c r="B10" s="106" t="s">
        <v>121</v>
      </c>
      <c r="C10" s="106"/>
      <c r="D10" s="106" t="s">
        <v>122</v>
      </c>
      <c r="E10" s="106" t="s">
        <v>123</v>
      </c>
      <c r="F10" s="106" t="s">
        <v>124</v>
      </c>
      <c r="G10" s="106" t="s">
        <v>208</v>
      </c>
      <c r="H10" s="106" t="s">
        <v>22</v>
      </c>
      <c r="I10" s="106" t="s">
        <v>23</v>
      </c>
      <c r="J10" s="106" t="s">
        <v>24</v>
      </c>
      <c r="K10" s="106" t="s">
        <v>25</v>
      </c>
      <c r="L10" s="106" t="s">
        <v>26</v>
      </c>
      <c r="M10" s="106" t="s">
        <v>27</v>
      </c>
      <c r="N10" s="106" t="s">
        <v>28</v>
      </c>
      <c r="O10" s="106" t="s">
        <v>29</v>
      </c>
      <c r="P10" s="106" t="s">
        <v>30</v>
      </c>
      <c r="Q10" s="106" t="s">
        <v>31</v>
      </c>
      <c r="R10" s="106" t="s">
        <v>23</v>
      </c>
      <c r="S10" s="106" t="s">
        <v>24</v>
      </c>
      <c r="T10" s="106" t="s">
        <v>25</v>
      </c>
      <c r="U10" s="106" t="s">
        <v>26</v>
      </c>
      <c r="V10" s="106" t="s">
        <v>27</v>
      </c>
      <c r="W10" s="106" t="s">
        <v>28</v>
      </c>
      <c r="X10" s="106" t="s">
        <v>29</v>
      </c>
      <c r="Y10" s="106" t="s">
        <v>30</v>
      </c>
      <c r="Z10" s="106" t="s">
        <v>31</v>
      </c>
    </row>
    <row r="11" spans="1:26" x14ac:dyDescent="0.25">
      <c r="A11" s="106"/>
      <c r="B11" s="106"/>
      <c r="C11" s="106"/>
      <c r="D11" s="106"/>
      <c r="E11" s="106"/>
      <c r="F11" s="106"/>
      <c r="G11" s="106"/>
      <c r="H11" s="106"/>
      <c r="I11" s="106"/>
      <c r="J11" s="106"/>
      <c r="K11" s="106"/>
      <c r="L11" s="106"/>
      <c r="M11" s="106"/>
      <c r="N11" s="106"/>
      <c r="O11" s="106"/>
      <c r="P11" s="106" t="s">
        <v>30</v>
      </c>
      <c r="Q11" s="106" t="s">
        <v>31</v>
      </c>
      <c r="R11" s="106"/>
      <c r="S11" s="106"/>
      <c r="T11" s="106"/>
      <c r="U11" s="106"/>
      <c r="V11" s="106"/>
      <c r="W11" s="106"/>
      <c r="X11" s="106"/>
      <c r="Y11" s="106" t="s">
        <v>30</v>
      </c>
      <c r="Z11" s="106" t="s">
        <v>31</v>
      </c>
    </row>
    <row r="12" spans="1:26" x14ac:dyDescent="0.25">
      <c r="A12" s="106"/>
      <c r="B12" s="106"/>
      <c r="C12" s="106"/>
      <c r="D12" s="106"/>
      <c r="E12" s="106"/>
      <c r="F12" s="106"/>
      <c r="G12" s="106"/>
      <c r="H12" s="106"/>
      <c r="I12" s="106"/>
      <c r="J12" s="106"/>
      <c r="K12" s="106"/>
      <c r="L12" s="106"/>
      <c r="M12" s="106"/>
      <c r="N12" s="106"/>
      <c r="O12" s="106"/>
      <c r="P12" s="106" t="s">
        <v>30</v>
      </c>
      <c r="Q12" s="106" t="s">
        <v>31</v>
      </c>
      <c r="R12" s="106"/>
      <c r="S12" s="106"/>
      <c r="T12" s="106"/>
      <c r="U12" s="106"/>
      <c r="V12" s="106"/>
      <c r="W12" s="106"/>
      <c r="X12" s="106"/>
      <c r="Y12" s="106" t="s">
        <v>30</v>
      </c>
      <c r="Z12" s="106" t="s">
        <v>31</v>
      </c>
    </row>
    <row r="13" spans="1:26" x14ac:dyDescent="0.25">
      <c r="A13" s="106"/>
      <c r="B13" s="106"/>
      <c r="C13" s="106"/>
      <c r="D13" s="106"/>
      <c r="E13" s="106"/>
      <c r="F13" s="106"/>
      <c r="G13" s="106"/>
      <c r="H13" s="106"/>
      <c r="I13" s="106"/>
      <c r="J13" s="106"/>
      <c r="K13" s="106"/>
      <c r="L13" s="106"/>
      <c r="M13" s="106"/>
      <c r="N13" s="106"/>
      <c r="O13" s="106"/>
      <c r="P13" s="106" t="s">
        <v>30</v>
      </c>
      <c r="Q13" s="106" t="s">
        <v>31</v>
      </c>
      <c r="R13" s="106"/>
      <c r="S13" s="106"/>
      <c r="T13" s="106"/>
      <c r="U13" s="106"/>
      <c r="V13" s="106"/>
      <c r="W13" s="106"/>
      <c r="X13" s="106"/>
      <c r="Y13" s="106" t="s">
        <v>30</v>
      </c>
      <c r="Z13" s="106" t="s">
        <v>31</v>
      </c>
    </row>
    <row r="14" spans="1:26" ht="51" customHeight="1" x14ac:dyDescent="0.25">
      <c r="A14" s="114">
        <v>1</v>
      </c>
      <c r="B14" s="107" t="s">
        <v>209</v>
      </c>
      <c r="C14" s="107" t="s">
        <v>210</v>
      </c>
      <c r="D14" s="107" t="s">
        <v>211</v>
      </c>
      <c r="E14" s="108" t="s">
        <v>212</v>
      </c>
      <c r="F14" s="47" t="s">
        <v>213</v>
      </c>
      <c r="G14" s="109" t="s">
        <v>130</v>
      </c>
      <c r="H14" s="109">
        <v>1</v>
      </c>
      <c r="I14" s="115" t="s">
        <v>214</v>
      </c>
      <c r="J14" s="118">
        <v>156890000</v>
      </c>
      <c r="K14" s="113">
        <f>+J14*0.19</f>
        <v>29809100</v>
      </c>
      <c r="L14" s="113">
        <f>+J14+K14</f>
        <v>186699100</v>
      </c>
      <c r="M14" s="113">
        <f>+H14*L14</f>
        <v>186699100</v>
      </c>
      <c r="N14" s="119" t="s">
        <v>215</v>
      </c>
      <c r="O14" s="115" t="s">
        <v>216</v>
      </c>
      <c r="P14" s="109"/>
      <c r="Q14" s="120" t="s">
        <v>217</v>
      </c>
      <c r="R14" s="110" t="s">
        <v>218</v>
      </c>
      <c r="S14" s="121">
        <v>150363000</v>
      </c>
      <c r="T14" s="113">
        <f>+S14*0.19</f>
        <v>28568970</v>
      </c>
      <c r="U14" s="113">
        <f>+S14*1.19</f>
        <v>178931970</v>
      </c>
      <c r="V14" s="113">
        <f>+H14*U14</f>
        <v>178931970</v>
      </c>
      <c r="W14" s="109" t="s">
        <v>219</v>
      </c>
      <c r="X14" s="109" t="s">
        <v>220</v>
      </c>
      <c r="Y14" s="112" t="s">
        <v>134</v>
      </c>
      <c r="Z14" s="109"/>
    </row>
    <row r="15" spans="1:26" ht="25.5" x14ac:dyDescent="0.25">
      <c r="A15" s="114"/>
      <c r="B15" s="107"/>
      <c r="C15" s="107"/>
      <c r="D15" s="107"/>
      <c r="E15" s="108"/>
      <c r="F15" s="46" t="s">
        <v>221</v>
      </c>
      <c r="G15" s="109"/>
      <c r="H15" s="109"/>
      <c r="I15" s="116"/>
      <c r="J15" s="118"/>
      <c r="K15" s="113"/>
      <c r="L15" s="113"/>
      <c r="M15" s="113"/>
      <c r="N15" s="119"/>
      <c r="O15" s="116"/>
      <c r="P15" s="109"/>
      <c r="Q15" s="120"/>
      <c r="R15" s="110"/>
      <c r="S15" s="121"/>
      <c r="T15" s="113"/>
      <c r="U15" s="113"/>
      <c r="V15" s="113"/>
      <c r="W15" s="109"/>
      <c r="X15" s="109"/>
      <c r="Y15" s="112"/>
      <c r="Z15" s="109"/>
    </row>
    <row r="16" spans="1:26" ht="25.5" x14ac:dyDescent="0.25">
      <c r="A16" s="114"/>
      <c r="B16" s="107"/>
      <c r="C16" s="107"/>
      <c r="D16" s="107"/>
      <c r="E16" s="108"/>
      <c r="F16" s="46" t="s">
        <v>222</v>
      </c>
      <c r="G16" s="109"/>
      <c r="H16" s="109"/>
      <c r="I16" s="116"/>
      <c r="J16" s="118"/>
      <c r="K16" s="113"/>
      <c r="L16" s="113"/>
      <c r="M16" s="113"/>
      <c r="N16" s="119"/>
      <c r="O16" s="116"/>
      <c r="P16" s="109"/>
      <c r="Q16" s="120"/>
      <c r="R16" s="110"/>
      <c r="S16" s="121"/>
      <c r="T16" s="113"/>
      <c r="U16" s="113"/>
      <c r="V16" s="113"/>
      <c r="W16" s="109"/>
      <c r="X16" s="109"/>
      <c r="Y16" s="112"/>
      <c r="Z16" s="109"/>
    </row>
    <row r="17" spans="1:26" ht="36.75" customHeight="1" x14ac:dyDescent="0.25">
      <c r="A17" s="114"/>
      <c r="B17" s="107"/>
      <c r="C17" s="107"/>
      <c r="D17" s="107"/>
      <c r="E17" s="46" t="s">
        <v>223</v>
      </c>
      <c r="F17" s="47" t="s">
        <v>224</v>
      </c>
      <c r="G17" s="109"/>
      <c r="H17" s="109"/>
      <c r="I17" s="116"/>
      <c r="J17" s="118"/>
      <c r="K17" s="113"/>
      <c r="L17" s="113"/>
      <c r="M17" s="113"/>
      <c r="N17" s="119"/>
      <c r="O17" s="116"/>
      <c r="P17" s="109"/>
      <c r="Q17" s="120"/>
      <c r="R17" s="110"/>
      <c r="S17" s="121"/>
      <c r="T17" s="113"/>
      <c r="U17" s="113"/>
      <c r="V17" s="113"/>
      <c r="W17" s="109"/>
      <c r="X17" s="109"/>
      <c r="Y17" s="112"/>
      <c r="Z17" s="109"/>
    </row>
    <row r="18" spans="1:26" ht="42.75" customHeight="1" x14ac:dyDescent="0.25">
      <c r="A18" s="114"/>
      <c r="B18" s="107"/>
      <c r="C18" s="107"/>
      <c r="D18" s="107"/>
      <c r="E18" s="108" t="s">
        <v>225</v>
      </c>
      <c r="F18" s="46" t="s">
        <v>226</v>
      </c>
      <c r="G18" s="109"/>
      <c r="H18" s="109"/>
      <c r="I18" s="116"/>
      <c r="J18" s="118"/>
      <c r="K18" s="113"/>
      <c r="L18" s="113"/>
      <c r="M18" s="113"/>
      <c r="N18" s="119"/>
      <c r="O18" s="116"/>
      <c r="P18" s="109"/>
      <c r="Q18" s="120"/>
      <c r="R18" s="110"/>
      <c r="S18" s="121"/>
      <c r="T18" s="113"/>
      <c r="U18" s="113"/>
      <c r="V18" s="113"/>
      <c r="W18" s="109"/>
      <c r="X18" s="109"/>
      <c r="Y18" s="112"/>
      <c r="Z18" s="109"/>
    </row>
    <row r="19" spans="1:26" ht="41.25" customHeight="1" x14ac:dyDescent="0.25">
      <c r="A19" s="114"/>
      <c r="B19" s="107"/>
      <c r="C19" s="107"/>
      <c r="D19" s="107"/>
      <c r="E19" s="108"/>
      <c r="F19" s="47" t="s">
        <v>227</v>
      </c>
      <c r="G19" s="109"/>
      <c r="H19" s="109"/>
      <c r="I19" s="116"/>
      <c r="J19" s="118"/>
      <c r="K19" s="113"/>
      <c r="L19" s="113"/>
      <c r="M19" s="113"/>
      <c r="N19" s="119"/>
      <c r="O19" s="116"/>
      <c r="P19" s="109"/>
      <c r="Q19" s="120"/>
      <c r="R19" s="110"/>
      <c r="S19" s="121"/>
      <c r="T19" s="113"/>
      <c r="U19" s="113"/>
      <c r="V19" s="113"/>
      <c r="W19" s="109"/>
      <c r="X19" s="109"/>
      <c r="Y19" s="112"/>
      <c r="Z19" s="109"/>
    </row>
    <row r="20" spans="1:26" ht="29.25" customHeight="1" x14ac:dyDescent="0.25">
      <c r="A20" s="114"/>
      <c r="B20" s="107"/>
      <c r="C20" s="107"/>
      <c r="D20" s="107"/>
      <c r="E20" s="46" t="s">
        <v>228</v>
      </c>
      <c r="F20" s="46" t="s">
        <v>229</v>
      </c>
      <c r="G20" s="109"/>
      <c r="H20" s="109"/>
      <c r="I20" s="116"/>
      <c r="J20" s="118"/>
      <c r="K20" s="113"/>
      <c r="L20" s="113"/>
      <c r="M20" s="113"/>
      <c r="N20" s="119"/>
      <c r="O20" s="116"/>
      <c r="P20" s="109"/>
      <c r="Q20" s="120"/>
      <c r="R20" s="110"/>
      <c r="S20" s="121"/>
      <c r="T20" s="113"/>
      <c r="U20" s="113"/>
      <c r="V20" s="113"/>
      <c r="W20" s="109"/>
      <c r="X20" s="109"/>
      <c r="Y20" s="112"/>
      <c r="Z20" s="109"/>
    </row>
    <row r="21" spans="1:26" ht="33.75" customHeight="1" x14ac:dyDescent="0.25">
      <c r="A21" s="114"/>
      <c r="B21" s="107"/>
      <c r="C21" s="107"/>
      <c r="D21" s="107"/>
      <c r="E21" s="46" t="s">
        <v>230</v>
      </c>
      <c r="F21" s="47" t="s">
        <v>231</v>
      </c>
      <c r="G21" s="109"/>
      <c r="H21" s="109"/>
      <c r="I21" s="116"/>
      <c r="J21" s="118"/>
      <c r="K21" s="113"/>
      <c r="L21" s="113"/>
      <c r="M21" s="113"/>
      <c r="N21" s="119"/>
      <c r="O21" s="116"/>
      <c r="P21" s="109"/>
      <c r="Q21" s="120"/>
      <c r="R21" s="110"/>
      <c r="S21" s="121"/>
      <c r="T21" s="113"/>
      <c r="U21" s="113"/>
      <c r="V21" s="113"/>
      <c r="W21" s="109"/>
      <c r="X21" s="109"/>
      <c r="Y21" s="112"/>
      <c r="Z21" s="109"/>
    </row>
    <row r="22" spans="1:26" ht="25.5" x14ac:dyDescent="0.25">
      <c r="A22" s="114"/>
      <c r="B22" s="107"/>
      <c r="C22" s="107"/>
      <c r="D22" s="107"/>
      <c r="E22" s="46" t="s">
        <v>232</v>
      </c>
      <c r="F22" s="46" t="s">
        <v>233</v>
      </c>
      <c r="G22" s="109"/>
      <c r="H22" s="109"/>
      <c r="I22" s="116"/>
      <c r="J22" s="118"/>
      <c r="K22" s="113"/>
      <c r="L22" s="113"/>
      <c r="M22" s="113"/>
      <c r="N22" s="119"/>
      <c r="O22" s="116"/>
      <c r="P22" s="109"/>
      <c r="Q22" s="120"/>
      <c r="R22" s="110"/>
      <c r="S22" s="121"/>
      <c r="T22" s="113"/>
      <c r="U22" s="113"/>
      <c r="V22" s="113"/>
      <c r="W22" s="109"/>
      <c r="X22" s="109"/>
      <c r="Y22" s="112"/>
      <c r="Z22" s="109"/>
    </row>
    <row r="23" spans="1:26" ht="38.25" x14ac:dyDescent="0.25">
      <c r="A23" s="114"/>
      <c r="B23" s="107"/>
      <c r="C23" s="107"/>
      <c r="D23" s="107"/>
      <c r="E23" s="46" t="s">
        <v>234</v>
      </c>
      <c r="F23" s="46" t="s">
        <v>235</v>
      </c>
      <c r="G23" s="109"/>
      <c r="H23" s="109"/>
      <c r="I23" s="116"/>
      <c r="J23" s="118"/>
      <c r="K23" s="113"/>
      <c r="L23" s="113"/>
      <c r="M23" s="113"/>
      <c r="N23" s="119"/>
      <c r="O23" s="116"/>
      <c r="P23" s="109"/>
      <c r="Q23" s="120"/>
      <c r="R23" s="110"/>
      <c r="S23" s="121"/>
      <c r="T23" s="113"/>
      <c r="U23" s="113"/>
      <c r="V23" s="113"/>
      <c r="W23" s="109"/>
      <c r="X23" s="109"/>
      <c r="Y23" s="112"/>
      <c r="Z23" s="109"/>
    </row>
    <row r="24" spans="1:26" ht="25.5" x14ac:dyDescent="0.25">
      <c r="A24" s="114"/>
      <c r="B24" s="107"/>
      <c r="C24" s="107"/>
      <c r="D24" s="107"/>
      <c r="E24" s="108" t="s">
        <v>236</v>
      </c>
      <c r="F24" s="47" t="s">
        <v>237</v>
      </c>
      <c r="G24" s="109"/>
      <c r="H24" s="109"/>
      <c r="I24" s="116"/>
      <c r="J24" s="118"/>
      <c r="K24" s="113"/>
      <c r="L24" s="113"/>
      <c r="M24" s="113"/>
      <c r="N24" s="119"/>
      <c r="O24" s="116"/>
      <c r="P24" s="109"/>
      <c r="Q24" s="120"/>
      <c r="R24" s="110"/>
      <c r="S24" s="121"/>
      <c r="T24" s="113"/>
      <c r="U24" s="113"/>
      <c r="V24" s="113"/>
      <c r="W24" s="109"/>
      <c r="X24" s="109"/>
      <c r="Y24" s="112"/>
      <c r="Z24" s="109"/>
    </row>
    <row r="25" spans="1:26" ht="25.5" x14ac:dyDescent="0.25">
      <c r="A25" s="114"/>
      <c r="B25" s="107"/>
      <c r="C25" s="107"/>
      <c r="D25" s="107"/>
      <c r="E25" s="108"/>
      <c r="F25" s="46" t="s">
        <v>238</v>
      </c>
      <c r="G25" s="109"/>
      <c r="H25" s="109"/>
      <c r="I25" s="116"/>
      <c r="J25" s="118"/>
      <c r="K25" s="113"/>
      <c r="L25" s="113"/>
      <c r="M25" s="113"/>
      <c r="N25" s="119"/>
      <c r="O25" s="116"/>
      <c r="P25" s="109"/>
      <c r="Q25" s="120"/>
      <c r="R25" s="110"/>
      <c r="S25" s="121"/>
      <c r="T25" s="113"/>
      <c r="U25" s="113"/>
      <c r="V25" s="113"/>
      <c r="W25" s="109"/>
      <c r="X25" s="109"/>
      <c r="Y25" s="112"/>
      <c r="Z25" s="109"/>
    </row>
    <row r="26" spans="1:26" ht="25.5" x14ac:dyDescent="0.25">
      <c r="A26" s="114"/>
      <c r="B26" s="107"/>
      <c r="C26" s="107"/>
      <c r="D26" s="107"/>
      <c r="E26" s="108" t="s">
        <v>239</v>
      </c>
      <c r="F26" s="46" t="s">
        <v>240</v>
      </c>
      <c r="G26" s="109"/>
      <c r="H26" s="109"/>
      <c r="I26" s="116"/>
      <c r="J26" s="118"/>
      <c r="K26" s="113"/>
      <c r="L26" s="113"/>
      <c r="M26" s="113"/>
      <c r="N26" s="119"/>
      <c r="O26" s="116"/>
      <c r="P26" s="109"/>
      <c r="Q26" s="120"/>
      <c r="R26" s="110"/>
      <c r="S26" s="121"/>
      <c r="T26" s="113"/>
      <c r="U26" s="113"/>
      <c r="V26" s="113"/>
      <c r="W26" s="109"/>
      <c r="X26" s="109"/>
      <c r="Y26" s="112"/>
      <c r="Z26" s="109"/>
    </row>
    <row r="27" spans="1:26" x14ac:dyDescent="0.25">
      <c r="A27" s="114"/>
      <c r="B27" s="107"/>
      <c r="C27" s="107"/>
      <c r="D27" s="107"/>
      <c r="E27" s="108"/>
      <c r="F27" s="46" t="s">
        <v>241</v>
      </c>
      <c r="G27" s="109"/>
      <c r="H27" s="109"/>
      <c r="I27" s="116"/>
      <c r="J27" s="118"/>
      <c r="K27" s="113"/>
      <c r="L27" s="113"/>
      <c r="M27" s="113"/>
      <c r="N27" s="119"/>
      <c r="O27" s="116"/>
      <c r="P27" s="109"/>
      <c r="Q27" s="120"/>
      <c r="R27" s="110"/>
      <c r="S27" s="121"/>
      <c r="T27" s="113"/>
      <c r="U27" s="113"/>
      <c r="V27" s="113"/>
      <c r="W27" s="109"/>
      <c r="X27" s="109"/>
      <c r="Y27" s="112"/>
      <c r="Z27" s="109"/>
    </row>
    <row r="28" spans="1:26" x14ac:dyDescent="0.25">
      <c r="A28" s="114"/>
      <c r="B28" s="107"/>
      <c r="C28" s="107"/>
      <c r="D28" s="107"/>
      <c r="E28" s="108"/>
      <c r="F28" s="46" t="s">
        <v>242</v>
      </c>
      <c r="G28" s="109"/>
      <c r="H28" s="109"/>
      <c r="I28" s="116"/>
      <c r="J28" s="118"/>
      <c r="K28" s="113"/>
      <c r="L28" s="113"/>
      <c r="M28" s="113"/>
      <c r="N28" s="119"/>
      <c r="O28" s="116"/>
      <c r="P28" s="109"/>
      <c r="Q28" s="120"/>
      <c r="R28" s="110"/>
      <c r="S28" s="121"/>
      <c r="T28" s="113"/>
      <c r="U28" s="113"/>
      <c r="V28" s="113"/>
      <c r="W28" s="109"/>
      <c r="X28" s="109"/>
      <c r="Y28" s="112"/>
      <c r="Z28" s="109"/>
    </row>
    <row r="29" spans="1:26" ht="25.5" customHeight="1" x14ac:dyDescent="0.25">
      <c r="A29" s="114"/>
      <c r="B29" s="107"/>
      <c r="C29" s="107" t="s">
        <v>243</v>
      </c>
      <c r="D29" s="107"/>
      <c r="E29" s="46" t="s">
        <v>244</v>
      </c>
      <c r="F29" s="46" t="s">
        <v>245</v>
      </c>
      <c r="G29" s="109"/>
      <c r="H29" s="109"/>
      <c r="I29" s="116"/>
      <c r="J29" s="118"/>
      <c r="K29" s="113"/>
      <c r="L29" s="113"/>
      <c r="M29" s="113"/>
      <c r="N29" s="119"/>
      <c r="O29" s="116"/>
      <c r="P29" s="109"/>
      <c r="Q29" s="120"/>
      <c r="R29" s="110"/>
      <c r="S29" s="121"/>
      <c r="T29" s="113"/>
      <c r="U29" s="113"/>
      <c r="V29" s="113"/>
      <c r="W29" s="109"/>
      <c r="X29" s="109"/>
      <c r="Y29" s="112"/>
      <c r="Z29" s="109"/>
    </row>
    <row r="30" spans="1:26" x14ac:dyDescent="0.25">
      <c r="A30" s="114"/>
      <c r="B30" s="107"/>
      <c r="C30" s="107"/>
      <c r="D30" s="107"/>
      <c r="E30" s="46" t="s">
        <v>246</v>
      </c>
      <c r="F30" s="46" t="s">
        <v>247</v>
      </c>
      <c r="G30" s="109"/>
      <c r="H30" s="109"/>
      <c r="I30" s="116"/>
      <c r="J30" s="118"/>
      <c r="K30" s="113"/>
      <c r="L30" s="113"/>
      <c r="M30" s="113"/>
      <c r="N30" s="119"/>
      <c r="O30" s="116"/>
      <c r="P30" s="109"/>
      <c r="Q30" s="120"/>
      <c r="R30" s="110"/>
      <c r="S30" s="121"/>
      <c r="T30" s="113"/>
      <c r="U30" s="113"/>
      <c r="V30" s="113"/>
      <c r="W30" s="109"/>
      <c r="X30" s="109"/>
      <c r="Y30" s="112"/>
      <c r="Z30" s="109"/>
    </row>
    <row r="31" spans="1:26" x14ac:dyDescent="0.25">
      <c r="A31" s="114"/>
      <c r="B31" s="107"/>
      <c r="C31" s="107"/>
      <c r="D31" s="107"/>
      <c r="E31" s="46" t="s">
        <v>248</v>
      </c>
      <c r="F31" s="47" t="s">
        <v>249</v>
      </c>
      <c r="G31" s="109"/>
      <c r="H31" s="109"/>
      <c r="I31" s="116"/>
      <c r="J31" s="118"/>
      <c r="K31" s="113"/>
      <c r="L31" s="113"/>
      <c r="M31" s="113"/>
      <c r="N31" s="119"/>
      <c r="O31" s="116"/>
      <c r="P31" s="109"/>
      <c r="Q31" s="120"/>
      <c r="R31" s="110"/>
      <c r="S31" s="121"/>
      <c r="T31" s="113"/>
      <c r="U31" s="113"/>
      <c r="V31" s="113"/>
      <c r="W31" s="109"/>
      <c r="X31" s="109"/>
      <c r="Y31" s="112"/>
      <c r="Z31" s="109"/>
    </row>
    <row r="32" spans="1:26" x14ac:dyDescent="0.25">
      <c r="A32" s="114"/>
      <c r="B32" s="107"/>
      <c r="C32" s="107"/>
      <c r="D32" s="107"/>
      <c r="E32" s="46" t="s">
        <v>250</v>
      </c>
      <c r="F32" s="46" t="s">
        <v>251</v>
      </c>
      <c r="G32" s="109"/>
      <c r="H32" s="109"/>
      <c r="I32" s="116"/>
      <c r="J32" s="118"/>
      <c r="K32" s="113"/>
      <c r="L32" s="113"/>
      <c r="M32" s="113"/>
      <c r="N32" s="119"/>
      <c r="O32" s="116"/>
      <c r="P32" s="109"/>
      <c r="Q32" s="120"/>
      <c r="R32" s="110"/>
      <c r="S32" s="121"/>
      <c r="T32" s="113"/>
      <c r="U32" s="113"/>
      <c r="V32" s="113"/>
      <c r="W32" s="109"/>
      <c r="X32" s="109"/>
      <c r="Y32" s="112"/>
      <c r="Z32" s="109"/>
    </row>
    <row r="33" spans="1:26" ht="47.25" customHeight="1" x14ac:dyDescent="0.25">
      <c r="A33" s="114"/>
      <c r="B33" s="107"/>
      <c r="C33" s="107"/>
      <c r="D33" s="107"/>
      <c r="E33" s="46" t="s">
        <v>252</v>
      </c>
      <c r="F33" s="47" t="s">
        <v>253</v>
      </c>
      <c r="G33" s="109"/>
      <c r="H33" s="109"/>
      <c r="I33" s="116"/>
      <c r="J33" s="118"/>
      <c r="K33" s="113"/>
      <c r="L33" s="113"/>
      <c r="M33" s="113"/>
      <c r="N33" s="119"/>
      <c r="O33" s="116"/>
      <c r="P33" s="109"/>
      <c r="Q33" s="120"/>
      <c r="R33" s="110"/>
      <c r="S33" s="121"/>
      <c r="T33" s="113"/>
      <c r="U33" s="113"/>
      <c r="V33" s="113"/>
      <c r="W33" s="109"/>
      <c r="X33" s="109"/>
      <c r="Y33" s="112"/>
      <c r="Z33" s="109"/>
    </row>
    <row r="34" spans="1:26" x14ac:dyDescent="0.25">
      <c r="A34" s="114"/>
      <c r="B34" s="107"/>
      <c r="C34" s="107"/>
      <c r="D34" s="107"/>
      <c r="E34" s="108" t="s">
        <v>254</v>
      </c>
      <c r="F34" s="46" t="s">
        <v>255</v>
      </c>
      <c r="G34" s="109"/>
      <c r="H34" s="109"/>
      <c r="I34" s="116"/>
      <c r="J34" s="118"/>
      <c r="K34" s="113"/>
      <c r="L34" s="113"/>
      <c r="M34" s="113"/>
      <c r="N34" s="119"/>
      <c r="O34" s="116"/>
      <c r="P34" s="109"/>
      <c r="Q34" s="120"/>
      <c r="R34" s="110"/>
      <c r="S34" s="121"/>
      <c r="T34" s="113"/>
      <c r="U34" s="113"/>
      <c r="V34" s="113"/>
      <c r="W34" s="109"/>
      <c r="X34" s="109"/>
      <c r="Y34" s="112"/>
      <c r="Z34" s="109"/>
    </row>
    <row r="35" spans="1:26" x14ac:dyDescent="0.25">
      <c r="A35" s="114"/>
      <c r="B35" s="107"/>
      <c r="C35" s="107"/>
      <c r="D35" s="107"/>
      <c r="E35" s="108"/>
      <c r="F35" s="47" t="s">
        <v>256</v>
      </c>
      <c r="G35" s="109"/>
      <c r="H35" s="109"/>
      <c r="I35" s="116"/>
      <c r="J35" s="118"/>
      <c r="K35" s="113"/>
      <c r="L35" s="113"/>
      <c r="M35" s="113"/>
      <c r="N35" s="119"/>
      <c r="O35" s="116"/>
      <c r="P35" s="109"/>
      <c r="Q35" s="120"/>
      <c r="R35" s="110"/>
      <c r="S35" s="121"/>
      <c r="T35" s="113"/>
      <c r="U35" s="113"/>
      <c r="V35" s="113"/>
      <c r="W35" s="109"/>
      <c r="X35" s="109"/>
      <c r="Y35" s="112"/>
      <c r="Z35" s="109"/>
    </row>
    <row r="36" spans="1:26" x14ac:dyDescent="0.25">
      <c r="A36" s="114"/>
      <c r="B36" s="107"/>
      <c r="C36" s="107"/>
      <c r="D36" s="107"/>
      <c r="E36" s="108"/>
      <c r="F36" s="46" t="s">
        <v>257</v>
      </c>
      <c r="G36" s="109"/>
      <c r="H36" s="109"/>
      <c r="I36" s="116"/>
      <c r="J36" s="118"/>
      <c r="K36" s="113"/>
      <c r="L36" s="113"/>
      <c r="M36" s="113"/>
      <c r="N36" s="119"/>
      <c r="O36" s="116"/>
      <c r="P36" s="109"/>
      <c r="Q36" s="120"/>
      <c r="R36" s="110"/>
      <c r="S36" s="121"/>
      <c r="T36" s="113"/>
      <c r="U36" s="113"/>
      <c r="V36" s="113"/>
      <c r="W36" s="109"/>
      <c r="X36" s="109"/>
      <c r="Y36" s="112"/>
      <c r="Z36" s="109"/>
    </row>
    <row r="37" spans="1:26" x14ac:dyDescent="0.25">
      <c r="A37" s="114"/>
      <c r="B37" s="107"/>
      <c r="C37" s="107"/>
      <c r="D37" s="107"/>
      <c r="E37" s="108"/>
      <c r="F37" s="46" t="s">
        <v>258</v>
      </c>
      <c r="G37" s="109"/>
      <c r="H37" s="109"/>
      <c r="I37" s="116"/>
      <c r="J37" s="118"/>
      <c r="K37" s="113"/>
      <c r="L37" s="113"/>
      <c r="M37" s="113"/>
      <c r="N37" s="119"/>
      <c r="O37" s="116"/>
      <c r="P37" s="109"/>
      <c r="Q37" s="120"/>
      <c r="R37" s="110"/>
      <c r="S37" s="121"/>
      <c r="T37" s="113"/>
      <c r="U37" s="113"/>
      <c r="V37" s="113"/>
      <c r="W37" s="109"/>
      <c r="X37" s="109"/>
      <c r="Y37" s="112"/>
      <c r="Z37" s="109"/>
    </row>
    <row r="38" spans="1:26" x14ac:dyDescent="0.25">
      <c r="A38" s="114"/>
      <c r="B38" s="107"/>
      <c r="C38" s="107"/>
      <c r="D38" s="107"/>
      <c r="E38" s="108"/>
      <c r="F38" s="47" t="s">
        <v>259</v>
      </c>
      <c r="G38" s="109"/>
      <c r="H38" s="109"/>
      <c r="I38" s="116"/>
      <c r="J38" s="118"/>
      <c r="K38" s="113"/>
      <c r="L38" s="113"/>
      <c r="M38" s="113"/>
      <c r="N38" s="119"/>
      <c r="O38" s="116"/>
      <c r="P38" s="109"/>
      <c r="Q38" s="120"/>
      <c r="R38" s="110"/>
      <c r="S38" s="121"/>
      <c r="T38" s="113"/>
      <c r="U38" s="113"/>
      <c r="V38" s="113"/>
      <c r="W38" s="109"/>
      <c r="X38" s="109"/>
      <c r="Y38" s="112"/>
      <c r="Z38" s="109"/>
    </row>
    <row r="39" spans="1:26" x14ac:dyDescent="0.25">
      <c r="A39" s="114"/>
      <c r="B39" s="107"/>
      <c r="C39" s="107"/>
      <c r="D39" s="107"/>
      <c r="E39" s="107" t="s">
        <v>260</v>
      </c>
      <c r="F39" s="46" t="s">
        <v>261</v>
      </c>
      <c r="G39" s="109"/>
      <c r="H39" s="109"/>
      <c r="I39" s="116"/>
      <c r="J39" s="118"/>
      <c r="K39" s="113"/>
      <c r="L39" s="113"/>
      <c r="M39" s="113"/>
      <c r="N39" s="119"/>
      <c r="O39" s="116"/>
      <c r="P39" s="109"/>
      <c r="Q39" s="120"/>
      <c r="R39" s="110"/>
      <c r="S39" s="121"/>
      <c r="T39" s="113"/>
      <c r="U39" s="113"/>
      <c r="V39" s="113"/>
      <c r="W39" s="109"/>
      <c r="X39" s="109"/>
      <c r="Y39" s="112"/>
      <c r="Z39" s="109"/>
    </row>
    <row r="40" spans="1:26" x14ac:dyDescent="0.25">
      <c r="A40" s="114"/>
      <c r="B40" s="107"/>
      <c r="C40" s="107"/>
      <c r="D40" s="107"/>
      <c r="E40" s="107"/>
      <c r="F40" s="47" t="s">
        <v>256</v>
      </c>
      <c r="G40" s="109"/>
      <c r="H40" s="109"/>
      <c r="I40" s="116"/>
      <c r="J40" s="118"/>
      <c r="K40" s="113"/>
      <c r="L40" s="113"/>
      <c r="M40" s="113"/>
      <c r="N40" s="119"/>
      <c r="O40" s="116"/>
      <c r="P40" s="109"/>
      <c r="Q40" s="120"/>
      <c r="R40" s="110"/>
      <c r="S40" s="121"/>
      <c r="T40" s="113"/>
      <c r="U40" s="113"/>
      <c r="V40" s="113"/>
      <c r="W40" s="109"/>
      <c r="X40" s="109"/>
      <c r="Y40" s="112"/>
      <c r="Z40" s="109"/>
    </row>
    <row r="41" spans="1:26" x14ac:dyDescent="0.25">
      <c r="A41" s="114"/>
      <c r="B41" s="107"/>
      <c r="C41" s="107"/>
      <c r="D41" s="107"/>
      <c r="E41" s="107"/>
      <c r="F41" s="46" t="s">
        <v>257</v>
      </c>
      <c r="G41" s="109"/>
      <c r="H41" s="109"/>
      <c r="I41" s="116"/>
      <c r="J41" s="118"/>
      <c r="K41" s="113"/>
      <c r="L41" s="113"/>
      <c r="M41" s="113"/>
      <c r="N41" s="119"/>
      <c r="O41" s="116"/>
      <c r="P41" s="109"/>
      <c r="Q41" s="120"/>
      <c r="R41" s="110"/>
      <c r="S41" s="121"/>
      <c r="T41" s="113"/>
      <c r="U41" s="113"/>
      <c r="V41" s="113"/>
      <c r="W41" s="109"/>
      <c r="X41" s="109"/>
      <c r="Y41" s="112"/>
      <c r="Z41" s="109"/>
    </row>
    <row r="42" spans="1:26" x14ac:dyDescent="0.25">
      <c r="A42" s="114"/>
      <c r="B42" s="107"/>
      <c r="C42" s="107"/>
      <c r="D42" s="107"/>
      <c r="E42" s="107"/>
      <c r="F42" s="46" t="s">
        <v>258</v>
      </c>
      <c r="G42" s="109"/>
      <c r="H42" s="109"/>
      <c r="I42" s="116"/>
      <c r="J42" s="118"/>
      <c r="K42" s="113"/>
      <c r="L42" s="113"/>
      <c r="M42" s="113"/>
      <c r="N42" s="119"/>
      <c r="O42" s="116"/>
      <c r="P42" s="109"/>
      <c r="Q42" s="120"/>
      <c r="R42" s="110"/>
      <c r="S42" s="121"/>
      <c r="T42" s="113"/>
      <c r="U42" s="113"/>
      <c r="V42" s="113"/>
      <c r="W42" s="109"/>
      <c r="X42" s="109"/>
      <c r="Y42" s="112"/>
      <c r="Z42" s="109"/>
    </row>
    <row r="43" spans="1:26" x14ac:dyDescent="0.25">
      <c r="A43" s="114"/>
      <c r="B43" s="107"/>
      <c r="C43" s="107"/>
      <c r="D43" s="107"/>
      <c r="E43" s="107"/>
      <c r="F43" s="46" t="s">
        <v>262</v>
      </c>
      <c r="G43" s="109"/>
      <c r="H43" s="109"/>
      <c r="I43" s="116"/>
      <c r="J43" s="118"/>
      <c r="K43" s="113"/>
      <c r="L43" s="113"/>
      <c r="M43" s="113"/>
      <c r="N43" s="119"/>
      <c r="O43" s="116"/>
      <c r="P43" s="109"/>
      <c r="Q43" s="120"/>
      <c r="R43" s="110"/>
      <c r="S43" s="121"/>
      <c r="T43" s="113"/>
      <c r="U43" s="113"/>
      <c r="V43" s="113"/>
      <c r="W43" s="109"/>
      <c r="X43" s="109"/>
      <c r="Y43" s="112"/>
      <c r="Z43" s="109"/>
    </row>
    <row r="44" spans="1:26" x14ac:dyDescent="0.25">
      <c r="A44" s="114"/>
      <c r="B44" s="107"/>
      <c r="C44" s="107"/>
      <c r="D44" s="107"/>
      <c r="E44" s="107"/>
      <c r="F44" s="46" t="s">
        <v>263</v>
      </c>
      <c r="G44" s="109"/>
      <c r="H44" s="109"/>
      <c r="I44" s="116"/>
      <c r="J44" s="118"/>
      <c r="K44" s="113"/>
      <c r="L44" s="113"/>
      <c r="M44" s="113"/>
      <c r="N44" s="119"/>
      <c r="O44" s="116"/>
      <c r="P44" s="109"/>
      <c r="Q44" s="120"/>
      <c r="R44" s="110"/>
      <c r="S44" s="121"/>
      <c r="T44" s="113"/>
      <c r="U44" s="113"/>
      <c r="V44" s="113"/>
      <c r="W44" s="109"/>
      <c r="X44" s="109"/>
      <c r="Y44" s="112"/>
      <c r="Z44" s="109"/>
    </row>
    <row r="45" spans="1:26" ht="25.5" x14ac:dyDescent="0.25">
      <c r="A45" s="114"/>
      <c r="B45" s="107"/>
      <c r="C45" s="107"/>
      <c r="D45" s="107"/>
      <c r="E45" s="107"/>
      <c r="F45" s="47" t="s">
        <v>264</v>
      </c>
      <c r="G45" s="109"/>
      <c r="H45" s="109"/>
      <c r="I45" s="116"/>
      <c r="J45" s="118"/>
      <c r="K45" s="113"/>
      <c r="L45" s="113"/>
      <c r="M45" s="113"/>
      <c r="N45" s="119"/>
      <c r="O45" s="116"/>
      <c r="P45" s="109"/>
      <c r="Q45" s="120"/>
      <c r="R45" s="110"/>
      <c r="S45" s="121"/>
      <c r="T45" s="113"/>
      <c r="U45" s="113"/>
      <c r="V45" s="113"/>
      <c r="W45" s="109"/>
      <c r="X45" s="109"/>
      <c r="Y45" s="112"/>
      <c r="Z45" s="109"/>
    </row>
    <row r="46" spans="1:26" ht="38.25" x14ac:dyDescent="0.25">
      <c r="A46" s="114"/>
      <c r="B46" s="107"/>
      <c r="C46" s="107"/>
      <c r="D46" s="107"/>
      <c r="E46" s="46" t="s">
        <v>265</v>
      </c>
      <c r="F46" s="46" t="s">
        <v>266</v>
      </c>
      <c r="G46" s="109"/>
      <c r="H46" s="109"/>
      <c r="I46" s="116"/>
      <c r="J46" s="118"/>
      <c r="K46" s="113"/>
      <c r="L46" s="113"/>
      <c r="M46" s="113"/>
      <c r="N46" s="119"/>
      <c r="O46" s="116"/>
      <c r="P46" s="109"/>
      <c r="Q46" s="120"/>
      <c r="R46" s="110"/>
      <c r="S46" s="121"/>
      <c r="T46" s="113"/>
      <c r="U46" s="113"/>
      <c r="V46" s="113"/>
      <c r="W46" s="109"/>
      <c r="X46" s="109"/>
      <c r="Y46" s="112"/>
      <c r="Z46" s="109"/>
    </row>
    <row r="47" spans="1:26" ht="92.25" customHeight="1" x14ac:dyDescent="0.25">
      <c r="A47" s="114"/>
      <c r="B47" s="107"/>
      <c r="C47" s="122" t="s">
        <v>267</v>
      </c>
      <c r="D47" s="107"/>
      <c r="E47" s="46" t="s">
        <v>268</v>
      </c>
      <c r="F47" s="46" t="s">
        <v>269</v>
      </c>
      <c r="G47" s="109"/>
      <c r="H47" s="109"/>
      <c r="I47" s="116"/>
      <c r="J47" s="118"/>
      <c r="K47" s="113"/>
      <c r="L47" s="113"/>
      <c r="M47" s="113"/>
      <c r="N47" s="119"/>
      <c r="O47" s="116"/>
      <c r="P47" s="109"/>
      <c r="Q47" s="120"/>
      <c r="R47" s="110"/>
      <c r="S47" s="121"/>
      <c r="T47" s="113"/>
      <c r="U47" s="113"/>
      <c r="V47" s="113"/>
      <c r="W47" s="109"/>
      <c r="X47" s="109"/>
      <c r="Y47" s="112"/>
      <c r="Z47" s="109"/>
    </row>
    <row r="48" spans="1:26" ht="31.5" customHeight="1" x14ac:dyDescent="0.25">
      <c r="A48" s="114"/>
      <c r="B48" s="107"/>
      <c r="C48" s="122"/>
      <c r="D48" s="107"/>
      <c r="E48" s="46" t="s">
        <v>270</v>
      </c>
      <c r="F48" s="47" t="s">
        <v>271</v>
      </c>
      <c r="G48" s="109"/>
      <c r="H48" s="109"/>
      <c r="I48" s="116"/>
      <c r="J48" s="118"/>
      <c r="K48" s="113"/>
      <c r="L48" s="113"/>
      <c r="M48" s="113"/>
      <c r="N48" s="119"/>
      <c r="O48" s="116"/>
      <c r="P48" s="109"/>
      <c r="Q48" s="120"/>
      <c r="R48" s="110"/>
      <c r="S48" s="121"/>
      <c r="T48" s="113"/>
      <c r="U48" s="113"/>
      <c r="V48" s="113"/>
      <c r="W48" s="109"/>
      <c r="X48" s="109"/>
      <c r="Y48" s="112"/>
      <c r="Z48" s="109"/>
    </row>
    <row r="49" spans="1:26" ht="48" customHeight="1" x14ac:dyDescent="0.25">
      <c r="A49" s="114"/>
      <c r="B49" s="107"/>
      <c r="C49" s="122"/>
      <c r="D49" s="107"/>
      <c r="E49" s="46" t="s">
        <v>272</v>
      </c>
      <c r="F49" s="47" t="s">
        <v>273</v>
      </c>
      <c r="G49" s="109"/>
      <c r="H49" s="109"/>
      <c r="I49" s="116"/>
      <c r="J49" s="118"/>
      <c r="K49" s="113"/>
      <c r="L49" s="113"/>
      <c r="M49" s="113"/>
      <c r="N49" s="119"/>
      <c r="O49" s="116"/>
      <c r="P49" s="109"/>
      <c r="Q49" s="120"/>
      <c r="R49" s="110"/>
      <c r="S49" s="121"/>
      <c r="T49" s="113"/>
      <c r="U49" s="113"/>
      <c r="V49" s="113"/>
      <c r="W49" s="109"/>
      <c r="X49" s="109"/>
      <c r="Y49" s="112"/>
      <c r="Z49" s="109"/>
    </row>
    <row r="50" spans="1:26" ht="25.5" x14ac:dyDescent="0.25">
      <c r="A50" s="114"/>
      <c r="B50" s="107"/>
      <c r="C50" s="122"/>
      <c r="D50" s="107"/>
      <c r="E50" s="46" t="s">
        <v>274</v>
      </c>
      <c r="F50" s="46" t="s">
        <v>275</v>
      </c>
      <c r="G50" s="109"/>
      <c r="H50" s="109"/>
      <c r="I50" s="116"/>
      <c r="J50" s="118"/>
      <c r="K50" s="113"/>
      <c r="L50" s="113"/>
      <c r="M50" s="113"/>
      <c r="N50" s="119"/>
      <c r="O50" s="116"/>
      <c r="P50" s="109"/>
      <c r="Q50" s="120"/>
      <c r="R50" s="110"/>
      <c r="S50" s="121"/>
      <c r="T50" s="113"/>
      <c r="U50" s="113"/>
      <c r="V50" s="113"/>
      <c r="W50" s="109"/>
      <c r="X50" s="109"/>
      <c r="Y50" s="112"/>
      <c r="Z50" s="109"/>
    </row>
    <row r="51" spans="1:26" ht="25.5" x14ac:dyDescent="0.25">
      <c r="A51" s="114"/>
      <c r="B51" s="107"/>
      <c r="C51" s="122"/>
      <c r="D51" s="107"/>
      <c r="E51" s="108" t="s">
        <v>276</v>
      </c>
      <c r="F51" s="46" t="s">
        <v>277</v>
      </c>
      <c r="G51" s="109"/>
      <c r="H51" s="109"/>
      <c r="I51" s="116"/>
      <c r="J51" s="118"/>
      <c r="K51" s="113"/>
      <c r="L51" s="113"/>
      <c r="M51" s="113"/>
      <c r="N51" s="119"/>
      <c r="O51" s="116"/>
      <c r="P51" s="109"/>
      <c r="Q51" s="120"/>
      <c r="R51" s="110"/>
      <c r="S51" s="121"/>
      <c r="T51" s="113"/>
      <c r="U51" s="113"/>
      <c r="V51" s="113"/>
      <c r="W51" s="109"/>
      <c r="X51" s="109"/>
      <c r="Y51" s="112"/>
      <c r="Z51" s="109"/>
    </row>
    <row r="52" spans="1:26" x14ac:dyDescent="0.25">
      <c r="A52" s="114"/>
      <c r="B52" s="107"/>
      <c r="C52" s="122"/>
      <c r="D52" s="107"/>
      <c r="E52" s="108"/>
      <c r="F52" s="12" t="s">
        <v>278</v>
      </c>
      <c r="G52" s="109"/>
      <c r="H52" s="109"/>
      <c r="I52" s="116"/>
      <c r="J52" s="118"/>
      <c r="K52" s="113"/>
      <c r="L52" s="113"/>
      <c r="M52" s="113"/>
      <c r="N52" s="119"/>
      <c r="O52" s="116"/>
      <c r="P52" s="109"/>
      <c r="Q52" s="120"/>
      <c r="R52" s="110"/>
      <c r="S52" s="121"/>
      <c r="T52" s="113"/>
      <c r="U52" s="113"/>
      <c r="V52" s="113"/>
      <c r="W52" s="109"/>
      <c r="X52" s="109"/>
      <c r="Y52" s="112"/>
      <c r="Z52" s="109"/>
    </row>
    <row r="53" spans="1:26" ht="36" customHeight="1" x14ac:dyDescent="0.25">
      <c r="A53" s="114"/>
      <c r="B53" s="107"/>
      <c r="C53" s="122"/>
      <c r="D53" s="107"/>
      <c r="E53" s="108"/>
      <c r="F53" s="47" t="s">
        <v>279</v>
      </c>
      <c r="G53" s="109"/>
      <c r="H53" s="109"/>
      <c r="I53" s="116"/>
      <c r="J53" s="118"/>
      <c r="K53" s="113"/>
      <c r="L53" s="113"/>
      <c r="M53" s="113"/>
      <c r="N53" s="119"/>
      <c r="O53" s="116"/>
      <c r="P53" s="109"/>
      <c r="Q53" s="120"/>
      <c r="R53" s="110"/>
      <c r="S53" s="121"/>
      <c r="T53" s="113"/>
      <c r="U53" s="113"/>
      <c r="V53" s="113"/>
      <c r="W53" s="109"/>
      <c r="X53" s="109"/>
      <c r="Y53" s="112"/>
      <c r="Z53" s="109"/>
    </row>
    <row r="54" spans="1:26" ht="29.25" customHeight="1" x14ac:dyDescent="0.25">
      <c r="A54" s="114"/>
      <c r="B54" s="107"/>
      <c r="C54" s="122"/>
      <c r="D54" s="107"/>
      <c r="E54" s="108" t="s">
        <v>280</v>
      </c>
      <c r="F54" s="46" t="s">
        <v>281</v>
      </c>
      <c r="G54" s="109"/>
      <c r="H54" s="109"/>
      <c r="I54" s="116"/>
      <c r="J54" s="118"/>
      <c r="K54" s="113"/>
      <c r="L54" s="113"/>
      <c r="M54" s="113"/>
      <c r="N54" s="119"/>
      <c r="O54" s="116"/>
      <c r="P54" s="109"/>
      <c r="Q54" s="120"/>
      <c r="R54" s="110"/>
      <c r="S54" s="121"/>
      <c r="T54" s="113"/>
      <c r="U54" s="113"/>
      <c r="V54" s="113"/>
      <c r="W54" s="109"/>
      <c r="X54" s="109"/>
      <c r="Y54" s="112"/>
      <c r="Z54" s="109"/>
    </row>
    <row r="55" spans="1:26" x14ac:dyDescent="0.25">
      <c r="A55" s="114"/>
      <c r="B55" s="107"/>
      <c r="C55" s="122"/>
      <c r="D55" s="107"/>
      <c r="E55" s="108"/>
      <c r="F55" s="47" t="s">
        <v>282</v>
      </c>
      <c r="G55" s="109"/>
      <c r="H55" s="109"/>
      <c r="I55" s="116"/>
      <c r="J55" s="118"/>
      <c r="K55" s="113"/>
      <c r="L55" s="113"/>
      <c r="M55" s="113"/>
      <c r="N55" s="119"/>
      <c r="O55" s="116"/>
      <c r="P55" s="109"/>
      <c r="Q55" s="120"/>
      <c r="R55" s="110"/>
      <c r="S55" s="121"/>
      <c r="T55" s="113"/>
      <c r="U55" s="113"/>
      <c r="V55" s="113"/>
      <c r="W55" s="109"/>
      <c r="X55" s="109"/>
      <c r="Y55" s="112"/>
      <c r="Z55" s="109"/>
    </row>
    <row r="56" spans="1:26" x14ac:dyDescent="0.25">
      <c r="A56" s="114"/>
      <c r="B56" s="107"/>
      <c r="C56" s="122"/>
      <c r="D56" s="107"/>
      <c r="E56" s="108"/>
      <c r="F56" s="46" t="s">
        <v>283</v>
      </c>
      <c r="G56" s="109"/>
      <c r="H56" s="109"/>
      <c r="I56" s="116"/>
      <c r="J56" s="118"/>
      <c r="K56" s="113"/>
      <c r="L56" s="113"/>
      <c r="M56" s="113"/>
      <c r="N56" s="119"/>
      <c r="O56" s="116"/>
      <c r="P56" s="109"/>
      <c r="Q56" s="120"/>
      <c r="R56" s="110"/>
      <c r="S56" s="121"/>
      <c r="T56" s="113"/>
      <c r="U56" s="113"/>
      <c r="V56" s="113"/>
      <c r="W56" s="109"/>
      <c r="X56" s="109"/>
      <c r="Y56" s="112"/>
      <c r="Z56" s="109"/>
    </row>
    <row r="57" spans="1:26" ht="25.5" x14ac:dyDescent="0.25">
      <c r="A57" s="114"/>
      <c r="B57" s="107"/>
      <c r="C57" s="107" t="s">
        <v>171</v>
      </c>
      <c r="D57" s="107"/>
      <c r="E57" s="46" t="s">
        <v>284</v>
      </c>
      <c r="F57" s="46" t="s">
        <v>285</v>
      </c>
      <c r="G57" s="109"/>
      <c r="H57" s="109"/>
      <c r="I57" s="116"/>
      <c r="J57" s="118"/>
      <c r="K57" s="113"/>
      <c r="L57" s="113"/>
      <c r="M57" s="113"/>
      <c r="N57" s="119"/>
      <c r="O57" s="116"/>
      <c r="P57" s="109"/>
      <c r="Q57" s="120"/>
      <c r="R57" s="110"/>
      <c r="S57" s="121"/>
      <c r="T57" s="113"/>
      <c r="U57" s="113"/>
      <c r="V57" s="113"/>
      <c r="W57" s="109"/>
      <c r="X57" s="109"/>
      <c r="Y57" s="112"/>
      <c r="Z57" s="109"/>
    </row>
    <row r="58" spans="1:26" x14ac:dyDescent="0.25">
      <c r="A58" s="114"/>
      <c r="B58" s="107"/>
      <c r="C58" s="107"/>
      <c r="D58" s="107"/>
      <c r="E58" s="46" t="s">
        <v>286</v>
      </c>
      <c r="F58" s="46" t="s">
        <v>287</v>
      </c>
      <c r="G58" s="109"/>
      <c r="H58" s="109"/>
      <c r="I58" s="116"/>
      <c r="J58" s="118"/>
      <c r="K58" s="113"/>
      <c r="L58" s="113"/>
      <c r="M58" s="113"/>
      <c r="N58" s="119"/>
      <c r="O58" s="116"/>
      <c r="P58" s="109"/>
      <c r="Q58" s="120"/>
      <c r="R58" s="110"/>
      <c r="S58" s="121"/>
      <c r="T58" s="113"/>
      <c r="U58" s="113"/>
      <c r="V58" s="113"/>
      <c r="W58" s="109"/>
      <c r="X58" s="109"/>
      <c r="Y58" s="112"/>
      <c r="Z58" s="109"/>
    </row>
    <row r="59" spans="1:26" ht="48" customHeight="1" x14ac:dyDescent="0.25">
      <c r="A59" s="114"/>
      <c r="B59" s="107"/>
      <c r="C59" s="107"/>
      <c r="D59" s="107"/>
      <c r="E59" s="46" t="s">
        <v>288</v>
      </c>
      <c r="F59" s="47" t="s">
        <v>289</v>
      </c>
      <c r="G59" s="109"/>
      <c r="H59" s="109"/>
      <c r="I59" s="116"/>
      <c r="J59" s="118"/>
      <c r="K59" s="113"/>
      <c r="L59" s="113"/>
      <c r="M59" s="113"/>
      <c r="N59" s="119"/>
      <c r="O59" s="116"/>
      <c r="P59" s="109"/>
      <c r="Q59" s="120"/>
      <c r="R59" s="110"/>
      <c r="S59" s="121"/>
      <c r="T59" s="113"/>
      <c r="U59" s="113"/>
      <c r="V59" s="113"/>
      <c r="W59" s="109"/>
      <c r="X59" s="109"/>
      <c r="Y59" s="112"/>
      <c r="Z59" s="109"/>
    </row>
    <row r="60" spans="1:26" ht="129.75" customHeight="1" x14ac:dyDescent="0.25">
      <c r="A60" s="114"/>
      <c r="B60" s="107"/>
      <c r="C60" s="107"/>
      <c r="D60" s="107"/>
      <c r="E60" s="46" t="s">
        <v>290</v>
      </c>
      <c r="F60" s="47" t="s">
        <v>291</v>
      </c>
      <c r="G60" s="109"/>
      <c r="H60" s="109"/>
      <c r="I60" s="116"/>
      <c r="J60" s="118"/>
      <c r="K60" s="113"/>
      <c r="L60" s="113"/>
      <c r="M60" s="113"/>
      <c r="N60" s="119"/>
      <c r="O60" s="116"/>
      <c r="P60" s="109"/>
      <c r="Q60" s="120"/>
      <c r="R60" s="110"/>
      <c r="S60" s="121"/>
      <c r="T60" s="113"/>
      <c r="U60" s="113"/>
      <c r="V60" s="113"/>
      <c r="W60" s="109"/>
      <c r="X60" s="109"/>
      <c r="Y60" s="112"/>
      <c r="Z60" s="109"/>
    </row>
    <row r="61" spans="1:26" ht="25.5" x14ac:dyDescent="0.25">
      <c r="A61" s="114"/>
      <c r="B61" s="107"/>
      <c r="C61" s="12" t="s">
        <v>292</v>
      </c>
      <c r="D61" s="15"/>
      <c r="E61" s="46" t="s">
        <v>293</v>
      </c>
      <c r="F61" s="15" t="s">
        <v>294</v>
      </c>
      <c r="G61" s="109"/>
      <c r="H61" s="109"/>
      <c r="I61" s="116"/>
      <c r="J61" s="118"/>
      <c r="K61" s="113"/>
      <c r="L61" s="113"/>
      <c r="M61" s="113"/>
      <c r="N61" s="119"/>
      <c r="O61" s="116"/>
      <c r="P61" s="109"/>
      <c r="Q61" s="120"/>
      <c r="R61" s="110"/>
      <c r="S61" s="121"/>
      <c r="T61" s="113"/>
      <c r="U61" s="113"/>
      <c r="V61" s="113"/>
      <c r="W61" s="109"/>
      <c r="X61" s="109"/>
      <c r="Y61" s="112"/>
      <c r="Z61" s="109"/>
    </row>
    <row r="62" spans="1:26" ht="39" customHeight="1" x14ac:dyDescent="0.25">
      <c r="A62" s="114"/>
      <c r="B62" s="107"/>
      <c r="C62" s="12" t="s">
        <v>295</v>
      </c>
      <c r="D62" s="46"/>
      <c r="E62" s="46" t="s">
        <v>296</v>
      </c>
      <c r="F62" s="47" t="s">
        <v>297</v>
      </c>
      <c r="G62" s="109"/>
      <c r="H62" s="109"/>
      <c r="I62" s="116"/>
      <c r="J62" s="118"/>
      <c r="K62" s="113"/>
      <c r="L62" s="113"/>
      <c r="M62" s="113"/>
      <c r="N62" s="119"/>
      <c r="O62" s="116"/>
      <c r="P62" s="109"/>
      <c r="Q62" s="120"/>
      <c r="R62" s="110"/>
      <c r="S62" s="121"/>
      <c r="T62" s="113"/>
      <c r="U62" s="113"/>
      <c r="V62" s="113"/>
      <c r="W62" s="109"/>
      <c r="X62" s="109"/>
      <c r="Y62" s="112"/>
      <c r="Z62" s="109"/>
    </row>
    <row r="63" spans="1:26" ht="51" x14ac:dyDescent="0.25">
      <c r="A63" s="114"/>
      <c r="B63" s="107"/>
      <c r="C63" s="12" t="s">
        <v>173</v>
      </c>
      <c r="D63" s="46"/>
      <c r="E63" s="46" t="s">
        <v>298</v>
      </c>
      <c r="F63" s="46"/>
      <c r="G63" s="109"/>
      <c r="H63" s="109"/>
      <c r="I63" s="116"/>
      <c r="J63" s="118"/>
      <c r="K63" s="113"/>
      <c r="L63" s="113"/>
      <c r="M63" s="113"/>
      <c r="N63" s="119"/>
      <c r="O63" s="116"/>
      <c r="P63" s="109"/>
      <c r="Q63" s="120"/>
      <c r="R63" s="110"/>
      <c r="S63" s="121"/>
      <c r="T63" s="113"/>
      <c r="U63" s="113"/>
      <c r="V63" s="113"/>
      <c r="W63" s="109"/>
      <c r="X63" s="109"/>
      <c r="Y63" s="112"/>
      <c r="Z63" s="109"/>
    </row>
    <row r="64" spans="1:26" x14ac:dyDescent="0.25">
      <c r="A64" s="114"/>
      <c r="B64" s="107"/>
      <c r="C64" s="108" t="s">
        <v>299</v>
      </c>
      <c r="D64" s="46"/>
      <c r="E64" s="46" t="s">
        <v>300</v>
      </c>
      <c r="F64" s="46"/>
      <c r="G64" s="109"/>
      <c r="H64" s="109"/>
      <c r="I64" s="116"/>
      <c r="J64" s="118"/>
      <c r="K64" s="113"/>
      <c r="L64" s="113"/>
      <c r="M64" s="113"/>
      <c r="N64" s="119"/>
      <c r="O64" s="116"/>
      <c r="P64" s="109"/>
      <c r="Q64" s="120"/>
      <c r="R64" s="110"/>
      <c r="S64" s="121"/>
      <c r="T64" s="113"/>
      <c r="U64" s="113"/>
      <c r="V64" s="113"/>
      <c r="W64" s="109"/>
      <c r="X64" s="109"/>
      <c r="Y64" s="112"/>
      <c r="Z64" s="109"/>
    </row>
    <row r="65" spans="1:26" x14ac:dyDescent="0.25">
      <c r="A65" s="114"/>
      <c r="B65" s="107"/>
      <c r="C65" s="108"/>
      <c r="D65" s="46"/>
      <c r="E65" s="46" t="s">
        <v>301</v>
      </c>
      <c r="F65" s="46"/>
      <c r="G65" s="109"/>
      <c r="H65" s="109"/>
      <c r="I65" s="116"/>
      <c r="J65" s="118"/>
      <c r="K65" s="113"/>
      <c r="L65" s="113"/>
      <c r="M65" s="113"/>
      <c r="N65" s="119"/>
      <c r="O65" s="116"/>
      <c r="P65" s="109"/>
      <c r="Q65" s="120"/>
      <c r="R65" s="110"/>
      <c r="S65" s="121"/>
      <c r="T65" s="113"/>
      <c r="U65" s="113"/>
      <c r="V65" s="113"/>
      <c r="W65" s="109"/>
      <c r="X65" s="109"/>
      <c r="Y65" s="112"/>
      <c r="Z65" s="109"/>
    </row>
    <row r="66" spans="1:26" x14ac:dyDescent="0.25">
      <c r="A66" s="114"/>
      <c r="B66" s="107"/>
      <c r="C66" s="108" t="s">
        <v>302</v>
      </c>
      <c r="D66" s="107"/>
      <c r="E66" s="46" t="s">
        <v>303</v>
      </c>
      <c r="F66" s="15" t="s">
        <v>192</v>
      </c>
      <c r="G66" s="109"/>
      <c r="H66" s="109"/>
      <c r="I66" s="116"/>
      <c r="J66" s="118"/>
      <c r="K66" s="113"/>
      <c r="L66" s="113"/>
      <c r="M66" s="113"/>
      <c r="N66" s="119"/>
      <c r="O66" s="116"/>
      <c r="P66" s="109"/>
      <c r="Q66" s="120"/>
      <c r="R66" s="110"/>
      <c r="S66" s="121"/>
      <c r="T66" s="113"/>
      <c r="U66" s="113"/>
      <c r="V66" s="113"/>
      <c r="W66" s="109"/>
      <c r="X66" s="109"/>
      <c r="Y66" s="112"/>
      <c r="Z66" s="109"/>
    </row>
    <row r="67" spans="1:26" x14ac:dyDescent="0.25">
      <c r="A67" s="114"/>
      <c r="B67" s="107"/>
      <c r="C67" s="108"/>
      <c r="D67" s="107"/>
      <c r="E67" s="46" t="s">
        <v>304</v>
      </c>
      <c r="F67" s="15" t="s">
        <v>192</v>
      </c>
      <c r="G67" s="109"/>
      <c r="H67" s="109"/>
      <c r="I67" s="116"/>
      <c r="J67" s="118"/>
      <c r="K67" s="113"/>
      <c r="L67" s="113"/>
      <c r="M67" s="113"/>
      <c r="N67" s="119"/>
      <c r="O67" s="116"/>
      <c r="P67" s="109"/>
      <c r="Q67" s="120"/>
      <c r="R67" s="110"/>
      <c r="S67" s="121"/>
      <c r="T67" s="113"/>
      <c r="U67" s="113"/>
      <c r="V67" s="113"/>
      <c r="W67" s="109"/>
      <c r="X67" s="109"/>
      <c r="Y67" s="112"/>
      <c r="Z67" s="109"/>
    </row>
    <row r="68" spans="1:26" x14ac:dyDescent="0.25">
      <c r="A68" s="114"/>
      <c r="B68" s="107"/>
      <c r="C68" s="108"/>
      <c r="D68" s="107"/>
      <c r="E68" s="46" t="s">
        <v>305</v>
      </c>
      <c r="F68" s="15" t="s">
        <v>192</v>
      </c>
      <c r="G68" s="109"/>
      <c r="H68" s="109"/>
      <c r="I68" s="116"/>
      <c r="J68" s="118"/>
      <c r="K68" s="113"/>
      <c r="L68" s="113"/>
      <c r="M68" s="113"/>
      <c r="N68" s="119"/>
      <c r="O68" s="116"/>
      <c r="P68" s="109"/>
      <c r="Q68" s="120"/>
      <c r="R68" s="110"/>
      <c r="S68" s="121"/>
      <c r="T68" s="113"/>
      <c r="U68" s="113"/>
      <c r="V68" s="113"/>
      <c r="W68" s="109"/>
      <c r="X68" s="109"/>
      <c r="Y68" s="112"/>
      <c r="Z68" s="109"/>
    </row>
    <row r="69" spans="1:26" x14ac:dyDescent="0.25">
      <c r="A69" s="114"/>
      <c r="B69" s="107"/>
      <c r="C69" s="108"/>
      <c r="D69" s="107"/>
      <c r="E69" s="46" t="s">
        <v>306</v>
      </c>
      <c r="F69" s="15" t="s">
        <v>192</v>
      </c>
      <c r="G69" s="109"/>
      <c r="H69" s="109"/>
      <c r="I69" s="116"/>
      <c r="J69" s="118"/>
      <c r="K69" s="113"/>
      <c r="L69" s="113"/>
      <c r="M69" s="113"/>
      <c r="N69" s="119"/>
      <c r="O69" s="116"/>
      <c r="P69" s="109"/>
      <c r="Q69" s="120"/>
      <c r="R69" s="110"/>
      <c r="S69" s="121"/>
      <c r="T69" s="113"/>
      <c r="U69" s="113"/>
      <c r="V69" s="113"/>
      <c r="W69" s="109"/>
      <c r="X69" s="109"/>
      <c r="Y69" s="112"/>
      <c r="Z69" s="109"/>
    </row>
    <row r="70" spans="1:26" x14ac:dyDescent="0.25">
      <c r="A70" s="114"/>
      <c r="B70" s="107"/>
      <c r="C70" s="108"/>
      <c r="D70" s="107"/>
      <c r="E70" s="46" t="s">
        <v>307</v>
      </c>
      <c r="F70" s="15" t="s">
        <v>192</v>
      </c>
      <c r="G70" s="109"/>
      <c r="H70" s="109"/>
      <c r="I70" s="116"/>
      <c r="J70" s="118"/>
      <c r="K70" s="113"/>
      <c r="L70" s="113"/>
      <c r="M70" s="113"/>
      <c r="N70" s="119"/>
      <c r="O70" s="116"/>
      <c r="P70" s="109"/>
      <c r="Q70" s="120"/>
      <c r="R70" s="110"/>
      <c r="S70" s="121"/>
      <c r="T70" s="113"/>
      <c r="U70" s="113"/>
      <c r="V70" s="113"/>
      <c r="W70" s="109"/>
      <c r="X70" s="109"/>
      <c r="Y70" s="112"/>
      <c r="Z70" s="109"/>
    </row>
    <row r="71" spans="1:26" x14ac:dyDescent="0.25">
      <c r="A71" s="114"/>
      <c r="B71" s="107"/>
      <c r="C71" s="108"/>
      <c r="D71" s="107"/>
      <c r="E71" s="46" t="s">
        <v>308</v>
      </c>
      <c r="F71" s="15" t="s">
        <v>192</v>
      </c>
      <c r="G71" s="109"/>
      <c r="H71" s="109"/>
      <c r="I71" s="116"/>
      <c r="J71" s="118"/>
      <c r="K71" s="113"/>
      <c r="L71" s="113"/>
      <c r="M71" s="113"/>
      <c r="N71" s="119"/>
      <c r="O71" s="116"/>
      <c r="P71" s="109"/>
      <c r="Q71" s="120"/>
      <c r="R71" s="110"/>
      <c r="S71" s="121"/>
      <c r="T71" s="113"/>
      <c r="U71" s="113"/>
      <c r="V71" s="113"/>
      <c r="W71" s="109"/>
      <c r="X71" s="109"/>
      <c r="Y71" s="112"/>
      <c r="Z71" s="109"/>
    </row>
    <row r="72" spans="1:26" ht="89.25" x14ac:dyDescent="0.25">
      <c r="A72" s="114"/>
      <c r="B72" s="107"/>
      <c r="C72" s="48" t="s">
        <v>190</v>
      </c>
      <c r="D72" s="46"/>
      <c r="E72" s="46" t="s">
        <v>309</v>
      </c>
      <c r="F72" s="15" t="s">
        <v>192</v>
      </c>
      <c r="G72" s="109"/>
      <c r="H72" s="109"/>
      <c r="I72" s="116"/>
      <c r="J72" s="118"/>
      <c r="K72" s="113"/>
      <c r="L72" s="113"/>
      <c r="M72" s="113"/>
      <c r="N72" s="119"/>
      <c r="O72" s="116"/>
      <c r="P72" s="109"/>
      <c r="Q72" s="120"/>
      <c r="R72" s="110"/>
      <c r="S72" s="121"/>
      <c r="T72" s="113"/>
      <c r="U72" s="113"/>
      <c r="V72" s="113"/>
      <c r="W72" s="109"/>
      <c r="X72" s="109"/>
      <c r="Y72" s="112"/>
      <c r="Z72" s="109"/>
    </row>
    <row r="73" spans="1:26" ht="55.5" customHeight="1" x14ac:dyDescent="0.25">
      <c r="A73" s="114"/>
      <c r="B73" s="107"/>
      <c r="C73" s="48" t="s">
        <v>310</v>
      </c>
      <c r="D73" s="46"/>
      <c r="E73" s="46" t="s">
        <v>311</v>
      </c>
      <c r="F73" s="15" t="s">
        <v>192</v>
      </c>
      <c r="G73" s="109"/>
      <c r="H73" s="109"/>
      <c r="I73" s="116"/>
      <c r="J73" s="118"/>
      <c r="K73" s="113"/>
      <c r="L73" s="113"/>
      <c r="M73" s="113"/>
      <c r="N73" s="119"/>
      <c r="O73" s="116"/>
      <c r="P73" s="109"/>
      <c r="Q73" s="120"/>
      <c r="R73" s="110"/>
      <c r="S73" s="121"/>
      <c r="T73" s="113"/>
      <c r="U73" s="113"/>
      <c r="V73" s="113"/>
      <c r="W73" s="109"/>
      <c r="X73" s="109"/>
      <c r="Y73" s="112"/>
      <c r="Z73" s="109"/>
    </row>
    <row r="74" spans="1:26" ht="129" customHeight="1" x14ac:dyDescent="0.25">
      <c r="A74" s="114"/>
      <c r="B74" s="107"/>
      <c r="C74" s="12" t="s">
        <v>312</v>
      </c>
      <c r="D74" s="46"/>
      <c r="E74" s="46" t="s">
        <v>313</v>
      </c>
      <c r="F74" s="15" t="s">
        <v>192</v>
      </c>
      <c r="G74" s="109"/>
      <c r="H74" s="109"/>
      <c r="I74" s="116"/>
      <c r="J74" s="118"/>
      <c r="K74" s="113"/>
      <c r="L74" s="113"/>
      <c r="M74" s="113"/>
      <c r="N74" s="119"/>
      <c r="O74" s="116"/>
      <c r="P74" s="109"/>
      <c r="Q74" s="120"/>
      <c r="R74" s="110"/>
      <c r="S74" s="121"/>
      <c r="T74" s="113"/>
      <c r="U74" s="113"/>
      <c r="V74" s="113"/>
      <c r="W74" s="109"/>
      <c r="X74" s="109"/>
      <c r="Y74" s="112"/>
      <c r="Z74" s="109"/>
    </row>
    <row r="75" spans="1:26" ht="95.25" customHeight="1" x14ac:dyDescent="0.25">
      <c r="A75" s="114"/>
      <c r="B75" s="107"/>
      <c r="C75" s="12" t="s">
        <v>195</v>
      </c>
      <c r="D75" s="46"/>
      <c r="E75" s="46" t="s">
        <v>314</v>
      </c>
      <c r="F75" s="15" t="s">
        <v>192</v>
      </c>
      <c r="G75" s="109"/>
      <c r="H75" s="109"/>
      <c r="I75" s="116"/>
      <c r="J75" s="118"/>
      <c r="K75" s="113"/>
      <c r="L75" s="113"/>
      <c r="M75" s="113"/>
      <c r="N75" s="119"/>
      <c r="O75" s="116"/>
      <c r="P75" s="109"/>
      <c r="Q75" s="120"/>
      <c r="R75" s="110"/>
      <c r="S75" s="121"/>
      <c r="T75" s="113"/>
      <c r="U75" s="113"/>
      <c r="V75" s="113"/>
      <c r="W75" s="109"/>
      <c r="X75" s="109"/>
      <c r="Y75" s="112"/>
      <c r="Z75" s="109"/>
    </row>
    <row r="76" spans="1:26" ht="51.75" customHeight="1" x14ac:dyDescent="0.25">
      <c r="A76" s="114"/>
      <c r="B76" s="107"/>
      <c r="C76" s="48" t="s">
        <v>197</v>
      </c>
      <c r="D76" s="46"/>
      <c r="E76" s="46" t="s">
        <v>198</v>
      </c>
      <c r="F76" s="15" t="s">
        <v>192</v>
      </c>
      <c r="G76" s="109"/>
      <c r="H76" s="109"/>
      <c r="I76" s="116"/>
      <c r="J76" s="118"/>
      <c r="K76" s="113"/>
      <c r="L76" s="113"/>
      <c r="M76" s="113"/>
      <c r="N76" s="119"/>
      <c r="O76" s="116"/>
      <c r="P76" s="109"/>
      <c r="Q76" s="120"/>
      <c r="R76" s="110"/>
      <c r="S76" s="121"/>
      <c r="T76" s="113"/>
      <c r="U76" s="113"/>
      <c r="V76" s="113"/>
      <c r="W76" s="109"/>
      <c r="X76" s="109"/>
      <c r="Y76" s="112"/>
      <c r="Z76" s="109"/>
    </row>
    <row r="77" spans="1:26" ht="64.5" customHeight="1" x14ac:dyDescent="0.25">
      <c r="A77" s="114"/>
      <c r="B77" s="107"/>
      <c r="C77" s="12" t="s">
        <v>199</v>
      </c>
      <c r="D77" s="46"/>
      <c r="E77" s="46" t="s">
        <v>200</v>
      </c>
      <c r="F77" s="15" t="s">
        <v>192</v>
      </c>
      <c r="G77" s="109"/>
      <c r="H77" s="109"/>
      <c r="I77" s="116"/>
      <c r="J77" s="118"/>
      <c r="K77" s="113"/>
      <c r="L77" s="113"/>
      <c r="M77" s="113"/>
      <c r="N77" s="119"/>
      <c r="O77" s="116"/>
      <c r="P77" s="109"/>
      <c r="Q77" s="120"/>
      <c r="R77" s="110"/>
      <c r="S77" s="121"/>
      <c r="T77" s="113"/>
      <c r="U77" s="113"/>
      <c r="V77" s="113"/>
      <c r="W77" s="109"/>
      <c r="X77" s="109"/>
      <c r="Y77" s="112"/>
      <c r="Z77" s="109"/>
    </row>
    <row r="78" spans="1:26" ht="25.5" x14ac:dyDescent="0.25">
      <c r="A78" s="114"/>
      <c r="B78" s="15"/>
      <c r="C78" s="48" t="s">
        <v>201</v>
      </c>
      <c r="D78" s="56">
        <v>190638000</v>
      </c>
      <c r="E78" s="46" t="s">
        <v>202</v>
      </c>
      <c r="F78" s="15"/>
      <c r="G78" s="109"/>
      <c r="H78" s="109"/>
      <c r="I78" s="117"/>
      <c r="J78" s="118"/>
      <c r="K78" s="113"/>
      <c r="L78" s="113"/>
      <c r="M78" s="113"/>
      <c r="N78" s="119"/>
      <c r="O78" s="117"/>
      <c r="P78" s="109"/>
      <c r="Q78" s="120"/>
      <c r="R78" s="110"/>
      <c r="S78" s="121"/>
      <c r="T78" s="113"/>
      <c r="U78" s="113"/>
      <c r="V78" s="113"/>
      <c r="W78" s="109"/>
      <c r="X78" s="109"/>
      <c r="Y78" s="112"/>
      <c r="Z78" s="109"/>
    </row>
    <row r="79" spans="1:26" x14ac:dyDescent="0.25">
      <c r="B79" s="53"/>
      <c r="C79" s="53"/>
      <c r="D79" s="53"/>
      <c r="E79" s="54" t="s">
        <v>315</v>
      </c>
      <c r="F79" s="53"/>
      <c r="G79" s="53"/>
      <c r="H79" s="53"/>
      <c r="I79" s="53"/>
      <c r="J79" s="53"/>
      <c r="K79" s="53"/>
      <c r="L79" s="53"/>
      <c r="M79" s="55">
        <f>+M14</f>
        <v>186699100</v>
      </c>
      <c r="V79" s="55">
        <f>+V14</f>
        <v>178931970</v>
      </c>
    </row>
    <row r="80" spans="1:26" x14ac:dyDescent="0.25">
      <c r="A80" s="36"/>
      <c r="B80" s="36"/>
      <c r="C80" s="36"/>
      <c r="D80" s="36"/>
      <c r="E80" s="38"/>
      <c r="F80" s="36"/>
      <c r="G80" s="36"/>
      <c r="H80" s="39"/>
      <c r="I80" s="39"/>
      <c r="J80" s="39"/>
      <c r="K80" s="36"/>
    </row>
    <row r="81" spans="1:11" x14ac:dyDescent="0.25">
      <c r="A81" s="36"/>
      <c r="B81" s="36"/>
      <c r="C81" s="36"/>
      <c r="D81" s="36"/>
      <c r="E81" s="38"/>
      <c r="F81" s="36"/>
      <c r="G81" s="36"/>
      <c r="H81" s="39"/>
      <c r="I81" s="39"/>
      <c r="J81" s="39"/>
      <c r="K81" s="36"/>
    </row>
    <row r="82" spans="1:11" x14ac:dyDescent="0.25">
      <c r="A82" s="36"/>
      <c r="B82" s="36"/>
      <c r="C82" s="36"/>
      <c r="D82" s="36"/>
      <c r="E82" s="38"/>
      <c r="F82" s="36"/>
      <c r="G82" s="36"/>
      <c r="H82" s="39"/>
      <c r="I82" s="39"/>
      <c r="J82" s="39"/>
      <c r="K82" s="36"/>
    </row>
  </sheetData>
  <mergeCells count="72">
    <mergeCell ref="Z14:Z78"/>
    <mergeCell ref="E18:E19"/>
    <mergeCell ref="E24:E25"/>
    <mergeCell ref="E26:E28"/>
    <mergeCell ref="C29:C46"/>
    <mergeCell ref="E34:E38"/>
    <mergeCell ref="E39:E45"/>
    <mergeCell ref="C47:C56"/>
    <mergeCell ref="E51:E53"/>
    <mergeCell ref="E54:E56"/>
    <mergeCell ref="T14:T78"/>
    <mergeCell ref="U14:U78"/>
    <mergeCell ref="V14:V78"/>
    <mergeCell ref="W14:W78"/>
    <mergeCell ref="X14:X78"/>
    <mergeCell ref="C57:C60"/>
    <mergeCell ref="Y14:Y78"/>
    <mergeCell ref="N14:N78"/>
    <mergeCell ref="O14:O78"/>
    <mergeCell ref="P14:P78"/>
    <mergeCell ref="Q14:Q78"/>
    <mergeCell ref="R14:R78"/>
    <mergeCell ref="S14:S78"/>
    <mergeCell ref="V10:V13"/>
    <mergeCell ref="H14:H78"/>
    <mergeCell ref="I14:I78"/>
    <mergeCell ref="J14:J78"/>
    <mergeCell ref="K14:K78"/>
    <mergeCell ref="L14:L78"/>
    <mergeCell ref="A14:A78"/>
    <mergeCell ref="B14:B71"/>
    <mergeCell ref="C14:C28"/>
    <mergeCell ref="D14:D56"/>
    <mergeCell ref="E14:E16"/>
    <mergeCell ref="B72:B77"/>
    <mergeCell ref="D57:D60"/>
    <mergeCell ref="C64:C65"/>
    <mergeCell ref="C66:C71"/>
    <mergeCell ref="D66:D71"/>
    <mergeCell ref="G14:G78"/>
    <mergeCell ref="Q10:Q13"/>
    <mergeCell ref="R10:R13"/>
    <mergeCell ref="S10:S13"/>
    <mergeCell ref="T10:T13"/>
    <mergeCell ref="K10:K13"/>
    <mergeCell ref="L10:L13"/>
    <mergeCell ref="M10:M13"/>
    <mergeCell ref="N10:N13"/>
    <mergeCell ref="O10:O13"/>
    <mergeCell ref="P10:P13"/>
    <mergeCell ref="M14:M78"/>
    <mergeCell ref="R9:Z9"/>
    <mergeCell ref="A10:A13"/>
    <mergeCell ref="B10:C13"/>
    <mergeCell ref="D10:D13"/>
    <mergeCell ref="E10:E13"/>
    <mergeCell ref="F10:F13"/>
    <mergeCell ref="G10:G13"/>
    <mergeCell ref="H10:H13"/>
    <mergeCell ref="I10:I13"/>
    <mergeCell ref="J10:J13"/>
    <mergeCell ref="I9:Q9"/>
    <mergeCell ref="W10:W13"/>
    <mergeCell ref="X10:X13"/>
    <mergeCell ref="Y10:Y13"/>
    <mergeCell ref="Z10:Z13"/>
    <mergeCell ref="U10:U13"/>
    <mergeCell ref="A1:H1"/>
    <mergeCell ref="A2:H2"/>
    <mergeCell ref="A3:H3"/>
    <mergeCell ref="A4:H4"/>
    <mergeCell ref="A5:H5"/>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I17"/>
  <sheetViews>
    <sheetView topLeftCell="BA1" workbookViewId="0">
      <selection activeCell="CG11" sqref="CG11"/>
    </sheetView>
  </sheetViews>
  <sheetFormatPr baseColWidth="10" defaultRowHeight="15" x14ac:dyDescent="0.25"/>
  <cols>
    <col min="1" max="1" width="13" customWidth="1"/>
    <col min="2" max="2" width="23.7109375" customWidth="1"/>
    <col min="3" max="3" width="63.85546875" bestFit="1" customWidth="1"/>
    <col min="4" max="4" width="9.28515625" bestFit="1" customWidth="1"/>
    <col min="5" max="5" width="21.5703125" customWidth="1"/>
    <col min="6" max="6" width="10.5703125" customWidth="1"/>
    <col min="7" max="7" width="19.85546875" customWidth="1"/>
    <col min="8" max="8" width="19.5703125" customWidth="1"/>
    <col min="9" max="9" width="10.42578125" customWidth="1"/>
    <col min="10" max="10" width="14.85546875" customWidth="1"/>
    <col min="11" max="11" width="12" customWidth="1"/>
    <col min="12" max="12" width="15.7109375" customWidth="1"/>
    <col min="13" max="15" width="15.5703125" customWidth="1"/>
    <col min="16" max="16" width="21.5703125" customWidth="1"/>
    <col min="17" max="17" width="12.5703125" customWidth="1"/>
    <col min="18" max="25" width="11.42578125" customWidth="1"/>
    <col min="26" max="26" width="12.5703125" customWidth="1"/>
    <col min="27" max="33" width="11.42578125" customWidth="1"/>
    <col min="34" max="34" width="24.42578125" customWidth="1"/>
    <col min="35" max="35" width="13.140625" customWidth="1"/>
    <col min="36" max="43" width="11.42578125" customWidth="1"/>
    <col min="44" max="44" width="12.5703125" customWidth="1"/>
    <col min="45" max="52" width="11.42578125" customWidth="1"/>
    <col min="53" max="53" width="12.5703125" customWidth="1"/>
    <col min="54" max="60" width="11.42578125" customWidth="1"/>
    <col min="61" max="61" width="19.28515625" customWidth="1"/>
    <col min="62" max="62" width="15.42578125" customWidth="1"/>
    <col min="63" max="66" width="11.42578125" customWidth="1"/>
    <col min="67" max="67" width="16.140625" customWidth="1"/>
    <col min="68" max="69" width="11.42578125" customWidth="1"/>
    <col min="70" max="70" width="18.85546875" customWidth="1"/>
    <col min="71" max="71" width="16.42578125" customWidth="1"/>
    <col min="72" max="73" width="11.42578125" customWidth="1"/>
    <col min="74" max="74" width="14.140625" customWidth="1"/>
    <col min="75" max="75" width="11.42578125" customWidth="1"/>
    <col min="76" max="76" width="14.28515625" customWidth="1"/>
    <col min="77" max="78" width="11.42578125" customWidth="1"/>
    <col min="80" max="80" width="12.5703125" bestFit="1" customWidth="1"/>
  </cols>
  <sheetData>
    <row r="1" spans="1:87" x14ac:dyDescent="0.25">
      <c r="A1" s="98" t="s">
        <v>0</v>
      </c>
      <c r="B1" s="99"/>
      <c r="C1" s="99"/>
      <c r="D1" s="99"/>
      <c r="E1" s="99"/>
      <c r="F1" s="99"/>
      <c r="G1" s="99"/>
      <c r="H1" s="99"/>
      <c r="I1" s="99"/>
      <c r="J1" s="99"/>
      <c r="K1" s="99"/>
      <c r="L1" s="1"/>
      <c r="M1" s="1"/>
      <c r="N1" s="1"/>
      <c r="O1" s="1"/>
    </row>
    <row r="2" spans="1:87" x14ac:dyDescent="0.25">
      <c r="A2" s="98" t="s">
        <v>1</v>
      </c>
      <c r="B2" s="99"/>
      <c r="C2" s="99"/>
      <c r="D2" s="99"/>
      <c r="E2" s="99"/>
      <c r="F2" s="99"/>
      <c r="G2" s="99"/>
      <c r="H2" s="99"/>
      <c r="I2" s="99"/>
      <c r="J2" s="99"/>
      <c r="K2" s="99"/>
      <c r="L2" s="1"/>
      <c r="M2" s="1"/>
      <c r="N2" s="1"/>
      <c r="O2" s="1"/>
    </row>
    <row r="3" spans="1:87" x14ac:dyDescent="0.25">
      <c r="A3" s="100" t="s">
        <v>2</v>
      </c>
      <c r="B3" s="101"/>
      <c r="C3" s="101"/>
      <c r="D3" s="101"/>
      <c r="E3" s="101"/>
      <c r="F3" s="101"/>
      <c r="G3" s="101"/>
      <c r="H3" s="101"/>
      <c r="I3" s="101"/>
      <c r="J3" s="101"/>
      <c r="K3" s="101"/>
      <c r="L3" s="1"/>
      <c r="M3" s="1"/>
      <c r="N3" s="1"/>
      <c r="O3" s="1"/>
    </row>
    <row r="4" spans="1:87" x14ac:dyDescent="0.25">
      <c r="A4" s="102" t="s">
        <v>3</v>
      </c>
      <c r="B4" s="103"/>
      <c r="C4" s="103"/>
      <c r="D4" s="103"/>
      <c r="E4" s="103"/>
      <c r="F4" s="103"/>
      <c r="G4" s="103"/>
      <c r="H4" s="103"/>
      <c r="I4" s="103"/>
      <c r="J4" s="103"/>
      <c r="K4" s="103"/>
      <c r="L4" s="1"/>
      <c r="M4" s="1"/>
      <c r="N4" s="1"/>
      <c r="O4" s="1"/>
    </row>
    <row r="5" spans="1:87" x14ac:dyDescent="0.25">
      <c r="A5" s="98" t="s">
        <v>316</v>
      </c>
      <c r="B5" s="99"/>
      <c r="C5" s="99"/>
      <c r="D5" s="99"/>
      <c r="E5" s="99"/>
      <c r="F5" s="99"/>
      <c r="G5" s="99"/>
      <c r="H5" s="99"/>
      <c r="I5" s="99"/>
      <c r="J5" s="99"/>
      <c r="K5" s="99"/>
      <c r="L5" s="1"/>
      <c r="M5" s="1"/>
      <c r="N5" s="1"/>
      <c r="O5" s="1"/>
    </row>
    <row r="6" spans="1:87" x14ac:dyDescent="0.25">
      <c r="A6" s="2"/>
      <c r="B6" s="1"/>
      <c r="C6" s="1"/>
      <c r="D6" s="1"/>
      <c r="E6" s="3"/>
      <c r="F6" s="1"/>
      <c r="G6" s="1"/>
      <c r="H6" s="4"/>
      <c r="I6" s="4"/>
      <c r="J6" s="4"/>
      <c r="K6" s="1"/>
      <c r="L6" s="1"/>
      <c r="M6" s="1"/>
      <c r="N6" s="1"/>
      <c r="O6" s="1"/>
    </row>
    <row r="7" spans="1:87" x14ac:dyDescent="0.25">
      <c r="A7" s="5" t="s">
        <v>317</v>
      </c>
      <c r="B7" s="1"/>
      <c r="C7" s="1"/>
      <c r="D7" s="1"/>
      <c r="E7" s="3"/>
      <c r="F7" s="1"/>
      <c r="G7" s="1"/>
      <c r="H7" s="4"/>
      <c r="I7" s="4"/>
      <c r="J7" s="4"/>
      <c r="K7" s="1"/>
      <c r="L7" s="1"/>
      <c r="M7" s="1"/>
      <c r="N7" s="1"/>
      <c r="O7" s="1"/>
    </row>
    <row r="8" spans="1:87" x14ac:dyDescent="0.25">
      <c r="A8" s="1"/>
      <c r="B8" s="6"/>
      <c r="C8" s="6"/>
      <c r="D8" s="6"/>
      <c r="E8" s="3"/>
      <c r="F8" s="6"/>
      <c r="G8" s="123" t="s">
        <v>6</v>
      </c>
      <c r="H8" s="124"/>
      <c r="I8" s="124"/>
      <c r="J8" s="124"/>
      <c r="K8" s="124"/>
      <c r="L8" s="124"/>
      <c r="M8" s="124"/>
      <c r="N8" s="124"/>
      <c r="O8" s="125"/>
      <c r="P8" s="123" t="s">
        <v>7</v>
      </c>
      <c r="Q8" s="124"/>
      <c r="R8" s="124"/>
      <c r="S8" s="124"/>
      <c r="T8" s="124"/>
      <c r="U8" s="124"/>
      <c r="V8" s="124"/>
      <c r="W8" s="124"/>
      <c r="X8" s="125"/>
      <c r="Y8" s="123" t="s">
        <v>9</v>
      </c>
      <c r="Z8" s="124"/>
      <c r="AA8" s="124"/>
      <c r="AB8" s="124"/>
      <c r="AC8" s="124"/>
      <c r="AD8" s="124"/>
      <c r="AE8" s="124"/>
      <c r="AF8" s="124"/>
      <c r="AG8" s="125"/>
      <c r="AH8" s="123" t="s">
        <v>318</v>
      </c>
      <c r="AI8" s="124"/>
      <c r="AJ8" s="124"/>
      <c r="AK8" s="124"/>
      <c r="AL8" s="124"/>
      <c r="AM8" s="124"/>
      <c r="AN8" s="124"/>
      <c r="AO8" s="124"/>
      <c r="AP8" s="125"/>
      <c r="AQ8" s="123" t="s">
        <v>13</v>
      </c>
      <c r="AR8" s="124"/>
      <c r="AS8" s="124"/>
      <c r="AT8" s="124"/>
      <c r="AU8" s="124"/>
      <c r="AV8" s="124"/>
      <c r="AW8" s="124"/>
      <c r="AX8" s="124"/>
      <c r="AY8" s="125"/>
      <c r="AZ8" s="123" t="s">
        <v>319</v>
      </c>
      <c r="BA8" s="124"/>
      <c r="BB8" s="124"/>
      <c r="BC8" s="124"/>
      <c r="BD8" s="124"/>
      <c r="BE8" s="124"/>
      <c r="BF8" s="124"/>
      <c r="BG8" s="124"/>
      <c r="BH8" s="125"/>
      <c r="BI8" s="123" t="s">
        <v>320</v>
      </c>
      <c r="BJ8" s="124"/>
      <c r="BK8" s="124"/>
      <c r="BL8" s="124"/>
      <c r="BM8" s="124"/>
      <c r="BN8" s="124"/>
      <c r="BO8" s="124"/>
      <c r="BP8" s="124"/>
      <c r="BQ8" s="125"/>
      <c r="BR8" s="123" t="s">
        <v>321</v>
      </c>
      <c r="BS8" s="124"/>
      <c r="BT8" s="124"/>
      <c r="BU8" s="124"/>
      <c r="BV8" s="124"/>
      <c r="BW8" s="124"/>
      <c r="BX8" s="124"/>
      <c r="BY8" s="124"/>
      <c r="BZ8" s="125"/>
      <c r="CA8" s="123" t="s">
        <v>322</v>
      </c>
      <c r="CB8" s="124"/>
      <c r="CC8" s="124"/>
      <c r="CD8" s="124"/>
      <c r="CE8" s="124"/>
      <c r="CF8" s="124"/>
      <c r="CG8" s="124"/>
      <c r="CH8" s="124"/>
      <c r="CI8" s="125"/>
    </row>
    <row r="9" spans="1:87" ht="90" x14ac:dyDescent="0.25">
      <c r="A9" s="7" t="s">
        <v>17</v>
      </c>
      <c r="B9" s="7" t="s">
        <v>18</v>
      </c>
      <c r="C9" s="7" t="s">
        <v>19</v>
      </c>
      <c r="D9" s="7" t="s">
        <v>20</v>
      </c>
      <c r="E9" s="7" t="s">
        <v>21</v>
      </c>
      <c r="F9" s="7" t="s">
        <v>22</v>
      </c>
      <c r="G9" s="7" t="s">
        <v>23</v>
      </c>
      <c r="H9" s="7" t="s">
        <v>24</v>
      </c>
      <c r="I9" s="7" t="s">
        <v>25</v>
      </c>
      <c r="J9" s="7" t="s">
        <v>26</v>
      </c>
      <c r="K9" s="7" t="s">
        <v>27</v>
      </c>
      <c r="L9" s="7" t="s">
        <v>28</v>
      </c>
      <c r="M9" s="7" t="s">
        <v>29</v>
      </c>
      <c r="N9" s="7" t="s">
        <v>30</v>
      </c>
      <c r="O9" s="7" t="s">
        <v>31</v>
      </c>
      <c r="P9" s="10" t="s">
        <v>23</v>
      </c>
      <c r="Q9" s="10" t="s">
        <v>24</v>
      </c>
      <c r="R9" s="10" t="s">
        <v>25</v>
      </c>
      <c r="S9" s="10" t="s">
        <v>26</v>
      </c>
      <c r="T9" s="10" t="s">
        <v>27</v>
      </c>
      <c r="U9" s="10" t="s">
        <v>28</v>
      </c>
      <c r="V9" s="10" t="s">
        <v>29</v>
      </c>
      <c r="W9" s="10" t="s">
        <v>30</v>
      </c>
      <c r="X9" s="10" t="s">
        <v>31</v>
      </c>
      <c r="Y9" s="10" t="s">
        <v>23</v>
      </c>
      <c r="Z9" s="10" t="s">
        <v>24</v>
      </c>
      <c r="AA9" s="10" t="s">
        <v>25</v>
      </c>
      <c r="AB9" s="10" t="s">
        <v>26</v>
      </c>
      <c r="AC9" s="10" t="s">
        <v>27</v>
      </c>
      <c r="AD9" s="10" t="s">
        <v>28</v>
      </c>
      <c r="AE9" s="10" t="s">
        <v>29</v>
      </c>
      <c r="AF9" s="10" t="s">
        <v>30</v>
      </c>
      <c r="AG9" s="10" t="s">
        <v>31</v>
      </c>
      <c r="AH9" s="10" t="s">
        <v>23</v>
      </c>
      <c r="AI9" s="10" t="s">
        <v>24</v>
      </c>
      <c r="AJ9" s="10" t="s">
        <v>25</v>
      </c>
      <c r="AK9" s="10" t="s">
        <v>26</v>
      </c>
      <c r="AL9" s="10" t="s">
        <v>27</v>
      </c>
      <c r="AM9" s="10" t="s">
        <v>28</v>
      </c>
      <c r="AN9" s="10" t="s">
        <v>29</v>
      </c>
      <c r="AO9" s="10" t="s">
        <v>30</v>
      </c>
      <c r="AP9" s="10" t="s">
        <v>31</v>
      </c>
      <c r="AQ9" s="10" t="s">
        <v>23</v>
      </c>
      <c r="AR9" s="10" t="s">
        <v>24</v>
      </c>
      <c r="AS9" s="10" t="s">
        <v>25</v>
      </c>
      <c r="AT9" s="10" t="s">
        <v>26</v>
      </c>
      <c r="AU9" s="10" t="s">
        <v>27</v>
      </c>
      <c r="AV9" s="10" t="s">
        <v>28</v>
      </c>
      <c r="AW9" s="10" t="s">
        <v>29</v>
      </c>
      <c r="AX9" s="10" t="s">
        <v>30</v>
      </c>
      <c r="AY9" s="10" t="s">
        <v>31</v>
      </c>
      <c r="AZ9" s="10" t="s">
        <v>23</v>
      </c>
      <c r="BA9" s="10" t="s">
        <v>24</v>
      </c>
      <c r="BB9" s="10" t="s">
        <v>25</v>
      </c>
      <c r="BC9" s="10" t="s">
        <v>26</v>
      </c>
      <c r="BD9" s="10" t="s">
        <v>27</v>
      </c>
      <c r="BE9" s="10" t="s">
        <v>28</v>
      </c>
      <c r="BF9" s="10" t="s">
        <v>29</v>
      </c>
      <c r="BG9" s="10" t="s">
        <v>30</v>
      </c>
      <c r="BH9" s="10" t="s">
        <v>31</v>
      </c>
      <c r="BI9" s="10" t="s">
        <v>23</v>
      </c>
      <c r="BJ9" s="10" t="s">
        <v>24</v>
      </c>
      <c r="BK9" s="10" t="s">
        <v>25</v>
      </c>
      <c r="BL9" s="10" t="s">
        <v>26</v>
      </c>
      <c r="BM9" s="10" t="s">
        <v>27</v>
      </c>
      <c r="BN9" s="10" t="s">
        <v>28</v>
      </c>
      <c r="BO9" s="10" t="s">
        <v>29</v>
      </c>
      <c r="BP9" s="10" t="s">
        <v>30</v>
      </c>
      <c r="BQ9" s="10" t="s">
        <v>31</v>
      </c>
      <c r="BR9" s="10" t="s">
        <v>23</v>
      </c>
      <c r="BS9" s="10" t="s">
        <v>24</v>
      </c>
      <c r="BT9" s="10" t="s">
        <v>25</v>
      </c>
      <c r="BU9" s="10" t="s">
        <v>26</v>
      </c>
      <c r="BV9" s="10" t="s">
        <v>27</v>
      </c>
      <c r="BW9" s="10" t="s">
        <v>28</v>
      </c>
      <c r="BX9" s="10" t="s">
        <v>29</v>
      </c>
      <c r="BY9" s="10" t="s">
        <v>30</v>
      </c>
      <c r="BZ9" s="10" t="s">
        <v>31</v>
      </c>
      <c r="CA9" s="10" t="s">
        <v>23</v>
      </c>
      <c r="CB9" s="10" t="s">
        <v>24</v>
      </c>
      <c r="CC9" s="10" t="s">
        <v>25</v>
      </c>
      <c r="CD9" s="10" t="s">
        <v>26</v>
      </c>
      <c r="CE9" s="10" t="s">
        <v>27</v>
      </c>
      <c r="CF9" s="10" t="s">
        <v>28</v>
      </c>
      <c r="CG9" s="10" t="s">
        <v>29</v>
      </c>
      <c r="CH9" s="10" t="s">
        <v>30</v>
      </c>
      <c r="CI9" s="10" t="s">
        <v>31</v>
      </c>
    </row>
    <row r="10" spans="1:87" ht="75" x14ac:dyDescent="0.25">
      <c r="A10" s="79">
        <v>1</v>
      </c>
      <c r="B10" s="57" t="s">
        <v>323</v>
      </c>
      <c r="C10" s="58" t="s">
        <v>324</v>
      </c>
      <c r="D10" s="59" t="s">
        <v>130</v>
      </c>
      <c r="E10" s="60" t="s">
        <v>325</v>
      </c>
      <c r="F10" s="61">
        <v>1</v>
      </c>
      <c r="G10" s="21"/>
      <c r="H10" s="21"/>
      <c r="I10" s="21"/>
      <c r="J10" s="21"/>
      <c r="K10" s="21"/>
      <c r="L10" s="21"/>
      <c r="M10" s="21"/>
      <c r="N10" s="79"/>
      <c r="O10" s="21"/>
      <c r="P10" s="21"/>
      <c r="Q10" s="21"/>
      <c r="R10" s="21"/>
      <c r="S10" s="21"/>
      <c r="T10" s="21"/>
      <c r="U10" s="21"/>
      <c r="V10" s="21"/>
      <c r="W10" s="21"/>
      <c r="X10" s="21"/>
      <c r="Y10" s="21"/>
      <c r="Z10" s="21"/>
      <c r="AA10" s="21"/>
      <c r="AB10" s="21"/>
      <c r="AC10" s="21"/>
      <c r="AD10" s="21"/>
      <c r="AE10" s="21"/>
      <c r="AF10" s="21"/>
      <c r="AG10" s="21"/>
      <c r="AH10" s="26" t="s">
        <v>326</v>
      </c>
      <c r="AI10" s="62">
        <v>802000</v>
      </c>
      <c r="AJ10" s="62">
        <f>+AI10*0.19</f>
        <v>152380</v>
      </c>
      <c r="AK10" s="62">
        <f>+AI10*1.19</f>
        <v>954380</v>
      </c>
      <c r="AL10" s="62">
        <f>+F10*AK10</f>
        <v>954380</v>
      </c>
      <c r="AM10" s="80" t="s">
        <v>105</v>
      </c>
      <c r="AN10" s="80" t="s">
        <v>327</v>
      </c>
      <c r="AO10" s="79"/>
      <c r="AP10" s="80" t="s">
        <v>394</v>
      </c>
      <c r="AQ10" s="21"/>
      <c r="AR10" s="21"/>
      <c r="AS10" s="21"/>
      <c r="AT10" s="21"/>
      <c r="AU10" s="21"/>
      <c r="AV10" s="21"/>
      <c r="AW10" s="21"/>
      <c r="AX10" s="21"/>
      <c r="AY10" s="21"/>
      <c r="AZ10" s="21"/>
      <c r="BA10" s="21"/>
      <c r="BB10" s="21"/>
      <c r="BC10" s="21"/>
      <c r="BD10" s="21"/>
      <c r="BE10" s="21"/>
      <c r="BF10" s="21"/>
      <c r="BG10" s="21"/>
      <c r="BH10" s="21"/>
      <c r="BI10" s="18" t="s">
        <v>328</v>
      </c>
      <c r="BJ10" s="18">
        <v>981000</v>
      </c>
      <c r="BK10" s="18">
        <f>+BJ10*0.19</f>
        <v>186390</v>
      </c>
      <c r="BL10" s="18">
        <f>+BJ10*1.19</f>
        <v>1167390</v>
      </c>
      <c r="BM10" s="18">
        <f>+F10*BL10</f>
        <v>1167390</v>
      </c>
      <c r="BN10" s="63" t="s">
        <v>215</v>
      </c>
      <c r="BO10" s="63" t="s">
        <v>329</v>
      </c>
      <c r="BP10" s="79" t="s">
        <v>134</v>
      </c>
      <c r="BQ10" s="21"/>
      <c r="BR10" s="18"/>
      <c r="BS10" s="18"/>
      <c r="BT10" s="21"/>
      <c r="BU10" s="21"/>
      <c r="BV10" s="21"/>
      <c r="BW10" s="21"/>
      <c r="BX10" s="21"/>
      <c r="BY10" s="21"/>
      <c r="BZ10" s="21"/>
      <c r="CA10" s="21"/>
      <c r="CB10" s="21"/>
      <c r="CC10" s="21"/>
      <c r="CD10" s="21"/>
      <c r="CE10" s="21"/>
      <c r="CF10" s="21"/>
      <c r="CG10" s="21"/>
      <c r="CH10" s="21"/>
      <c r="CI10" s="21"/>
    </row>
    <row r="11" spans="1:87" ht="105" x14ac:dyDescent="0.25">
      <c r="A11" s="79">
        <v>2</v>
      </c>
      <c r="B11" s="64" t="s">
        <v>330</v>
      </c>
      <c r="C11" s="58" t="s">
        <v>331</v>
      </c>
      <c r="D11" s="59" t="s">
        <v>130</v>
      </c>
      <c r="E11" s="65" t="s">
        <v>332</v>
      </c>
      <c r="F11" s="61">
        <v>2</v>
      </c>
      <c r="G11" s="21"/>
      <c r="H11" s="21"/>
      <c r="I11" s="21"/>
      <c r="J11" s="21"/>
      <c r="K11" s="21"/>
      <c r="L11" s="21"/>
      <c r="M11" s="21"/>
      <c r="N11" s="79"/>
      <c r="O11" s="21"/>
      <c r="P11" s="21"/>
      <c r="Q11" s="21"/>
      <c r="R11" s="21"/>
      <c r="S11" s="21"/>
      <c r="T11" s="21"/>
      <c r="U11" s="21"/>
      <c r="V11" s="21"/>
      <c r="W11" s="21"/>
      <c r="X11" s="21"/>
      <c r="Y11" s="21"/>
      <c r="Z11" s="21"/>
      <c r="AA11" s="21"/>
      <c r="AB11" s="21"/>
      <c r="AC11" s="21"/>
      <c r="AD11" s="21"/>
      <c r="AE11" s="21"/>
      <c r="AF11" s="21"/>
      <c r="AG11" s="21"/>
      <c r="AH11" s="66" t="s">
        <v>333</v>
      </c>
      <c r="AI11" s="62">
        <v>3141600</v>
      </c>
      <c r="AJ11" s="62">
        <f t="shared" ref="AJ11:AJ13" si="0">+AI11*0.19</f>
        <v>596904</v>
      </c>
      <c r="AK11" s="62">
        <f t="shared" ref="AK11:AK13" si="1">+AI11*1.19</f>
        <v>3738504</v>
      </c>
      <c r="AL11" s="62">
        <f t="shared" ref="AL11:AL13" si="2">+F11*AK11</f>
        <v>7477008</v>
      </c>
      <c r="AM11" s="80" t="s">
        <v>334</v>
      </c>
      <c r="AN11" s="80" t="s">
        <v>335</v>
      </c>
      <c r="AO11" s="79" t="s">
        <v>388</v>
      </c>
      <c r="AP11" s="21"/>
      <c r="AQ11" s="21"/>
      <c r="AR11" s="21"/>
      <c r="AS11" s="21"/>
      <c r="AT11" s="21"/>
      <c r="AU11" s="21"/>
      <c r="AV11" s="21"/>
      <c r="AW11" s="21"/>
      <c r="AX11" s="21"/>
      <c r="AY11" s="21"/>
      <c r="AZ11" s="18" t="s">
        <v>336</v>
      </c>
      <c r="BA11" s="18">
        <v>4220000</v>
      </c>
      <c r="BB11" s="18">
        <f>+BA11*0.19</f>
        <v>801800</v>
      </c>
      <c r="BC11" s="18">
        <f>+BA11*1.19</f>
        <v>5021800</v>
      </c>
      <c r="BD11" s="18">
        <f>+F11*BC11</f>
        <v>10043600</v>
      </c>
      <c r="BE11" s="80" t="s">
        <v>337</v>
      </c>
      <c r="BF11" s="80" t="s">
        <v>338</v>
      </c>
      <c r="BG11" s="79" t="s">
        <v>388</v>
      </c>
      <c r="BH11" s="21"/>
      <c r="BI11" s="18" t="s">
        <v>339</v>
      </c>
      <c r="BJ11" s="18">
        <v>4158000</v>
      </c>
      <c r="BK11" s="18">
        <f t="shared" ref="BK11:BK13" si="3">+BJ11*0.19</f>
        <v>790020</v>
      </c>
      <c r="BL11" s="18">
        <f t="shared" ref="BL11:BL13" si="4">+BJ11*1.19</f>
        <v>4948020</v>
      </c>
      <c r="BM11" s="18">
        <f t="shared" ref="BM11:BM13" si="5">+F11*BL11</f>
        <v>9896040</v>
      </c>
      <c r="BN11" s="63" t="s">
        <v>215</v>
      </c>
      <c r="BO11" s="63" t="s">
        <v>329</v>
      </c>
      <c r="BP11" s="79" t="s">
        <v>134</v>
      </c>
      <c r="BQ11" s="21"/>
      <c r="BR11" s="18" t="s">
        <v>340</v>
      </c>
      <c r="BS11" s="18">
        <v>4250000</v>
      </c>
      <c r="BT11" s="18">
        <f>+BS11*0.19</f>
        <v>807500</v>
      </c>
      <c r="BU11" s="18">
        <f>+BS11*1.19</f>
        <v>5057500</v>
      </c>
      <c r="BV11" s="18">
        <f>+F11*BU11</f>
        <v>10115000</v>
      </c>
      <c r="BW11" s="78" t="s">
        <v>54</v>
      </c>
      <c r="BX11" s="78" t="s">
        <v>75</v>
      </c>
      <c r="BY11" s="79" t="s">
        <v>134</v>
      </c>
      <c r="BZ11" s="21"/>
      <c r="CA11" s="21"/>
      <c r="CB11" s="21"/>
      <c r="CC11" s="21"/>
      <c r="CD11" s="21"/>
      <c r="CE11" s="21"/>
      <c r="CF11" s="21"/>
      <c r="CG11" s="21"/>
      <c r="CH11" s="21"/>
      <c r="CI11" s="21"/>
    </row>
    <row r="12" spans="1:87" ht="47.25" x14ac:dyDescent="0.25">
      <c r="A12" s="79">
        <v>3</v>
      </c>
      <c r="B12" s="67" t="s">
        <v>341</v>
      </c>
      <c r="C12" s="68" t="s">
        <v>342</v>
      </c>
      <c r="D12" s="59" t="s">
        <v>130</v>
      </c>
      <c r="E12" s="65" t="s">
        <v>343</v>
      </c>
      <c r="F12" s="61">
        <v>1</v>
      </c>
      <c r="G12" s="21"/>
      <c r="H12" s="21"/>
      <c r="I12" s="21"/>
      <c r="J12" s="21"/>
      <c r="K12" s="21"/>
      <c r="L12" s="21"/>
      <c r="M12" s="21"/>
      <c r="N12" s="79"/>
      <c r="O12" s="21"/>
      <c r="P12" s="21"/>
      <c r="Q12" s="21"/>
      <c r="R12" s="21"/>
      <c r="S12" s="21"/>
      <c r="T12" s="21"/>
      <c r="U12" s="21"/>
      <c r="V12" s="21"/>
      <c r="W12" s="21"/>
      <c r="X12" s="21"/>
      <c r="Y12" s="21"/>
      <c r="Z12" s="21"/>
      <c r="AA12" s="21"/>
      <c r="AB12" s="21"/>
      <c r="AC12" s="21"/>
      <c r="AD12" s="21"/>
      <c r="AE12" s="21"/>
      <c r="AF12" s="21"/>
      <c r="AG12" s="21"/>
      <c r="AH12" s="62"/>
      <c r="AI12" s="62"/>
      <c r="AJ12" s="62"/>
      <c r="AK12" s="62"/>
      <c r="AL12" s="62"/>
      <c r="AM12" s="80"/>
      <c r="AN12" s="80"/>
      <c r="AO12" s="21"/>
      <c r="AP12" s="21"/>
      <c r="AQ12" s="21"/>
      <c r="AR12" s="21"/>
      <c r="AS12" s="21"/>
      <c r="AT12" s="21"/>
      <c r="AU12" s="21"/>
      <c r="AV12" s="21"/>
      <c r="AW12" s="21"/>
      <c r="AX12" s="21"/>
      <c r="AY12" s="21"/>
      <c r="AZ12" s="21"/>
      <c r="BA12" s="21"/>
      <c r="BB12" s="21"/>
      <c r="BC12" s="21"/>
      <c r="BD12" s="21"/>
      <c r="BE12" s="21"/>
      <c r="BF12" s="21"/>
      <c r="BG12" s="21"/>
      <c r="BH12" s="21"/>
      <c r="BI12" s="18" t="s">
        <v>343</v>
      </c>
      <c r="BJ12" s="18">
        <v>1744000</v>
      </c>
      <c r="BK12" s="18">
        <f t="shared" si="3"/>
        <v>331360</v>
      </c>
      <c r="BL12" s="18">
        <f t="shared" si="4"/>
        <v>2075360</v>
      </c>
      <c r="BM12" s="18">
        <f t="shared" si="5"/>
        <v>2075360</v>
      </c>
      <c r="BN12" s="63" t="s">
        <v>215</v>
      </c>
      <c r="BO12" s="63" t="s">
        <v>329</v>
      </c>
      <c r="BP12" s="79" t="s">
        <v>134</v>
      </c>
      <c r="BQ12" s="21"/>
      <c r="BR12" s="18"/>
      <c r="BS12" s="18"/>
      <c r="BT12" s="18"/>
      <c r="BU12" s="18"/>
      <c r="BV12" s="18"/>
      <c r="BW12" s="78"/>
      <c r="BX12" s="78"/>
      <c r="BY12" s="21"/>
      <c r="BZ12" s="21"/>
      <c r="CA12" s="21"/>
      <c r="CB12" s="21"/>
      <c r="CC12" s="21"/>
      <c r="CD12" s="21"/>
      <c r="CE12" s="21"/>
      <c r="CF12" s="21"/>
      <c r="CG12" s="21"/>
      <c r="CH12" s="21"/>
      <c r="CI12" s="21"/>
    </row>
    <row r="13" spans="1:87" ht="141.75" x14ac:dyDescent="0.25">
      <c r="A13" s="79">
        <v>4</v>
      </c>
      <c r="B13" s="67" t="s">
        <v>344</v>
      </c>
      <c r="C13" s="68" t="s">
        <v>345</v>
      </c>
      <c r="D13" s="59" t="s">
        <v>130</v>
      </c>
      <c r="E13" s="65" t="s">
        <v>346</v>
      </c>
      <c r="F13" s="79">
        <v>1</v>
      </c>
      <c r="G13" s="65" t="s">
        <v>347</v>
      </c>
      <c r="H13" s="69">
        <v>1576054</v>
      </c>
      <c r="I13" s="69">
        <f>+H13*0.19</f>
        <v>299450.26</v>
      </c>
      <c r="J13" s="69">
        <f>+H13*1.19</f>
        <v>1875504.26</v>
      </c>
      <c r="K13" s="69">
        <f>+F13*J13</f>
        <v>1875504.26</v>
      </c>
      <c r="L13" s="65" t="s">
        <v>37</v>
      </c>
      <c r="M13" s="65" t="s">
        <v>93</v>
      </c>
      <c r="N13" s="65" t="s">
        <v>388</v>
      </c>
      <c r="O13" s="65"/>
      <c r="P13" s="18" t="s">
        <v>348</v>
      </c>
      <c r="Q13" s="18">
        <v>1533000</v>
      </c>
      <c r="R13" s="18">
        <f>+Q13*0.19</f>
        <v>291270</v>
      </c>
      <c r="S13" s="18">
        <f>+Q13*1.19</f>
        <v>1824270</v>
      </c>
      <c r="T13" s="18">
        <f>+F13*S13</f>
        <v>1824270</v>
      </c>
      <c r="U13" s="70" t="s">
        <v>349</v>
      </c>
      <c r="V13" s="70" t="s">
        <v>350</v>
      </c>
      <c r="W13" s="79" t="s">
        <v>388</v>
      </c>
      <c r="X13" s="21"/>
      <c r="Y13" s="18" t="s">
        <v>347</v>
      </c>
      <c r="Z13" s="18">
        <v>2024000</v>
      </c>
      <c r="AA13" s="18">
        <f>+Z13*0.19</f>
        <v>384560</v>
      </c>
      <c r="AB13" s="18">
        <f>+Z13*1.19</f>
        <v>2408560</v>
      </c>
      <c r="AC13" s="18">
        <f>+F13*AB13</f>
        <v>2408560</v>
      </c>
      <c r="AD13" s="79" t="s">
        <v>54</v>
      </c>
      <c r="AE13" s="79" t="s">
        <v>351</v>
      </c>
      <c r="AF13" s="79" t="s">
        <v>388</v>
      </c>
      <c r="AG13" s="21"/>
      <c r="AH13" s="71" t="s">
        <v>352</v>
      </c>
      <c r="AI13" s="62">
        <v>1439000</v>
      </c>
      <c r="AJ13" s="62">
        <f t="shared" si="0"/>
        <v>273410</v>
      </c>
      <c r="AK13" s="62">
        <f t="shared" si="1"/>
        <v>1712410</v>
      </c>
      <c r="AL13" s="62">
        <f t="shared" si="2"/>
        <v>1712410</v>
      </c>
      <c r="AM13" s="80" t="s">
        <v>353</v>
      </c>
      <c r="AN13" s="80" t="s">
        <v>327</v>
      </c>
      <c r="AO13" s="79"/>
      <c r="AP13" s="80" t="s">
        <v>394</v>
      </c>
      <c r="AQ13" s="18" t="s">
        <v>354</v>
      </c>
      <c r="AR13" s="18">
        <v>2015000</v>
      </c>
      <c r="AS13" s="18">
        <f>+AR13*0.19</f>
        <v>382850</v>
      </c>
      <c r="AT13" s="18">
        <f>+AR13*1.19</f>
        <v>2397850</v>
      </c>
      <c r="AU13" s="18">
        <f>+F13*AT13</f>
        <v>2397850</v>
      </c>
      <c r="AV13" s="80" t="s">
        <v>49</v>
      </c>
      <c r="AW13" s="80">
        <v>30</v>
      </c>
      <c r="AX13" s="79" t="s">
        <v>388</v>
      </c>
      <c r="AY13" s="21"/>
      <c r="AZ13" s="21"/>
      <c r="BA13" s="21"/>
      <c r="BB13" s="21"/>
      <c r="BC13" s="21"/>
      <c r="BD13" s="21"/>
      <c r="BE13" s="21"/>
      <c r="BF13" s="21"/>
      <c r="BG13" s="21"/>
      <c r="BH13" s="21"/>
      <c r="BI13" s="18" t="s">
        <v>355</v>
      </c>
      <c r="BJ13" s="18">
        <v>2100000</v>
      </c>
      <c r="BK13" s="18">
        <f t="shared" si="3"/>
        <v>399000</v>
      </c>
      <c r="BL13" s="18">
        <f t="shared" si="4"/>
        <v>2499000</v>
      </c>
      <c r="BM13" s="18">
        <f t="shared" si="5"/>
        <v>2499000</v>
      </c>
      <c r="BN13" s="63" t="s">
        <v>215</v>
      </c>
      <c r="BO13" s="63" t="s">
        <v>329</v>
      </c>
      <c r="BP13" s="79" t="s">
        <v>134</v>
      </c>
      <c r="BQ13" s="21"/>
      <c r="BR13" s="18" t="s">
        <v>356</v>
      </c>
      <c r="BS13" s="18">
        <v>1300000</v>
      </c>
      <c r="BT13" s="18">
        <f t="shared" ref="BT13" si="6">+BS13*0.19</f>
        <v>247000</v>
      </c>
      <c r="BU13" s="18">
        <f t="shared" ref="BU13" si="7">+BS13*1.19</f>
        <v>1547000</v>
      </c>
      <c r="BV13" s="18">
        <f t="shared" ref="BV13" si="8">+F13*BU13</f>
        <v>1547000</v>
      </c>
      <c r="BW13" s="78" t="s">
        <v>54</v>
      </c>
      <c r="BX13" s="78" t="s">
        <v>75</v>
      </c>
      <c r="BY13" s="79" t="s">
        <v>134</v>
      </c>
      <c r="BZ13" s="21"/>
      <c r="CA13" s="18" t="s">
        <v>357</v>
      </c>
      <c r="CB13" s="18">
        <v>1890000</v>
      </c>
      <c r="CC13" s="18">
        <f>+CB13*0.19</f>
        <v>359100</v>
      </c>
      <c r="CD13" s="18">
        <f>+CB13*1.19</f>
        <v>2249100</v>
      </c>
      <c r="CE13" s="18">
        <f>+F13*CD13</f>
        <v>2249100</v>
      </c>
      <c r="CF13" s="79" t="s">
        <v>49</v>
      </c>
      <c r="CG13" s="79" t="s">
        <v>56</v>
      </c>
      <c r="CH13" s="79" t="s">
        <v>134</v>
      </c>
      <c r="CI13" s="21"/>
    </row>
    <row r="14" spans="1:87" x14ac:dyDescent="0.25">
      <c r="A14" s="36"/>
      <c r="B14" s="36"/>
      <c r="C14" s="37" t="s">
        <v>358</v>
      </c>
      <c r="D14" s="36"/>
      <c r="E14" s="38"/>
      <c r="F14" s="36"/>
      <c r="G14" s="36"/>
      <c r="H14" s="39"/>
      <c r="I14" s="39"/>
      <c r="J14" s="39"/>
      <c r="K14" s="72">
        <f>SUM(K10:K13)</f>
        <v>1875504.26</v>
      </c>
      <c r="AL14" s="42">
        <f>SUM(AL10:AL13)</f>
        <v>10143798</v>
      </c>
      <c r="BM14" s="42">
        <f>SUM(BM10:BM13)</f>
        <v>15637790</v>
      </c>
      <c r="BV14" s="41">
        <f>SUM(BV10:BV13)</f>
        <v>11662000</v>
      </c>
    </row>
    <row r="15" spans="1:87" x14ac:dyDescent="0.25">
      <c r="A15" s="36"/>
      <c r="B15" s="36"/>
      <c r="C15" s="36"/>
      <c r="D15" s="36"/>
      <c r="E15" s="38"/>
      <c r="F15" s="36"/>
      <c r="G15" s="36"/>
      <c r="H15" s="39"/>
      <c r="I15" s="39"/>
      <c r="J15" s="39"/>
      <c r="K15" s="36"/>
    </row>
    <row r="16" spans="1:87" x14ac:dyDescent="0.25">
      <c r="A16" s="36"/>
      <c r="B16" s="36"/>
      <c r="C16" s="36"/>
      <c r="D16" s="36"/>
      <c r="E16" s="38"/>
      <c r="F16" s="36"/>
      <c r="G16" s="36"/>
      <c r="H16" s="39"/>
      <c r="I16" s="39"/>
      <c r="J16" s="39"/>
      <c r="K16" s="36"/>
    </row>
    <row r="17" spans="1:11" x14ac:dyDescent="0.25">
      <c r="A17" s="36"/>
      <c r="B17" s="36"/>
      <c r="C17" s="36"/>
      <c r="D17" s="36"/>
      <c r="E17" s="38"/>
      <c r="F17" s="36"/>
      <c r="G17" s="36"/>
      <c r="H17" s="39"/>
      <c r="I17" s="39"/>
      <c r="J17" s="39"/>
      <c r="K17" s="36"/>
    </row>
  </sheetData>
  <mergeCells count="14">
    <mergeCell ref="BR8:BZ8"/>
    <mergeCell ref="CA8:CI8"/>
    <mergeCell ref="P8:X8"/>
    <mergeCell ref="Y8:AG8"/>
    <mergeCell ref="AH8:AP8"/>
    <mergeCell ref="AQ8:AY8"/>
    <mergeCell ref="AZ8:BH8"/>
    <mergeCell ref="BI8:BQ8"/>
    <mergeCell ref="G8:O8"/>
    <mergeCell ref="A1:K1"/>
    <mergeCell ref="A2:K2"/>
    <mergeCell ref="A3:K3"/>
    <mergeCell ref="A4:K4"/>
    <mergeCell ref="A5:K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Q22"/>
  <sheetViews>
    <sheetView tabSelected="1" topLeftCell="AI1" workbookViewId="0">
      <selection activeCell="BM11" sqref="BM11"/>
    </sheetView>
  </sheetViews>
  <sheetFormatPr baseColWidth="10" defaultRowHeight="15" x14ac:dyDescent="0.25"/>
  <cols>
    <col min="1" max="1" width="13" customWidth="1"/>
    <col min="2" max="2" width="23.7109375" customWidth="1"/>
    <col min="3" max="3" width="122.7109375" customWidth="1"/>
    <col min="4" max="4" width="9.28515625" bestFit="1" customWidth="1"/>
    <col min="5" max="5" width="21.42578125" customWidth="1"/>
    <col min="6" max="6" width="10.42578125" customWidth="1"/>
    <col min="7" max="7" width="19.85546875" customWidth="1"/>
    <col min="8" max="8" width="19.42578125" customWidth="1"/>
    <col min="9" max="9" width="10.42578125" customWidth="1"/>
    <col min="10" max="10" width="14.85546875" customWidth="1"/>
    <col min="11" max="11" width="12" customWidth="1"/>
    <col min="12" max="12" width="15.7109375" customWidth="1"/>
    <col min="13" max="15" width="15.42578125" customWidth="1"/>
    <col min="16" max="25" width="11.42578125" customWidth="1"/>
    <col min="26" max="26" width="15.42578125" customWidth="1"/>
    <col min="27" max="29" width="12.42578125" customWidth="1"/>
    <col min="30" max="34" width="11.42578125" customWidth="1"/>
    <col min="35" max="35" width="12.42578125" customWidth="1"/>
    <col min="36" max="40" width="11.42578125" customWidth="1"/>
    <col min="41" max="41" width="17.42578125" customWidth="1"/>
    <col min="42" max="42" width="11.42578125" customWidth="1"/>
    <col min="43" max="43" width="18.140625" customWidth="1"/>
    <col min="44" max="59" width="11.42578125" customWidth="1"/>
    <col min="60" max="60" width="13.140625" customWidth="1"/>
    <col min="61" max="69" width="14.7109375"/>
  </cols>
  <sheetData>
    <row r="1" spans="1:69" x14ac:dyDescent="0.25">
      <c r="A1" s="98" t="s">
        <v>0</v>
      </c>
      <c r="B1" s="99"/>
      <c r="C1" s="99"/>
      <c r="D1" s="99"/>
      <c r="E1" s="99"/>
      <c r="F1" s="99"/>
      <c r="G1" s="99"/>
      <c r="H1" s="99"/>
      <c r="I1" s="99"/>
      <c r="J1" s="99"/>
      <c r="K1" s="99"/>
      <c r="L1" s="1"/>
      <c r="M1" s="1"/>
      <c r="N1" s="1"/>
      <c r="O1" s="1"/>
    </row>
    <row r="2" spans="1:69" x14ac:dyDescent="0.25">
      <c r="A2" s="98" t="s">
        <v>1</v>
      </c>
      <c r="B2" s="99"/>
      <c r="C2" s="99"/>
      <c r="D2" s="99"/>
      <c r="E2" s="99"/>
      <c r="F2" s="99"/>
      <c r="G2" s="99"/>
      <c r="H2" s="99"/>
      <c r="I2" s="99"/>
      <c r="J2" s="99"/>
      <c r="K2" s="99"/>
      <c r="L2" s="1"/>
      <c r="M2" s="1"/>
      <c r="N2" s="1"/>
      <c r="O2" s="1"/>
    </row>
    <row r="3" spans="1:69" x14ac:dyDescent="0.25">
      <c r="A3" s="100" t="s">
        <v>2</v>
      </c>
      <c r="B3" s="101"/>
      <c r="C3" s="101"/>
      <c r="D3" s="101"/>
      <c r="E3" s="101"/>
      <c r="F3" s="101"/>
      <c r="G3" s="101"/>
      <c r="H3" s="101"/>
      <c r="I3" s="101"/>
      <c r="J3" s="101"/>
      <c r="K3" s="101"/>
      <c r="L3" s="1"/>
      <c r="M3" s="1"/>
      <c r="N3" s="1"/>
      <c r="O3" s="1"/>
    </row>
    <row r="4" spans="1:69" x14ac:dyDescent="0.25">
      <c r="A4" s="102" t="s">
        <v>3</v>
      </c>
      <c r="B4" s="103"/>
      <c r="C4" s="103"/>
      <c r="D4" s="103"/>
      <c r="E4" s="103"/>
      <c r="F4" s="103"/>
      <c r="G4" s="103"/>
      <c r="H4" s="103"/>
      <c r="I4" s="103"/>
      <c r="J4" s="103"/>
      <c r="K4" s="103"/>
      <c r="L4" s="1"/>
      <c r="M4" s="1"/>
      <c r="N4" s="1"/>
      <c r="O4" s="1"/>
    </row>
    <row r="5" spans="1:69" x14ac:dyDescent="0.25">
      <c r="A5" s="98" t="s">
        <v>359</v>
      </c>
      <c r="B5" s="99"/>
      <c r="C5" s="99"/>
      <c r="D5" s="99"/>
      <c r="E5" s="99"/>
      <c r="F5" s="99"/>
      <c r="G5" s="99"/>
      <c r="H5" s="99"/>
      <c r="I5" s="99"/>
      <c r="J5" s="99"/>
      <c r="K5" s="99"/>
      <c r="L5" s="1"/>
      <c r="M5" s="1"/>
      <c r="N5" s="1"/>
      <c r="O5" s="1"/>
    </row>
    <row r="6" spans="1:69" x14ac:dyDescent="0.25">
      <c r="A6" s="2"/>
      <c r="B6" s="1"/>
      <c r="C6" s="1"/>
      <c r="D6" s="1"/>
      <c r="E6" s="3"/>
      <c r="F6" s="1"/>
      <c r="G6" s="1"/>
      <c r="H6" s="4"/>
      <c r="I6" s="4"/>
      <c r="J6" s="4"/>
      <c r="K6" s="1"/>
      <c r="L6" s="1"/>
      <c r="M6" s="1"/>
      <c r="N6" s="1"/>
      <c r="O6" s="1"/>
    </row>
    <row r="7" spans="1:69" x14ac:dyDescent="0.25">
      <c r="A7" s="5" t="s">
        <v>360</v>
      </c>
      <c r="B7" s="1"/>
      <c r="C7" s="1"/>
      <c r="D7" s="1"/>
      <c r="E7" s="3"/>
      <c r="F7" s="1"/>
      <c r="G7" s="1"/>
      <c r="H7" s="4"/>
      <c r="I7" s="4"/>
      <c r="J7" s="4"/>
      <c r="K7" s="1"/>
      <c r="L7" s="1"/>
      <c r="M7" s="1"/>
      <c r="N7" s="1"/>
      <c r="O7" s="1"/>
    </row>
    <row r="8" spans="1:69" x14ac:dyDescent="0.25">
      <c r="A8" s="1"/>
      <c r="B8" s="6"/>
      <c r="C8" s="6"/>
      <c r="D8" s="6"/>
      <c r="E8" s="3"/>
      <c r="F8" s="6"/>
      <c r="G8" s="123" t="s">
        <v>6</v>
      </c>
      <c r="H8" s="124"/>
      <c r="I8" s="124"/>
      <c r="J8" s="124"/>
      <c r="K8" s="124"/>
      <c r="L8" s="124"/>
      <c r="M8" s="124"/>
      <c r="N8" s="124"/>
      <c r="O8" s="125"/>
      <c r="P8" s="105" t="s">
        <v>10</v>
      </c>
      <c r="Q8" s="105"/>
      <c r="R8" s="105"/>
      <c r="S8" s="105"/>
      <c r="T8" s="105"/>
      <c r="U8" s="105"/>
      <c r="V8" s="105"/>
      <c r="W8" s="105"/>
      <c r="X8" s="105"/>
      <c r="Y8" s="105" t="s">
        <v>361</v>
      </c>
      <c r="Z8" s="105"/>
      <c r="AA8" s="105"/>
      <c r="AB8" s="105"/>
      <c r="AC8" s="105"/>
      <c r="AD8" s="105"/>
      <c r="AE8" s="105"/>
      <c r="AF8" s="105"/>
      <c r="AG8" s="105"/>
      <c r="AH8" s="105" t="s">
        <v>362</v>
      </c>
      <c r="AI8" s="105"/>
      <c r="AJ8" s="105"/>
      <c r="AK8" s="105"/>
      <c r="AL8" s="105"/>
      <c r="AM8" s="105"/>
      <c r="AN8" s="105"/>
      <c r="AO8" s="105"/>
      <c r="AP8" s="105"/>
      <c r="AQ8" s="105" t="s">
        <v>12</v>
      </c>
      <c r="AR8" s="105"/>
      <c r="AS8" s="105"/>
      <c r="AT8" s="105"/>
      <c r="AU8" s="105"/>
      <c r="AV8" s="105"/>
      <c r="AW8" s="105"/>
      <c r="AX8" s="105"/>
      <c r="AY8" s="105"/>
      <c r="AZ8" s="105" t="s">
        <v>363</v>
      </c>
      <c r="BA8" s="105"/>
      <c r="BB8" s="105"/>
      <c r="BC8" s="105"/>
      <c r="BD8" s="105"/>
      <c r="BE8" s="105"/>
      <c r="BF8" s="105"/>
      <c r="BG8" s="105"/>
      <c r="BH8" s="105"/>
      <c r="BI8" s="105" t="s">
        <v>387</v>
      </c>
      <c r="BJ8" s="105"/>
      <c r="BK8" s="105"/>
      <c r="BL8" s="105"/>
      <c r="BM8" s="105"/>
      <c r="BN8" s="105"/>
      <c r="BO8" s="105"/>
      <c r="BP8" s="105"/>
      <c r="BQ8" s="105"/>
    </row>
    <row r="9" spans="1:69" ht="90" x14ac:dyDescent="0.25">
      <c r="A9" s="7" t="s">
        <v>17</v>
      </c>
      <c r="B9" s="7" t="s">
        <v>18</v>
      </c>
      <c r="C9" s="7" t="s">
        <v>19</v>
      </c>
      <c r="D9" s="7" t="s">
        <v>20</v>
      </c>
      <c r="E9" s="7" t="s">
        <v>21</v>
      </c>
      <c r="F9" s="7" t="s">
        <v>22</v>
      </c>
      <c r="G9" s="7" t="s">
        <v>23</v>
      </c>
      <c r="H9" s="7" t="s">
        <v>24</v>
      </c>
      <c r="I9" s="7" t="s">
        <v>25</v>
      </c>
      <c r="J9" s="7" t="s">
        <v>26</v>
      </c>
      <c r="K9" s="7" t="s">
        <v>27</v>
      </c>
      <c r="L9" s="7" t="s">
        <v>28</v>
      </c>
      <c r="M9" s="7" t="s">
        <v>29</v>
      </c>
      <c r="N9" s="7" t="s">
        <v>30</v>
      </c>
      <c r="O9" s="7" t="s">
        <v>31</v>
      </c>
      <c r="P9" s="10" t="s">
        <v>23</v>
      </c>
      <c r="Q9" s="10" t="s">
        <v>24</v>
      </c>
      <c r="R9" s="10" t="s">
        <v>25</v>
      </c>
      <c r="S9" s="10" t="s">
        <v>26</v>
      </c>
      <c r="T9" s="10" t="s">
        <v>27</v>
      </c>
      <c r="U9" s="10" t="s">
        <v>28</v>
      </c>
      <c r="V9" s="10" t="s">
        <v>29</v>
      </c>
      <c r="W9" s="10" t="s">
        <v>30</v>
      </c>
      <c r="X9" s="10" t="s">
        <v>31</v>
      </c>
      <c r="Y9" s="10" t="s">
        <v>23</v>
      </c>
      <c r="Z9" s="10" t="s">
        <v>24</v>
      </c>
      <c r="AA9" s="10" t="s">
        <v>25</v>
      </c>
      <c r="AB9" s="10" t="s">
        <v>26</v>
      </c>
      <c r="AC9" s="10" t="s">
        <v>27</v>
      </c>
      <c r="AD9" s="10" t="s">
        <v>28</v>
      </c>
      <c r="AE9" s="10" t="s">
        <v>29</v>
      </c>
      <c r="AF9" s="10" t="s">
        <v>30</v>
      </c>
      <c r="AG9" s="10" t="s">
        <v>31</v>
      </c>
      <c r="AH9" s="10" t="s">
        <v>23</v>
      </c>
      <c r="AI9" s="10" t="s">
        <v>24</v>
      </c>
      <c r="AJ9" s="10" t="s">
        <v>25</v>
      </c>
      <c r="AK9" s="10" t="s">
        <v>26</v>
      </c>
      <c r="AL9" s="10" t="s">
        <v>27</v>
      </c>
      <c r="AM9" s="10" t="s">
        <v>28</v>
      </c>
      <c r="AN9" s="10" t="s">
        <v>29</v>
      </c>
      <c r="AO9" s="10" t="s">
        <v>30</v>
      </c>
      <c r="AP9" s="10" t="s">
        <v>31</v>
      </c>
      <c r="AQ9" s="10" t="s">
        <v>23</v>
      </c>
      <c r="AR9" s="10" t="s">
        <v>24</v>
      </c>
      <c r="AS9" s="10" t="s">
        <v>25</v>
      </c>
      <c r="AT9" s="10" t="s">
        <v>26</v>
      </c>
      <c r="AU9" s="10" t="s">
        <v>27</v>
      </c>
      <c r="AV9" s="10" t="s">
        <v>28</v>
      </c>
      <c r="AW9" s="10" t="s">
        <v>29</v>
      </c>
      <c r="AX9" s="10" t="s">
        <v>30</v>
      </c>
      <c r="AY9" s="10" t="s">
        <v>31</v>
      </c>
      <c r="AZ9" s="10" t="s">
        <v>23</v>
      </c>
      <c r="BA9" s="10" t="s">
        <v>24</v>
      </c>
      <c r="BB9" s="10" t="s">
        <v>25</v>
      </c>
      <c r="BC9" s="10" t="s">
        <v>26</v>
      </c>
      <c r="BD9" s="10" t="s">
        <v>27</v>
      </c>
      <c r="BE9" s="10" t="s">
        <v>28</v>
      </c>
      <c r="BF9" s="10" t="s">
        <v>29</v>
      </c>
      <c r="BG9" s="10" t="s">
        <v>30</v>
      </c>
      <c r="BH9" s="10" t="s">
        <v>31</v>
      </c>
      <c r="BI9" s="10" t="s">
        <v>23</v>
      </c>
      <c r="BJ9" s="10" t="s">
        <v>24</v>
      </c>
      <c r="BK9" s="10" t="s">
        <v>25</v>
      </c>
      <c r="BL9" s="10" t="s">
        <v>26</v>
      </c>
      <c r="BM9" s="10" t="s">
        <v>27</v>
      </c>
      <c r="BN9" s="10" t="s">
        <v>28</v>
      </c>
      <c r="BO9" s="10" t="s">
        <v>29</v>
      </c>
      <c r="BP9" s="10" t="s">
        <v>30</v>
      </c>
      <c r="BQ9" s="10" t="s">
        <v>31</v>
      </c>
    </row>
    <row r="10" spans="1:69" ht="60" x14ac:dyDescent="0.25">
      <c r="A10" s="79">
        <v>1</v>
      </c>
      <c r="B10" s="73" t="s">
        <v>364</v>
      </c>
      <c r="C10" s="68" t="s">
        <v>365</v>
      </c>
      <c r="D10" s="81" t="s">
        <v>130</v>
      </c>
      <c r="E10" s="60" t="s">
        <v>366</v>
      </c>
      <c r="F10" s="81">
        <v>1</v>
      </c>
      <c r="G10" s="21"/>
      <c r="H10" s="79"/>
      <c r="I10" s="79"/>
      <c r="J10" s="79"/>
      <c r="K10" s="79"/>
      <c r="L10" s="79"/>
      <c r="M10" s="79"/>
      <c r="N10" s="79"/>
      <c r="O10" s="79"/>
      <c r="P10" s="21"/>
      <c r="Q10" s="79"/>
      <c r="R10" s="79"/>
      <c r="S10" s="79"/>
      <c r="T10" s="79"/>
      <c r="U10" s="79"/>
      <c r="V10" s="79"/>
      <c r="W10" s="79"/>
      <c r="X10" s="79"/>
      <c r="Y10" s="21"/>
      <c r="Z10" s="79"/>
      <c r="AA10" s="79"/>
      <c r="AB10" s="79"/>
      <c r="AC10" s="79"/>
      <c r="AD10" s="79"/>
      <c r="AE10" s="79"/>
      <c r="AF10" s="79"/>
      <c r="AG10" s="79"/>
      <c r="AH10" s="18" t="s">
        <v>367</v>
      </c>
      <c r="AI10" s="18">
        <v>1998000</v>
      </c>
      <c r="AJ10" s="18">
        <f>+AI10*0.19</f>
        <v>379620</v>
      </c>
      <c r="AK10" s="18">
        <f>+AI10*1.19</f>
        <v>2377620</v>
      </c>
      <c r="AL10" s="18">
        <f>+F10*AK10</f>
        <v>2377620</v>
      </c>
      <c r="AM10" s="79" t="s">
        <v>42</v>
      </c>
      <c r="AN10" s="79" t="s">
        <v>43</v>
      </c>
      <c r="AO10" s="80" t="s">
        <v>368</v>
      </c>
      <c r="AP10" s="79"/>
      <c r="AQ10" s="18"/>
      <c r="AR10" s="18"/>
      <c r="AS10" s="18"/>
      <c r="AT10" s="18"/>
      <c r="AU10" s="18"/>
      <c r="AV10" s="79"/>
      <c r="AW10" s="79"/>
      <c r="AX10" s="79"/>
      <c r="AY10" s="79"/>
      <c r="AZ10" s="18" t="s">
        <v>369</v>
      </c>
      <c r="BA10" s="18">
        <v>11000000</v>
      </c>
      <c r="BB10" s="18">
        <f>+BA10*0.19</f>
        <v>2090000</v>
      </c>
      <c r="BC10" s="18">
        <f>+BA10*1.19</f>
        <v>13090000</v>
      </c>
      <c r="BD10" s="18">
        <f>+F10*BC10</f>
        <v>13090000</v>
      </c>
      <c r="BE10" s="79" t="s">
        <v>370</v>
      </c>
      <c r="BF10" s="79" t="s">
        <v>38</v>
      </c>
      <c r="BG10" s="79"/>
      <c r="BH10" s="80" t="s">
        <v>371</v>
      </c>
      <c r="BI10" s="92" t="s">
        <v>399</v>
      </c>
      <c r="BJ10" s="92">
        <v>2236709</v>
      </c>
      <c r="BK10" s="92">
        <f>+BJ10*0.19</f>
        <v>424974.71</v>
      </c>
      <c r="BL10" s="92">
        <f>+BJ10*1.19</f>
        <v>2661683.71</v>
      </c>
      <c r="BM10" s="92">
        <f>+F10*BL10</f>
        <v>2661683.71</v>
      </c>
      <c r="BN10" s="90" t="s">
        <v>49</v>
      </c>
      <c r="BO10" s="90">
        <v>15</v>
      </c>
      <c r="BP10" s="91" t="s">
        <v>388</v>
      </c>
      <c r="BQ10" s="21"/>
    </row>
    <row r="11" spans="1:69" ht="165" x14ac:dyDescent="0.25">
      <c r="A11" s="79">
        <v>2</v>
      </c>
      <c r="B11" s="73" t="s">
        <v>372</v>
      </c>
      <c r="C11" s="74" t="s">
        <v>373</v>
      </c>
      <c r="D11" s="81" t="s">
        <v>130</v>
      </c>
      <c r="E11" s="80" t="s">
        <v>374</v>
      </c>
      <c r="F11" s="81">
        <v>1</v>
      </c>
      <c r="G11" s="18" t="s">
        <v>375</v>
      </c>
      <c r="H11" s="18">
        <v>1857143</v>
      </c>
      <c r="I11" s="18">
        <f>+H11*0.19</f>
        <v>352857.17</v>
      </c>
      <c r="J11" s="18">
        <f>+H11*1.19</f>
        <v>2210000.17</v>
      </c>
      <c r="K11" s="18">
        <f>+F11*J11</f>
        <v>2210000.17</v>
      </c>
      <c r="L11" s="79" t="s">
        <v>37</v>
      </c>
      <c r="M11" s="79" t="s">
        <v>93</v>
      </c>
      <c r="N11" s="79" t="s">
        <v>192</v>
      </c>
      <c r="O11" s="80"/>
      <c r="P11" s="18" t="s">
        <v>376</v>
      </c>
      <c r="Q11" s="18">
        <v>2905000</v>
      </c>
      <c r="R11" s="18">
        <f>+Q11*0.19</f>
        <v>551950</v>
      </c>
      <c r="S11" s="18">
        <f>+Q11*1.19</f>
        <v>3456950</v>
      </c>
      <c r="T11" s="18">
        <f>+F11*S11</f>
        <v>3456950</v>
      </c>
      <c r="U11" s="79" t="s">
        <v>37</v>
      </c>
      <c r="V11" s="79" t="s">
        <v>38</v>
      </c>
      <c r="W11" s="80" t="s">
        <v>192</v>
      </c>
      <c r="X11" s="79"/>
      <c r="Y11" s="18"/>
      <c r="Z11" s="18"/>
      <c r="AA11" s="18">
        <f>+Z11*0.19</f>
        <v>0</v>
      </c>
      <c r="AB11" s="18"/>
      <c r="AC11" s="18"/>
      <c r="AD11" s="79"/>
      <c r="AE11" s="79"/>
      <c r="AF11" s="79"/>
      <c r="AG11" s="79"/>
      <c r="AH11" s="18" t="s">
        <v>377</v>
      </c>
      <c r="AI11" s="18">
        <v>2390000</v>
      </c>
      <c r="AJ11" s="18">
        <f>+AI11*0.19</f>
        <v>454100</v>
      </c>
      <c r="AK11" s="18">
        <f>+AI11*1.19</f>
        <v>2844100</v>
      </c>
      <c r="AL11" s="18">
        <f>+F11*AK11</f>
        <v>2844100</v>
      </c>
      <c r="AM11" s="79" t="s">
        <v>42</v>
      </c>
      <c r="AN11" s="79" t="s">
        <v>43</v>
      </c>
      <c r="AO11" s="79"/>
      <c r="AP11" s="80" t="s">
        <v>395</v>
      </c>
      <c r="AQ11" s="18" t="s">
        <v>378</v>
      </c>
      <c r="AR11" s="18">
        <v>2280000</v>
      </c>
      <c r="AS11" s="18">
        <f>+AR11*0.19</f>
        <v>433200</v>
      </c>
      <c r="AT11" s="18">
        <f>+AR11*1.19</f>
        <v>2713200</v>
      </c>
      <c r="AU11" s="18">
        <f>+F11*AT11</f>
        <v>2713200</v>
      </c>
      <c r="AV11" s="79" t="s">
        <v>49</v>
      </c>
      <c r="AW11" s="79">
        <v>20</v>
      </c>
      <c r="AX11" s="79"/>
      <c r="AY11" s="80" t="s">
        <v>398</v>
      </c>
      <c r="AZ11" s="18"/>
      <c r="BA11" s="18"/>
      <c r="BB11" s="18"/>
      <c r="BC11" s="18"/>
      <c r="BD11" s="18"/>
      <c r="BE11" s="79"/>
      <c r="BF11" s="79"/>
      <c r="BG11" s="79"/>
      <c r="BH11" s="79"/>
      <c r="BI11" s="21"/>
      <c r="BJ11" s="21"/>
      <c r="BK11" s="21"/>
      <c r="BL11" s="21"/>
      <c r="BM11" s="21"/>
      <c r="BN11" s="21"/>
      <c r="BO11" s="21"/>
      <c r="BP11" s="21"/>
      <c r="BQ11" s="21"/>
    </row>
    <row r="12" spans="1:69" ht="15.75" customHeight="1" x14ac:dyDescent="0.25">
      <c r="A12" s="109">
        <v>3</v>
      </c>
      <c r="B12" s="131" t="s">
        <v>380</v>
      </c>
      <c r="C12" s="135" t="s">
        <v>381</v>
      </c>
      <c r="D12" s="138" t="s">
        <v>130</v>
      </c>
      <c r="E12" s="115" t="s">
        <v>382</v>
      </c>
      <c r="F12" s="138">
        <v>1</v>
      </c>
      <c r="G12" s="138"/>
      <c r="H12" s="138"/>
      <c r="I12" s="138"/>
      <c r="J12" s="138"/>
      <c r="K12" s="138"/>
      <c r="L12" s="138"/>
      <c r="M12" s="138"/>
      <c r="N12" s="129"/>
      <c r="O12" s="129"/>
      <c r="P12" s="129"/>
      <c r="Q12" s="129"/>
      <c r="R12" s="129"/>
      <c r="S12" s="129"/>
      <c r="T12" s="129"/>
      <c r="U12" s="129"/>
      <c r="V12" s="129"/>
      <c r="W12" s="129"/>
      <c r="X12" s="129"/>
      <c r="Y12" s="146" t="s">
        <v>383</v>
      </c>
      <c r="Z12" s="146">
        <v>66900000</v>
      </c>
      <c r="AA12" s="146">
        <f>+Z12*0.19</f>
        <v>12711000</v>
      </c>
      <c r="AB12" s="146">
        <f>+Z12*1.19</f>
        <v>79611000</v>
      </c>
      <c r="AC12" s="146">
        <f>+F12*AB12</f>
        <v>79611000</v>
      </c>
      <c r="AD12" s="145" t="s">
        <v>384</v>
      </c>
      <c r="AE12" s="145" t="s">
        <v>385</v>
      </c>
      <c r="AF12" s="129" t="s">
        <v>379</v>
      </c>
      <c r="AG12" s="129"/>
      <c r="AH12" s="146"/>
      <c r="AI12" s="146"/>
      <c r="AJ12" s="146"/>
      <c r="AK12" s="146"/>
      <c r="AL12" s="146"/>
      <c r="AM12" s="145"/>
      <c r="AN12" s="145"/>
      <c r="AO12" s="129"/>
      <c r="AP12" s="129"/>
      <c r="AQ12" s="146"/>
      <c r="AR12" s="146"/>
      <c r="AS12" s="146"/>
      <c r="AT12" s="146"/>
      <c r="AU12" s="146"/>
      <c r="AV12" s="145"/>
      <c r="AW12" s="145"/>
      <c r="AX12" s="129"/>
      <c r="AY12" s="129"/>
      <c r="AZ12" s="146"/>
      <c r="BA12" s="146"/>
      <c r="BB12" s="146"/>
      <c r="BC12" s="146"/>
      <c r="BD12" s="146"/>
      <c r="BE12" s="145"/>
      <c r="BF12" s="145"/>
      <c r="BG12" s="129"/>
      <c r="BH12" s="129"/>
      <c r="BI12" s="129"/>
      <c r="BJ12" s="129"/>
      <c r="BK12" s="129"/>
      <c r="BL12" s="129"/>
      <c r="BM12" s="129"/>
      <c r="BN12" s="129"/>
      <c r="BO12" s="129"/>
      <c r="BP12" s="129"/>
      <c r="BQ12" s="129"/>
    </row>
    <row r="13" spans="1:69" ht="15" customHeight="1" x14ac:dyDescent="0.25">
      <c r="A13" s="109"/>
      <c r="B13" s="132"/>
      <c r="C13" s="136"/>
      <c r="D13" s="139"/>
      <c r="E13" s="141"/>
      <c r="F13" s="139"/>
      <c r="G13" s="139"/>
      <c r="H13" s="143"/>
      <c r="I13" s="143"/>
      <c r="J13" s="143"/>
      <c r="K13" s="143"/>
      <c r="L13" s="143"/>
      <c r="M13" s="143"/>
      <c r="N13" s="130"/>
      <c r="O13" s="130"/>
      <c r="P13" s="130"/>
      <c r="Q13" s="109"/>
      <c r="R13" s="109"/>
      <c r="S13" s="109"/>
      <c r="T13" s="109"/>
      <c r="U13" s="109"/>
      <c r="V13" s="109"/>
      <c r="W13" s="109"/>
      <c r="X13" s="109"/>
      <c r="Y13" s="147"/>
      <c r="Z13" s="147"/>
      <c r="AA13" s="147"/>
      <c r="AB13" s="147"/>
      <c r="AC13" s="147"/>
      <c r="AD13" s="133"/>
      <c r="AE13" s="133"/>
      <c r="AF13" s="109"/>
      <c r="AG13" s="109"/>
      <c r="AH13" s="147"/>
      <c r="AI13" s="147"/>
      <c r="AJ13" s="147"/>
      <c r="AK13" s="147"/>
      <c r="AL13" s="147"/>
      <c r="AM13" s="133"/>
      <c r="AN13" s="133"/>
      <c r="AO13" s="109"/>
      <c r="AP13" s="109"/>
      <c r="AQ13" s="147"/>
      <c r="AR13" s="147"/>
      <c r="AS13" s="147"/>
      <c r="AT13" s="147"/>
      <c r="AU13" s="147"/>
      <c r="AV13" s="133"/>
      <c r="AW13" s="133"/>
      <c r="AX13" s="109"/>
      <c r="AY13" s="109"/>
      <c r="AZ13" s="147"/>
      <c r="BA13" s="147"/>
      <c r="BB13" s="147"/>
      <c r="BC13" s="147"/>
      <c r="BD13" s="147"/>
      <c r="BE13" s="133"/>
      <c r="BF13" s="133"/>
      <c r="BG13" s="109"/>
      <c r="BH13" s="109"/>
      <c r="BI13" s="109"/>
      <c r="BJ13" s="109"/>
      <c r="BK13" s="109"/>
      <c r="BL13" s="109"/>
      <c r="BM13" s="109"/>
      <c r="BN13" s="109"/>
      <c r="BO13" s="109"/>
      <c r="BP13" s="109"/>
      <c r="BQ13" s="109"/>
    </row>
    <row r="14" spans="1:69" ht="15" customHeight="1" x14ac:dyDescent="0.25">
      <c r="A14" s="109"/>
      <c r="B14" s="132"/>
      <c r="C14" s="136"/>
      <c r="D14" s="139"/>
      <c r="E14" s="141"/>
      <c r="F14" s="139"/>
      <c r="G14" s="139"/>
      <c r="H14" s="143"/>
      <c r="I14" s="143"/>
      <c r="J14" s="143"/>
      <c r="K14" s="143"/>
      <c r="L14" s="143"/>
      <c r="M14" s="143"/>
      <c r="N14" s="130"/>
      <c r="O14" s="130"/>
      <c r="P14" s="130"/>
      <c r="Q14" s="109"/>
      <c r="R14" s="109"/>
      <c r="S14" s="109"/>
      <c r="T14" s="109"/>
      <c r="U14" s="109"/>
      <c r="V14" s="109"/>
      <c r="W14" s="109"/>
      <c r="X14" s="109"/>
      <c r="Y14" s="147"/>
      <c r="Z14" s="147"/>
      <c r="AA14" s="147"/>
      <c r="AB14" s="147"/>
      <c r="AC14" s="147"/>
      <c r="AD14" s="133"/>
      <c r="AE14" s="133"/>
      <c r="AF14" s="109"/>
      <c r="AG14" s="109"/>
      <c r="AH14" s="147"/>
      <c r="AI14" s="147"/>
      <c r="AJ14" s="147"/>
      <c r="AK14" s="147"/>
      <c r="AL14" s="147"/>
      <c r="AM14" s="133"/>
      <c r="AN14" s="133"/>
      <c r="AO14" s="109"/>
      <c r="AP14" s="109"/>
      <c r="AQ14" s="147"/>
      <c r="AR14" s="147"/>
      <c r="AS14" s="147"/>
      <c r="AT14" s="147"/>
      <c r="AU14" s="147"/>
      <c r="AV14" s="133"/>
      <c r="AW14" s="133"/>
      <c r="AX14" s="109"/>
      <c r="AY14" s="109"/>
      <c r="AZ14" s="147"/>
      <c r="BA14" s="147"/>
      <c r="BB14" s="147"/>
      <c r="BC14" s="147"/>
      <c r="BD14" s="147"/>
      <c r="BE14" s="133"/>
      <c r="BF14" s="133"/>
      <c r="BG14" s="109"/>
      <c r="BH14" s="109"/>
      <c r="BI14" s="109"/>
      <c r="BJ14" s="109"/>
      <c r="BK14" s="109"/>
      <c r="BL14" s="109"/>
      <c r="BM14" s="109"/>
      <c r="BN14" s="109"/>
      <c r="BO14" s="109"/>
      <c r="BP14" s="109"/>
      <c r="BQ14" s="109"/>
    </row>
    <row r="15" spans="1:69" ht="15" customHeight="1" x14ac:dyDescent="0.25">
      <c r="A15" s="109"/>
      <c r="B15" s="133"/>
      <c r="C15" s="136"/>
      <c r="D15" s="139"/>
      <c r="E15" s="141"/>
      <c r="F15" s="139"/>
      <c r="G15" s="139"/>
      <c r="H15" s="143"/>
      <c r="I15" s="143"/>
      <c r="J15" s="143"/>
      <c r="K15" s="143"/>
      <c r="L15" s="143"/>
      <c r="M15" s="143"/>
      <c r="N15" s="130"/>
      <c r="O15" s="130"/>
      <c r="P15" s="130"/>
      <c r="Q15" s="109"/>
      <c r="R15" s="109"/>
      <c r="S15" s="109"/>
      <c r="T15" s="109"/>
      <c r="U15" s="109"/>
      <c r="V15" s="109"/>
      <c r="W15" s="109"/>
      <c r="X15" s="109"/>
      <c r="Y15" s="147"/>
      <c r="Z15" s="147"/>
      <c r="AA15" s="147"/>
      <c r="AB15" s="147"/>
      <c r="AC15" s="147"/>
      <c r="AD15" s="133"/>
      <c r="AE15" s="133"/>
      <c r="AF15" s="109"/>
      <c r="AG15" s="109"/>
      <c r="AH15" s="147"/>
      <c r="AI15" s="147"/>
      <c r="AJ15" s="147"/>
      <c r="AK15" s="147"/>
      <c r="AL15" s="147"/>
      <c r="AM15" s="133"/>
      <c r="AN15" s="133"/>
      <c r="AO15" s="109"/>
      <c r="AP15" s="109"/>
      <c r="AQ15" s="147"/>
      <c r="AR15" s="147"/>
      <c r="AS15" s="147"/>
      <c r="AT15" s="147"/>
      <c r="AU15" s="147"/>
      <c r="AV15" s="133"/>
      <c r="AW15" s="133"/>
      <c r="AX15" s="109"/>
      <c r="AY15" s="109"/>
      <c r="AZ15" s="147"/>
      <c r="BA15" s="147"/>
      <c r="BB15" s="147"/>
      <c r="BC15" s="147"/>
      <c r="BD15" s="147"/>
      <c r="BE15" s="133"/>
      <c r="BF15" s="133"/>
      <c r="BG15" s="109"/>
      <c r="BH15" s="109"/>
      <c r="BI15" s="109"/>
      <c r="BJ15" s="109"/>
      <c r="BK15" s="109"/>
      <c r="BL15" s="109"/>
      <c r="BM15" s="109"/>
      <c r="BN15" s="109"/>
      <c r="BO15" s="109"/>
      <c r="BP15" s="109"/>
      <c r="BQ15" s="109"/>
    </row>
    <row r="16" spans="1:69" ht="406.5" customHeight="1" x14ac:dyDescent="0.25">
      <c r="A16" s="109"/>
      <c r="B16" s="134"/>
      <c r="C16" s="137"/>
      <c r="D16" s="140"/>
      <c r="E16" s="142"/>
      <c r="F16" s="140"/>
      <c r="G16" s="140"/>
      <c r="H16" s="144"/>
      <c r="I16" s="144"/>
      <c r="J16" s="144"/>
      <c r="K16" s="144"/>
      <c r="L16" s="144"/>
      <c r="M16" s="144"/>
      <c r="N16" s="130"/>
      <c r="O16" s="130"/>
      <c r="P16" s="130"/>
      <c r="Q16" s="109"/>
      <c r="R16" s="109"/>
      <c r="S16" s="109"/>
      <c r="T16" s="109"/>
      <c r="U16" s="109"/>
      <c r="V16" s="109"/>
      <c r="W16" s="109"/>
      <c r="X16" s="109"/>
      <c r="Y16" s="148"/>
      <c r="Z16" s="148"/>
      <c r="AA16" s="148"/>
      <c r="AB16" s="148"/>
      <c r="AC16" s="148"/>
      <c r="AD16" s="134"/>
      <c r="AE16" s="134"/>
      <c r="AF16" s="109"/>
      <c r="AG16" s="109"/>
      <c r="AH16" s="148"/>
      <c r="AI16" s="148"/>
      <c r="AJ16" s="148"/>
      <c r="AK16" s="148"/>
      <c r="AL16" s="148"/>
      <c r="AM16" s="134"/>
      <c r="AN16" s="134"/>
      <c r="AO16" s="109"/>
      <c r="AP16" s="109"/>
      <c r="AQ16" s="148"/>
      <c r="AR16" s="148"/>
      <c r="AS16" s="148"/>
      <c r="AT16" s="148"/>
      <c r="AU16" s="148"/>
      <c r="AV16" s="134"/>
      <c r="AW16" s="134"/>
      <c r="AX16" s="109"/>
      <c r="AY16" s="109"/>
      <c r="AZ16" s="148"/>
      <c r="BA16" s="148"/>
      <c r="BB16" s="148"/>
      <c r="BC16" s="148"/>
      <c r="BD16" s="148"/>
      <c r="BE16" s="134"/>
      <c r="BF16" s="134"/>
      <c r="BG16" s="109"/>
      <c r="BH16" s="109"/>
      <c r="BI16" s="109"/>
      <c r="BJ16" s="109"/>
      <c r="BK16" s="109"/>
      <c r="BL16" s="109"/>
      <c r="BM16" s="109"/>
      <c r="BN16" s="109"/>
      <c r="BO16" s="109"/>
      <c r="BP16" s="109"/>
      <c r="BQ16" s="109"/>
    </row>
    <row r="17" spans="1:38" x14ac:dyDescent="0.25">
      <c r="A17" s="36"/>
      <c r="B17" s="36"/>
      <c r="C17" s="37" t="s">
        <v>386</v>
      </c>
      <c r="D17" s="36"/>
      <c r="E17" s="38"/>
      <c r="F17" s="36"/>
      <c r="G17" s="36"/>
      <c r="H17" s="39"/>
      <c r="I17" s="39"/>
      <c r="J17" s="39"/>
      <c r="K17" s="72">
        <f>SUM(K10:K16)</f>
        <v>2210000.17</v>
      </c>
      <c r="AL17" s="42">
        <f>SUM(AL10:AL16)</f>
        <v>5221720</v>
      </c>
    </row>
    <row r="18" spans="1:38" x14ac:dyDescent="0.25">
      <c r="A18" s="36"/>
      <c r="B18" s="36"/>
      <c r="C18" s="36"/>
      <c r="D18" s="36"/>
      <c r="E18" s="38"/>
      <c r="F18" s="36"/>
      <c r="G18" s="36"/>
      <c r="H18" s="39"/>
      <c r="I18" s="39"/>
      <c r="J18" s="39"/>
      <c r="K18" s="36"/>
    </row>
    <row r="19" spans="1:38" x14ac:dyDescent="0.25">
      <c r="A19" s="36"/>
      <c r="B19" s="36"/>
      <c r="C19" s="36"/>
      <c r="D19" s="36"/>
      <c r="E19" s="38"/>
      <c r="F19" s="36"/>
      <c r="G19" s="36"/>
      <c r="H19" s="39"/>
      <c r="I19" s="39"/>
      <c r="J19" s="39"/>
      <c r="K19" s="36"/>
    </row>
    <row r="20" spans="1:38" x14ac:dyDescent="0.25">
      <c r="A20" s="36"/>
      <c r="B20" s="36"/>
      <c r="C20" s="36"/>
      <c r="D20" s="36"/>
      <c r="E20" s="38"/>
      <c r="F20" s="36"/>
      <c r="G20" s="36"/>
      <c r="H20" s="39"/>
      <c r="I20" s="39"/>
      <c r="J20" s="39"/>
      <c r="K20" s="36"/>
    </row>
    <row r="21" spans="1:38" x14ac:dyDescent="0.25">
      <c r="A21" s="126" t="s">
        <v>396</v>
      </c>
      <c r="B21" s="127"/>
      <c r="C21" s="93"/>
      <c r="D21" s="94"/>
      <c r="E21" s="38"/>
      <c r="F21" s="36"/>
      <c r="G21" s="36"/>
      <c r="H21" s="39"/>
      <c r="I21" s="39"/>
      <c r="J21" s="39"/>
      <c r="K21" s="36"/>
    </row>
    <row r="22" spans="1:38" x14ac:dyDescent="0.25">
      <c r="A22" s="128" t="s">
        <v>397</v>
      </c>
      <c r="B22" s="127"/>
      <c r="C22" s="93"/>
      <c r="D22" s="94"/>
      <c r="E22" s="38"/>
      <c r="F22" s="36"/>
      <c r="G22" s="36"/>
      <c r="H22" s="39"/>
      <c r="I22" s="39"/>
      <c r="J22" s="39"/>
      <c r="K22" s="36"/>
    </row>
  </sheetData>
  <mergeCells count="83">
    <mergeCell ref="BI8:BQ8"/>
    <mergeCell ref="BI12:BI16"/>
    <mergeCell ref="BJ12:BJ16"/>
    <mergeCell ref="BK12:BK16"/>
    <mergeCell ref="BL12:BL16"/>
    <mergeCell ref="BM12:BM16"/>
    <mergeCell ref="BN12:BN16"/>
    <mergeCell ref="BO12:BO16"/>
    <mergeCell ref="BP12:BP16"/>
    <mergeCell ref="BQ12:BQ16"/>
    <mergeCell ref="BD12:BD16"/>
    <mergeCell ref="BE12:BE16"/>
    <mergeCell ref="BF12:BF16"/>
    <mergeCell ref="BG12:BG16"/>
    <mergeCell ref="BH12:BH16"/>
    <mergeCell ref="BC12:BC16"/>
    <mergeCell ref="AR12:AR16"/>
    <mergeCell ref="AS12:AS16"/>
    <mergeCell ref="AT12:AT16"/>
    <mergeCell ref="AU12:AU16"/>
    <mergeCell ref="AV12:AV16"/>
    <mergeCell ref="AW12:AW16"/>
    <mergeCell ref="AX12:AX16"/>
    <mergeCell ref="AY12:AY16"/>
    <mergeCell ref="AZ12:AZ16"/>
    <mergeCell ref="BA12:BA16"/>
    <mergeCell ref="BB12:BB16"/>
    <mergeCell ref="AQ12:AQ16"/>
    <mergeCell ref="AF12:AF16"/>
    <mergeCell ref="AG12:AG16"/>
    <mergeCell ref="AH12:AH16"/>
    <mergeCell ref="AI12:AI16"/>
    <mergeCell ref="AJ12:AJ16"/>
    <mergeCell ref="AK12:AK16"/>
    <mergeCell ref="AL12:AL16"/>
    <mergeCell ref="AM12:AM16"/>
    <mergeCell ref="AN12:AN16"/>
    <mergeCell ref="AO12:AO16"/>
    <mergeCell ref="AP12:AP16"/>
    <mergeCell ref="AE12:AE16"/>
    <mergeCell ref="T12:T16"/>
    <mergeCell ref="U12:U16"/>
    <mergeCell ref="V12:V16"/>
    <mergeCell ref="W12:W16"/>
    <mergeCell ref="X12:X16"/>
    <mergeCell ref="Y12:Y16"/>
    <mergeCell ref="Z12:Z16"/>
    <mergeCell ref="AA12:AA16"/>
    <mergeCell ref="AB12:AB16"/>
    <mergeCell ref="AC12:AC16"/>
    <mergeCell ref="AD12:AD16"/>
    <mergeCell ref="S12:S16"/>
    <mergeCell ref="F12:F16"/>
    <mergeCell ref="G12:G16"/>
    <mergeCell ref="H12:H16"/>
    <mergeCell ref="I12:I16"/>
    <mergeCell ref="J12:J16"/>
    <mergeCell ref="K12:K16"/>
    <mergeCell ref="L12:L16"/>
    <mergeCell ref="M12:M16"/>
    <mergeCell ref="P12:P16"/>
    <mergeCell ref="Q12:Q16"/>
    <mergeCell ref="R12:R16"/>
    <mergeCell ref="A1:K1"/>
    <mergeCell ref="A2:K2"/>
    <mergeCell ref="A3:K3"/>
    <mergeCell ref="A4:K4"/>
    <mergeCell ref="A5:K5"/>
    <mergeCell ref="P8:X8"/>
    <mergeCell ref="Y8:AG8"/>
    <mergeCell ref="AH8:AP8"/>
    <mergeCell ref="AQ8:AY8"/>
    <mergeCell ref="AZ8:BH8"/>
    <mergeCell ref="A21:B21"/>
    <mergeCell ref="A22:B22"/>
    <mergeCell ref="N12:N16"/>
    <mergeCell ref="O12:O16"/>
    <mergeCell ref="G8:O8"/>
    <mergeCell ref="A12:A16"/>
    <mergeCell ref="B12:B16"/>
    <mergeCell ref="C12:C16"/>
    <mergeCell ref="D12:D16"/>
    <mergeCell ref="E12:E1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ÍTEM 1. CIENCIAS AMBIENTALES</vt:lpstr>
      <vt:lpstr>ÍTEM 2 - TECNOLOGÍA QUÍMICA I</vt:lpstr>
      <vt:lpstr>ÍTEM 3 - TECNOLOGÍA QUÍMICA II</vt:lpstr>
      <vt:lpstr>ÍTEM 4 - MEDICINA VETERINARIA</vt:lpstr>
      <vt:lpstr>ÍTEM 5 - CIENCIAS BÁSICAS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UTP</dc:creator>
  <cp:lastModifiedBy>Usuario UTP</cp:lastModifiedBy>
  <dcterms:created xsi:type="dcterms:W3CDTF">2017-11-10T13:54:45Z</dcterms:created>
  <dcterms:modified xsi:type="dcterms:W3CDTF">2017-11-14T15:09:09Z</dcterms:modified>
</cp:coreProperties>
</file>