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ocuments\LICITACIONES\INVITACIÓN PÚBLICA N. 06 DE 2017 CASA MALLA\"/>
    </mc:Choice>
  </mc:AlternateContent>
  <bookViews>
    <workbookView xWindow="0" yWindow="0" windowWidth="28800" windowHeight="12435" tabRatio="798" activeTab="1"/>
  </bookViews>
  <sheets>
    <sheet name="GRUPO A" sheetId="8" r:id="rId1"/>
    <sheet name="GRUPO B" sheetId="9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5" i="9" l="1"/>
  <c r="F96" i="9"/>
  <c r="F97" i="9"/>
  <c r="F98" i="9"/>
  <c r="F99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7" i="9"/>
  <c r="F76" i="9"/>
  <c r="F75" i="9"/>
  <c r="F74" i="9"/>
  <c r="F73" i="9"/>
  <c r="F72" i="9"/>
  <c r="F71" i="9"/>
  <c r="F70" i="9"/>
  <c r="F69" i="9"/>
  <c r="F62" i="9"/>
  <c r="F61" i="9"/>
  <c r="F4" i="9"/>
  <c r="F5" i="9"/>
  <c r="F3" i="9"/>
  <c r="F7" i="9"/>
  <c r="F15" i="9"/>
  <c r="F16" i="9"/>
  <c r="F17" i="9"/>
  <c r="F18" i="9"/>
  <c r="F19" i="9"/>
  <c r="F20" i="9"/>
  <c r="F21" i="9"/>
  <c r="F22" i="9"/>
  <c r="F23" i="9"/>
  <c r="F14" i="9"/>
  <c r="F25" i="9"/>
  <c r="F26" i="9"/>
  <c r="F27" i="9"/>
  <c r="F28" i="9"/>
  <c r="F29" i="9"/>
  <c r="F24" i="9"/>
  <c r="F13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31" i="9"/>
  <c r="F49" i="9"/>
  <c r="F48" i="9"/>
  <c r="F52" i="9"/>
  <c r="F53" i="9"/>
  <c r="F54" i="9"/>
  <c r="F55" i="9"/>
  <c r="F56" i="9"/>
  <c r="F57" i="9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5" i="8"/>
  <c r="F29" i="8"/>
  <c r="F30" i="8"/>
  <c r="F31" i="8"/>
  <c r="F32" i="8"/>
  <c r="F28" i="8"/>
  <c r="F35" i="8"/>
  <c r="F36" i="8"/>
  <c r="F34" i="8"/>
  <c r="F39" i="8"/>
  <c r="F40" i="8"/>
  <c r="F41" i="8"/>
  <c r="F42" i="8"/>
  <c r="F38" i="8"/>
  <c r="F44" i="8"/>
  <c r="F45" i="8"/>
  <c r="F46" i="8"/>
  <c r="F47" i="8"/>
  <c r="F48" i="8"/>
  <c r="F49" i="8"/>
</calcChain>
</file>

<file path=xl/sharedStrings.xml><?xml version="1.0" encoding="utf-8"?>
<sst xmlns="http://schemas.openxmlformats.org/spreadsheetml/2006/main" count="342" uniqueCount="177">
  <si>
    <t xml:space="preserve">ITEM </t>
  </si>
  <si>
    <t xml:space="preserve">DESCRIPCIÓN </t>
  </si>
  <si>
    <t xml:space="preserve">UNIDAD </t>
  </si>
  <si>
    <t xml:space="preserve">CANTIDAD </t>
  </si>
  <si>
    <t>VALOR UNITARIO</t>
  </si>
  <si>
    <t xml:space="preserve">VALOR TOTAL </t>
  </si>
  <si>
    <t xml:space="preserve">OBRA CIVIL </t>
  </si>
  <si>
    <t xml:space="preserve">Localización y replanteo </t>
  </si>
  <si>
    <t xml:space="preserve">Descapote y limpieza </t>
  </si>
  <si>
    <t xml:space="preserve">Excavación en tierra </t>
  </si>
  <si>
    <t xml:space="preserve">Cerramiento con lona </t>
  </si>
  <si>
    <t xml:space="preserve">Muro en ladrillo farol </t>
  </si>
  <si>
    <t>Muretes en concreto como base</t>
  </si>
  <si>
    <t xml:space="preserve">Revoque de muro en ladrillo </t>
  </si>
  <si>
    <t xml:space="preserve">Estuco y pintura con pintura para exterior para muro perimetral  </t>
  </si>
  <si>
    <t xml:space="preserve">Desmonte instalaciones electricas </t>
  </si>
  <si>
    <t>GL</t>
  </si>
  <si>
    <t>M2</t>
  </si>
  <si>
    <t>M3</t>
  </si>
  <si>
    <t xml:space="preserve">Demolición de andenes y sardineles </t>
  </si>
  <si>
    <t xml:space="preserve">GL </t>
  </si>
  <si>
    <t>Caballete</t>
  </si>
  <si>
    <t>Nivelación de suelo</t>
  </si>
  <si>
    <t xml:space="preserve">Elaboración de pocetas de piso </t>
  </si>
  <si>
    <t xml:space="preserve">Suministro e  instalación Malla anti trips o antiafidos </t>
  </si>
  <si>
    <t xml:space="preserve">suministro e instalación Polisombra </t>
  </si>
  <si>
    <t xml:space="preserve">Subbase 10cm </t>
  </si>
  <si>
    <r>
      <rPr>
        <b/>
        <sz val="9"/>
        <color theme="1"/>
        <rFont val="Arial"/>
        <family val="2"/>
      </rPr>
      <t xml:space="preserve">Salidas de Iluminación. </t>
    </r>
    <r>
      <rPr>
        <sz val="9"/>
        <color theme="1"/>
        <rFont val="Arial"/>
        <family val="2"/>
      </rPr>
      <t>I</t>
    </r>
    <r>
      <rPr>
        <sz val="8"/>
        <color theme="1"/>
        <rFont val="Arial"/>
        <family val="2"/>
      </rPr>
      <t>ncluye suministro e instalacion de ducteria PVC 1/2" por tierra y Emt superficial, mas accesorios y asegurada, cableada en cable AWG # 12, caja 2X4 y/ó 4X4 con tapaciega, y/ó Plafon de Loza, y donde Aplique Toma corriente doble con enchufe en caucho y/ó Prensa estopa con cable encautechado.</t>
    </r>
  </si>
  <si>
    <t>UN</t>
  </si>
  <si>
    <r>
      <rPr>
        <b/>
        <sz val="9"/>
        <color theme="1"/>
        <rFont val="Arial"/>
        <family val="2"/>
      </rPr>
      <t xml:space="preserve">Salidas Toma Corriente doble. </t>
    </r>
    <r>
      <rPr>
        <sz val="9"/>
        <color theme="1"/>
        <rFont val="Arial"/>
        <family val="2"/>
      </rPr>
      <t>I</t>
    </r>
    <r>
      <rPr>
        <sz val="8"/>
        <color theme="1"/>
        <rFont val="Arial"/>
        <family val="2"/>
      </rPr>
      <t>ncluye suministro e instalacion de ducteria PVC 1/2" por tierra y Emt superficial, donde aplique tapa tipo intemperie, mas accesorios y asegurada, cableada en cable AWG # 12, caja 2X4 y/ó 4X4 e Instalacion del Toma Corriente Doble Levinton Blanco con tapa</t>
    </r>
  </si>
  <si>
    <r>
      <rPr>
        <b/>
        <sz val="9"/>
        <color theme="1"/>
        <rFont val="Arial"/>
        <family val="2"/>
      </rPr>
      <t xml:space="preserve">Salidas Toma Corriente doble GFCI. </t>
    </r>
    <r>
      <rPr>
        <sz val="9"/>
        <color theme="1"/>
        <rFont val="Arial"/>
        <family val="2"/>
      </rPr>
      <t>I</t>
    </r>
    <r>
      <rPr>
        <sz val="8"/>
        <color theme="1"/>
        <rFont val="Arial"/>
        <family val="2"/>
      </rPr>
      <t>ncluye suministro e instalacion de ducteria PVC 1/2" por tierra y Emt superficial, mas accesorios y asegurada, cableada en cable AWG # 12, caja 2X4 y/ó 4X4 e Instalacion del Toma Corriente Doble GFCI Levinton Blanco con tapa</t>
    </r>
  </si>
  <si>
    <r>
      <rPr>
        <b/>
        <sz val="9"/>
        <color theme="1"/>
        <rFont val="Arial"/>
        <family val="2"/>
      </rPr>
      <t xml:space="preserve">Salidas Interruptor Sencillo y doble. </t>
    </r>
    <r>
      <rPr>
        <sz val="9"/>
        <color theme="1"/>
        <rFont val="Arial"/>
        <family val="2"/>
      </rPr>
      <t>I</t>
    </r>
    <r>
      <rPr>
        <sz val="8"/>
        <color theme="1"/>
        <rFont val="Arial"/>
        <family val="2"/>
      </rPr>
      <t>ncluye suministro e instalacion de ducteria PVC 1/2" por tierra y Emt superficial, mas accesorios y asegurada, cableada en cable AWG # 12, caja 2X4 y/ó 4X4 e Instalacion del Interruptor sencillo ó Doble.</t>
    </r>
  </si>
  <si>
    <r>
      <t xml:space="preserve">Tablero Electrico Bifasico 12 Circuitos. </t>
    </r>
    <r>
      <rPr>
        <sz val="9"/>
        <color theme="1"/>
        <rFont val="Arial"/>
        <family val="2"/>
      </rPr>
      <t>Incluye suministro e instalacion del tablero, ducteria PVC y/ó EMT superficial ó Envevida, mas accesorios de Fijacion y asegurada del mismo.</t>
    </r>
  </si>
  <si>
    <r>
      <t xml:space="preserve">Instalacion Brekers de Enchufar 1X20,1X30Amp. </t>
    </r>
    <r>
      <rPr>
        <sz val="9"/>
        <color theme="1"/>
        <rFont val="Arial"/>
        <family val="2"/>
      </rPr>
      <t>Incluye Suministro e Instalacion, Peinada de los cables y marcacion en tablero Electrico.</t>
    </r>
  </si>
  <si>
    <r>
      <t xml:space="preserve">Instalacion Brekers de enchufar 2X20,2X30Amp. </t>
    </r>
    <r>
      <rPr>
        <sz val="9"/>
        <color theme="1"/>
        <rFont val="Arial"/>
        <family val="2"/>
      </rPr>
      <t>Incluye Suministro e Instalacion, Peinada de los cables y marcacion en tablero Electrico.</t>
    </r>
  </si>
  <si>
    <r>
      <t>Acometida electrica en cable AWG 2F8+1N8+1T8 .</t>
    </r>
    <r>
      <rPr>
        <sz val="9"/>
        <color theme="1"/>
        <rFont val="Arial"/>
        <family val="2"/>
      </rPr>
      <t xml:space="preserve"> Incluye Suministro e instalación, ducteria PVC 1"1/2 por tierra y Emt superficial, mas escavacion de 0.30mts X .050Mts X 6 Mts, accesorios y asegurada en poste con Cinta Bandit de 5/8, Capacate, y conexcion a Red Electrica Existente en Poste con Conector tipo Pircing.</t>
    </r>
  </si>
  <si>
    <t>MTS</t>
  </si>
  <si>
    <r>
      <t>Acometida electrica en cable AWG 2F12+1T12 Estractores.</t>
    </r>
    <r>
      <rPr>
        <sz val="9"/>
        <color theme="1"/>
        <rFont val="Arial"/>
        <family val="2"/>
      </rPr>
      <t xml:space="preserve"> Incluye suministro e instalacion de ducteria PVC 1/2" por tierra y Emt superficial, mas accesorios y asegurada, cableada en cable AWG # 12, caja 2X4 y/ó 4X4 con tapaciega, se deja Acometida a Cero MTS</t>
    </r>
  </si>
  <si>
    <r>
      <t>Acometida electrica en cable AWG 2F12+1T12 Motor.</t>
    </r>
    <r>
      <rPr>
        <sz val="9"/>
        <color theme="1"/>
        <rFont val="Arial"/>
        <family val="2"/>
      </rPr>
      <t xml:space="preserve"> Incluye suministro e instalacion de ducteria PVC 1/2" por tierra y Emt superficial, mas accesorios y asegurada, cableada en cable AWG # 12, caja 2X4 y/ó 4X4 con tapaciega, se deja Acometida a Cero MTS</t>
    </r>
  </si>
  <si>
    <r>
      <t xml:space="preserve">Instalación Luminaria tipo Reflector del alta potencia multivoltage 100W. </t>
    </r>
    <r>
      <rPr>
        <sz val="9"/>
        <color theme="1"/>
        <rFont val="Arial"/>
        <family val="2"/>
      </rPr>
      <t>Incluye Suministro, Instalacion, y  asegurada de la luminaria.</t>
    </r>
  </si>
  <si>
    <r>
      <t xml:space="preserve">Instalación Bombillo  tipo Led de 20W. </t>
    </r>
    <r>
      <rPr>
        <sz val="9"/>
        <color theme="1"/>
        <rFont val="Arial"/>
        <family val="2"/>
      </rPr>
      <t>Incluye Suministro e Instalacion.</t>
    </r>
  </si>
  <si>
    <t>1.01</t>
  </si>
  <si>
    <t xml:space="preserve">1.00 PRELIMINARES </t>
  </si>
  <si>
    <t>1.02</t>
  </si>
  <si>
    <t>1.03</t>
  </si>
  <si>
    <t>1.04</t>
  </si>
  <si>
    <t>1.05</t>
  </si>
  <si>
    <t>1.06</t>
  </si>
  <si>
    <t>1.07</t>
  </si>
  <si>
    <t xml:space="preserve">2.00 CONCRETO 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</si>
  <si>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</si>
  <si>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</si>
  <si>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</si>
  <si>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</si>
  <si>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</si>
  <si>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</si>
  <si>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</si>
  <si>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</si>
  <si>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</si>
  <si>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</si>
  <si>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 xml:space="preserve">3.00 ACABADOS ARQUITECTÓNICOS </t>
  </si>
  <si>
    <t>3.01</t>
  </si>
  <si>
    <t>3.02</t>
  </si>
  <si>
    <t>3.03</t>
  </si>
  <si>
    <t>3.04</t>
  </si>
  <si>
    <t>3.06</t>
  </si>
  <si>
    <t>KG</t>
  </si>
  <si>
    <t>ESTRUCTURA METALICA PARA RETICULA POLISOMBRA</t>
  </si>
  <si>
    <t xml:space="preserve">4.00 ESTRUCTURA METALICA </t>
  </si>
  <si>
    <t>4.01</t>
  </si>
  <si>
    <t>4.02</t>
  </si>
  <si>
    <t>4.03</t>
  </si>
  <si>
    <t>4.04</t>
  </si>
  <si>
    <t>4.05</t>
  </si>
  <si>
    <t>ESCALERA GATO h=3.0 m CON GUARDA</t>
  </si>
  <si>
    <t>ML</t>
  </si>
  <si>
    <t>PASAMANOS TRES BARRAS</t>
  </si>
  <si>
    <t>MESON EN ACERO INOXIDABLE AISI SAE 304 CALIBRE 20, CON SALPICADERO TRASERO Y LATERALES REDONDO DE 90MM, BISEL FRONTAL RECTO DE 50MM, REFUERZO EN MADERA MUFF DE 12MM, 1 TANQUE DE 49X37X17.5CM EN ACERO INOXIDABLE AISI SAE 304 CALIBRE 20 Y 1 TANQUE MARTILLADO DE 60X40X30CM EN ACERO INOXIDABLE AISI SAE 304 CALIBRE 20</t>
  </si>
  <si>
    <t>3.07</t>
  </si>
  <si>
    <t xml:space="preserve">5.00 CUBIERTA </t>
  </si>
  <si>
    <t xml:space="preserve">Teja traslucida Exiplast blanco opal lisa, con una pendiente minima del 10%, con tornilleria y sello de juntas </t>
  </si>
  <si>
    <t xml:space="preserve">Remates perimetrales </t>
  </si>
  <si>
    <t>Canal aguas lluvias en lamina galvanizada  desarrollo de 1 M</t>
  </si>
  <si>
    <t xml:space="preserve">Retiro de escombros </t>
  </si>
  <si>
    <t>1.08</t>
  </si>
  <si>
    <t>Placa de contrapiso de 10 cm</t>
  </si>
  <si>
    <t>5.01</t>
  </si>
  <si>
    <t>5.02</t>
  </si>
  <si>
    <t>5.03</t>
  </si>
  <si>
    <t>5.04</t>
  </si>
  <si>
    <t xml:space="preserve">ADMINISTRACIÓN </t>
  </si>
  <si>
    <t xml:space="preserve">IMPREVISTOS </t>
  </si>
  <si>
    <t xml:space="preserve">UTILIDAD </t>
  </si>
  <si>
    <t>%</t>
  </si>
  <si>
    <t>IVA</t>
  </si>
  <si>
    <t xml:space="preserve">Estructura en aluminio, estructura para malla y cerramiento zona de cuarentena </t>
  </si>
  <si>
    <t xml:space="preserve">Suministro e  instalación Malla anti trips o antiafidos zona de cuarentena </t>
  </si>
  <si>
    <r>
      <t xml:space="preserve">Motor con caja reductora de 1/2 HP. </t>
    </r>
    <r>
      <rPr>
        <sz val="9"/>
        <color theme="1"/>
        <rFont val="Arial"/>
        <family val="2"/>
      </rPr>
      <t>Incluye Suministro.</t>
    </r>
  </si>
  <si>
    <r>
      <t>Instalación Malla tierra</t>
    </r>
    <r>
      <rPr>
        <sz val="9"/>
        <color theme="1"/>
        <rFont val="Arial"/>
        <family val="2"/>
      </rPr>
      <t>. Incluye suministro e instalacion de Varillas Cobre-cobre de 2,40 Mts, Cable AWG # 4, mas aterrizada en extructura con terminal tipo ojo.</t>
    </r>
  </si>
  <si>
    <t xml:space="preserve">ESTRUCTURA PARA SOPORTE DE MALLA 50 MM *50MM </t>
  </si>
  <si>
    <t>Enchape para ducha EN CERÁMICA DE 20.5 * 20.5 cm</t>
  </si>
  <si>
    <t>3.08</t>
  </si>
  <si>
    <t xml:space="preserve">Puertas en aluminio para vestier y ducha </t>
  </si>
  <si>
    <t>UNI</t>
  </si>
  <si>
    <t>3.09</t>
  </si>
  <si>
    <t xml:space="preserve">Puerta aluminio para bodega </t>
  </si>
  <si>
    <t>3.10</t>
  </si>
  <si>
    <t xml:space="preserve">Puertas con malla antitrips </t>
  </si>
  <si>
    <t>3.11</t>
  </si>
  <si>
    <t xml:space="preserve">Ventana aluminio para ducha </t>
  </si>
  <si>
    <t>3.12</t>
  </si>
  <si>
    <t xml:space="preserve">Regadera para ducha </t>
  </si>
  <si>
    <t>3.13</t>
  </si>
  <si>
    <t xml:space="preserve">Division para ducha </t>
  </si>
  <si>
    <t>3.05</t>
  </si>
  <si>
    <t>4.06</t>
  </si>
  <si>
    <t xml:space="preserve">TOTAL COSTO DE OBRA DIRECTO ZONA DE SERVICIOS </t>
  </si>
  <si>
    <t xml:space="preserve">MESA DE TRABAJO EN ACERO INOXIDABLE AISI SAE CALIBRE 18, CON SALPICADERO PERIMETRAL DE 100MM, ESTRUCTURA EN TUBERIA REDONDA EN ACERO INOXIDABLE DE 2"CALIBRE 18, Y NIVELADORES EN ACERO INOXIDABLE MAS ROACHINES </t>
  </si>
  <si>
    <t xml:space="preserve">ESTRUCTURA METALICA  PRINCIPAL PARA CASA MALLA CON PINTURA ANTICORROSIVO EPOXICO MAS ESMALTE URETANO </t>
  </si>
  <si>
    <t>NEBULIZADOR COMPLETO (Conector, manguera,  pesa, valvula antigoteo,  nebolizador de 4 salidas )</t>
  </si>
  <si>
    <t>UND</t>
  </si>
  <si>
    <t>VALVULA PVC 1/2"</t>
  </si>
  <si>
    <t>ELECTRO VALVULA  1/2"</t>
  </si>
  <si>
    <t>PROGRANADOR DE 8 VALVULAS</t>
  </si>
  <si>
    <t>CAJA ELECTROVALVULAS PARA 4
ESTACIONES</t>
  </si>
  <si>
    <t>TANQUE DE 2000 LITROS</t>
  </si>
  <si>
    <t>VALVULA DE CORTINA 1"</t>
  </si>
  <si>
    <t>INSTALACIONES SANITARIAS</t>
  </si>
  <si>
    <t>TUBO PVC-S 2"</t>
  </si>
  <si>
    <t>TUBO PVC-S 3"</t>
  </si>
  <si>
    <t>TUBO PVC-S 4"</t>
  </si>
  <si>
    <t>TUBO PVC 6"</t>
  </si>
  <si>
    <t>REGILLA METALICA DE 0,70X0,40 M</t>
  </si>
  <si>
    <t>CAJA DE INSPECCION 0.6 X 0.6M CONC.
+EXC</t>
  </si>
  <si>
    <t xml:space="preserve">Viga de concreto 0,30 *0,30  incluye acero de reuerzo </t>
  </si>
  <si>
    <t xml:space="preserve">Pedestales en concreto incluye acero de refuerzo </t>
  </si>
  <si>
    <t xml:space="preserve">Zapatas en concreto incluye acero de refuerzo </t>
  </si>
  <si>
    <t xml:space="preserve">Puerta estructura metalica  y malla antitrips </t>
  </si>
  <si>
    <t>1.00</t>
  </si>
  <si>
    <t xml:space="preserve">PRESUPUESTO PROYECTO CASA MALLA  1 ETAPA </t>
  </si>
  <si>
    <t xml:space="preserve">3.00 INSTALACIONES HIDROSANITARIAS </t>
  </si>
  <si>
    <t>3.15</t>
  </si>
  <si>
    <t>3.16</t>
  </si>
  <si>
    <t xml:space="preserve">4.00 INSTALACIONES ELECTRICAS </t>
  </si>
  <si>
    <t>4.07</t>
  </si>
  <si>
    <t>4.08</t>
  </si>
  <si>
    <t>4.09</t>
  </si>
  <si>
    <t>4.10</t>
  </si>
  <si>
    <t>4.11</t>
  </si>
  <si>
    <t>4.12</t>
  </si>
  <si>
    <t>4.14</t>
  </si>
  <si>
    <t>4.15</t>
  </si>
  <si>
    <t xml:space="preserve">5.00 SISTEMA DE VENTILACIÓN </t>
  </si>
  <si>
    <t xml:space="preserve">TOTAL COSTO DE OBRA DIRECTO CASA MALLA 1 ETAPA </t>
  </si>
  <si>
    <t xml:space="preserve">TOTAL COSTO DE OBRA DIRECTO CASA MALLA 2 ETAPA </t>
  </si>
  <si>
    <t xml:space="preserve">TOTAL COSTO DE OBRA 2 ETAPA </t>
  </si>
  <si>
    <t xml:space="preserve">1.00 EQUIPOS </t>
  </si>
  <si>
    <t>2.00 ESTRUCTURA METALICA para puesta en funcionamiento.</t>
  </si>
  <si>
    <t>INSTALACIONES HIDRAULICAS</t>
  </si>
  <si>
    <t>Suministro e Instalación de sistema de ventilación mecanica por control de temperatura para casa malla, incluye Filtro de aire lavable para ventilador de suministro + damper de gravedad + tablero de control + Tuberia EMT + Sensores de temperatura.</t>
  </si>
  <si>
    <t>ESTRUCTURA METALICA PARA SOPORTE TANQUE 2000 L h=3.0 m</t>
  </si>
  <si>
    <t xml:space="preserve">Suministro e instalación de motobomba </t>
  </si>
  <si>
    <t>Acometida hidráulica en tubería PVC de 1/2"</t>
  </si>
  <si>
    <t>Punto hidráulico PVC de 1/2" L prom = 3 m</t>
  </si>
  <si>
    <t>PTO</t>
  </si>
  <si>
    <r>
      <t xml:space="preserve">Muro en superboard dos caras </t>
    </r>
    <r>
      <rPr>
        <sz val="11"/>
        <color theme="1"/>
        <rFont val="Calibri (Cuerpo)"/>
      </rPr>
      <t>que 10mm</t>
    </r>
  </si>
  <si>
    <r>
      <rPr>
        <sz val="11"/>
        <color theme="1"/>
        <rFont val="Calibri (Cuerpo)"/>
      </rPr>
      <t>Construccion de</t>
    </r>
    <r>
      <rPr>
        <sz val="11"/>
        <color theme="1"/>
        <rFont val="Calibri"/>
        <family val="2"/>
        <scheme val="minor"/>
      </rPr>
      <t xml:space="preserve"> pocetas de piso </t>
    </r>
  </si>
  <si>
    <r>
      <rPr>
        <sz val="11"/>
        <color theme="1"/>
        <rFont val="Calibri (Cuerpo)"/>
      </rPr>
      <t>Construccion de</t>
    </r>
    <r>
      <rPr>
        <sz val="11"/>
        <color theme="1"/>
        <rFont val="Calibri"/>
        <family val="2"/>
        <scheme val="minor"/>
      </rPr>
      <t xml:space="preserve"> Muretes en concreto como base</t>
    </r>
  </si>
  <si>
    <r>
      <rPr>
        <sz val="11"/>
        <color theme="1"/>
        <rFont val="Calibri (Cuerpo)"/>
      </rPr>
      <t>Construccion de</t>
    </r>
    <r>
      <rPr>
        <sz val="11"/>
        <color theme="1"/>
        <rFont val="Calibri"/>
        <family val="2"/>
        <scheme val="minor"/>
      </rPr>
      <t xml:space="preserve"> Muro en ladrillo farol </t>
    </r>
  </si>
  <si>
    <t xml:space="preserve">Meson fundido en concreto y acabado en granito blanco  trabajo zona se recibo y empaque </t>
  </si>
  <si>
    <t>Malla eslabonada para bodega</t>
  </si>
  <si>
    <t>3.14</t>
  </si>
  <si>
    <t>4.13</t>
  </si>
  <si>
    <t>TOTAL COSTO DE OBRA GRUPO A</t>
  </si>
  <si>
    <t>PRESUPUESTO PROYECTO CASA MALLA GRUPO B</t>
  </si>
  <si>
    <t>PRESUPUESTO ZONA DE SERVICIOS PARA VIVERO TECNIFICADO. GRUPO B</t>
  </si>
  <si>
    <t>TOTAL COSTO DE OBRA ZONA DE SERVICIOS GRUPO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</si>
</sst>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$&quot;* #,##0_-;\-&quot;$&quot;* #,##0_-;_-&quot;$&quot;* &quot;-&quot;??_-;_-@_-"/>
    <numFmt numFmtId="165" formatCode="_(&quot;$&quot;\ * #,##0_);_(&quot;$&quot;\ * \(#,##0\);_(&quot;$&quot;\ * &quot;-&quot;??_);_(@_)"/>
    <numFmt numFmtId="166" formatCode="0.0"/>
    <numFmt numFmtId="167" formatCode="_-&quot;$&quot;* #,##0.000_-;\-&quot;$&quot;* #,##0.000_-;_-&quot;$&quot;* &quot;-&quot;??_-;_-@_-"/>
    <numFmt numFmtId="168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 (Cuerpo)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C5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E3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2" xfId="0" applyFont="1" applyBorder="1" applyAlignment="1"/>
    <xf numFmtId="0" fontId="1" fillId="0" borderId="3" xfId="0" applyFont="1" applyBorder="1" applyAlignment="1"/>
    <xf numFmtId="164" fontId="1" fillId="2" borderId="1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4" fontId="0" fillId="0" borderId="1" xfId="0" applyNumberFormat="1" applyFont="1" applyBorder="1" applyAlignment="1">
      <alignment vertical="center"/>
    </xf>
    <xf numFmtId="0" fontId="1" fillId="4" borderId="2" xfId="0" applyFont="1" applyFill="1" applyBorder="1" applyAlignment="1"/>
    <xf numFmtId="0" fontId="0" fillId="4" borderId="3" xfId="0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164" fontId="1" fillId="3" borderId="3" xfId="0" applyNumberFormat="1" applyFont="1" applyFill="1" applyBorder="1" applyAlignment="1"/>
    <xf numFmtId="164" fontId="1" fillId="3" borderId="4" xfId="0" applyNumberFormat="1" applyFont="1" applyFill="1" applyBorder="1" applyAlignment="1"/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164" fontId="1" fillId="5" borderId="3" xfId="0" applyNumberFormat="1" applyFont="1" applyFill="1" applyBorder="1" applyAlignment="1"/>
    <xf numFmtId="164" fontId="1" fillId="5" borderId="4" xfId="0" applyNumberFormat="1" applyFont="1" applyFill="1" applyBorder="1" applyAlignment="1"/>
    <xf numFmtId="0" fontId="1" fillId="6" borderId="2" xfId="0" applyFont="1" applyFill="1" applyBorder="1" applyAlignment="1"/>
    <xf numFmtId="0" fontId="1" fillId="6" borderId="3" xfId="0" applyFont="1" applyFill="1" applyBorder="1" applyAlignment="1"/>
    <xf numFmtId="164" fontId="1" fillId="6" borderId="4" xfId="0" applyNumberFormat="1" applyFont="1" applyFill="1" applyBorder="1" applyAlignment="1"/>
    <xf numFmtId="0" fontId="1" fillId="7" borderId="2" xfId="0" applyFont="1" applyFill="1" applyBorder="1" applyAlignment="1"/>
    <xf numFmtId="0" fontId="1" fillId="7" borderId="3" xfId="0" applyFont="1" applyFill="1" applyBorder="1" applyAlignment="1"/>
    <xf numFmtId="164" fontId="1" fillId="7" borderId="3" xfId="0" applyNumberFormat="1" applyFont="1" applyFill="1" applyBorder="1" applyAlignment="1"/>
    <xf numFmtId="164" fontId="1" fillId="7" borderId="4" xfId="0" applyNumberFormat="1" applyFont="1" applyFill="1" applyBorder="1" applyAlignment="1"/>
    <xf numFmtId="0" fontId="0" fillId="4" borderId="3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ont="1" applyBorder="1"/>
    <xf numFmtId="164" fontId="1" fillId="4" borderId="4" xfId="0" applyNumberFormat="1" applyFont="1" applyFill="1" applyBorder="1" applyAlignment="1"/>
    <xf numFmtId="16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164" fontId="0" fillId="0" borderId="1" xfId="0" applyNumberFormat="1" applyFont="1" applyFill="1" applyBorder="1" applyAlignment="1"/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164" fontId="0" fillId="0" borderId="0" xfId="0" applyNumberFormat="1" applyFont="1"/>
    <xf numFmtId="0" fontId="0" fillId="0" borderId="1" xfId="0" applyBorder="1" applyAlignment="1">
      <alignment horizontal="left" wrapText="1"/>
    </xf>
    <xf numFmtId="0" fontId="0" fillId="2" borderId="1" xfId="0" applyFill="1" applyBorder="1"/>
    <xf numFmtId="164" fontId="1" fillId="2" borderId="1" xfId="0" applyNumberFormat="1" applyFont="1" applyFill="1" applyBorder="1" applyAlignment="1">
      <alignment horizontal="center"/>
    </xf>
    <xf numFmtId="0" fontId="1" fillId="8" borderId="5" xfId="0" applyFont="1" applyFill="1" applyBorder="1" applyAlignment="1"/>
    <xf numFmtId="0" fontId="1" fillId="8" borderId="6" xfId="0" applyFont="1" applyFill="1" applyBorder="1" applyAlignment="1"/>
    <xf numFmtId="0" fontId="1" fillId="8" borderId="6" xfId="0" applyFont="1" applyFill="1" applyBorder="1" applyAlignment="1">
      <alignment horizontal="center" vertical="center"/>
    </xf>
    <xf numFmtId="164" fontId="1" fillId="8" borderId="7" xfId="0" applyNumberFormat="1" applyFont="1" applyFill="1" applyBorder="1" applyAlignment="1"/>
    <xf numFmtId="165" fontId="2" fillId="0" borderId="1" xfId="0" applyNumberFormat="1" applyFont="1" applyBorder="1" applyAlignment="1">
      <alignment horizontal="center" vertical="center"/>
    </xf>
    <xf numFmtId="165" fontId="2" fillId="9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/>
    <xf numFmtId="0" fontId="0" fillId="10" borderId="1" xfId="0" applyFill="1" applyBorder="1"/>
    <xf numFmtId="0" fontId="0" fillId="10" borderId="1" xfId="0" applyFill="1" applyBorder="1" applyAlignment="1">
      <alignment horizontal="center" vertical="center"/>
    </xf>
    <xf numFmtId="164" fontId="0" fillId="10" borderId="1" xfId="0" applyNumberFormat="1" applyFont="1" applyFill="1" applyBorder="1"/>
    <xf numFmtId="0" fontId="0" fillId="5" borderId="1" xfId="0" applyFill="1" applyBorder="1" applyAlignment="1">
      <alignment horizontal="center" vertical="center"/>
    </xf>
    <xf numFmtId="164" fontId="0" fillId="5" borderId="1" xfId="0" applyNumberFormat="1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164" fontId="0" fillId="0" borderId="1" xfId="0" applyNumberFormat="1" applyFont="1" applyFill="1" applyBorder="1"/>
    <xf numFmtId="0" fontId="0" fillId="0" borderId="1" xfId="0" applyFont="1" applyBorder="1" applyAlignment="1">
      <alignment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164" fontId="1" fillId="10" borderId="1" xfId="0" applyNumberFormat="1" applyFont="1" applyFill="1" applyBorder="1"/>
    <xf numFmtId="0" fontId="0" fillId="0" borderId="1" xfId="0" applyFont="1" applyFill="1" applyBorder="1" applyAlignment="1">
      <alignment wrapText="1"/>
    </xf>
    <xf numFmtId="167" fontId="0" fillId="0" borderId="1" xfId="0" applyNumberFormat="1" applyFont="1" applyBorder="1" applyAlignment="1">
      <alignment vertical="center"/>
    </xf>
    <xf numFmtId="168" fontId="0" fillId="0" borderId="1" xfId="0" applyNumberFormat="1" applyFont="1" applyBorder="1"/>
    <xf numFmtId="168" fontId="0" fillId="0" borderId="1" xfId="0" applyNumberFormat="1" applyFont="1" applyFill="1" applyBorder="1"/>
    <xf numFmtId="0" fontId="1" fillId="0" borderId="1" xfId="0" applyFont="1" applyBorder="1"/>
    <xf numFmtId="168" fontId="1" fillId="0" borderId="1" xfId="0" applyNumberFormat="1" applyFont="1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vertical="center"/>
    </xf>
    <xf numFmtId="168" fontId="0" fillId="0" borderId="8" xfId="0" applyNumberFormat="1" applyFont="1" applyBorder="1"/>
    <xf numFmtId="0" fontId="1" fillId="10" borderId="1" xfId="0" applyFont="1" applyFill="1" applyBorder="1"/>
    <xf numFmtId="0" fontId="1" fillId="5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1" fillId="5" borderId="1" xfId="0" applyNumberFormat="1" applyFont="1" applyFill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64" fontId="0" fillId="0" borderId="1" xfId="0" applyNumberFormat="1" applyFont="1" applyFill="1" applyBorder="1" applyAlignment="1">
      <alignment vertical="center"/>
    </xf>
    <xf numFmtId="0" fontId="0" fillId="0" borderId="0" xfId="0" applyFill="1"/>
    <xf numFmtId="164" fontId="1" fillId="0" borderId="1" xfId="0" applyNumberFormat="1" applyFont="1" applyFill="1" applyBorder="1"/>
    <xf numFmtId="0" fontId="0" fillId="0" borderId="1" xfId="0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1" fillId="3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164" fontId="0" fillId="4" borderId="1" xfId="0" applyNumberFormat="1" applyFont="1" applyFill="1" applyBorder="1"/>
    <xf numFmtId="0" fontId="1" fillId="4" borderId="1" xfId="0" applyFont="1" applyFill="1" applyBorder="1"/>
    <xf numFmtId="16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/>
    <xf numFmtId="0" fontId="0" fillId="0" borderId="2" xfId="0" applyFill="1" applyBorder="1"/>
    <xf numFmtId="0" fontId="1" fillId="0" borderId="3" xfId="0" applyFont="1" applyFill="1" applyBorder="1" applyAlignment="1">
      <alignment horizontal="center" vertical="center"/>
    </xf>
    <xf numFmtId="164" fontId="1" fillId="0" borderId="3" xfId="0" applyNumberFormat="1" applyFont="1" applyFill="1" applyBorder="1"/>
    <xf numFmtId="164" fontId="1" fillId="0" borderId="4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C5FF"/>
      <color rgb="FFFCE3CE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51"/>
  <sheetViews>
    <sheetView zoomScaleSheetLayoutView="80" workbookViewId="0">
      <selection activeCell="E167" sqref="E167"/>
    </sheetView>
  </sheetViews>
  <sheetFormatPr baseColWidth="10" defaultRowHeight="15"/>
  <cols>
    <col min="1" max="1" width="9" customWidth="1"/>
    <col min="2" max="2" width="67.7109375" customWidth="1"/>
    <col min="3" max="4" width="10.85546875" style="36"/>
    <col min="5" max="5" width="17.140625" style="12" customWidth="1"/>
    <col min="6" max="6" width="17.42578125" style="12" customWidth="1"/>
    <col min="7" max="7" width="12.42578125" bestFit="1" customWidth="1"/>
    <col min="10" max="10" width="13.7109375" bestFit="1" customWidth="1"/>
  </cols>
  <sheetData>
    <row r="3" spans="1:6" ht="58.35" customHeight="1">
      <c r="A3" s="119" t="s">
        <v>139</v>
      </c>
      <c r="B3" s="119"/>
      <c r="C3" s="119"/>
      <c r="D3" s="119"/>
      <c r="E3" s="119"/>
      <c r="F3" s="119"/>
    </row>
    <row r="4" spans="1:6">
      <c r="A4" s="4" t="s">
        <v>0</v>
      </c>
      <c r="B4" s="4" t="s">
        <v>1</v>
      </c>
      <c r="C4" s="4" t="s">
        <v>2</v>
      </c>
      <c r="D4" s="4" t="s">
        <v>3</v>
      </c>
      <c r="E4" s="8" t="s">
        <v>4</v>
      </c>
      <c r="F4" s="8" t="s">
        <v>5</v>
      </c>
    </row>
    <row r="5" spans="1:6">
      <c r="A5" s="108" t="s">
        <v>138</v>
      </c>
      <c r="B5" s="16" t="s">
        <v>6</v>
      </c>
      <c r="C5" s="17"/>
      <c r="D5" s="17"/>
      <c r="E5" s="17"/>
      <c r="F5" s="19">
        <f>SUM(F7:F26)</f>
        <v>0</v>
      </c>
    </row>
    <row r="6" spans="1:6">
      <c r="A6" s="6" t="s">
        <v>42</v>
      </c>
      <c r="B6" s="7"/>
      <c r="C6" s="97"/>
      <c r="D6" s="97"/>
      <c r="E6" s="7"/>
      <c r="F6" s="9"/>
    </row>
    <row r="7" spans="1:6">
      <c r="A7" s="1" t="s">
        <v>41</v>
      </c>
      <c r="B7" s="1" t="s">
        <v>7</v>
      </c>
      <c r="C7" s="3" t="s">
        <v>17</v>
      </c>
      <c r="D7" s="62">
        <v>154.38</v>
      </c>
      <c r="E7" s="13"/>
      <c r="F7" s="13">
        <f t="shared" ref="F7:F26" si="0">D7*E7</f>
        <v>0</v>
      </c>
    </row>
    <row r="8" spans="1:6">
      <c r="A8" s="1" t="s">
        <v>43</v>
      </c>
      <c r="B8" s="1" t="s">
        <v>10</v>
      </c>
      <c r="C8" s="3" t="s">
        <v>75</v>
      </c>
      <c r="D8" s="62">
        <v>24.46</v>
      </c>
      <c r="E8" s="13"/>
      <c r="F8" s="13">
        <f t="shared" si="0"/>
        <v>0</v>
      </c>
    </row>
    <row r="9" spans="1:6">
      <c r="A9" s="1" t="s">
        <v>44</v>
      </c>
      <c r="B9" s="1" t="s">
        <v>15</v>
      </c>
      <c r="C9" s="3" t="s">
        <v>17</v>
      </c>
      <c r="D9" s="62">
        <v>123.65</v>
      </c>
      <c r="E9" s="13"/>
      <c r="F9" s="13">
        <f t="shared" si="0"/>
        <v>0</v>
      </c>
    </row>
    <row r="10" spans="1:6">
      <c r="A10" s="1" t="s">
        <v>45</v>
      </c>
      <c r="B10" s="1" t="s">
        <v>19</v>
      </c>
      <c r="C10" s="3" t="s">
        <v>75</v>
      </c>
      <c r="D10" s="62">
        <v>120</v>
      </c>
      <c r="E10" s="13"/>
      <c r="F10" s="13">
        <f t="shared" si="0"/>
        <v>0</v>
      </c>
    </row>
    <row r="11" spans="1:6">
      <c r="A11" s="1" t="s">
        <v>46</v>
      </c>
      <c r="B11" s="1" t="s">
        <v>8</v>
      </c>
      <c r="C11" s="3" t="s">
        <v>17</v>
      </c>
      <c r="D11" s="62">
        <v>123.65</v>
      </c>
      <c r="E11" s="13"/>
      <c r="F11" s="13">
        <f t="shared" si="0"/>
        <v>0</v>
      </c>
    </row>
    <row r="12" spans="1:6">
      <c r="A12" s="1" t="s">
        <v>47</v>
      </c>
      <c r="B12" s="1" t="s">
        <v>9</v>
      </c>
      <c r="C12" s="3" t="s">
        <v>18</v>
      </c>
      <c r="D12" s="3">
        <v>5</v>
      </c>
      <c r="E12" s="13"/>
      <c r="F12" s="13">
        <f t="shared" si="0"/>
        <v>0</v>
      </c>
    </row>
    <row r="13" spans="1:6">
      <c r="A13" s="1" t="s">
        <v>48</v>
      </c>
      <c r="B13" s="1" t="s">
        <v>22</v>
      </c>
      <c r="C13" s="3" t="s">
        <v>17</v>
      </c>
      <c r="D13" s="62">
        <v>123.65</v>
      </c>
      <c r="E13" s="13"/>
      <c r="F13" s="13">
        <f t="shared" si="0"/>
        <v>0</v>
      </c>
    </row>
    <row r="14" spans="1:6">
      <c r="A14" s="1" t="s">
        <v>84</v>
      </c>
      <c r="B14" s="1" t="s">
        <v>83</v>
      </c>
      <c r="C14" s="3" t="s">
        <v>18</v>
      </c>
      <c r="D14" s="3">
        <v>7</v>
      </c>
      <c r="E14" s="13"/>
      <c r="F14" s="13">
        <f t="shared" si="0"/>
        <v>0</v>
      </c>
    </row>
    <row r="15" spans="1:6">
      <c r="A15" s="1"/>
      <c r="B15" s="1"/>
      <c r="C15" s="3"/>
      <c r="D15" s="3"/>
      <c r="E15" s="13"/>
      <c r="F15" s="13">
        <f t="shared" si="0"/>
        <v>0</v>
      </c>
    </row>
    <row r="16" spans="1:6">
      <c r="A16" s="6" t="s">
        <v>49</v>
      </c>
      <c r="B16" s="7"/>
      <c r="C16" s="97"/>
      <c r="D16" s="97"/>
      <c r="E16" s="7"/>
      <c r="F16" s="13">
        <f t="shared" si="0"/>
        <v>0</v>
      </c>
    </row>
    <row r="17" spans="1:6">
      <c r="A17" s="1" t="s">
        <v>50</v>
      </c>
      <c r="B17" s="1" t="s">
        <v>136</v>
      </c>
      <c r="C17" s="3" t="s">
        <v>18</v>
      </c>
      <c r="D17" s="63">
        <v>1.5</v>
      </c>
      <c r="E17" s="13"/>
      <c r="F17" s="13">
        <f t="shared" si="0"/>
        <v>0</v>
      </c>
    </row>
    <row r="18" spans="1:6">
      <c r="A18" s="1" t="s">
        <v>51</v>
      </c>
      <c r="B18" s="1" t="s">
        <v>135</v>
      </c>
      <c r="C18" s="3" t="s">
        <v>18</v>
      </c>
      <c r="D18" s="63">
        <v>0.8</v>
      </c>
      <c r="E18" s="13"/>
      <c r="F18" s="13">
        <f t="shared" si="0"/>
        <v>0</v>
      </c>
    </row>
    <row r="19" spans="1:6">
      <c r="A19" s="1" t="s">
        <v>52</v>
      </c>
      <c r="B19" s="1" t="s">
        <v>134</v>
      </c>
      <c r="C19" s="3" t="s">
        <v>18</v>
      </c>
      <c r="D19" s="63">
        <v>3.5</v>
      </c>
      <c r="E19" s="13"/>
      <c r="F19" s="13">
        <f t="shared" si="0"/>
        <v>0</v>
      </c>
    </row>
    <row r="20" spans="1:6">
      <c r="A20" s="1" t="s">
        <v>53</v>
      </c>
      <c r="B20" s="1" t="s">
        <v>85</v>
      </c>
      <c r="C20" s="3" t="s">
        <v>17</v>
      </c>
      <c r="D20" s="62">
        <v>157.6</v>
      </c>
      <c r="E20" s="13"/>
      <c r="F20" s="13">
        <f t="shared" si="0"/>
        <v>0</v>
      </c>
    </row>
    <row r="21" spans="1:6">
      <c r="A21" s="1" t="s">
        <v>54</v>
      </c>
      <c r="B21" s="1" t="s">
        <v>26</v>
      </c>
      <c r="C21" s="3" t="s">
        <v>18</v>
      </c>
      <c r="D21" s="62">
        <v>15.44</v>
      </c>
      <c r="E21" s="13"/>
      <c r="F21" s="13">
        <f t="shared" si="0"/>
        <v>0</v>
      </c>
    </row>
    <row r="22" spans="1:6">
      <c r="A22" s="1" t="s">
        <v>55</v>
      </c>
      <c r="B22" s="72" t="s">
        <v>11</v>
      </c>
      <c r="C22" s="73" t="s">
        <v>17</v>
      </c>
      <c r="D22" s="73">
        <v>27.43</v>
      </c>
      <c r="E22" s="101"/>
      <c r="F22" s="13">
        <f t="shared" si="0"/>
        <v>0</v>
      </c>
    </row>
    <row r="23" spans="1:6">
      <c r="A23" s="1" t="s">
        <v>56</v>
      </c>
      <c r="B23" s="72" t="s">
        <v>12</v>
      </c>
      <c r="C23" s="73" t="s">
        <v>75</v>
      </c>
      <c r="D23" s="73">
        <v>12.91</v>
      </c>
      <c r="E23" s="101"/>
      <c r="F23" s="13">
        <f t="shared" si="0"/>
        <v>0</v>
      </c>
    </row>
    <row r="24" spans="1:6">
      <c r="A24" s="1" t="s">
        <v>57</v>
      </c>
      <c r="B24" s="72" t="s">
        <v>13</v>
      </c>
      <c r="C24" s="73" t="s">
        <v>17</v>
      </c>
      <c r="D24" s="73">
        <v>61.72</v>
      </c>
      <c r="E24" s="101"/>
      <c r="F24" s="13">
        <f t="shared" si="0"/>
        <v>0</v>
      </c>
    </row>
    <row r="25" spans="1:6">
      <c r="A25" s="1" t="s">
        <v>58</v>
      </c>
      <c r="B25" s="72" t="s">
        <v>23</v>
      </c>
      <c r="C25" s="73" t="s">
        <v>20</v>
      </c>
      <c r="D25" s="73">
        <v>1</v>
      </c>
      <c r="E25" s="101"/>
      <c r="F25" s="13">
        <f t="shared" si="0"/>
        <v>0</v>
      </c>
    </row>
    <row r="26" spans="1:6">
      <c r="A26" s="1" t="s">
        <v>59</v>
      </c>
      <c r="B26" s="72" t="s">
        <v>133</v>
      </c>
      <c r="C26" s="73" t="s">
        <v>28</v>
      </c>
      <c r="D26" s="73">
        <v>2</v>
      </c>
      <c r="E26" s="88"/>
      <c r="F26" s="13">
        <f t="shared" si="0"/>
        <v>0</v>
      </c>
    </row>
    <row r="27" spans="1:6">
      <c r="A27" s="72"/>
      <c r="B27" s="72"/>
      <c r="C27" s="73"/>
      <c r="D27" s="73"/>
      <c r="E27" s="103"/>
      <c r="F27" s="101"/>
    </row>
    <row r="28" spans="1:6">
      <c r="A28" s="14" t="s">
        <v>60</v>
      </c>
      <c r="B28" s="15"/>
      <c r="C28" s="31"/>
      <c r="D28" s="31"/>
      <c r="E28" s="15"/>
      <c r="F28" s="38">
        <f>SUM(F29:F33)</f>
        <v>0</v>
      </c>
    </row>
    <row r="29" spans="1:6" s="102" customFormat="1">
      <c r="A29" s="72" t="s">
        <v>61</v>
      </c>
      <c r="B29" s="104" t="s">
        <v>14</v>
      </c>
      <c r="C29" s="73" t="s">
        <v>17</v>
      </c>
      <c r="D29" s="73">
        <v>61.72</v>
      </c>
      <c r="E29" s="105"/>
      <c r="F29" s="101">
        <f>D29*E29</f>
        <v>0</v>
      </c>
    </row>
    <row r="30" spans="1:6" s="102" customFormat="1">
      <c r="A30" s="72" t="s">
        <v>62</v>
      </c>
      <c r="B30" s="72" t="s">
        <v>24</v>
      </c>
      <c r="C30" s="73" t="s">
        <v>17</v>
      </c>
      <c r="D30" s="106">
        <v>158.41999999999999</v>
      </c>
      <c r="E30" s="74"/>
      <c r="F30" s="101">
        <f>D30*E30</f>
        <v>0</v>
      </c>
    </row>
    <row r="31" spans="1:6" s="102" customFormat="1">
      <c r="A31" s="72" t="s">
        <v>63</v>
      </c>
      <c r="B31" s="72" t="s">
        <v>25</v>
      </c>
      <c r="C31" s="73" t="s">
        <v>17</v>
      </c>
      <c r="D31" s="106">
        <v>157.6</v>
      </c>
      <c r="E31" s="74"/>
      <c r="F31" s="101">
        <f>D31*E31</f>
        <v>0</v>
      </c>
    </row>
    <row r="32" spans="1:6" s="102" customFormat="1">
      <c r="A32" s="72" t="s">
        <v>64</v>
      </c>
      <c r="B32" s="107" t="s">
        <v>137</v>
      </c>
      <c r="C32" s="73" t="s">
        <v>28</v>
      </c>
      <c r="D32" s="73">
        <v>1</v>
      </c>
      <c r="E32" s="101"/>
      <c r="F32" s="101">
        <f>D32*E32</f>
        <v>0</v>
      </c>
    </row>
    <row r="33" spans="1:10">
      <c r="A33" s="1"/>
      <c r="B33" s="5"/>
      <c r="C33" s="3"/>
      <c r="D33" s="3"/>
      <c r="E33" s="13"/>
      <c r="F33" s="13"/>
    </row>
    <row r="34" spans="1:10">
      <c r="A34" s="20" t="s">
        <v>68</v>
      </c>
      <c r="B34" s="21"/>
      <c r="C34" s="32"/>
      <c r="D34" s="32"/>
      <c r="E34" s="22"/>
      <c r="F34" s="23">
        <f>SUM(F35:F36)</f>
        <v>0</v>
      </c>
      <c r="J34" s="100"/>
    </row>
    <row r="35" spans="1:10" ht="30">
      <c r="A35" s="46" t="s">
        <v>69</v>
      </c>
      <c r="B35" s="85" t="s">
        <v>118</v>
      </c>
      <c r="C35" s="45" t="s">
        <v>66</v>
      </c>
      <c r="D35" s="45">
        <v>2150</v>
      </c>
      <c r="E35" s="47"/>
      <c r="F35" s="47">
        <f>D35*E35</f>
        <v>0</v>
      </c>
    </row>
    <row r="36" spans="1:10">
      <c r="A36" s="46" t="s">
        <v>70</v>
      </c>
      <c r="B36" s="46" t="s">
        <v>99</v>
      </c>
      <c r="C36" s="45" t="s">
        <v>66</v>
      </c>
      <c r="D36" s="45">
        <v>650</v>
      </c>
      <c r="E36" s="47"/>
      <c r="F36" s="47">
        <f>D36*E36</f>
        <v>0</v>
      </c>
    </row>
    <row r="37" spans="1:10">
      <c r="A37" s="48"/>
      <c r="B37" s="48"/>
      <c r="C37" s="49"/>
      <c r="D37" s="49"/>
      <c r="E37" s="37"/>
      <c r="F37" s="13"/>
    </row>
    <row r="38" spans="1:10">
      <c r="A38" s="24" t="s">
        <v>79</v>
      </c>
      <c r="B38" s="25"/>
      <c r="C38" s="33"/>
      <c r="D38" s="33"/>
      <c r="E38" s="25"/>
      <c r="F38" s="26">
        <f>SUM(F39:F42)</f>
        <v>0</v>
      </c>
    </row>
    <row r="39" spans="1:10" ht="30">
      <c r="A39" s="1" t="s">
        <v>86</v>
      </c>
      <c r="B39" s="5" t="s">
        <v>80</v>
      </c>
      <c r="C39" s="3" t="s">
        <v>17</v>
      </c>
      <c r="D39" s="62">
        <v>210.84</v>
      </c>
      <c r="E39" s="37"/>
      <c r="F39" s="13">
        <f>D39*E39</f>
        <v>0</v>
      </c>
    </row>
    <row r="40" spans="1:10">
      <c r="A40" s="1" t="s">
        <v>87</v>
      </c>
      <c r="B40" s="1" t="s">
        <v>81</v>
      </c>
      <c r="C40" s="3" t="s">
        <v>75</v>
      </c>
      <c r="D40" s="3">
        <v>56.6</v>
      </c>
      <c r="E40" s="37"/>
      <c r="F40" s="13">
        <f>D40*E40</f>
        <v>0</v>
      </c>
    </row>
    <row r="41" spans="1:10">
      <c r="A41" s="1" t="s">
        <v>88</v>
      </c>
      <c r="B41" s="1" t="s">
        <v>21</v>
      </c>
      <c r="C41" s="3" t="s">
        <v>75</v>
      </c>
      <c r="D41" s="3">
        <v>14.15</v>
      </c>
      <c r="E41" s="37"/>
      <c r="F41" s="13">
        <f>D41*E41</f>
        <v>0</v>
      </c>
    </row>
    <row r="42" spans="1:10">
      <c r="A42" s="1" t="s">
        <v>89</v>
      </c>
      <c r="B42" s="72" t="s">
        <v>82</v>
      </c>
      <c r="C42" s="73" t="s">
        <v>75</v>
      </c>
      <c r="D42" s="73">
        <v>28.3</v>
      </c>
      <c r="E42" s="74"/>
      <c r="F42" s="13">
        <f>D42*E42</f>
        <v>0</v>
      </c>
    </row>
    <row r="43" spans="1:10">
      <c r="A43" s="1"/>
      <c r="B43" s="1"/>
      <c r="C43" s="3"/>
      <c r="D43" s="3"/>
      <c r="E43" s="10"/>
      <c r="F43" s="10"/>
    </row>
    <row r="44" spans="1:10">
      <c r="A44" s="52"/>
      <c r="B44" s="61" t="s">
        <v>153</v>
      </c>
      <c r="C44" s="4"/>
      <c r="D44" s="4"/>
      <c r="E44" s="53"/>
      <c r="F44" s="79">
        <f>F5+F28+F34+F38</f>
        <v>0</v>
      </c>
    </row>
    <row r="45" spans="1:10">
      <c r="A45" s="1"/>
      <c r="B45" s="96" t="s">
        <v>90</v>
      </c>
      <c r="C45" s="80" t="s">
        <v>93</v>
      </c>
      <c r="D45" s="80"/>
      <c r="E45" s="11"/>
      <c r="F45" s="81">
        <f>F44*16%</f>
        <v>0</v>
      </c>
    </row>
    <row r="46" spans="1:10">
      <c r="A46" s="1"/>
      <c r="B46" s="80" t="s">
        <v>91</v>
      </c>
      <c r="C46" s="80" t="s">
        <v>93</v>
      </c>
      <c r="D46" s="80"/>
      <c r="E46" s="10"/>
      <c r="F46" s="10">
        <f>F44*2%</f>
        <v>0</v>
      </c>
    </row>
    <row r="47" spans="1:10">
      <c r="A47" s="1"/>
      <c r="B47" s="80" t="s">
        <v>92</v>
      </c>
      <c r="C47" s="80" t="s">
        <v>93</v>
      </c>
      <c r="D47" s="80"/>
      <c r="E47" s="10"/>
      <c r="F47" s="10">
        <f>F44*5%</f>
        <v>0</v>
      </c>
    </row>
    <row r="48" spans="1:10">
      <c r="A48" s="1"/>
      <c r="B48" s="80" t="s">
        <v>94</v>
      </c>
      <c r="C48" s="80" t="s">
        <v>93</v>
      </c>
      <c r="D48" s="80"/>
      <c r="E48" s="10"/>
      <c r="F48" s="10">
        <f>F47*19%</f>
        <v>0</v>
      </c>
    </row>
    <row r="49" spans="1:6">
      <c r="A49" s="52"/>
      <c r="B49" s="4" t="s">
        <v>173</v>
      </c>
      <c r="C49" s="4"/>
      <c r="D49" s="4"/>
      <c r="E49" s="78"/>
      <c r="F49" s="78">
        <f>SUM(F44:F48)</f>
        <v>0</v>
      </c>
    </row>
    <row r="52" spans="1:6" ht="56.45" customHeight="1"/>
    <row r="55" spans="1:6" ht="57.6" customHeight="1"/>
    <row r="64" spans="1:6" ht="14.45" customHeight="1"/>
    <row r="83" ht="51" customHeight="1"/>
    <row r="84" ht="36.950000000000003" customHeight="1"/>
    <row r="108" spans="7:7">
      <c r="G108" s="100"/>
    </row>
    <row r="109" spans="7:7">
      <c r="G109" s="100"/>
    </row>
    <row r="110" spans="7:7" ht="68.099999999999994" customHeight="1"/>
    <row r="151" ht="17.100000000000001" customHeight="1"/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rowBreaks count="2" manualBreakCount="2">
    <brk id="50" max="16383" man="1"/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workbookViewId="0">
      <selection activeCell="B5" sqref="B5"/>
    </sheetView>
  </sheetViews>
  <sheetFormatPr baseColWidth="10" defaultRowHeight="15"/>
  <cols>
    <col min="2" max="2" width="77" customWidth="1"/>
  </cols>
  <sheetData>
    <row r="1" spans="1:6" ht="26.25">
      <c r="A1" s="123" t="s">
        <v>174</v>
      </c>
      <c r="B1" s="123"/>
      <c r="C1" s="123"/>
      <c r="D1" s="123"/>
      <c r="E1" s="123"/>
      <c r="F1" s="123"/>
    </row>
    <row r="2" spans="1:6">
      <c r="A2" s="4" t="s">
        <v>0</v>
      </c>
      <c r="B2" s="4" t="s">
        <v>1</v>
      </c>
      <c r="C2" s="4" t="s">
        <v>2</v>
      </c>
      <c r="D2" s="4" t="s">
        <v>3</v>
      </c>
      <c r="E2" s="8" t="s">
        <v>4</v>
      </c>
      <c r="F2" s="8" t="s">
        <v>5</v>
      </c>
    </row>
    <row r="3" spans="1:6">
      <c r="A3" s="14" t="s">
        <v>156</v>
      </c>
      <c r="B3" s="15"/>
      <c r="C3" s="31"/>
      <c r="D3" s="31"/>
      <c r="E3" s="15"/>
      <c r="F3" s="38">
        <f>SUM(F4:F6)</f>
        <v>0</v>
      </c>
    </row>
    <row r="4" spans="1:6" ht="45">
      <c r="A4" s="72" t="s">
        <v>41</v>
      </c>
      <c r="B4" s="107" t="s">
        <v>117</v>
      </c>
      <c r="C4" s="73" t="s">
        <v>28</v>
      </c>
      <c r="D4" s="73">
        <v>12</v>
      </c>
      <c r="E4" s="101"/>
      <c r="F4" s="113">
        <f>E4*D4</f>
        <v>0</v>
      </c>
    </row>
    <row r="5" spans="1:6" ht="75">
      <c r="A5" s="72" t="s">
        <v>43</v>
      </c>
      <c r="B5" s="107" t="s">
        <v>77</v>
      </c>
      <c r="C5" s="73" t="s">
        <v>28</v>
      </c>
      <c r="D5" s="73">
        <v>1</v>
      </c>
      <c r="E5" s="101"/>
      <c r="F5" s="113">
        <f>E5*D5</f>
        <v>0</v>
      </c>
    </row>
    <row r="6" spans="1:6">
      <c r="A6" s="1"/>
      <c r="B6" s="5"/>
      <c r="C6" s="3"/>
      <c r="D6" s="3"/>
      <c r="E6" s="13"/>
      <c r="F6" s="13"/>
    </row>
    <row r="7" spans="1:6">
      <c r="A7" s="20" t="s">
        <v>157</v>
      </c>
      <c r="B7" s="21"/>
      <c r="C7" s="32"/>
      <c r="D7" s="32"/>
      <c r="E7" s="22"/>
      <c r="F7" s="23">
        <f>SUM(F8:F11)</f>
        <v>0</v>
      </c>
    </row>
    <row r="8" spans="1:6">
      <c r="A8" s="46" t="s">
        <v>50</v>
      </c>
      <c r="B8" s="46" t="s">
        <v>67</v>
      </c>
      <c r="C8" s="45" t="s">
        <v>66</v>
      </c>
      <c r="D8" s="45">
        <v>1200</v>
      </c>
      <c r="E8" s="47"/>
      <c r="F8" s="47"/>
    </row>
    <row r="9" spans="1:6">
      <c r="A9" s="46" t="s">
        <v>51</v>
      </c>
      <c r="B9" s="46" t="s">
        <v>160</v>
      </c>
      <c r="C9" s="45" t="s">
        <v>66</v>
      </c>
      <c r="D9" s="45">
        <v>1100</v>
      </c>
      <c r="E9" s="50"/>
      <c r="F9" s="47"/>
    </row>
    <row r="10" spans="1:6">
      <c r="A10" s="46" t="s">
        <v>52</v>
      </c>
      <c r="B10" s="46" t="s">
        <v>74</v>
      </c>
      <c r="C10" s="45" t="s">
        <v>75</v>
      </c>
      <c r="D10" s="45">
        <v>3</v>
      </c>
      <c r="E10" s="47"/>
      <c r="F10" s="47"/>
    </row>
    <row r="11" spans="1:6">
      <c r="A11" s="46" t="s">
        <v>53</v>
      </c>
      <c r="B11" s="46" t="s">
        <v>76</v>
      </c>
      <c r="C11" s="45" t="s">
        <v>75</v>
      </c>
      <c r="D11" s="45">
        <v>9</v>
      </c>
      <c r="E11" s="47"/>
      <c r="F11" s="47"/>
    </row>
    <row r="12" spans="1:6">
      <c r="A12" s="48"/>
      <c r="B12" s="48"/>
      <c r="C12" s="49"/>
      <c r="D12" s="49"/>
      <c r="E12" s="37"/>
      <c r="F12" s="13"/>
    </row>
    <row r="13" spans="1:6">
      <c r="A13" s="27" t="s">
        <v>140</v>
      </c>
      <c r="B13" s="28"/>
      <c r="C13" s="34"/>
      <c r="D13" s="34"/>
      <c r="E13" s="29"/>
      <c r="F13" s="30">
        <f>F14+F24</f>
        <v>0</v>
      </c>
    </row>
    <row r="14" spans="1:6">
      <c r="A14" s="46" t="s">
        <v>61</v>
      </c>
      <c r="B14" s="64" t="s">
        <v>158</v>
      </c>
      <c r="C14" s="65"/>
      <c r="D14" s="65"/>
      <c r="E14" s="66"/>
      <c r="F14" s="66">
        <f>SUM(F15:F23)</f>
        <v>0</v>
      </c>
    </row>
    <row r="15" spans="1:6" ht="30">
      <c r="A15" s="46" t="s">
        <v>62</v>
      </c>
      <c r="B15" s="91" t="s">
        <v>119</v>
      </c>
      <c r="C15" s="45" t="s">
        <v>120</v>
      </c>
      <c r="D15" s="92">
        <v>40</v>
      </c>
      <c r="E15" s="93"/>
      <c r="F15" s="13">
        <f t="shared" ref="F15:F23" si="0">D15*E15</f>
        <v>0</v>
      </c>
    </row>
    <row r="16" spans="1:6">
      <c r="A16" s="46" t="s">
        <v>63</v>
      </c>
      <c r="B16" s="72" t="s">
        <v>162</v>
      </c>
      <c r="C16" s="45" t="s">
        <v>75</v>
      </c>
      <c r="D16" s="73">
        <v>150</v>
      </c>
      <c r="E16" s="88"/>
      <c r="F16" s="13">
        <f t="shared" si="0"/>
        <v>0</v>
      </c>
    </row>
    <row r="17" spans="1:6">
      <c r="A17" s="46" t="s">
        <v>64</v>
      </c>
      <c r="B17" s="72" t="s">
        <v>163</v>
      </c>
      <c r="C17" s="45" t="s">
        <v>164</v>
      </c>
      <c r="D17" s="73">
        <v>45</v>
      </c>
      <c r="E17" s="88"/>
      <c r="F17" s="13">
        <f t="shared" si="0"/>
        <v>0</v>
      </c>
    </row>
    <row r="18" spans="1:6">
      <c r="A18" s="46" t="s">
        <v>114</v>
      </c>
      <c r="B18" s="1" t="s">
        <v>121</v>
      </c>
      <c r="C18" s="45" t="s">
        <v>120</v>
      </c>
      <c r="D18" s="3">
        <v>2</v>
      </c>
      <c r="E18" s="87"/>
      <c r="F18" s="13">
        <f t="shared" si="0"/>
        <v>0</v>
      </c>
    </row>
    <row r="19" spans="1:6">
      <c r="A19" s="46" t="s">
        <v>65</v>
      </c>
      <c r="B19" s="1" t="s">
        <v>122</v>
      </c>
      <c r="C19" s="45" t="s">
        <v>120</v>
      </c>
      <c r="D19" s="3">
        <v>4</v>
      </c>
      <c r="E19" s="87"/>
      <c r="F19" s="13">
        <f t="shared" si="0"/>
        <v>0</v>
      </c>
    </row>
    <row r="20" spans="1:6">
      <c r="A20" s="46" t="s">
        <v>78</v>
      </c>
      <c r="B20" s="1" t="s">
        <v>123</v>
      </c>
      <c r="C20" s="45" t="s">
        <v>120</v>
      </c>
      <c r="D20" s="3">
        <v>1</v>
      </c>
      <c r="E20" s="87"/>
      <c r="F20" s="13">
        <f t="shared" si="0"/>
        <v>0</v>
      </c>
    </row>
    <row r="21" spans="1:6">
      <c r="A21" s="46" t="s">
        <v>101</v>
      </c>
      <c r="B21" s="1" t="s">
        <v>124</v>
      </c>
      <c r="C21" s="45" t="s">
        <v>120</v>
      </c>
      <c r="D21" s="3">
        <v>1</v>
      </c>
      <c r="E21" s="87"/>
      <c r="F21" s="13">
        <f t="shared" si="0"/>
        <v>0</v>
      </c>
    </row>
    <row r="22" spans="1:6">
      <c r="A22" s="46" t="s">
        <v>104</v>
      </c>
      <c r="B22" s="1" t="s">
        <v>125</v>
      </c>
      <c r="C22" s="45" t="s">
        <v>120</v>
      </c>
      <c r="D22" s="3">
        <v>1</v>
      </c>
      <c r="E22" s="87"/>
      <c r="F22" s="13">
        <f t="shared" si="0"/>
        <v>0</v>
      </c>
    </row>
    <row r="23" spans="1:6">
      <c r="A23" s="46" t="s">
        <v>106</v>
      </c>
      <c r="B23" s="1" t="s">
        <v>126</v>
      </c>
      <c r="C23" s="45" t="s">
        <v>120</v>
      </c>
      <c r="D23" s="3">
        <v>1</v>
      </c>
      <c r="E23" s="87"/>
      <c r="F23" s="13">
        <f t="shared" si="0"/>
        <v>0</v>
      </c>
    </row>
    <row r="24" spans="1:6">
      <c r="A24" s="46" t="s">
        <v>108</v>
      </c>
      <c r="B24" s="89" t="s">
        <v>127</v>
      </c>
      <c r="C24" s="45"/>
      <c r="D24" s="80"/>
      <c r="E24" s="90"/>
      <c r="F24" s="13">
        <f>SUM(F25:F29)</f>
        <v>0</v>
      </c>
    </row>
    <row r="25" spans="1:6">
      <c r="A25" s="46" t="s">
        <v>110</v>
      </c>
      <c r="B25" s="1" t="s">
        <v>128</v>
      </c>
      <c r="C25" s="45" t="s">
        <v>75</v>
      </c>
      <c r="D25" s="3">
        <v>36</v>
      </c>
      <c r="E25" s="87"/>
      <c r="F25" s="13">
        <f>D25*E25</f>
        <v>0</v>
      </c>
    </row>
    <row r="26" spans="1:6">
      <c r="A26" s="46" t="s">
        <v>112</v>
      </c>
      <c r="B26" s="1" t="s">
        <v>129</v>
      </c>
      <c r="C26" s="45" t="s">
        <v>75</v>
      </c>
      <c r="D26" s="3">
        <v>30</v>
      </c>
      <c r="E26" s="87"/>
      <c r="F26" s="13">
        <f>D26*E26</f>
        <v>0</v>
      </c>
    </row>
    <row r="27" spans="1:6">
      <c r="A27" s="46" t="s">
        <v>171</v>
      </c>
      <c r="B27" s="1" t="s">
        <v>130</v>
      </c>
      <c r="C27" s="45" t="s">
        <v>75</v>
      </c>
      <c r="D27" s="3">
        <v>12</v>
      </c>
      <c r="E27" s="87"/>
      <c r="F27" s="13">
        <f>D27*E27</f>
        <v>0</v>
      </c>
    </row>
    <row r="28" spans="1:6">
      <c r="A28" s="46" t="s">
        <v>141</v>
      </c>
      <c r="B28" s="1" t="s">
        <v>131</v>
      </c>
      <c r="C28" s="45" t="s">
        <v>75</v>
      </c>
      <c r="D28" s="3">
        <v>42</v>
      </c>
      <c r="E28" s="87"/>
      <c r="F28" s="13">
        <f>D28*E28</f>
        <v>0</v>
      </c>
    </row>
    <row r="29" spans="1:6">
      <c r="A29" s="46" t="s">
        <v>142</v>
      </c>
      <c r="B29" s="1" t="s">
        <v>132</v>
      </c>
      <c r="C29" s="45" t="s">
        <v>75</v>
      </c>
      <c r="D29" s="3">
        <v>3</v>
      </c>
      <c r="E29" s="87"/>
      <c r="F29" s="13">
        <f>D29*E29</f>
        <v>0</v>
      </c>
    </row>
    <row r="30" spans="1:6">
      <c r="A30" s="46"/>
      <c r="B30" s="1"/>
      <c r="C30" s="45"/>
      <c r="D30" s="3"/>
      <c r="E30" s="87"/>
      <c r="F30" s="86"/>
    </row>
    <row r="31" spans="1:6">
      <c r="A31" s="54" t="s">
        <v>143</v>
      </c>
      <c r="B31" s="55"/>
      <c r="C31" s="56"/>
      <c r="D31" s="56"/>
      <c r="E31" s="55"/>
      <c r="F31" s="57">
        <f>SUM(F32:F46)</f>
        <v>0</v>
      </c>
    </row>
    <row r="32" spans="1:6" ht="45.75">
      <c r="A32" s="46" t="s">
        <v>69</v>
      </c>
      <c r="B32" s="42" t="s">
        <v>27</v>
      </c>
      <c r="C32" s="41" t="s">
        <v>28</v>
      </c>
      <c r="D32" s="41">
        <v>8</v>
      </c>
      <c r="E32" s="58"/>
      <c r="F32" s="59">
        <f t="shared" ref="F32:F46" si="1">E32*D32</f>
        <v>0</v>
      </c>
    </row>
    <row r="33" spans="1:6" ht="34.5">
      <c r="A33" s="46" t="s">
        <v>70</v>
      </c>
      <c r="B33" s="42" t="s">
        <v>29</v>
      </c>
      <c r="C33" s="41" t="s">
        <v>28</v>
      </c>
      <c r="D33" s="41">
        <v>5</v>
      </c>
      <c r="E33" s="58"/>
      <c r="F33" s="59">
        <f t="shared" si="1"/>
        <v>0</v>
      </c>
    </row>
    <row r="34" spans="1:6" ht="34.5">
      <c r="A34" s="46" t="s">
        <v>71</v>
      </c>
      <c r="B34" s="42" t="s">
        <v>30</v>
      </c>
      <c r="C34" s="41" t="s">
        <v>28</v>
      </c>
      <c r="D34" s="41">
        <v>3</v>
      </c>
      <c r="E34" s="58"/>
      <c r="F34" s="59">
        <f t="shared" si="1"/>
        <v>0</v>
      </c>
    </row>
    <row r="35" spans="1:6" ht="34.5">
      <c r="A35" s="46" t="s">
        <v>72</v>
      </c>
      <c r="B35" s="42" t="s">
        <v>31</v>
      </c>
      <c r="C35" s="41" t="s">
        <v>28</v>
      </c>
      <c r="D35" s="41">
        <v>6</v>
      </c>
      <c r="E35" s="58"/>
      <c r="F35" s="59">
        <f t="shared" si="1"/>
        <v>0</v>
      </c>
    </row>
    <row r="36" spans="1:6" ht="24">
      <c r="A36" s="46" t="s">
        <v>73</v>
      </c>
      <c r="B36" s="60" t="s">
        <v>32</v>
      </c>
      <c r="C36" s="41" t="s">
        <v>28</v>
      </c>
      <c r="D36" s="41">
        <v>1</v>
      </c>
      <c r="E36" s="58"/>
      <c r="F36" s="59">
        <f t="shared" si="1"/>
        <v>0</v>
      </c>
    </row>
    <row r="37" spans="1:6" ht="24">
      <c r="A37" s="46" t="s">
        <v>115</v>
      </c>
      <c r="B37" s="60" t="s">
        <v>33</v>
      </c>
      <c r="C37" s="41" t="s">
        <v>28</v>
      </c>
      <c r="D37" s="41">
        <v>4</v>
      </c>
      <c r="E37" s="58"/>
      <c r="F37" s="59">
        <f t="shared" si="1"/>
        <v>0</v>
      </c>
    </row>
    <row r="38" spans="1:6" ht="24">
      <c r="A38" s="46" t="s">
        <v>144</v>
      </c>
      <c r="B38" s="60" t="s">
        <v>34</v>
      </c>
      <c r="C38" s="41" t="s">
        <v>28</v>
      </c>
      <c r="D38" s="41">
        <v>2</v>
      </c>
      <c r="E38" s="58"/>
      <c r="F38" s="59">
        <f t="shared" si="1"/>
        <v>0</v>
      </c>
    </row>
    <row r="39" spans="1:6" ht="48">
      <c r="A39" s="46" t="s">
        <v>145</v>
      </c>
      <c r="B39" s="60" t="s">
        <v>35</v>
      </c>
      <c r="C39" s="41" t="s">
        <v>36</v>
      </c>
      <c r="D39" s="41">
        <v>10</v>
      </c>
      <c r="E39" s="58"/>
      <c r="F39" s="59">
        <f t="shared" si="1"/>
        <v>0</v>
      </c>
    </row>
    <row r="40" spans="1:6" ht="36">
      <c r="A40" s="46" t="s">
        <v>146</v>
      </c>
      <c r="B40" s="60" t="s">
        <v>37</v>
      </c>
      <c r="C40" s="41" t="s">
        <v>36</v>
      </c>
      <c r="D40" s="41">
        <v>40</v>
      </c>
      <c r="E40" s="58"/>
      <c r="F40" s="59">
        <f t="shared" si="1"/>
        <v>0</v>
      </c>
    </row>
    <row r="41" spans="1:6" ht="36">
      <c r="A41" s="46" t="s">
        <v>147</v>
      </c>
      <c r="B41" s="60" t="s">
        <v>38</v>
      </c>
      <c r="C41" s="41" t="s">
        <v>36</v>
      </c>
      <c r="D41" s="41">
        <v>20</v>
      </c>
      <c r="E41" s="58"/>
      <c r="F41" s="59">
        <f t="shared" si="1"/>
        <v>0</v>
      </c>
    </row>
    <row r="42" spans="1:6" ht="24">
      <c r="A42" s="46" t="s">
        <v>148</v>
      </c>
      <c r="B42" s="60" t="s">
        <v>39</v>
      </c>
      <c r="C42" s="41" t="s">
        <v>28</v>
      </c>
      <c r="D42" s="41">
        <v>2</v>
      </c>
      <c r="E42" s="59"/>
      <c r="F42" s="59">
        <f t="shared" si="1"/>
        <v>0</v>
      </c>
    </row>
    <row r="43" spans="1:6">
      <c r="A43" s="46" t="s">
        <v>149</v>
      </c>
      <c r="B43" s="60" t="s">
        <v>40</v>
      </c>
      <c r="C43" s="41" t="s">
        <v>28</v>
      </c>
      <c r="D43" s="41">
        <v>6</v>
      </c>
      <c r="E43" s="59"/>
      <c r="F43" s="59">
        <f t="shared" si="1"/>
        <v>0</v>
      </c>
    </row>
    <row r="44" spans="1:6">
      <c r="A44" s="46" t="s">
        <v>172</v>
      </c>
      <c r="B44" s="60" t="s">
        <v>97</v>
      </c>
      <c r="C44" s="41" t="s">
        <v>28</v>
      </c>
      <c r="D44" s="41">
        <v>1</v>
      </c>
      <c r="E44" s="59"/>
      <c r="F44" s="59">
        <f t="shared" si="1"/>
        <v>0</v>
      </c>
    </row>
    <row r="45" spans="1:6" ht="24">
      <c r="A45" s="46" t="s">
        <v>150</v>
      </c>
      <c r="B45" s="60" t="s">
        <v>98</v>
      </c>
      <c r="C45" s="41" t="s">
        <v>28</v>
      </c>
      <c r="D45" s="41">
        <v>1</v>
      </c>
      <c r="E45" s="58"/>
      <c r="F45" s="59">
        <f t="shared" si="1"/>
        <v>0</v>
      </c>
    </row>
    <row r="46" spans="1:6">
      <c r="A46" s="46" t="s">
        <v>151</v>
      </c>
      <c r="B46" s="64" t="s">
        <v>161</v>
      </c>
      <c r="C46" s="41" t="s">
        <v>28</v>
      </c>
      <c r="D46" s="41">
        <v>1</v>
      </c>
      <c r="E46" s="59"/>
      <c r="F46" s="59">
        <f t="shared" si="1"/>
        <v>0</v>
      </c>
    </row>
    <row r="47" spans="1:6">
      <c r="A47" s="41"/>
      <c r="B47" s="42"/>
      <c r="C47" s="43"/>
      <c r="D47" s="43"/>
      <c r="E47" s="43"/>
      <c r="F47" s="44"/>
    </row>
    <row r="48" spans="1:6">
      <c r="A48" s="16" t="s">
        <v>152</v>
      </c>
      <c r="B48" s="17"/>
      <c r="C48" s="35"/>
      <c r="D48" s="35"/>
      <c r="E48" s="18"/>
      <c r="F48" s="19">
        <f>F49</f>
        <v>0</v>
      </c>
    </row>
    <row r="49" spans="1:6" ht="60">
      <c r="A49" s="3" t="s">
        <v>86</v>
      </c>
      <c r="B49" s="51" t="s">
        <v>159</v>
      </c>
      <c r="C49" s="3" t="s">
        <v>16</v>
      </c>
      <c r="D49" s="3">
        <v>1</v>
      </c>
      <c r="E49" s="13"/>
      <c r="F49" s="13">
        <f>D49*E49</f>
        <v>0</v>
      </c>
    </row>
    <row r="50" spans="1:6">
      <c r="A50" s="1"/>
      <c r="B50" s="40"/>
      <c r="C50" s="3"/>
      <c r="D50" s="3"/>
      <c r="E50" s="13"/>
      <c r="F50" s="13"/>
    </row>
    <row r="51" spans="1:6">
      <c r="A51" s="1"/>
      <c r="B51" s="2"/>
      <c r="C51" s="3"/>
      <c r="D51" s="3"/>
      <c r="E51" s="11"/>
      <c r="F51" s="13"/>
    </row>
    <row r="52" spans="1:6">
      <c r="A52" s="52"/>
      <c r="B52" s="61" t="s">
        <v>154</v>
      </c>
      <c r="C52" s="4"/>
      <c r="D52" s="4"/>
      <c r="E52" s="53"/>
      <c r="F52" s="79">
        <f>F3+F7+F13+F31+F48</f>
        <v>0</v>
      </c>
    </row>
    <row r="53" spans="1:6">
      <c r="A53" s="1"/>
      <c r="B53" s="99" t="s">
        <v>90</v>
      </c>
      <c r="C53" s="80" t="s">
        <v>93</v>
      </c>
      <c r="D53" s="80"/>
      <c r="E53" s="11"/>
      <c r="F53" s="81">
        <f>F52*16%</f>
        <v>0</v>
      </c>
    </row>
    <row r="54" spans="1:6">
      <c r="A54" s="1"/>
      <c r="B54" s="80" t="s">
        <v>91</v>
      </c>
      <c r="C54" s="80" t="s">
        <v>93</v>
      </c>
      <c r="D54" s="80"/>
      <c r="E54" s="10"/>
      <c r="F54" s="10">
        <f>F52*2%</f>
        <v>0</v>
      </c>
    </row>
    <row r="55" spans="1:6">
      <c r="A55" s="1"/>
      <c r="B55" s="80" t="s">
        <v>92</v>
      </c>
      <c r="C55" s="80" t="s">
        <v>93</v>
      </c>
      <c r="D55" s="80"/>
      <c r="E55" s="10"/>
      <c r="F55" s="10">
        <f>F52*5%</f>
        <v>0</v>
      </c>
    </row>
    <row r="56" spans="1:6">
      <c r="A56" s="1"/>
      <c r="B56" s="80" t="s">
        <v>94</v>
      </c>
      <c r="C56" s="80" t="s">
        <v>93</v>
      </c>
      <c r="D56" s="80"/>
      <c r="E56" s="10"/>
      <c r="F56" s="10">
        <f>F55*19%</f>
        <v>0</v>
      </c>
    </row>
    <row r="57" spans="1:6">
      <c r="A57" s="52"/>
      <c r="B57" s="4" t="s">
        <v>155</v>
      </c>
      <c r="C57" s="4"/>
      <c r="D57" s="4"/>
      <c r="E57" s="78"/>
      <c r="F57" s="78">
        <f>SUM(F52:F56)</f>
        <v>0</v>
      </c>
    </row>
    <row r="58" spans="1:6">
      <c r="A58" s="115"/>
      <c r="B58" s="116"/>
      <c r="C58" s="116"/>
      <c r="D58" s="116"/>
      <c r="E58" s="117"/>
      <c r="F58" s="118"/>
    </row>
    <row r="59" spans="1:6" ht="26.25">
      <c r="A59" s="120" t="s">
        <v>175</v>
      </c>
      <c r="B59" s="121"/>
      <c r="C59" s="121"/>
      <c r="D59" s="121"/>
      <c r="E59" s="121"/>
      <c r="F59" s="122"/>
    </row>
    <row r="60" spans="1:6">
      <c r="A60" s="114" t="s">
        <v>0</v>
      </c>
      <c r="B60" s="114" t="s">
        <v>1</v>
      </c>
      <c r="C60" s="4" t="s">
        <v>2</v>
      </c>
      <c r="D60" s="4" t="s">
        <v>3</v>
      </c>
      <c r="E60" s="78" t="s">
        <v>4</v>
      </c>
      <c r="F60" s="78" t="s">
        <v>5</v>
      </c>
    </row>
    <row r="61" spans="1:6">
      <c r="A61" s="94" t="s">
        <v>138</v>
      </c>
      <c r="B61" s="94" t="s">
        <v>6</v>
      </c>
      <c r="C61" s="68"/>
      <c r="D61" s="68"/>
      <c r="E61" s="69"/>
      <c r="F61" s="84">
        <f>F62+F69</f>
        <v>0</v>
      </c>
    </row>
    <row r="62" spans="1:6">
      <c r="A62" s="72" t="s">
        <v>42</v>
      </c>
      <c r="B62" s="72"/>
      <c r="C62" s="73"/>
      <c r="D62" s="73"/>
      <c r="E62" s="74"/>
      <c r="F62" s="74">
        <f>SUM(F63:F67)</f>
        <v>0</v>
      </c>
    </row>
    <row r="63" spans="1:6">
      <c r="A63" s="1" t="s">
        <v>41</v>
      </c>
      <c r="B63" s="72" t="s">
        <v>7</v>
      </c>
      <c r="C63" s="3" t="s">
        <v>17</v>
      </c>
      <c r="D63" s="3">
        <v>64.960999999999999</v>
      </c>
      <c r="E63" s="37"/>
      <c r="F63" s="37"/>
    </row>
    <row r="64" spans="1:6">
      <c r="A64" s="1" t="s">
        <v>43</v>
      </c>
      <c r="B64" s="72" t="s">
        <v>10</v>
      </c>
      <c r="C64" s="3" t="s">
        <v>75</v>
      </c>
      <c r="D64" s="3">
        <v>20.73</v>
      </c>
      <c r="E64" s="37"/>
      <c r="F64" s="37"/>
    </row>
    <row r="65" spans="1:6">
      <c r="A65" s="1" t="s">
        <v>44</v>
      </c>
      <c r="B65" s="72" t="s">
        <v>8</v>
      </c>
      <c r="C65" s="3" t="s">
        <v>17</v>
      </c>
      <c r="D65" s="3">
        <v>64.960999999999999</v>
      </c>
      <c r="E65" s="37"/>
      <c r="F65" s="37"/>
    </row>
    <row r="66" spans="1:6">
      <c r="A66" s="1" t="s">
        <v>45</v>
      </c>
      <c r="B66" s="72" t="s">
        <v>9</v>
      </c>
      <c r="C66" s="3" t="s">
        <v>18</v>
      </c>
      <c r="D66" s="3">
        <v>2</v>
      </c>
      <c r="E66" s="37"/>
      <c r="F66" s="37"/>
    </row>
    <row r="67" spans="1:6">
      <c r="A67" s="1" t="s">
        <v>46</v>
      </c>
      <c r="B67" s="72" t="s">
        <v>22</v>
      </c>
      <c r="C67" s="3" t="s">
        <v>17</v>
      </c>
      <c r="D67" s="3">
        <v>64.960999999999999</v>
      </c>
      <c r="E67" s="37"/>
      <c r="F67" s="37"/>
    </row>
    <row r="68" spans="1:6">
      <c r="A68" s="1"/>
      <c r="B68" s="1"/>
      <c r="C68" s="3"/>
      <c r="D68" s="3"/>
      <c r="E68" s="37"/>
      <c r="F68" s="37"/>
    </row>
    <row r="69" spans="1:6">
      <c r="A69" s="112" t="s">
        <v>49</v>
      </c>
      <c r="B69" s="109"/>
      <c r="C69" s="110"/>
      <c r="D69" s="110"/>
      <c r="E69" s="111"/>
      <c r="F69" s="111">
        <f>SUM(F70:F77)</f>
        <v>0</v>
      </c>
    </row>
    <row r="70" spans="1:6">
      <c r="A70" s="1" t="s">
        <v>50</v>
      </c>
      <c r="B70" s="72" t="s">
        <v>85</v>
      </c>
      <c r="C70" s="3" t="s">
        <v>17</v>
      </c>
      <c r="D70" s="3">
        <v>64.961000000000013</v>
      </c>
      <c r="E70" s="37"/>
      <c r="F70" s="37">
        <f t="shared" ref="F70:F77" si="2">D70*E70</f>
        <v>0</v>
      </c>
    </row>
    <row r="71" spans="1:6">
      <c r="A71" s="1" t="s">
        <v>51</v>
      </c>
      <c r="B71" s="72" t="s">
        <v>26</v>
      </c>
      <c r="C71" s="3" t="s">
        <v>18</v>
      </c>
      <c r="D71" s="3">
        <v>6.496100000000002</v>
      </c>
      <c r="E71" s="37"/>
      <c r="F71" s="37">
        <f t="shared" si="2"/>
        <v>0</v>
      </c>
    </row>
    <row r="72" spans="1:6">
      <c r="A72" s="1" t="s">
        <v>52</v>
      </c>
      <c r="B72" s="72" t="s">
        <v>168</v>
      </c>
      <c r="C72" s="3" t="s">
        <v>17</v>
      </c>
      <c r="D72" s="3">
        <v>27.431999999999999</v>
      </c>
      <c r="E72" s="37"/>
      <c r="F72" s="37">
        <f t="shared" si="2"/>
        <v>0</v>
      </c>
    </row>
    <row r="73" spans="1:6">
      <c r="A73" s="1" t="s">
        <v>53</v>
      </c>
      <c r="B73" s="72" t="s">
        <v>167</v>
      </c>
      <c r="C73" s="3" t="s">
        <v>75</v>
      </c>
      <c r="D73" s="3">
        <v>12.43</v>
      </c>
      <c r="E73" s="37"/>
      <c r="F73" s="37">
        <f t="shared" si="2"/>
        <v>0</v>
      </c>
    </row>
    <row r="74" spans="1:6">
      <c r="A74" s="1" t="s">
        <v>54</v>
      </c>
      <c r="B74" s="72" t="s">
        <v>13</v>
      </c>
      <c r="C74" s="3" t="s">
        <v>17</v>
      </c>
      <c r="D74" s="3">
        <v>86.927999999999997</v>
      </c>
      <c r="E74" s="37"/>
      <c r="F74" s="37">
        <f t="shared" si="2"/>
        <v>0</v>
      </c>
    </row>
    <row r="75" spans="1:6">
      <c r="A75" s="1" t="s">
        <v>55</v>
      </c>
      <c r="B75" s="72" t="s">
        <v>166</v>
      </c>
      <c r="C75" s="3" t="s">
        <v>20</v>
      </c>
      <c r="D75" s="3">
        <v>2</v>
      </c>
      <c r="E75" s="37"/>
      <c r="F75" s="37">
        <f t="shared" si="2"/>
        <v>0</v>
      </c>
    </row>
    <row r="76" spans="1:6">
      <c r="A76" s="1" t="s">
        <v>56</v>
      </c>
      <c r="B76" s="72" t="s">
        <v>165</v>
      </c>
      <c r="C76" s="3" t="s">
        <v>17</v>
      </c>
      <c r="D76" s="3">
        <v>29.831999999999997</v>
      </c>
      <c r="E76" s="37"/>
      <c r="F76" s="37">
        <f t="shared" si="2"/>
        <v>0</v>
      </c>
    </row>
    <row r="77" spans="1:6" ht="30">
      <c r="A77" s="1" t="s">
        <v>57</v>
      </c>
      <c r="B77" s="107" t="s">
        <v>169</v>
      </c>
      <c r="C77" s="3" t="s">
        <v>17</v>
      </c>
      <c r="D77" s="3">
        <v>6</v>
      </c>
      <c r="E77" s="37"/>
      <c r="F77" s="37">
        <f t="shared" si="2"/>
        <v>0</v>
      </c>
    </row>
    <row r="78" spans="1:6">
      <c r="A78" s="1"/>
      <c r="B78" s="1"/>
      <c r="C78" s="3"/>
      <c r="D78" s="3"/>
      <c r="E78" s="37"/>
      <c r="F78" s="37"/>
    </row>
    <row r="79" spans="1:6">
      <c r="A79" s="95" t="s">
        <v>60</v>
      </c>
      <c r="B79" s="95"/>
      <c r="C79" s="70"/>
      <c r="D79" s="70"/>
      <c r="E79" s="71"/>
      <c r="F79" s="98">
        <f>SUM(F80:F93)</f>
        <v>0</v>
      </c>
    </row>
    <row r="80" spans="1:6">
      <c r="A80" s="1" t="s">
        <v>61</v>
      </c>
      <c r="B80" s="1" t="s">
        <v>14</v>
      </c>
      <c r="C80" s="3" t="s">
        <v>17</v>
      </c>
      <c r="D80" s="3">
        <v>87</v>
      </c>
      <c r="E80" s="37"/>
      <c r="F80" s="37">
        <f t="shared" ref="F80:F92" si="3">E80*D80</f>
        <v>0</v>
      </c>
    </row>
    <row r="81" spans="1:6">
      <c r="A81" s="1" t="s">
        <v>62</v>
      </c>
      <c r="B81" s="1" t="s">
        <v>95</v>
      </c>
      <c r="C81" s="3" t="s">
        <v>17</v>
      </c>
      <c r="D81" s="3">
        <v>13.24</v>
      </c>
      <c r="E81" s="37"/>
      <c r="F81" s="37">
        <f t="shared" si="3"/>
        <v>0</v>
      </c>
    </row>
    <row r="82" spans="1:6">
      <c r="A82" s="1" t="s">
        <v>63</v>
      </c>
      <c r="B82" s="1" t="s">
        <v>96</v>
      </c>
      <c r="C82" s="3" t="s">
        <v>17</v>
      </c>
      <c r="D82" s="3">
        <v>13.24</v>
      </c>
      <c r="E82" s="37"/>
      <c r="F82" s="37">
        <f t="shared" si="3"/>
        <v>0</v>
      </c>
    </row>
    <row r="83" spans="1:6" ht="45">
      <c r="A83" s="1" t="s">
        <v>64</v>
      </c>
      <c r="B83" s="107" t="s">
        <v>117</v>
      </c>
      <c r="C83" s="3" t="s">
        <v>28</v>
      </c>
      <c r="D83" s="3">
        <v>1</v>
      </c>
      <c r="E83" s="101"/>
      <c r="F83" s="37">
        <f t="shared" si="3"/>
        <v>0</v>
      </c>
    </row>
    <row r="84" spans="1:6" ht="75">
      <c r="A84" s="1" t="s">
        <v>114</v>
      </c>
      <c r="B84" s="107" t="s">
        <v>77</v>
      </c>
      <c r="C84" s="3" t="s">
        <v>28</v>
      </c>
      <c r="D84" s="3">
        <v>2</v>
      </c>
      <c r="E84" s="37"/>
      <c r="F84" s="37">
        <f t="shared" si="3"/>
        <v>0</v>
      </c>
    </row>
    <row r="85" spans="1:6">
      <c r="A85" s="1" t="s">
        <v>65</v>
      </c>
      <c r="B85" s="72" t="s">
        <v>170</v>
      </c>
      <c r="C85" s="3" t="s">
        <v>17</v>
      </c>
      <c r="D85" s="3">
        <v>12.28</v>
      </c>
      <c r="E85" s="37"/>
      <c r="F85" s="37">
        <f t="shared" si="3"/>
        <v>0</v>
      </c>
    </row>
    <row r="86" spans="1:6">
      <c r="A86" s="1" t="s">
        <v>78</v>
      </c>
      <c r="B86" s="75" t="s">
        <v>100</v>
      </c>
      <c r="C86" s="49" t="s">
        <v>17</v>
      </c>
      <c r="D86" s="76">
        <v>4.88</v>
      </c>
      <c r="E86" s="13"/>
      <c r="F86" s="37">
        <f t="shared" si="3"/>
        <v>0</v>
      </c>
    </row>
    <row r="87" spans="1:6">
      <c r="A87" s="1" t="s">
        <v>101</v>
      </c>
      <c r="B87" s="75" t="s">
        <v>102</v>
      </c>
      <c r="C87" s="49" t="s">
        <v>103</v>
      </c>
      <c r="D87" s="76">
        <v>2</v>
      </c>
      <c r="E87" s="13"/>
      <c r="F87" s="37">
        <f t="shared" si="3"/>
        <v>0</v>
      </c>
    </row>
    <row r="88" spans="1:6">
      <c r="A88" s="1" t="s">
        <v>104</v>
      </c>
      <c r="B88" s="75" t="s">
        <v>105</v>
      </c>
      <c r="C88" s="49" t="s">
        <v>103</v>
      </c>
      <c r="D88" s="76">
        <v>1</v>
      </c>
      <c r="E88" s="13"/>
      <c r="F88" s="37">
        <f t="shared" si="3"/>
        <v>0</v>
      </c>
    </row>
    <row r="89" spans="1:6">
      <c r="A89" s="1" t="s">
        <v>106</v>
      </c>
      <c r="B89" s="75" t="s">
        <v>107</v>
      </c>
      <c r="C89" s="49" t="s">
        <v>103</v>
      </c>
      <c r="D89" s="76">
        <v>3</v>
      </c>
      <c r="E89" s="13"/>
      <c r="F89" s="37">
        <f t="shared" si="3"/>
        <v>0</v>
      </c>
    </row>
    <row r="90" spans="1:6">
      <c r="A90" s="1" t="s">
        <v>108</v>
      </c>
      <c r="B90" s="75" t="s">
        <v>109</v>
      </c>
      <c r="C90" s="49" t="s">
        <v>103</v>
      </c>
      <c r="D90" s="76">
        <v>1</v>
      </c>
      <c r="E90" s="13"/>
      <c r="F90" s="37">
        <f t="shared" si="3"/>
        <v>0</v>
      </c>
    </row>
    <row r="91" spans="1:6">
      <c r="A91" s="1" t="s">
        <v>110</v>
      </c>
      <c r="B91" s="75" t="s">
        <v>111</v>
      </c>
      <c r="C91" s="49" t="s">
        <v>103</v>
      </c>
      <c r="D91" s="76">
        <v>1</v>
      </c>
      <c r="E91" s="13"/>
      <c r="F91" s="37">
        <f t="shared" si="3"/>
        <v>0</v>
      </c>
    </row>
    <row r="92" spans="1:6">
      <c r="A92" s="1" t="s">
        <v>112</v>
      </c>
      <c r="B92" s="77" t="s">
        <v>113</v>
      </c>
      <c r="C92" s="49" t="s">
        <v>17</v>
      </c>
      <c r="D92" s="49">
        <v>1.8</v>
      </c>
      <c r="E92" s="39"/>
      <c r="F92" s="37">
        <f t="shared" si="3"/>
        <v>0</v>
      </c>
    </row>
    <row r="93" spans="1:6">
      <c r="A93" s="1"/>
      <c r="B93" s="1"/>
      <c r="C93" s="3"/>
      <c r="D93" s="3"/>
      <c r="E93" s="37"/>
      <c r="F93" s="37"/>
    </row>
    <row r="94" spans="1:6">
      <c r="A94" s="67"/>
      <c r="B94" s="82" t="s">
        <v>116</v>
      </c>
      <c r="C94" s="83"/>
      <c r="D94" s="83"/>
      <c r="E94" s="84"/>
      <c r="F94" s="84"/>
    </row>
    <row r="95" spans="1:6">
      <c r="A95" s="1"/>
      <c r="B95" s="96" t="s">
        <v>90</v>
      </c>
      <c r="C95" s="80" t="s">
        <v>93</v>
      </c>
      <c r="D95" s="80"/>
      <c r="E95" s="10"/>
      <c r="F95" s="10">
        <f>F94*16%</f>
        <v>0</v>
      </c>
    </row>
    <row r="96" spans="1:6">
      <c r="A96" s="1"/>
      <c r="B96" s="96" t="s">
        <v>91</v>
      </c>
      <c r="C96" s="80" t="s">
        <v>93</v>
      </c>
      <c r="D96" s="80"/>
      <c r="E96" s="10"/>
      <c r="F96" s="10">
        <f>F94*2%</f>
        <v>0</v>
      </c>
    </row>
    <row r="97" spans="1:6">
      <c r="A97" s="1"/>
      <c r="B97" s="96" t="s">
        <v>92</v>
      </c>
      <c r="C97" s="80" t="s">
        <v>93</v>
      </c>
      <c r="D97" s="80"/>
      <c r="E97" s="10"/>
      <c r="F97" s="10">
        <f>F94*5%</f>
        <v>0</v>
      </c>
    </row>
    <row r="98" spans="1:6">
      <c r="A98" s="1"/>
      <c r="B98" s="96" t="s">
        <v>94</v>
      </c>
      <c r="C98" s="80" t="s">
        <v>93</v>
      </c>
      <c r="D98" s="80"/>
      <c r="E98" s="10"/>
      <c r="F98" s="10">
        <f>F97*19%</f>
        <v>0</v>
      </c>
    </row>
    <row r="99" spans="1:6">
      <c r="A99" s="52"/>
      <c r="B99" s="61" t="s">
        <v>176</v>
      </c>
      <c r="C99" s="4"/>
      <c r="D99" s="4"/>
      <c r="E99" s="78"/>
      <c r="F99" s="78">
        <f>SUM(F94:F98)</f>
        <v>0</v>
      </c>
    </row>
  </sheetData>
  <mergeCells count="2">
    <mergeCell ref="A59:F59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GRUPO A</vt:lpstr>
      <vt:lpstr>GRUPO 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Rodríguez Mejía</dc:creator>
  <cp:lastModifiedBy>Usuario UTP</cp:lastModifiedBy>
  <cp:lastPrinted>2017-08-30T02:26:42Z</cp:lastPrinted>
  <dcterms:created xsi:type="dcterms:W3CDTF">2017-05-23T23:49:02Z</dcterms:created>
  <dcterms:modified xsi:type="dcterms:W3CDTF">2017-11-27T23:59:28Z</dcterms:modified>
</cp:coreProperties>
</file>