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beatriz.ossa\Documents\1. COMPRAS 2026\MATERIALES PARA LABORATORIO\"/>
    </mc:Choice>
  </mc:AlternateContent>
  <xr:revisionPtr revIDLastSave="0" documentId="13_ncr:1_{310F86C4-3DAE-4AD0-A7C0-4FC9DD15B469}" xr6:coauthVersionLast="47" xr6:coauthVersionMax="47" xr10:uidLastSave="{00000000-0000-0000-0000-000000000000}"/>
  <bookViews>
    <workbookView xWindow="-120" yWindow="-120" windowWidth="29040" windowHeight="15720" xr2:uid="{E8E4A2FA-0555-496D-89F6-0E612B1FA63A}"/>
  </bookViews>
  <sheets>
    <sheet name="ANEXO 6" sheetId="8" r:id="rId1"/>
    <sheet name="ANEXO 5" sheetId="7" r:id="rId2"/>
    <sheet name="ANEXO 4" sheetId="6" r:id="rId3"/>
    <sheet name="ANEXO 3" sheetId="5" r:id="rId4"/>
    <sheet name="ANEXO 2" sheetId="4" r:id="rId5"/>
    <sheet name="ANEXO 1 "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8" l="1"/>
  <c r="J3" i="8" s="1"/>
  <c r="J5" i="8" s="1"/>
  <c r="I7" i="7"/>
  <c r="K7" i="7" s="1"/>
  <c r="I6" i="7"/>
  <c r="K6" i="7" s="1"/>
  <c r="I5" i="7"/>
  <c r="J5" i="7" s="1"/>
  <c r="I4" i="7"/>
  <c r="K4" i="7" s="1"/>
  <c r="I3" i="7"/>
  <c r="K3" i="7" s="1"/>
  <c r="I4" i="6"/>
  <c r="K4" i="6" s="1"/>
  <c r="I3" i="6"/>
  <c r="K3" i="6" s="1"/>
  <c r="I70" i="5"/>
  <c r="J70" i="5" s="1"/>
  <c r="I69" i="5"/>
  <c r="K69" i="5" s="1"/>
  <c r="I68" i="5"/>
  <c r="K68" i="5" s="1"/>
  <c r="I67" i="5"/>
  <c r="K67" i="5" s="1"/>
  <c r="I66" i="5"/>
  <c r="J66" i="5" s="1"/>
  <c r="I65" i="5"/>
  <c r="K65" i="5" s="1"/>
  <c r="I64" i="5"/>
  <c r="J64" i="5" s="1"/>
  <c r="I63" i="5"/>
  <c r="K63" i="5" s="1"/>
  <c r="I62" i="5"/>
  <c r="K62" i="5" s="1"/>
  <c r="I61" i="5"/>
  <c r="K61" i="5" s="1"/>
  <c r="I60" i="5"/>
  <c r="K60" i="5" s="1"/>
  <c r="I59" i="5"/>
  <c r="K59" i="5" s="1"/>
  <c r="I58" i="5"/>
  <c r="K58" i="5" s="1"/>
  <c r="I57" i="5"/>
  <c r="K57" i="5" s="1"/>
  <c r="I56" i="5"/>
  <c r="J56" i="5" s="1"/>
  <c r="I55" i="5"/>
  <c r="K55" i="5" s="1"/>
  <c r="I54" i="5"/>
  <c r="K54" i="5" s="1"/>
  <c r="I53" i="5"/>
  <c r="K53" i="5" s="1"/>
  <c r="I52" i="5"/>
  <c r="K52" i="5" s="1"/>
  <c r="I51" i="5"/>
  <c r="K51" i="5" s="1"/>
  <c r="I50" i="5"/>
  <c r="K50" i="5" s="1"/>
  <c r="I49" i="5"/>
  <c r="K49" i="5" s="1"/>
  <c r="I48" i="5"/>
  <c r="K48" i="5" s="1"/>
  <c r="I47" i="5"/>
  <c r="K47" i="5" s="1"/>
  <c r="I46" i="5"/>
  <c r="K46" i="5" s="1"/>
  <c r="I45" i="5"/>
  <c r="K45" i="5" s="1"/>
  <c r="I44" i="5"/>
  <c r="K44" i="5" s="1"/>
  <c r="I43" i="5"/>
  <c r="K43" i="5" s="1"/>
  <c r="I42" i="5"/>
  <c r="K42" i="5" s="1"/>
  <c r="I41" i="5"/>
  <c r="J41" i="5" s="1"/>
  <c r="I40" i="5"/>
  <c r="J40" i="5" s="1"/>
  <c r="I39" i="5"/>
  <c r="J39" i="5" s="1"/>
  <c r="I38" i="5"/>
  <c r="J38" i="5" s="1"/>
  <c r="I37" i="5"/>
  <c r="K37" i="5" s="1"/>
  <c r="I36" i="5"/>
  <c r="K36" i="5" s="1"/>
  <c r="I35" i="5"/>
  <c r="K35" i="5" s="1"/>
  <c r="I34" i="5"/>
  <c r="K34" i="5" s="1"/>
  <c r="I33" i="5"/>
  <c r="K33" i="5" s="1"/>
  <c r="I32" i="5"/>
  <c r="K32" i="5" s="1"/>
  <c r="I31" i="5"/>
  <c r="J31" i="5" s="1"/>
  <c r="I30" i="5"/>
  <c r="J30" i="5" s="1"/>
  <c r="I29" i="5"/>
  <c r="K29" i="5" s="1"/>
  <c r="I28" i="5"/>
  <c r="K28" i="5" s="1"/>
  <c r="I27" i="5"/>
  <c r="K27" i="5" s="1"/>
  <c r="I26" i="5"/>
  <c r="K26" i="5" s="1"/>
  <c r="I25" i="5"/>
  <c r="K25" i="5" s="1"/>
  <c r="I24" i="5"/>
  <c r="K24" i="5" s="1"/>
  <c r="I23" i="5"/>
  <c r="K23" i="5" s="1"/>
  <c r="I22" i="5"/>
  <c r="K22" i="5" s="1"/>
  <c r="I21" i="5"/>
  <c r="K21" i="5" s="1"/>
  <c r="I20" i="5"/>
  <c r="J20" i="5" s="1"/>
  <c r="I19" i="5"/>
  <c r="K19" i="5" s="1"/>
  <c r="I18" i="5"/>
  <c r="K18" i="5" s="1"/>
  <c r="I17" i="5"/>
  <c r="K17" i="5" s="1"/>
  <c r="I16" i="5"/>
  <c r="J16" i="5" s="1"/>
  <c r="I15" i="5"/>
  <c r="K15" i="5" s="1"/>
  <c r="I14" i="5"/>
  <c r="K14" i="5" s="1"/>
  <c r="I13" i="5"/>
  <c r="J13" i="5" s="1"/>
  <c r="I12" i="5"/>
  <c r="K12" i="5" s="1"/>
  <c r="I11" i="5"/>
  <c r="K11" i="5" s="1"/>
  <c r="I10" i="5"/>
  <c r="K10" i="5" s="1"/>
  <c r="I9" i="5"/>
  <c r="K9" i="5" s="1"/>
  <c r="I8" i="5"/>
  <c r="K8" i="5" s="1"/>
  <c r="I7" i="5"/>
  <c r="K7" i="5" s="1"/>
  <c r="I6" i="5"/>
  <c r="K6" i="5" s="1"/>
  <c r="I5" i="5"/>
  <c r="J5" i="5" s="1"/>
  <c r="I4" i="5"/>
  <c r="K4" i="5" s="1"/>
  <c r="I3" i="5"/>
  <c r="J3" i="5" s="1"/>
  <c r="I12" i="4"/>
  <c r="K12" i="4" s="1"/>
  <c r="I11" i="4"/>
  <c r="K11" i="4" s="1"/>
  <c r="I10" i="4"/>
  <c r="I9" i="4"/>
  <c r="K9" i="4" s="1"/>
  <c r="I8" i="4"/>
  <c r="J8" i="4" s="1"/>
  <c r="I7" i="4"/>
  <c r="K7" i="4" s="1"/>
  <c r="I6" i="4"/>
  <c r="K6" i="4" s="1"/>
  <c r="I5" i="4"/>
  <c r="K5" i="4" s="1"/>
  <c r="I4" i="4"/>
  <c r="K4" i="4" s="1"/>
  <c r="I3" i="4"/>
  <c r="J3" i="4" s="1"/>
  <c r="I68" i="2"/>
  <c r="J68" i="2" s="1"/>
  <c r="I67" i="2"/>
  <c r="I66" i="2"/>
  <c r="K66" i="2" s="1"/>
  <c r="I65" i="2"/>
  <c r="K65" i="2" s="1"/>
  <c r="I64" i="2"/>
  <c r="K64" i="2" s="1"/>
  <c r="I63" i="2"/>
  <c r="K63" i="2" s="1"/>
  <c r="I62" i="2"/>
  <c r="K62" i="2" s="1"/>
  <c r="I61" i="2"/>
  <c r="K61" i="2" s="1"/>
  <c r="I60" i="2"/>
  <c r="I59" i="2"/>
  <c r="K59" i="2" s="1"/>
  <c r="I58" i="2"/>
  <c r="K58" i="2" s="1"/>
  <c r="I57" i="2"/>
  <c r="K57" i="2" s="1"/>
  <c r="I56" i="2"/>
  <c r="K56" i="2" s="1"/>
  <c r="I55" i="2"/>
  <c r="K55" i="2" s="1"/>
  <c r="I54" i="2"/>
  <c r="K54" i="2" s="1"/>
  <c r="I53" i="2"/>
  <c r="K53" i="2" s="1"/>
  <c r="I52" i="2"/>
  <c r="I51" i="2"/>
  <c r="K51" i="2" s="1"/>
  <c r="I50" i="2"/>
  <c r="K50" i="2" s="1"/>
  <c r="I49" i="2"/>
  <c r="K49" i="2" s="1"/>
  <c r="I48" i="2"/>
  <c r="J48" i="2" s="1"/>
  <c r="I47" i="2"/>
  <c r="J47" i="2" s="1"/>
  <c r="I46" i="2"/>
  <c r="J46" i="2" s="1"/>
  <c r="I45" i="2"/>
  <c r="K45" i="2" s="1"/>
  <c r="I44" i="2"/>
  <c r="I43" i="2"/>
  <c r="K43" i="2" s="1"/>
  <c r="I42" i="2"/>
  <c r="K42" i="2" s="1"/>
  <c r="I41" i="2"/>
  <c r="K41" i="2" s="1"/>
  <c r="I40" i="2"/>
  <c r="K40" i="2" s="1"/>
  <c r="I39" i="2"/>
  <c r="J39" i="2" s="1"/>
  <c r="I38" i="2"/>
  <c r="K38" i="2" s="1"/>
  <c r="I37" i="2"/>
  <c r="I36" i="2"/>
  <c r="K36" i="2" s="1"/>
  <c r="I35" i="2"/>
  <c r="K35" i="2" s="1"/>
  <c r="I34" i="2"/>
  <c r="K34" i="2" s="1"/>
  <c r="I33" i="2"/>
  <c r="K33" i="2" s="1"/>
  <c r="I32" i="2"/>
  <c r="K32" i="2" s="1"/>
  <c r="I31" i="2"/>
  <c r="J31" i="2" s="1"/>
  <c r="I30" i="2"/>
  <c r="I29" i="2"/>
  <c r="K29" i="2" s="1"/>
  <c r="I28" i="2"/>
  <c r="K28" i="2" s="1"/>
  <c r="I27" i="2"/>
  <c r="K27" i="2" s="1"/>
  <c r="I26" i="2"/>
  <c r="J26" i="2" s="1"/>
  <c r="I25" i="2"/>
  <c r="J25" i="2" s="1"/>
  <c r="I24" i="2"/>
  <c r="J24" i="2" s="1"/>
  <c r="I23" i="2"/>
  <c r="K23" i="2" s="1"/>
  <c r="I22" i="2"/>
  <c r="K22" i="2" s="1"/>
  <c r="I21" i="2"/>
  <c r="K21" i="2" s="1"/>
  <c r="I20" i="2"/>
  <c r="K20" i="2" s="1"/>
  <c r="I19" i="2"/>
  <c r="K19" i="2" s="1"/>
  <c r="I18" i="2"/>
  <c r="K18" i="2" s="1"/>
  <c r="I17" i="2"/>
  <c r="J17" i="2" s="1"/>
  <c r="I16" i="2"/>
  <c r="K16" i="2" s="1"/>
  <c r="I15" i="2"/>
  <c r="K15" i="2" s="1"/>
  <c r="I14" i="2"/>
  <c r="J14" i="2" s="1"/>
  <c r="I13" i="2"/>
  <c r="J13" i="2" s="1"/>
  <c r="I12" i="2"/>
  <c r="K12" i="2" s="1"/>
  <c r="I11" i="2"/>
  <c r="I10" i="2"/>
  <c r="K10" i="2" s="1"/>
  <c r="I9" i="2"/>
  <c r="J9" i="2" s="1"/>
  <c r="I8" i="2"/>
  <c r="K8" i="2" s="1"/>
  <c r="I7" i="2"/>
  <c r="K7" i="2" s="1"/>
  <c r="I6" i="2"/>
  <c r="J6" i="2" s="1"/>
  <c r="I5" i="2"/>
  <c r="K5" i="2" s="1"/>
  <c r="I4" i="2"/>
  <c r="K4" i="2" s="1"/>
  <c r="I3" i="2"/>
  <c r="I3" i="8" l="1"/>
  <c r="J3" i="7"/>
  <c r="K5" i="7"/>
  <c r="K8" i="7" s="1"/>
  <c r="J6" i="7"/>
  <c r="J7" i="7"/>
  <c r="J4" i="7"/>
  <c r="J3" i="6"/>
  <c r="J4" i="6"/>
  <c r="J65" i="5"/>
  <c r="J26" i="5"/>
  <c r="K66" i="5"/>
  <c r="J8" i="5"/>
  <c r="K16" i="5"/>
  <c r="J17" i="5"/>
  <c r="J18" i="5"/>
  <c r="K56" i="5"/>
  <c r="J6" i="5"/>
  <c r="K64" i="5"/>
  <c r="J46" i="5"/>
  <c r="J10" i="5"/>
  <c r="K70" i="5"/>
  <c r="J27" i="5"/>
  <c r="J57" i="5"/>
  <c r="J19" i="5"/>
  <c r="K38" i="5"/>
  <c r="K20" i="5"/>
  <c r="J59" i="5"/>
  <c r="K30" i="5"/>
  <c r="K40" i="5"/>
  <c r="J50" i="5"/>
  <c r="K3" i="5"/>
  <c r="J9" i="5"/>
  <c r="J24" i="5"/>
  <c r="K41" i="5"/>
  <c r="K13" i="5"/>
  <c r="J32" i="5"/>
  <c r="J42" i="5"/>
  <c r="J63" i="5"/>
  <c r="J25" i="5"/>
  <c r="K5" i="5"/>
  <c r="J33" i="5"/>
  <c r="J54" i="5"/>
  <c r="J43" i="5"/>
  <c r="J47" i="5"/>
  <c r="J58" i="5"/>
  <c r="J11" i="5"/>
  <c r="K39" i="5"/>
  <c r="J49" i="5"/>
  <c r="J21" i="5"/>
  <c r="J12" i="5"/>
  <c r="K31" i="5"/>
  <c r="J62" i="5"/>
  <c r="J4" i="5"/>
  <c r="J34" i="5"/>
  <c r="J55" i="5"/>
  <c r="J67" i="5"/>
  <c r="J48" i="5"/>
  <c r="J51" i="5"/>
  <c r="J35" i="5"/>
  <c r="J14" i="5"/>
  <c r="J22" i="5"/>
  <c r="J28" i="5"/>
  <c r="J36" i="5"/>
  <c r="J44" i="5"/>
  <c r="J52" i="5"/>
  <c r="J60" i="5"/>
  <c r="J68" i="5"/>
  <c r="J7" i="5"/>
  <c r="J15" i="5"/>
  <c r="J23" i="5"/>
  <c r="J29" i="5"/>
  <c r="J37" i="5"/>
  <c r="J45" i="5"/>
  <c r="J53" i="5"/>
  <c r="J61" i="5"/>
  <c r="J69" i="5"/>
  <c r="K3" i="4"/>
  <c r="K8" i="4"/>
  <c r="K10" i="4"/>
  <c r="J10" i="4"/>
  <c r="J11" i="4"/>
  <c r="J12" i="4"/>
  <c r="J6" i="4"/>
  <c r="J9" i="4"/>
  <c r="J4" i="4"/>
  <c r="J5" i="4"/>
  <c r="J7" i="4"/>
  <c r="J65" i="2"/>
  <c r="J50" i="2"/>
  <c r="J22" i="2"/>
  <c r="K9" i="2"/>
  <c r="J35" i="2"/>
  <c r="J21" i="2"/>
  <c r="J58" i="2"/>
  <c r="J10" i="2"/>
  <c r="J42" i="2"/>
  <c r="J28" i="2"/>
  <c r="J16" i="2"/>
  <c r="J29" i="2"/>
  <c r="J43" i="2"/>
  <c r="J59" i="2"/>
  <c r="J3" i="2"/>
  <c r="K3" i="2"/>
  <c r="K30" i="2"/>
  <c r="J30" i="2"/>
  <c r="J44" i="2"/>
  <c r="K44" i="2"/>
  <c r="J60" i="2"/>
  <c r="K60" i="2"/>
  <c r="J36" i="2"/>
  <c r="J51" i="2"/>
  <c r="J66" i="2"/>
  <c r="J11" i="2"/>
  <c r="K11" i="2"/>
  <c r="J37" i="2"/>
  <c r="K37" i="2"/>
  <c r="J52" i="2"/>
  <c r="K52" i="2"/>
  <c r="J67" i="2"/>
  <c r="K67" i="2"/>
  <c r="J4" i="2"/>
  <c r="J23" i="2"/>
  <c r="J38" i="2"/>
  <c r="J53" i="2"/>
  <c r="K17" i="2"/>
  <c r="K31" i="2"/>
  <c r="J5" i="2"/>
  <c r="J18" i="2"/>
  <c r="J32" i="2"/>
  <c r="J54" i="2"/>
  <c r="K13" i="2"/>
  <c r="K46" i="2"/>
  <c r="J55" i="2"/>
  <c r="K25" i="2"/>
  <c r="K47" i="2"/>
  <c r="K68" i="2"/>
  <c r="J40" i="2"/>
  <c r="K14" i="2"/>
  <c r="K26" i="2"/>
  <c r="K48" i="2"/>
  <c r="J8" i="2"/>
  <c r="J15" i="2"/>
  <c r="J20" i="2"/>
  <c r="J27" i="2"/>
  <c r="J34" i="2"/>
  <c r="J41" i="2"/>
  <c r="J49" i="2"/>
  <c r="J57" i="2"/>
  <c r="J45" i="2"/>
  <c r="J62" i="2"/>
  <c r="K24" i="2"/>
  <c r="J33" i="2"/>
  <c r="K6" i="2"/>
  <c r="K39" i="2"/>
  <c r="J12" i="2"/>
  <c r="J61" i="2"/>
  <c r="J63" i="2"/>
  <c r="J7" i="2"/>
  <c r="J19" i="2"/>
  <c r="J56" i="2"/>
  <c r="J64" i="2"/>
  <c r="K5" i="6" l="1"/>
  <c r="K71" i="5"/>
  <c r="K13" i="4"/>
  <c r="K69" i="2"/>
</calcChain>
</file>

<file path=xl/sharedStrings.xml><?xml version="1.0" encoding="utf-8"?>
<sst xmlns="http://schemas.openxmlformats.org/spreadsheetml/2006/main" count="685" uniqueCount="270">
  <si>
    <t xml:space="preserve">NOMBRE ELEMENTO </t>
  </si>
  <si>
    <t xml:space="preserve">ESPECIFICACION </t>
  </si>
  <si>
    <t xml:space="preserve">MARCA </t>
  </si>
  <si>
    <t xml:space="preserve">UNIDAD DE MEDIDA </t>
  </si>
  <si>
    <t xml:space="preserve">CANTIDAD </t>
  </si>
  <si>
    <t>VALOR UNITARIO SIN IVA</t>
  </si>
  <si>
    <t>%IVA</t>
  </si>
  <si>
    <t>VALOR IVA</t>
  </si>
  <si>
    <t xml:space="preserve">VALOR UNITARIO IVA INCLUIDO </t>
  </si>
  <si>
    <t>VALOR TOTAL CON IVA INCLUIDO</t>
  </si>
  <si>
    <t xml:space="preserve"> TIEMPO DE ENTREGA</t>
  </si>
  <si>
    <t>GARANTIA</t>
  </si>
  <si>
    <t>CPC DANE (Sub Clase)</t>
  </si>
  <si>
    <t>VISTO BUENO POR</t>
  </si>
  <si>
    <t>CODIGO ALMACEN</t>
  </si>
  <si>
    <t>OBSERVACIONES PRESUPUESTO</t>
  </si>
  <si>
    <t>null</t>
  </si>
  <si>
    <t>N/A</t>
  </si>
  <si>
    <t>Unidad</t>
  </si>
  <si>
    <t>[Ca-Dp1.8] Cable Display Port Macho Macho 1.8m</t>
  </si>
  <si>
    <t>[CA-DP1.8] Cable display port macho macho1.8m</t>
  </si>
  <si>
    <t>Reflex</t>
  </si>
  <si>
    <t>Espejo Sensor Fotoelectrico Reflex 40.5x60.5x7.5 Mm</t>
  </si>
  <si>
    <t>Resistencia</t>
  </si>
  <si>
    <t>Resistencia 1/2W,470k</t>
  </si>
  <si>
    <t>Resistencia 1/2W,510k</t>
  </si>
  <si>
    <t>Resistencia 1/2W,560k</t>
  </si>
  <si>
    <t>Resistencia 1/2W,51 ohmios</t>
  </si>
  <si>
    <t>Capacitor</t>
  </si>
  <si>
    <t>Condensador ceramico,220pF,50V</t>
  </si>
  <si>
    <t>Circuito Integrado</t>
  </si>
  <si>
    <t>Circuito integrado 7432 -DIP 14</t>
  </si>
  <si>
    <t>Transistor</t>
  </si>
  <si>
    <t>Transistor 2N3906 TO 92</t>
  </si>
  <si>
    <t>Condensador electrolitico,10uF,,50V</t>
  </si>
  <si>
    <t xml:space="preserve"> Condensador ceramico,680pF,50V</t>
  </si>
  <si>
    <t>Bateria</t>
  </si>
  <si>
    <t>Bateria recargable de 1.5V AAA</t>
  </si>
  <si>
    <t>Beston</t>
  </si>
  <si>
    <t>Par</t>
  </si>
  <si>
    <t>Resistencia 9.1k,- 1/4w</t>
  </si>
  <si>
    <t>Potenciometro</t>
  </si>
  <si>
    <t>Potenciometro,5k</t>
  </si>
  <si>
    <t>Bateria recargable de 9V cuadrada</t>
  </si>
  <si>
    <t>BESTON/GP</t>
  </si>
  <si>
    <t>Resistencia 1/2W,2.2 ohmios</t>
  </si>
  <si>
    <t>Circuito integrado 7404 -DIP 14</t>
  </si>
  <si>
    <t>Display</t>
  </si>
  <si>
    <t>Display 7 segmentos sencillo Anodo comun</t>
  </si>
  <si>
    <t>Resistencia 1/2W,240k</t>
  </si>
  <si>
    <t>Resistencia 1/2W,330k</t>
  </si>
  <si>
    <t>Condensador ceramico,47pF,50V</t>
  </si>
  <si>
    <t>Condensador ceramico,82pF,,50V</t>
  </si>
  <si>
    <t>Condensador electrolitico,220uF,50V</t>
  </si>
  <si>
    <t>Circuito integrado 7400 - DIP 14</t>
  </si>
  <si>
    <t>Resistencia 1/2W, 1.2 ohmios</t>
  </si>
  <si>
    <t>POTENCIOMETRO 10K OHM</t>
  </si>
  <si>
    <t>Resistencia 6.8 ohmios, 1/4 W</t>
  </si>
  <si>
    <t>POTENCIOMETRO 20K OHM</t>
  </si>
  <si>
    <t>Resistencia 1/2W,910k</t>
  </si>
  <si>
    <t>Condensador ceramico,27pF,50V</t>
  </si>
  <si>
    <t>Potenciometro,1M</t>
  </si>
  <si>
    <t>Resistencia 1/2W,270k</t>
  </si>
  <si>
    <t>Condensador electrolitico,2.2uF,50V</t>
  </si>
  <si>
    <t>Potenciometro,50k</t>
  </si>
  <si>
    <t>Potenciometro,100k</t>
  </si>
  <si>
    <t>Condensador electrolitico,68uF,50V</t>
  </si>
  <si>
    <t>Potenciometro,250k</t>
  </si>
  <si>
    <t>Potenciometro,500k</t>
  </si>
  <si>
    <t>Potenciometro,2k</t>
  </si>
  <si>
    <t>Resistencia 1/2W,180k ohmios</t>
  </si>
  <si>
    <t>Condensador electrolitico,22uF,50V</t>
  </si>
  <si>
    <t>Condensador electrolitico,470uF,50V</t>
  </si>
  <si>
    <t>Resistencia 1.8 ohmios - 1/4 W</t>
  </si>
  <si>
    <t>Amplificador operacional LF353</t>
  </si>
  <si>
    <t>Condensador electrolitico,820uF,50V</t>
  </si>
  <si>
    <t>Absorbente</t>
  </si>
  <si>
    <t>Absorbentes de humedad (Cantidad: 2 bolsas de 10 sachets cada una)</t>
  </si>
  <si>
    <t>Paquete</t>
  </si>
  <si>
    <t>Condensador ceramico,15pF,50V</t>
  </si>
  <si>
    <t>Cinta Aislante</t>
  </si>
  <si>
    <t xml:space="preserve">Cinta aislante negra </t>
  </si>
  <si>
    <t>Vesta</t>
  </si>
  <si>
    <t>Wago</t>
  </si>
  <si>
    <t>Conector wago de 5 pines ref 221-415</t>
  </si>
  <si>
    <t>WAGO</t>
  </si>
  <si>
    <t>Bateria recargable de 1.5V AA</t>
  </si>
  <si>
    <t>Transistor 2N3904 TO 92</t>
  </si>
  <si>
    <t>Limpiador</t>
  </si>
  <si>
    <t>Limpiador de contactos CRC de secado rapido</t>
  </si>
  <si>
    <t>CRC</t>
  </si>
  <si>
    <t>Resistencia 1/2W,620k</t>
  </si>
  <si>
    <t>Resistencia 1/2W,820k</t>
  </si>
  <si>
    <t>Resistencia 1/2W,1M</t>
  </si>
  <si>
    <t xml:space="preserve"> Condensador ceramico,100pF,,50V</t>
  </si>
  <si>
    <t>Condensador ceramico,0.0033uF,50V</t>
  </si>
  <si>
    <t>Condensador electrolitico,4.7uF,50V</t>
  </si>
  <si>
    <t>Condensador electrolitico,47uF,50V</t>
  </si>
  <si>
    <t>Resistencia 1/2W,12 ohmios</t>
  </si>
  <si>
    <t>Potenciometro,1k</t>
  </si>
  <si>
    <t>Mosfet Irf540</t>
  </si>
  <si>
    <t>Canal N Vds: 100 V Corriente: 33 A Through hole</t>
  </si>
  <si>
    <t>Generico</t>
  </si>
  <si>
    <t>Sonda Para Osciloscopio</t>
  </si>
  <si>
    <t>Atenuacion: 1x/10x Banda: Â¿100 MHz Conector BNC</t>
  </si>
  <si>
    <t>Rc0805fr-0762kl</t>
  </si>
  <si>
    <t>Valor: 62 kÂ¿ Potencia: 125 mW Tolerancia: 1% SMD</t>
  </si>
  <si>
    <t>Trimmer 1 MÂ¿</t>
  </si>
  <si>
    <t>Ajustable Through hole</t>
  </si>
  <si>
    <t>Protoboard Blanco 1660 Puntos</t>
  </si>
  <si>
    <t>Base metalica Conectores fuente Color blanco</t>
  </si>
  <si>
    <t>Eee-1ea100war</t>
  </si>
  <si>
    <t>10 ÂµF 25 V Electrolitico aluminio SMD</t>
  </si>
  <si>
    <t>Mc79l06f-Tp</t>
  </si>
  <si>
    <t>Regulador -6 V 100 mA</t>
  </si>
  <si>
    <t>Resistencia 330 Â¿</t>
  </si>
  <si>
    <t>Potencia: 1/2 W Tolerancia: 5% Through hole</t>
  </si>
  <si>
    <t>Pila Aa Energizer Alcalina</t>
  </si>
  <si>
    <t>Voltaje: 1.5 V Tamano: AA</t>
  </si>
  <si>
    <t>Cable Hdmi</t>
  </si>
  <si>
    <t>Macho a macho Longitud: 3Â¿5 m Resolucion Full HD/4K Version 1.4+</t>
  </si>
  <si>
    <t>2.2 ÂµF 50 V 20% Electrolitico aluminio SMD</t>
  </si>
  <si>
    <t>Xr2206 Generador Funciones</t>
  </si>
  <si>
    <t>Salida senoidal/cuadrada/triangular Alimentacion 10Â¿26 VDC</t>
  </si>
  <si>
    <t>Resistencia 5.6 Â¿</t>
  </si>
  <si>
    <t>Resistencia 10 Â¿</t>
  </si>
  <si>
    <t>Acs714elctr-05b-T</t>
  </si>
  <si>
    <t>Sensor corriente Â±5 A salida analogica</t>
  </si>
  <si>
    <t>Resistencia 2 Â¿</t>
  </si>
  <si>
    <t>Resistencia 5.1 Â¿</t>
  </si>
  <si>
    <t>Crcw08051k00fkec</t>
  </si>
  <si>
    <t>Valor: 1 kÂ¿ Potencia: 1/8 W Tolerancia: 1% SMD</t>
  </si>
  <si>
    <t>Filamento Petg 1kg Creality</t>
  </si>
  <si>
    <t>Diametro 1.75 mm Color negro</t>
  </si>
  <si>
    <t>Creality</t>
  </si>
  <si>
    <t>Resistencia 1 Â¿</t>
  </si>
  <si>
    <t>Resistencia 1.5 Â¿</t>
  </si>
  <si>
    <t>Capacitor Electrolitico 10 ÂµF</t>
  </si>
  <si>
    <t>Voltaje: 50 V Aluminio Through hole</t>
  </si>
  <si>
    <t>Bornera Bloque 3p</t>
  </si>
  <si>
    <t>Terminal block Paso 5 mm</t>
  </si>
  <si>
    <t>Irf540npbf</t>
  </si>
  <si>
    <t>MOSFET canal N 100 V 33 A</t>
  </si>
  <si>
    <t>7447 Â¿ Decodificador Bcd A 7 Segmentos (Anodo Comun)</t>
  </si>
  <si>
    <t>Voltaje: 4.75Â¿5.25 V Corriente salida: 40 mA Temperatura: 0Â¿70 Â°C</t>
  </si>
  <si>
    <t>Pila 9v Energizer Alcalina</t>
  </si>
  <si>
    <t>Voltaje: 9 V Capacidad: 550 mAh</t>
  </si>
  <si>
    <t>Resistencia 200 Â¿</t>
  </si>
  <si>
    <t>Ac0805jr-0730kl</t>
  </si>
  <si>
    <t>Valor: 30 kÂ¿ Potencia: 1/8 W Tolerancia: 5% SMD</t>
  </si>
  <si>
    <t>Potenciometro 100 KÂ¿</t>
  </si>
  <si>
    <t>Tolerancia: 20% Through hole</t>
  </si>
  <si>
    <t>Eee-1va221up</t>
  </si>
  <si>
    <t>220 ÂµF 35 V Electrolitico aluminio SMD</t>
  </si>
  <si>
    <t>Resistencia 2 KÂ¿</t>
  </si>
  <si>
    <t>Rk73b2attd330j</t>
  </si>
  <si>
    <t>Valor: 33 Â¿ Potencia: 1/4 W Tolerancia: 5% SMD</t>
  </si>
  <si>
    <t>Ir2110strpbf</t>
  </si>
  <si>
    <t>Gate driver High/Low side SOIC-14</t>
  </si>
  <si>
    <t>Mc78l06f-Tp</t>
  </si>
  <si>
    <t>Regulador +6 V 100 mA</t>
  </si>
  <si>
    <t>Disipador To-220</t>
  </si>
  <si>
    <t>Aluminio anodizado</t>
  </si>
  <si>
    <t>Edk226m035a9daa</t>
  </si>
  <si>
    <t>22 ÂµF 35 V 20% Electrolitico aluminio SMD</t>
  </si>
  <si>
    <t>Resistencia 5.1 KÂ¿</t>
  </si>
  <si>
    <t>Rc0805jr-135k1l</t>
  </si>
  <si>
    <t>Valor: 5.1 kÂ¿ Potencia: 250 mW Tolerancia: 5% SMD</t>
  </si>
  <si>
    <t>C0805c104k5rac7411</t>
  </si>
  <si>
    <t>0.1 ÂµF 50 V MLCC SMD</t>
  </si>
  <si>
    <t>Rac15-15sk</t>
  </si>
  <si>
    <t>Modulo AC/DC 15W Entrada 85Â¿264 VAC Salida 15 VDC</t>
  </si>
  <si>
    <t>L78l05abutr</t>
  </si>
  <si>
    <t>Regulador +5 V 100 mA</t>
  </si>
  <si>
    <t>Extension Hdmi</t>
  </si>
  <si>
    <t>Macho a hembra Longitud: 1.5Â¿2 m Version 1.4+</t>
  </si>
  <si>
    <t>74192 Â¿ Contador Bcd Asc/Desc Sincrono</t>
  </si>
  <si>
    <t>Velocidad hasta 25 MHz Voltaje: 4.75Â¿5.25 V Temperatura: 0Â¿70 Â°C</t>
  </si>
  <si>
    <t>Trimmer 1 KÂ¿</t>
  </si>
  <si>
    <t>Rc0805jr-1310kl</t>
  </si>
  <si>
    <t>Valor: 10 kÂ¿ Potencia: 125 mW Tolerancia: 5% SMD</t>
  </si>
  <si>
    <t>7448 Â¿ Decodificador Bcd A 7 Segmentos (Catodo Comun)</t>
  </si>
  <si>
    <t>Voltaje: 5 V Corriente salida tipica LEDs Temperatura: 0Â¿70 Â°C</t>
  </si>
  <si>
    <t>C0805c102j5gac7210</t>
  </si>
  <si>
    <t>1000 pF 50 V MLCC SMD</t>
  </si>
  <si>
    <t>Rt0805bre079kl</t>
  </si>
  <si>
    <t>Valor: 9 kÂ¿ Potencia: 1/8 W Tolerancia: 0.1% SMD</t>
  </si>
  <si>
    <t>Crcw08055k00jnta</t>
  </si>
  <si>
    <t>Valor: 5 kÂ¿ Potencia: 1/8 W Tolerancia: 5% SMD</t>
  </si>
  <si>
    <t>Filtro choke 1 mH 2 A</t>
  </si>
  <si>
    <t>Pila Aaa Energizer Alcalina</t>
  </si>
  <si>
    <t>Voltaje: 1.5 V Tamano: AAA</t>
  </si>
  <si>
    <t>Lm393dr</t>
  </si>
  <si>
    <t>Comparador dual SOIC-8</t>
  </si>
  <si>
    <t>Resistencia 8.2 Â¿</t>
  </si>
  <si>
    <t>7400 Â¿ Cuatro Compuertas Nand 2 Entradas</t>
  </si>
  <si>
    <t>Voltaje: 4.75Â¿5.25 V Velocidad: 70 Mbps Temperatura: 0Â¿70 Â°C</t>
  </si>
  <si>
    <t>Thin Film Resistor 0805 300 Â¿</t>
  </si>
  <si>
    <t>Potencia: 1/8 W Tolerancia: 1% SMD</t>
  </si>
  <si>
    <t>Trimmer 20 KÂ¿</t>
  </si>
  <si>
    <t>C0805c103m5ractu</t>
  </si>
  <si>
    <t>0.01 ÂµF 50 V MLCC SMD</t>
  </si>
  <si>
    <t>Motorreductor 12v 10rpm Con Encoder</t>
  </si>
  <si>
    <t>Voltaje: 12VDC Velocidad: 10rpm Potencia: 3W Torque: 14.8kgf.cm Diametro: 24.5mm Longitud eje: 10mm Diametro eje: 4mm Eje tipo D Regulacion velocidad: Si Giro bidireccional Encoder efecto hall Engranajes metalicos Dimensiones: 24.5x61mm</t>
  </si>
  <si>
    <t>Resistencia 100 Â¿</t>
  </si>
  <si>
    <t>7432 Â¿ Cuatro Compuertas Or 2 Entradas</t>
  </si>
  <si>
    <t>Voltaje: 4.75Â¿5.25 V Tiempo propagacion: 10Â¿50 ns Corriente salida: 16 mA Temperatura: 0Â¿70 Â°C</t>
  </si>
  <si>
    <t>Resistencia 220 Â¿</t>
  </si>
  <si>
    <t>Resistencia 1 KÂ¿</t>
  </si>
  <si>
    <t>Diodo 1n4004</t>
  </si>
  <si>
    <t>Corriente: 1 A Voltaje inverso: 400 V Through hole</t>
  </si>
  <si>
    <t>Capacitor Electrolitico 100 ÂµF</t>
  </si>
  <si>
    <t>Rc0805jr-13100kl</t>
  </si>
  <si>
    <t>Valor: 100 kÂ¿ Potencia: 1/8 W Tolerancia: 5% SMD</t>
  </si>
  <si>
    <t>Trimmer 50 KÂ¿</t>
  </si>
  <si>
    <t>Potenciometro 50 KÂ¿</t>
  </si>
  <si>
    <t>Ckg57nx7s2a226m500jh</t>
  </si>
  <si>
    <t>22 ÂµF 100 V Ceramico especial SMD</t>
  </si>
  <si>
    <t>Cl21b105kbfnnng</t>
  </si>
  <si>
    <t>1 ÂµF 50 V MLCC SMD</t>
  </si>
  <si>
    <t>Rac10-12dk/277</t>
  </si>
  <si>
    <t>Modulo AC/DC 10W Entrada 85Â¿305 VAC Salida Â±12 VDC</t>
  </si>
  <si>
    <t>Dc21.0021.1111</t>
  </si>
  <si>
    <t>Modulo entrada AC 2 polos 10 A</t>
  </si>
  <si>
    <t>Filtro choke 4 mH 1.5 A</t>
  </si>
  <si>
    <t>Ua741cdt</t>
  </si>
  <si>
    <t>Amplificador operacional SO-8</t>
  </si>
  <si>
    <t>Launchxl-F28379d</t>
  </si>
  <si>
    <t>Kit desarrollo LaunchPad USB</t>
  </si>
  <si>
    <t>Rc0805jr-134k7l</t>
  </si>
  <si>
    <t>Valor: 4.7 kÂ¿ Potencia: 250 mW Tolerancia: 5% SMD</t>
  </si>
  <si>
    <t>Cama/Tapete Impresora 3d</t>
  </si>
  <si>
    <t>Cama Magnetica Impresora 3D- Ender 3 235x235mm</t>
  </si>
  <si>
    <t>Ender</t>
  </si>
  <si>
    <t>Alambre</t>
  </si>
  <si>
    <t>Alambre de cobre esmaltado 22AWG x kilo</t>
  </si>
  <si>
    <t>Kilogramo</t>
  </si>
  <si>
    <t>Medidor</t>
  </si>
  <si>
    <t>Medidor de calibre de conductores</t>
  </si>
  <si>
    <t>Rollo de alambre 7 hilos blanco No. 12 x metro</t>
  </si>
  <si>
    <t>Centelsa</t>
  </si>
  <si>
    <t>Metro</t>
  </si>
  <si>
    <t>Alambre de cobre esmaltado 26AWG x kilo</t>
  </si>
  <si>
    <t>Alambre de cobre esmaltado 24AWG x kilo</t>
  </si>
  <si>
    <t>Alambre de cobre esmaltado 20AWG x kilo</t>
  </si>
  <si>
    <t>Alambre de cobre esmaltado 16AWG x kilo</t>
  </si>
  <si>
    <t>Fusible</t>
  </si>
  <si>
    <t>Fusibles32A-600V EBCHQ cilindrico de 10x38</t>
  </si>
  <si>
    <t>EBCHQ</t>
  </si>
  <si>
    <t>Alambre de cobre esmaltado 18AWG x kilo</t>
  </si>
  <si>
    <t>Pintura Vinilo Tipo 1</t>
  </si>
  <si>
    <t>ROJO X GALON</t>
  </si>
  <si>
    <t>Grecolor</t>
  </si>
  <si>
    <t>Galon</t>
  </si>
  <si>
    <t>X CUNETE</t>
  </si>
  <si>
    <t>NEGRO X GALON</t>
  </si>
  <si>
    <t>AMARILLO X GALON</t>
  </si>
  <si>
    <t>AZUL X GALON</t>
  </si>
  <si>
    <t>Laminas De Plomo</t>
  </si>
  <si>
    <t xml:space="preserve">Laminas de plomo para blindar un recipiente con varias muestras radioactivas de los laboratorios academicos del departamento de fisica, Lamina de plomo de 1.5 mm de Espesor (ml) PESO 9.8 kg POR metro lineal tiene 60 cm de ancho. </t>
  </si>
  <si>
    <t>Lamina</t>
  </si>
  <si>
    <t>LAMINAS</t>
  </si>
  <si>
    <t>SUB ITEM</t>
  </si>
  <si>
    <t>PRESUPUESTO APROBADO PARA ITEM 1</t>
  </si>
  <si>
    <t>PRESUPUESTO APROBADO PARA ITEM 2</t>
  </si>
  <si>
    <t>PRESUPUESTO APROBADO PARA ITEM 3</t>
  </si>
  <si>
    <t>PRESUPUESTO APROBADO PARA ITEM 4</t>
  </si>
  <si>
    <t>PRESUPUESTO APROBADO PARA ITEM 5</t>
  </si>
  <si>
    <t>FLETE</t>
  </si>
  <si>
    <t>PRESUPUESTO APROBADO PARA ITEM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</si>
</sst>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theme="1"/>
      <name val="Arial Nova Cond"/>
      <family val="2"/>
    </font>
    <font>
      <b/>
      <sz val="11"/>
      <color theme="1"/>
      <name val="Arial Nova Cond"/>
      <family val="2"/>
    </font>
    <font>
      <sz val="8"/>
      <color rgb="FFFF0000"/>
      <name val="Arial Nova Cond"/>
      <family val="2"/>
    </font>
    <font>
      <b/>
      <sz val="8"/>
      <color theme="1"/>
      <name val="Arial Nova Cond"/>
      <family val="2"/>
    </font>
    <font>
      <b/>
      <sz val="10"/>
      <color theme="1"/>
      <name val="Arial Nova Cond"/>
      <family val="2"/>
    </font>
    <font>
      <b/>
      <sz val="12"/>
      <color theme="1"/>
      <name val="Arial Nova Cond"/>
      <family val="2"/>
    </font>
    <font>
      <sz val="11"/>
      <color theme="1"/>
      <name val="Arial Nova Cond"/>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33">
    <xf numFmtId="0" fontId="0" fillId="0" borderId="0" xfId="0"/>
    <xf numFmtId="0" fontId="18" fillId="0" borderId="0" xfId="0" applyFont="1"/>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0" xfId="0" applyFont="1" applyBorder="1" applyAlignment="1">
      <alignment horizontal="center" vertical="center"/>
    </xf>
    <xf numFmtId="0" fontId="18" fillId="33" borderId="10" xfId="0" applyFont="1" applyFill="1" applyBorder="1" applyAlignment="1">
      <alignment horizontal="center" vertical="center" wrapText="1"/>
    </xf>
    <xf numFmtId="44" fontId="18" fillId="0" borderId="10" xfId="42" applyFont="1" applyBorder="1" applyAlignment="1">
      <alignment horizontal="center" vertical="center" wrapText="1"/>
    </xf>
    <xf numFmtId="9" fontId="18" fillId="0" borderId="10" xfId="0" applyNumberFormat="1" applyFont="1" applyBorder="1" applyAlignment="1">
      <alignment horizontal="center" vertical="center" wrapText="1"/>
    </xf>
    <xf numFmtId="44" fontId="18" fillId="0" borderId="10" xfId="0" applyNumberFormat="1" applyFont="1" applyBorder="1" applyAlignment="1">
      <alignment horizontal="center" vertical="center" wrapText="1"/>
    </xf>
    <xf numFmtId="44" fontId="18" fillId="34" borderId="10" xfId="42" applyFont="1" applyFill="1" applyBorder="1" applyAlignment="1">
      <alignment horizontal="center" vertical="center" wrapText="1"/>
    </xf>
    <xf numFmtId="44" fontId="18" fillId="33" borderId="10" xfId="42" applyFont="1" applyFill="1" applyBorder="1" applyAlignment="1">
      <alignment horizontal="center" vertical="center" wrapText="1"/>
    </xf>
    <xf numFmtId="44" fontId="18" fillId="0" borderId="10" xfId="42" applyFont="1" applyBorder="1"/>
    <xf numFmtId="44" fontId="19" fillId="0" borderId="10" xfId="42" applyFont="1" applyBorder="1" applyAlignment="1">
      <alignment horizontal="center" vertical="center" wrapText="1"/>
    </xf>
    <xf numFmtId="44" fontId="20" fillId="0" borderId="10" xfId="42" applyFont="1" applyBorder="1" applyAlignment="1">
      <alignment horizontal="center" vertical="center" wrapText="1"/>
    </xf>
    <xf numFmtId="0" fontId="19" fillId="0" borderId="12" xfId="0" applyFont="1" applyBorder="1" applyAlignment="1">
      <alignment horizontal="center"/>
    </xf>
    <xf numFmtId="0" fontId="19" fillId="0" borderId="13" xfId="0" applyFont="1" applyBorder="1" applyAlignment="1">
      <alignment horizont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21" fillId="0" borderId="10" xfId="0" applyFont="1" applyBorder="1" applyAlignment="1">
      <alignment horizontal="center"/>
    </xf>
    <xf numFmtId="0" fontId="18" fillId="0" borderId="14" xfId="0" applyFont="1" applyBorder="1" applyAlignment="1">
      <alignment horizontal="center"/>
    </xf>
    <xf numFmtId="0" fontId="18" fillId="0" borderId="15" xfId="0" applyFont="1" applyBorder="1" applyAlignment="1">
      <alignment horizontal="center"/>
    </xf>
    <xf numFmtId="0" fontId="18" fillId="0" borderId="16" xfId="0" applyFont="1" applyBorder="1" applyAlignment="1">
      <alignment horizontal="center"/>
    </xf>
    <xf numFmtId="0" fontId="22" fillId="0" borderId="10" xfId="0" applyFont="1" applyBorder="1" applyAlignment="1">
      <alignment horizontal="center"/>
    </xf>
    <xf numFmtId="0" fontId="23" fillId="0" borderId="10" xfId="0" applyFont="1" applyBorder="1" applyAlignment="1">
      <alignment horizontal="center"/>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4" fillId="0" borderId="10" xfId="0" applyFont="1" applyBorder="1" applyAlignment="1">
      <alignment horizontal="center" vertical="center" wrapText="1"/>
    </xf>
    <xf numFmtId="44" fontId="24" fillId="0" borderId="10" xfId="42" applyFont="1" applyBorder="1" applyAlignment="1">
      <alignment horizontal="center" vertical="center" wrapText="1"/>
    </xf>
    <xf numFmtId="9" fontId="24" fillId="0" borderId="10" xfId="0" applyNumberFormat="1" applyFont="1" applyBorder="1" applyAlignment="1">
      <alignment horizontal="center" vertical="center" wrapText="1"/>
    </xf>
    <xf numFmtId="44" fontId="24" fillId="0" borderId="10" xfId="0" applyNumberFormat="1" applyFont="1" applyBorder="1" applyAlignment="1">
      <alignment horizontal="center" vertical="center" wrapText="1"/>
    </xf>
    <xf numFmtId="0" fontId="24" fillId="0" borderId="10" xfId="0" applyFont="1"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648C-B445-4680-BD7B-071705CB68B2}">
  <dimension ref="A1:P5"/>
  <sheetViews>
    <sheetView tabSelected="1" workbookViewId="0">
      <selection activeCell="J20" sqref="J20"/>
    </sheetView>
  </sheetViews>
  <sheetFormatPr baseColWidth="10" defaultRowHeight="11.25" x14ac:dyDescent="0.2"/>
  <cols>
    <col min="1" max="1" width="11.42578125" style="1"/>
    <col min="2" max="2" width="20.28515625" style="1" customWidth="1"/>
    <col min="3" max="8" width="11.42578125" style="1"/>
    <col min="9" max="9" width="16.7109375" style="1" customWidth="1"/>
    <col min="10" max="10" width="22.28515625" style="1" bestFit="1" customWidth="1"/>
    <col min="11" max="16384" width="11.42578125" style="1"/>
  </cols>
  <sheetData>
    <row r="1" spans="1:16" ht="15" thickBot="1" x14ac:dyDescent="0.25">
      <c r="A1" s="14"/>
      <c r="B1" s="14"/>
      <c r="C1" s="14"/>
      <c r="D1" s="14"/>
      <c r="E1" s="14"/>
      <c r="F1" s="14"/>
      <c r="G1" s="14"/>
      <c r="H1" s="14"/>
      <c r="I1" s="14"/>
      <c r="J1" s="14"/>
      <c r="K1" s="14"/>
      <c r="L1" s="14"/>
      <c r="M1" s="14"/>
      <c r="N1" s="14"/>
      <c r="O1" s="14"/>
      <c r="P1" s="15"/>
    </row>
    <row r="2" spans="1:16" ht="33.75" x14ac:dyDescent="0.2">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row>
    <row r="3" spans="1:16" ht="112.5" x14ac:dyDescent="0.2">
      <c r="A3" s="3" t="s">
        <v>258</v>
      </c>
      <c r="B3" s="3" t="s">
        <v>259</v>
      </c>
      <c r="C3" s="3" t="s">
        <v>260</v>
      </c>
      <c r="D3" s="3" t="s">
        <v>260</v>
      </c>
      <c r="E3" s="3">
        <v>4</v>
      </c>
      <c r="F3" s="6">
        <v>142600</v>
      </c>
      <c r="G3" s="7">
        <v>0.19</v>
      </c>
      <c r="H3" s="8">
        <f t="shared" ref="H3" si="0">F3*G3</f>
        <v>27094</v>
      </c>
      <c r="I3" s="8">
        <f t="shared" ref="I3" si="1">F3+H3</f>
        <v>169694</v>
      </c>
      <c r="J3" s="9">
        <f t="shared" ref="J3" si="2">ROUND((F3*E3)+(H3*E3),0)</f>
        <v>678776</v>
      </c>
      <c r="K3" s="3"/>
      <c r="L3" s="3"/>
      <c r="M3" s="3">
        <v>4154202</v>
      </c>
      <c r="N3" s="3" t="s">
        <v>16</v>
      </c>
      <c r="O3" s="3"/>
      <c r="P3" s="3" t="s">
        <v>261</v>
      </c>
    </row>
    <row r="4" spans="1:16" ht="15" customHeight="1" x14ac:dyDescent="0.2">
      <c r="A4" s="16" t="s">
        <v>268</v>
      </c>
      <c r="B4" s="16"/>
      <c r="C4" s="16"/>
      <c r="D4" s="16"/>
      <c r="E4" s="16"/>
      <c r="F4" s="16"/>
      <c r="G4" s="16"/>
      <c r="H4" s="16"/>
      <c r="I4" s="17"/>
      <c r="J4" s="11">
        <v>43000</v>
      </c>
    </row>
    <row r="5" spans="1:16" ht="15.75" x14ac:dyDescent="0.25">
      <c r="A5" s="23" t="s">
        <v>269</v>
      </c>
      <c r="B5" s="23"/>
      <c r="C5" s="23"/>
      <c r="D5" s="23"/>
      <c r="E5" s="23"/>
      <c r="F5" s="23"/>
      <c r="G5" s="23"/>
      <c r="H5" s="23"/>
      <c r="I5" s="23"/>
      <c r="J5" s="12">
        <f>J3+J4</f>
        <v>721776</v>
      </c>
    </row>
  </sheetData>
  <mergeCells count="3">
    <mergeCell ref="A1:P1"/>
    <mergeCell ref="A4:I4"/>
    <mergeCell ref="A5: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4FD9F-9611-4094-9CB7-B8783A7AC500}">
  <dimension ref="A1:K8"/>
  <sheetViews>
    <sheetView workbookViewId="0">
      <selection activeCell="G24" sqref="G24"/>
    </sheetView>
  </sheetViews>
  <sheetFormatPr baseColWidth="10" defaultRowHeight="11.25" x14ac:dyDescent="0.2"/>
  <cols>
    <col min="1" max="2" width="11.42578125" style="1"/>
    <col min="3" max="3" width="20.28515625" style="1" customWidth="1"/>
    <col min="4" max="9" width="11.42578125" style="1"/>
    <col min="10" max="10" width="16.7109375" style="1" customWidth="1"/>
    <col min="11" max="11" width="22.28515625" style="1" bestFit="1" customWidth="1"/>
    <col min="12" max="16384" width="11.42578125" style="1"/>
  </cols>
  <sheetData>
    <row r="1" spans="1:11" ht="15" thickBot="1" x14ac:dyDescent="0.25">
      <c r="B1" s="14"/>
      <c r="C1" s="14"/>
      <c r="D1" s="14"/>
      <c r="E1" s="14"/>
      <c r="F1" s="14"/>
      <c r="G1" s="14"/>
      <c r="H1" s="14"/>
      <c r="I1" s="14"/>
      <c r="J1" s="14"/>
      <c r="K1" s="14"/>
    </row>
    <row r="2" spans="1:11" ht="33.75" x14ac:dyDescent="0.2">
      <c r="A2" s="24" t="s">
        <v>262</v>
      </c>
      <c r="B2" s="25" t="s">
        <v>0</v>
      </c>
      <c r="C2" s="25" t="s">
        <v>1</v>
      </c>
      <c r="D2" s="25" t="s">
        <v>2</v>
      </c>
      <c r="E2" s="25" t="s">
        <v>3</v>
      </c>
      <c r="F2" s="25" t="s">
        <v>4</v>
      </c>
      <c r="G2" s="25" t="s">
        <v>5</v>
      </c>
      <c r="H2" s="25" t="s">
        <v>6</v>
      </c>
      <c r="I2" s="25" t="s">
        <v>7</v>
      </c>
      <c r="J2" s="25" t="s">
        <v>8</v>
      </c>
      <c r="K2" s="25" t="s">
        <v>9</v>
      </c>
    </row>
    <row r="3" spans="1:11" ht="22.5" x14ac:dyDescent="0.2">
      <c r="A3" s="4">
        <v>1</v>
      </c>
      <c r="B3" s="3" t="s">
        <v>250</v>
      </c>
      <c r="C3" s="3" t="s">
        <v>251</v>
      </c>
      <c r="D3" s="3" t="s">
        <v>252</v>
      </c>
      <c r="E3" s="3" t="s">
        <v>253</v>
      </c>
      <c r="F3" s="3">
        <v>5</v>
      </c>
      <c r="G3" s="6">
        <v>46807</v>
      </c>
      <c r="H3" s="7">
        <v>0.19</v>
      </c>
      <c r="I3" s="8">
        <f t="shared" ref="I3:I7" si="0">G3*H3</f>
        <v>8893.33</v>
      </c>
      <c r="J3" s="8">
        <f t="shared" ref="J3:J7" si="1">G3+I3</f>
        <v>55700.33</v>
      </c>
      <c r="K3" s="9">
        <f t="shared" ref="K3:K7" si="2">ROUND((G3*F3)+(I3*F3),0)</f>
        <v>278502</v>
      </c>
    </row>
    <row r="4" spans="1:11" ht="22.5" x14ac:dyDescent="0.2">
      <c r="A4" s="4">
        <v>2</v>
      </c>
      <c r="B4" s="3" t="s">
        <v>250</v>
      </c>
      <c r="C4" s="3" t="s">
        <v>254</v>
      </c>
      <c r="D4" s="3" t="s">
        <v>252</v>
      </c>
      <c r="E4" s="3" t="s">
        <v>253</v>
      </c>
      <c r="F4" s="3">
        <v>1</v>
      </c>
      <c r="G4" s="6">
        <v>194328</v>
      </c>
      <c r="H4" s="7">
        <v>0.19</v>
      </c>
      <c r="I4" s="8">
        <f t="shared" si="0"/>
        <v>36922.32</v>
      </c>
      <c r="J4" s="8">
        <f t="shared" si="1"/>
        <v>231250.32</v>
      </c>
      <c r="K4" s="6">
        <f t="shared" si="2"/>
        <v>231250</v>
      </c>
    </row>
    <row r="5" spans="1:11" ht="22.5" x14ac:dyDescent="0.2">
      <c r="A5" s="4">
        <v>3</v>
      </c>
      <c r="B5" s="3" t="s">
        <v>250</v>
      </c>
      <c r="C5" s="3" t="s">
        <v>255</v>
      </c>
      <c r="D5" s="3" t="s">
        <v>252</v>
      </c>
      <c r="E5" s="3" t="s">
        <v>253</v>
      </c>
      <c r="F5" s="3">
        <v>5</v>
      </c>
      <c r="G5" s="6">
        <v>46807</v>
      </c>
      <c r="H5" s="7">
        <v>0.19</v>
      </c>
      <c r="I5" s="8">
        <f t="shared" si="0"/>
        <v>8893.33</v>
      </c>
      <c r="J5" s="8">
        <f t="shared" si="1"/>
        <v>55700.33</v>
      </c>
      <c r="K5" s="6">
        <f t="shared" si="2"/>
        <v>278502</v>
      </c>
    </row>
    <row r="6" spans="1:11" ht="22.5" x14ac:dyDescent="0.2">
      <c r="A6" s="4">
        <v>4</v>
      </c>
      <c r="B6" s="3" t="s">
        <v>250</v>
      </c>
      <c r="C6" s="3" t="s">
        <v>256</v>
      </c>
      <c r="D6" s="3" t="s">
        <v>252</v>
      </c>
      <c r="E6" s="3" t="s">
        <v>253</v>
      </c>
      <c r="F6" s="3">
        <v>5</v>
      </c>
      <c r="G6" s="6">
        <v>46807</v>
      </c>
      <c r="H6" s="7">
        <v>0.19</v>
      </c>
      <c r="I6" s="8">
        <f t="shared" si="0"/>
        <v>8893.33</v>
      </c>
      <c r="J6" s="8">
        <f t="shared" si="1"/>
        <v>55700.33</v>
      </c>
      <c r="K6" s="6">
        <f t="shared" si="2"/>
        <v>278502</v>
      </c>
    </row>
    <row r="7" spans="1:11" ht="22.5" x14ac:dyDescent="0.2">
      <c r="A7" s="4">
        <v>5</v>
      </c>
      <c r="B7" s="3" t="s">
        <v>250</v>
      </c>
      <c r="C7" s="3" t="s">
        <v>257</v>
      </c>
      <c r="D7" s="3" t="s">
        <v>252</v>
      </c>
      <c r="E7" s="3" t="s">
        <v>253</v>
      </c>
      <c r="F7" s="3">
        <v>5</v>
      </c>
      <c r="G7" s="6">
        <v>46807</v>
      </c>
      <c r="H7" s="7">
        <v>0.19</v>
      </c>
      <c r="I7" s="8">
        <f t="shared" si="0"/>
        <v>8893.33</v>
      </c>
      <c r="J7" s="8">
        <f t="shared" si="1"/>
        <v>55700.33</v>
      </c>
      <c r="K7" s="6">
        <f t="shared" si="2"/>
        <v>278502</v>
      </c>
    </row>
    <row r="8" spans="1:11" ht="15.75" x14ac:dyDescent="0.25">
      <c r="A8" s="23" t="s">
        <v>267</v>
      </c>
      <c r="B8" s="23"/>
      <c r="C8" s="23"/>
      <c r="D8" s="23"/>
      <c r="E8" s="23"/>
      <c r="F8" s="23"/>
      <c r="G8" s="23"/>
      <c r="H8" s="23"/>
      <c r="I8" s="23"/>
      <c r="J8" s="23"/>
      <c r="K8" s="12">
        <f>SUM(K3:K7)</f>
        <v>1345258</v>
      </c>
    </row>
  </sheetData>
  <mergeCells count="2">
    <mergeCell ref="B1:K1"/>
    <mergeCell ref="A8:J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0F71-9ACD-4A78-A67E-57CABDD46DBB}">
  <dimension ref="A1:K5"/>
  <sheetViews>
    <sheetView workbookViewId="0">
      <selection activeCell="G21" sqref="G21"/>
    </sheetView>
  </sheetViews>
  <sheetFormatPr baseColWidth="10" defaultRowHeight="11.25" x14ac:dyDescent="0.2"/>
  <cols>
    <col min="1" max="2" width="11.42578125" style="1"/>
    <col min="3" max="3" width="20.28515625" style="1" customWidth="1"/>
    <col min="4" max="9" width="11.42578125" style="1"/>
    <col min="10" max="10" width="16.7109375" style="1" customWidth="1"/>
    <col min="11" max="11" width="22.28515625" style="1" bestFit="1" customWidth="1"/>
    <col min="12" max="16384" width="11.42578125" style="1"/>
  </cols>
  <sheetData>
    <row r="1" spans="1:11" ht="15" thickBot="1" x14ac:dyDescent="0.25">
      <c r="B1" s="14"/>
      <c r="C1" s="14"/>
      <c r="D1" s="14"/>
      <c r="E1" s="14"/>
      <c r="F1" s="14"/>
      <c r="G1" s="14"/>
      <c r="H1" s="14"/>
      <c r="I1" s="14"/>
      <c r="J1" s="14"/>
      <c r="K1" s="14"/>
    </row>
    <row r="2" spans="1:11" ht="47.25" x14ac:dyDescent="0.2">
      <c r="A2" s="26" t="s">
        <v>262</v>
      </c>
      <c r="B2" s="27" t="s">
        <v>0</v>
      </c>
      <c r="C2" s="27" t="s">
        <v>1</v>
      </c>
      <c r="D2" s="27" t="s">
        <v>2</v>
      </c>
      <c r="E2" s="27" t="s">
        <v>3</v>
      </c>
      <c r="F2" s="27" t="s">
        <v>4</v>
      </c>
      <c r="G2" s="27" t="s">
        <v>5</v>
      </c>
      <c r="H2" s="27" t="s">
        <v>6</v>
      </c>
      <c r="I2" s="27" t="s">
        <v>7</v>
      </c>
      <c r="J2" s="27" t="s">
        <v>8</v>
      </c>
      <c r="K2" s="27" t="s">
        <v>9</v>
      </c>
    </row>
    <row r="3" spans="1:11" ht="28.5" x14ac:dyDescent="0.2">
      <c r="A3" s="32">
        <v>1</v>
      </c>
      <c r="B3" s="28" t="s">
        <v>41</v>
      </c>
      <c r="C3" s="28" t="s">
        <v>56</v>
      </c>
      <c r="D3" s="28" t="s">
        <v>17</v>
      </c>
      <c r="E3" s="28" t="s">
        <v>18</v>
      </c>
      <c r="F3" s="28">
        <v>50</v>
      </c>
      <c r="G3" s="29">
        <v>718.5</v>
      </c>
      <c r="H3" s="30">
        <v>0.19</v>
      </c>
      <c r="I3" s="31">
        <f t="shared" ref="I3:I4" si="0">G3*H3</f>
        <v>136.51500000000001</v>
      </c>
      <c r="J3" s="31">
        <f t="shared" ref="J3:J4" si="1">G3+I3</f>
        <v>855.01499999999999</v>
      </c>
      <c r="K3" s="29">
        <f t="shared" ref="K3:K4" si="2">ROUND((G3*F3)+(I3*F3),0)</f>
        <v>42751</v>
      </c>
    </row>
    <row r="4" spans="1:11" ht="28.5" x14ac:dyDescent="0.2">
      <c r="A4" s="32">
        <v>2</v>
      </c>
      <c r="B4" s="28" t="s">
        <v>41</v>
      </c>
      <c r="C4" s="28" t="s">
        <v>58</v>
      </c>
      <c r="D4" s="28" t="s">
        <v>17</v>
      </c>
      <c r="E4" s="28" t="s">
        <v>18</v>
      </c>
      <c r="F4" s="28">
        <v>50</v>
      </c>
      <c r="G4" s="29">
        <v>718.5</v>
      </c>
      <c r="H4" s="30">
        <v>0.19</v>
      </c>
      <c r="I4" s="31">
        <f t="shared" si="0"/>
        <v>136.51500000000001</v>
      </c>
      <c r="J4" s="31">
        <f t="shared" si="1"/>
        <v>855.01499999999999</v>
      </c>
      <c r="K4" s="29">
        <f t="shared" si="2"/>
        <v>42751</v>
      </c>
    </row>
    <row r="5" spans="1:11" ht="15.75" x14ac:dyDescent="0.25">
      <c r="A5" s="23" t="s">
        <v>266</v>
      </c>
      <c r="B5" s="23"/>
      <c r="C5" s="23"/>
      <c r="D5" s="23"/>
      <c r="E5" s="23"/>
      <c r="F5" s="23"/>
      <c r="G5" s="23"/>
      <c r="H5" s="23"/>
      <c r="I5" s="23"/>
      <c r="J5" s="23"/>
      <c r="K5" s="12">
        <f>SUM(K3:K4)</f>
        <v>85502</v>
      </c>
    </row>
  </sheetData>
  <mergeCells count="2">
    <mergeCell ref="B1:K1"/>
    <mergeCell ref="A5:J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51016-EA74-4C8D-A717-70E7FEDF289D}">
  <dimension ref="A1:K71"/>
  <sheetViews>
    <sheetView topLeftCell="A46" workbookViewId="0">
      <selection activeCell="N64" sqref="N64"/>
    </sheetView>
  </sheetViews>
  <sheetFormatPr baseColWidth="10" defaultRowHeight="11.25" x14ac:dyDescent="0.2"/>
  <cols>
    <col min="1" max="2" width="11.42578125" style="1"/>
    <col min="3" max="3" width="20.28515625" style="1" customWidth="1"/>
    <col min="4" max="9" width="11.42578125" style="1"/>
    <col min="10" max="10" width="16.7109375" style="1" customWidth="1"/>
    <col min="11" max="11" width="22.28515625" style="1" bestFit="1" customWidth="1"/>
    <col min="12" max="16384" width="11.42578125" style="1"/>
  </cols>
  <sheetData>
    <row r="1" spans="1:11" ht="15" thickBot="1" x14ac:dyDescent="0.25">
      <c r="B1" s="14"/>
      <c r="C1" s="14"/>
      <c r="D1" s="14"/>
      <c r="E1" s="14"/>
      <c r="F1" s="14"/>
      <c r="G1" s="14"/>
      <c r="H1" s="14"/>
      <c r="I1" s="14"/>
      <c r="J1" s="14"/>
      <c r="K1" s="14"/>
    </row>
    <row r="2" spans="1:11" ht="33.75" x14ac:dyDescent="0.2">
      <c r="A2" s="3" t="s">
        <v>262</v>
      </c>
      <c r="B2" s="2" t="s">
        <v>0</v>
      </c>
      <c r="C2" s="2" t="s">
        <v>1</v>
      </c>
      <c r="D2" s="2" t="s">
        <v>2</v>
      </c>
      <c r="E2" s="2" t="s">
        <v>3</v>
      </c>
      <c r="F2" s="2" t="s">
        <v>4</v>
      </c>
      <c r="G2" s="2" t="s">
        <v>5</v>
      </c>
      <c r="H2" s="2" t="s">
        <v>6</v>
      </c>
      <c r="I2" s="2" t="s">
        <v>7</v>
      </c>
      <c r="J2" s="2" t="s">
        <v>8</v>
      </c>
      <c r="K2" s="2" t="s">
        <v>9</v>
      </c>
    </row>
    <row r="3" spans="1:11" ht="22.5" x14ac:dyDescent="0.2">
      <c r="A3" s="4">
        <v>1</v>
      </c>
      <c r="B3" s="5" t="s">
        <v>21</v>
      </c>
      <c r="C3" s="5" t="s">
        <v>22</v>
      </c>
      <c r="D3" s="3" t="s">
        <v>17</v>
      </c>
      <c r="E3" s="3" t="s">
        <v>18</v>
      </c>
      <c r="F3" s="3">
        <v>6</v>
      </c>
      <c r="G3" s="6">
        <v>42429</v>
      </c>
      <c r="H3" s="7">
        <v>0.19</v>
      </c>
      <c r="I3" s="8">
        <f t="shared" ref="I3:I53" si="0">G3*H3</f>
        <v>8061.51</v>
      </c>
      <c r="J3" s="8">
        <f t="shared" ref="J3:J53" si="1">G3+I3</f>
        <v>50490.51</v>
      </c>
      <c r="K3" s="9">
        <f t="shared" ref="K3:K53" si="2">ROUND((G3*F3)+(I3*F3),0)</f>
        <v>302943</v>
      </c>
    </row>
    <row r="4" spans="1:11" x14ac:dyDescent="0.2">
      <c r="A4" s="4">
        <v>2</v>
      </c>
      <c r="B4" s="3" t="s">
        <v>23</v>
      </c>
      <c r="C4" s="3" t="s">
        <v>24</v>
      </c>
      <c r="D4" s="3" t="s">
        <v>17</v>
      </c>
      <c r="E4" s="3" t="s">
        <v>18</v>
      </c>
      <c r="F4" s="3">
        <v>400</v>
      </c>
      <c r="G4" s="6">
        <v>56</v>
      </c>
      <c r="H4" s="7">
        <v>0.19</v>
      </c>
      <c r="I4" s="8">
        <f t="shared" si="0"/>
        <v>10.64</v>
      </c>
      <c r="J4" s="8">
        <f t="shared" si="1"/>
        <v>66.64</v>
      </c>
      <c r="K4" s="6">
        <f t="shared" si="2"/>
        <v>26656</v>
      </c>
    </row>
    <row r="5" spans="1:11" x14ac:dyDescent="0.2">
      <c r="A5" s="4">
        <v>3</v>
      </c>
      <c r="B5" s="3" t="s">
        <v>23</v>
      </c>
      <c r="C5" s="3" t="s">
        <v>25</v>
      </c>
      <c r="D5" s="3" t="s">
        <v>17</v>
      </c>
      <c r="E5" s="3" t="s">
        <v>18</v>
      </c>
      <c r="F5" s="3">
        <v>200</v>
      </c>
      <c r="G5" s="6">
        <v>56</v>
      </c>
      <c r="H5" s="7">
        <v>0.19</v>
      </c>
      <c r="I5" s="8">
        <f t="shared" si="0"/>
        <v>10.64</v>
      </c>
      <c r="J5" s="8">
        <f t="shared" si="1"/>
        <v>66.64</v>
      </c>
      <c r="K5" s="6">
        <f t="shared" si="2"/>
        <v>13328</v>
      </c>
    </row>
    <row r="6" spans="1:11" x14ac:dyDescent="0.2">
      <c r="A6" s="4">
        <v>4</v>
      </c>
      <c r="B6" s="3" t="s">
        <v>23</v>
      </c>
      <c r="C6" s="3" t="s">
        <v>26</v>
      </c>
      <c r="D6" s="3" t="s">
        <v>17</v>
      </c>
      <c r="E6" s="3" t="s">
        <v>18</v>
      </c>
      <c r="F6" s="3">
        <v>200</v>
      </c>
      <c r="G6" s="6">
        <v>56</v>
      </c>
      <c r="H6" s="7">
        <v>0.19</v>
      </c>
      <c r="I6" s="8">
        <f t="shared" si="0"/>
        <v>10.64</v>
      </c>
      <c r="J6" s="8">
        <f t="shared" si="1"/>
        <v>66.64</v>
      </c>
      <c r="K6" s="6">
        <f t="shared" si="2"/>
        <v>13328</v>
      </c>
    </row>
    <row r="7" spans="1:11" x14ac:dyDescent="0.2">
      <c r="A7" s="4">
        <v>5</v>
      </c>
      <c r="B7" s="3" t="s">
        <v>23</v>
      </c>
      <c r="C7" s="3" t="s">
        <v>27</v>
      </c>
      <c r="D7" s="3" t="s">
        <v>17</v>
      </c>
      <c r="E7" s="3" t="s">
        <v>18</v>
      </c>
      <c r="F7" s="3">
        <v>200</v>
      </c>
      <c r="G7" s="6">
        <v>56</v>
      </c>
      <c r="H7" s="7">
        <v>0.19</v>
      </c>
      <c r="I7" s="8">
        <f t="shared" si="0"/>
        <v>10.64</v>
      </c>
      <c r="J7" s="8">
        <f t="shared" si="1"/>
        <v>66.64</v>
      </c>
      <c r="K7" s="6">
        <f t="shared" si="2"/>
        <v>13328</v>
      </c>
    </row>
    <row r="8" spans="1:11" ht="22.5" x14ac:dyDescent="0.2">
      <c r="A8" s="4">
        <v>6</v>
      </c>
      <c r="B8" s="3" t="s">
        <v>28</v>
      </c>
      <c r="C8" s="3" t="s">
        <v>29</v>
      </c>
      <c r="D8" s="3" t="s">
        <v>17</v>
      </c>
      <c r="E8" s="3" t="s">
        <v>18</v>
      </c>
      <c r="F8" s="3">
        <v>300</v>
      </c>
      <c r="G8" s="6">
        <v>76</v>
      </c>
      <c r="H8" s="7">
        <v>0.19</v>
      </c>
      <c r="I8" s="8">
        <f t="shared" si="0"/>
        <v>14.44</v>
      </c>
      <c r="J8" s="8">
        <f t="shared" si="1"/>
        <v>90.44</v>
      </c>
      <c r="K8" s="6">
        <f t="shared" si="2"/>
        <v>27132</v>
      </c>
    </row>
    <row r="9" spans="1:11" ht="22.5" x14ac:dyDescent="0.2">
      <c r="A9" s="4">
        <v>7</v>
      </c>
      <c r="B9" s="3" t="s">
        <v>30</v>
      </c>
      <c r="C9" s="3" t="s">
        <v>31</v>
      </c>
      <c r="D9" s="3" t="s">
        <v>17</v>
      </c>
      <c r="E9" s="3" t="s">
        <v>18</v>
      </c>
      <c r="F9" s="3">
        <v>200</v>
      </c>
      <c r="G9" s="6">
        <v>1996</v>
      </c>
      <c r="H9" s="7">
        <v>0.19</v>
      </c>
      <c r="I9" s="8">
        <f t="shared" si="0"/>
        <v>379.24</v>
      </c>
      <c r="J9" s="8">
        <f t="shared" si="1"/>
        <v>2375.2399999999998</v>
      </c>
      <c r="K9" s="6">
        <f t="shared" si="2"/>
        <v>475048</v>
      </c>
    </row>
    <row r="10" spans="1:11" x14ac:dyDescent="0.2">
      <c r="A10" s="4">
        <v>8</v>
      </c>
      <c r="B10" s="3" t="s">
        <v>32</v>
      </c>
      <c r="C10" s="3" t="s">
        <v>33</v>
      </c>
      <c r="D10" s="3" t="s">
        <v>17</v>
      </c>
      <c r="E10" s="3" t="s">
        <v>18</v>
      </c>
      <c r="F10" s="3">
        <v>200</v>
      </c>
      <c r="G10" s="6">
        <v>103</v>
      </c>
      <c r="H10" s="7">
        <v>0.19</v>
      </c>
      <c r="I10" s="8">
        <f t="shared" si="0"/>
        <v>19.57</v>
      </c>
      <c r="J10" s="8">
        <f t="shared" si="1"/>
        <v>122.57</v>
      </c>
      <c r="K10" s="6">
        <f t="shared" si="2"/>
        <v>24514</v>
      </c>
    </row>
    <row r="11" spans="1:11" ht="22.5" x14ac:dyDescent="0.2">
      <c r="A11" s="4">
        <v>9</v>
      </c>
      <c r="B11" s="3" t="s">
        <v>28</v>
      </c>
      <c r="C11" s="3" t="s">
        <v>34</v>
      </c>
      <c r="D11" s="3" t="s">
        <v>17</v>
      </c>
      <c r="E11" s="3" t="s">
        <v>18</v>
      </c>
      <c r="F11" s="3">
        <v>300</v>
      </c>
      <c r="G11" s="6">
        <v>91</v>
      </c>
      <c r="H11" s="7">
        <v>0.19</v>
      </c>
      <c r="I11" s="8">
        <f t="shared" si="0"/>
        <v>17.29</v>
      </c>
      <c r="J11" s="8">
        <f t="shared" si="1"/>
        <v>108.28999999999999</v>
      </c>
      <c r="K11" s="6">
        <f t="shared" si="2"/>
        <v>32487</v>
      </c>
    </row>
    <row r="12" spans="1:11" ht="22.5" x14ac:dyDescent="0.2">
      <c r="A12" s="4">
        <v>10</v>
      </c>
      <c r="B12" s="3" t="s">
        <v>28</v>
      </c>
      <c r="C12" s="3" t="s">
        <v>35</v>
      </c>
      <c r="D12" s="3" t="s">
        <v>17</v>
      </c>
      <c r="E12" s="3" t="s">
        <v>18</v>
      </c>
      <c r="F12" s="3">
        <v>300</v>
      </c>
      <c r="G12" s="6">
        <v>74</v>
      </c>
      <c r="H12" s="7">
        <v>0.19</v>
      </c>
      <c r="I12" s="8">
        <f t="shared" si="0"/>
        <v>14.06</v>
      </c>
      <c r="J12" s="8">
        <f t="shared" si="1"/>
        <v>88.06</v>
      </c>
      <c r="K12" s="6">
        <f t="shared" si="2"/>
        <v>26418</v>
      </c>
    </row>
    <row r="13" spans="1:11" ht="22.5" x14ac:dyDescent="0.2">
      <c r="A13" s="4">
        <v>11</v>
      </c>
      <c r="B13" s="3" t="s">
        <v>36</v>
      </c>
      <c r="C13" s="3" t="s">
        <v>37</v>
      </c>
      <c r="D13" s="3" t="s">
        <v>38</v>
      </c>
      <c r="E13" s="3" t="s">
        <v>39</v>
      </c>
      <c r="F13" s="3">
        <v>20</v>
      </c>
      <c r="G13" s="6">
        <v>17143</v>
      </c>
      <c r="H13" s="7">
        <v>0.19</v>
      </c>
      <c r="I13" s="8">
        <f t="shared" si="0"/>
        <v>3257.17</v>
      </c>
      <c r="J13" s="8">
        <f t="shared" si="1"/>
        <v>20400.169999999998</v>
      </c>
      <c r="K13" s="6">
        <f t="shared" si="2"/>
        <v>408003</v>
      </c>
    </row>
    <row r="14" spans="1:11" x14ac:dyDescent="0.2">
      <c r="A14" s="4">
        <v>12</v>
      </c>
      <c r="B14" s="3" t="s">
        <v>23</v>
      </c>
      <c r="C14" s="3" t="s">
        <v>40</v>
      </c>
      <c r="D14" s="3" t="s">
        <v>17</v>
      </c>
      <c r="E14" s="3" t="s">
        <v>18</v>
      </c>
      <c r="F14" s="3">
        <v>400</v>
      </c>
      <c r="G14" s="6">
        <v>45</v>
      </c>
      <c r="H14" s="7">
        <v>0.19</v>
      </c>
      <c r="I14" s="8">
        <f t="shared" si="0"/>
        <v>8.5500000000000007</v>
      </c>
      <c r="J14" s="8">
        <f t="shared" si="1"/>
        <v>53.55</v>
      </c>
      <c r="K14" s="6">
        <f t="shared" si="2"/>
        <v>21420</v>
      </c>
    </row>
    <row r="15" spans="1:11" x14ac:dyDescent="0.2">
      <c r="A15" s="4">
        <v>13</v>
      </c>
      <c r="B15" s="3" t="s">
        <v>41</v>
      </c>
      <c r="C15" s="3" t="s">
        <v>42</v>
      </c>
      <c r="D15" s="3" t="s">
        <v>17</v>
      </c>
      <c r="E15" s="3" t="s">
        <v>18</v>
      </c>
      <c r="F15" s="3">
        <v>50</v>
      </c>
      <c r="G15" s="6">
        <v>1081</v>
      </c>
      <c r="H15" s="7">
        <v>0.19</v>
      </c>
      <c r="I15" s="8">
        <f t="shared" si="0"/>
        <v>205.39000000000001</v>
      </c>
      <c r="J15" s="8">
        <f t="shared" si="1"/>
        <v>1286.3900000000001</v>
      </c>
      <c r="K15" s="6">
        <f t="shared" si="2"/>
        <v>64320</v>
      </c>
    </row>
    <row r="16" spans="1:11" ht="22.5" x14ac:dyDescent="0.2">
      <c r="A16" s="4">
        <v>14</v>
      </c>
      <c r="B16" s="3" t="s">
        <v>36</v>
      </c>
      <c r="C16" s="3" t="s">
        <v>43</v>
      </c>
      <c r="D16" s="3" t="s">
        <v>44</v>
      </c>
      <c r="E16" s="3" t="s">
        <v>18</v>
      </c>
      <c r="F16" s="3">
        <v>20</v>
      </c>
      <c r="G16" s="6">
        <v>35714</v>
      </c>
      <c r="H16" s="7">
        <v>0.19</v>
      </c>
      <c r="I16" s="8">
        <f t="shared" si="0"/>
        <v>6785.66</v>
      </c>
      <c r="J16" s="8">
        <f t="shared" si="1"/>
        <v>42499.66</v>
      </c>
      <c r="K16" s="6">
        <f t="shared" si="2"/>
        <v>849993</v>
      </c>
    </row>
    <row r="17" spans="1:11" x14ac:dyDescent="0.2">
      <c r="A17" s="4">
        <v>15</v>
      </c>
      <c r="B17" s="3" t="s">
        <v>23</v>
      </c>
      <c r="C17" s="3" t="s">
        <v>45</v>
      </c>
      <c r="D17" s="3" t="s">
        <v>17</v>
      </c>
      <c r="E17" s="3" t="s">
        <v>18</v>
      </c>
      <c r="F17" s="3">
        <v>200</v>
      </c>
      <c r="G17" s="6">
        <v>47</v>
      </c>
      <c r="H17" s="7">
        <v>0.19</v>
      </c>
      <c r="I17" s="8">
        <f t="shared" si="0"/>
        <v>8.93</v>
      </c>
      <c r="J17" s="8">
        <f t="shared" si="1"/>
        <v>55.93</v>
      </c>
      <c r="K17" s="6">
        <f t="shared" si="2"/>
        <v>11186</v>
      </c>
    </row>
    <row r="18" spans="1:11" ht="22.5" x14ac:dyDescent="0.2">
      <c r="A18" s="4">
        <v>16</v>
      </c>
      <c r="B18" s="3" t="s">
        <v>30</v>
      </c>
      <c r="C18" s="3" t="s">
        <v>46</v>
      </c>
      <c r="D18" s="3" t="s">
        <v>17</v>
      </c>
      <c r="E18" s="3" t="s">
        <v>18</v>
      </c>
      <c r="F18" s="3">
        <v>200</v>
      </c>
      <c r="G18" s="6">
        <v>1470</v>
      </c>
      <c r="H18" s="7">
        <v>0.19</v>
      </c>
      <c r="I18" s="8">
        <f t="shared" si="0"/>
        <v>279.3</v>
      </c>
      <c r="J18" s="8">
        <f t="shared" si="1"/>
        <v>1749.3</v>
      </c>
      <c r="K18" s="6">
        <f t="shared" si="2"/>
        <v>349860</v>
      </c>
    </row>
    <row r="19" spans="1:11" ht="22.5" x14ac:dyDescent="0.2">
      <c r="A19" s="4">
        <v>17</v>
      </c>
      <c r="B19" s="3" t="s">
        <v>47</v>
      </c>
      <c r="C19" s="3" t="s">
        <v>48</v>
      </c>
      <c r="D19" s="3" t="s">
        <v>17</v>
      </c>
      <c r="E19" s="3" t="s">
        <v>18</v>
      </c>
      <c r="F19" s="3">
        <v>200</v>
      </c>
      <c r="G19" s="6">
        <v>1365</v>
      </c>
      <c r="H19" s="7">
        <v>0.19</v>
      </c>
      <c r="I19" s="8">
        <f t="shared" si="0"/>
        <v>259.35000000000002</v>
      </c>
      <c r="J19" s="8">
        <f t="shared" si="1"/>
        <v>1624.35</v>
      </c>
      <c r="K19" s="6">
        <f t="shared" si="2"/>
        <v>324870</v>
      </c>
    </row>
    <row r="20" spans="1:11" x14ac:dyDescent="0.2">
      <c r="A20" s="4">
        <v>18</v>
      </c>
      <c r="B20" s="3" t="s">
        <v>23</v>
      </c>
      <c r="C20" s="3" t="s">
        <v>49</v>
      </c>
      <c r="D20" s="3" t="s">
        <v>17</v>
      </c>
      <c r="E20" s="3" t="s">
        <v>18</v>
      </c>
      <c r="F20" s="3">
        <v>400</v>
      </c>
      <c r="G20" s="6">
        <v>56</v>
      </c>
      <c r="H20" s="7">
        <v>0.19</v>
      </c>
      <c r="I20" s="8">
        <f t="shared" si="0"/>
        <v>10.64</v>
      </c>
      <c r="J20" s="8">
        <f t="shared" si="1"/>
        <v>66.64</v>
      </c>
      <c r="K20" s="6">
        <f t="shared" si="2"/>
        <v>26656</v>
      </c>
    </row>
    <row r="21" spans="1:11" x14ac:dyDescent="0.2">
      <c r="A21" s="4">
        <v>19</v>
      </c>
      <c r="B21" s="3" t="s">
        <v>23</v>
      </c>
      <c r="C21" s="3" t="s">
        <v>50</v>
      </c>
      <c r="D21" s="3" t="s">
        <v>17</v>
      </c>
      <c r="E21" s="3" t="s">
        <v>18</v>
      </c>
      <c r="F21" s="3">
        <v>200</v>
      </c>
      <c r="G21" s="6">
        <v>56</v>
      </c>
      <c r="H21" s="7">
        <v>0.19</v>
      </c>
      <c r="I21" s="8">
        <f t="shared" si="0"/>
        <v>10.64</v>
      </c>
      <c r="J21" s="8">
        <f t="shared" si="1"/>
        <v>66.64</v>
      </c>
      <c r="K21" s="6">
        <f t="shared" si="2"/>
        <v>13328</v>
      </c>
    </row>
    <row r="22" spans="1:11" ht="22.5" x14ac:dyDescent="0.2">
      <c r="A22" s="4">
        <v>20</v>
      </c>
      <c r="B22" s="3" t="s">
        <v>28</v>
      </c>
      <c r="C22" s="3" t="s">
        <v>51</v>
      </c>
      <c r="D22" s="3" t="s">
        <v>17</v>
      </c>
      <c r="E22" s="3" t="s">
        <v>18</v>
      </c>
      <c r="F22" s="3">
        <v>300</v>
      </c>
      <c r="G22" s="6">
        <v>74</v>
      </c>
      <c r="H22" s="7">
        <v>0.19</v>
      </c>
      <c r="I22" s="8">
        <f t="shared" si="0"/>
        <v>14.06</v>
      </c>
      <c r="J22" s="8">
        <f t="shared" si="1"/>
        <v>88.06</v>
      </c>
      <c r="K22" s="6">
        <f t="shared" si="2"/>
        <v>26418</v>
      </c>
    </row>
    <row r="23" spans="1:11" ht="22.5" x14ac:dyDescent="0.2">
      <c r="A23" s="4">
        <v>21</v>
      </c>
      <c r="B23" s="3" t="s">
        <v>28</v>
      </c>
      <c r="C23" s="3" t="s">
        <v>52</v>
      </c>
      <c r="D23" s="3" t="s">
        <v>17</v>
      </c>
      <c r="E23" s="3" t="s">
        <v>18</v>
      </c>
      <c r="F23" s="3">
        <v>300</v>
      </c>
      <c r="G23" s="6">
        <v>74</v>
      </c>
      <c r="H23" s="7">
        <v>0.19</v>
      </c>
      <c r="I23" s="8">
        <f t="shared" si="0"/>
        <v>14.06</v>
      </c>
      <c r="J23" s="8">
        <f t="shared" si="1"/>
        <v>88.06</v>
      </c>
      <c r="K23" s="6">
        <f t="shared" si="2"/>
        <v>26418</v>
      </c>
    </row>
    <row r="24" spans="1:11" ht="22.5" x14ac:dyDescent="0.2">
      <c r="A24" s="4">
        <v>22</v>
      </c>
      <c r="B24" s="3" t="s">
        <v>28</v>
      </c>
      <c r="C24" s="3" t="s">
        <v>53</v>
      </c>
      <c r="D24" s="3" t="s">
        <v>17</v>
      </c>
      <c r="E24" s="3" t="s">
        <v>18</v>
      </c>
      <c r="F24" s="3">
        <v>300</v>
      </c>
      <c r="G24" s="6">
        <v>363</v>
      </c>
      <c r="H24" s="7">
        <v>0.19</v>
      </c>
      <c r="I24" s="8">
        <f t="shared" si="0"/>
        <v>68.97</v>
      </c>
      <c r="J24" s="8">
        <f t="shared" si="1"/>
        <v>431.97</v>
      </c>
      <c r="K24" s="6">
        <f t="shared" si="2"/>
        <v>129591</v>
      </c>
    </row>
    <row r="25" spans="1:11" ht="22.5" x14ac:dyDescent="0.2">
      <c r="A25" s="4">
        <v>23</v>
      </c>
      <c r="B25" s="3" t="s">
        <v>30</v>
      </c>
      <c r="C25" s="3" t="s">
        <v>54</v>
      </c>
      <c r="D25" s="3" t="s">
        <v>17</v>
      </c>
      <c r="E25" s="3" t="s">
        <v>18</v>
      </c>
      <c r="F25" s="3">
        <v>200</v>
      </c>
      <c r="G25" s="6">
        <v>1260</v>
      </c>
      <c r="H25" s="7">
        <v>0.19</v>
      </c>
      <c r="I25" s="8">
        <f t="shared" si="0"/>
        <v>239.4</v>
      </c>
      <c r="J25" s="8">
        <f t="shared" si="1"/>
        <v>1499.4</v>
      </c>
      <c r="K25" s="6">
        <f t="shared" si="2"/>
        <v>299880</v>
      </c>
    </row>
    <row r="26" spans="1:11" x14ac:dyDescent="0.2">
      <c r="A26" s="4">
        <v>24</v>
      </c>
      <c r="B26" s="3" t="s">
        <v>23</v>
      </c>
      <c r="C26" s="3" t="s">
        <v>55</v>
      </c>
      <c r="D26" s="3" t="s">
        <v>17</v>
      </c>
      <c r="E26" s="3" t="s">
        <v>18</v>
      </c>
      <c r="F26" s="3">
        <v>400</v>
      </c>
      <c r="G26" s="6">
        <v>56</v>
      </c>
      <c r="H26" s="7">
        <v>0.19</v>
      </c>
      <c r="I26" s="8">
        <f t="shared" si="0"/>
        <v>10.64</v>
      </c>
      <c r="J26" s="8">
        <f t="shared" si="1"/>
        <v>66.64</v>
      </c>
      <c r="K26" s="6">
        <f t="shared" si="2"/>
        <v>26656</v>
      </c>
    </row>
    <row r="27" spans="1:11" ht="22.5" x14ac:dyDescent="0.2">
      <c r="A27" s="4">
        <v>25</v>
      </c>
      <c r="B27" s="3" t="s">
        <v>23</v>
      </c>
      <c r="C27" s="3" t="s">
        <v>57</v>
      </c>
      <c r="D27" s="3" t="s">
        <v>17</v>
      </c>
      <c r="E27" s="3" t="s">
        <v>18</v>
      </c>
      <c r="F27" s="3">
        <v>200</v>
      </c>
      <c r="G27" s="6">
        <v>45</v>
      </c>
      <c r="H27" s="7">
        <v>0.19</v>
      </c>
      <c r="I27" s="8">
        <f t="shared" si="0"/>
        <v>8.5500000000000007</v>
      </c>
      <c r="J27" s="8">
        <f t="shared" si="1"/>
        <v>53.55</v>
      </c>
      <c r="K27" s="6">
        <f t="shared" si="2"/>
        <v>10710</v>
      </c>
    </row>
    <row r="28" spans="1:11" x14ac:dyDescent="0.2">
      <c r="A28" s="4">
        <v>26</v>
      </c>
      <c r="B28" s="3" t="s">
        <v>23</v>
      </c>
      <c r="C28" s="3" t="s">
        <v>59</v>
      </c>
      <c r="D28" s="3" t="s">
        <v>17</v>
      </c>
      <c r="E28" s="3" t="s">
        <v>18</v>
      </c>
      <c r="F28" s="3">
        <v>400</v>
      </c>
      <c r="G28" s="6">
        <v>56</v>
      </c>
      <c r="H28" s="7">
        <v>0.19</v>
      </c>
      <c r="I28" s="8">
        <f t="shared" si="0"/>
        <v>10.64</v>
      </c>
      <c r="J28" s="8">
        <f t="shared" si="1"/>
        <v>66.64</v>
      </c>
      <c r="K28" s="6">
        <f t="shared" si="2"/>
        <v>26656</v>
      </c>
    </row>
    <row r="29" spans="1:11" ht="22.5" x14ac:dyDescent="0.2">
      <c r="A29" s="4">
        <v>27</v>
      </c>
      <c r="B29" s="3" t="s">
        <v>28</v>
      </c>
      <c r="C29" s="3" t="s">
        <v>60</v>
      </c>
      <c r="D29" s="3" t="s">
        <v>17</v>
      </c>
      <c r="E29" s="3" t="s">
        <v>18</v>
      </c>
      <c r="F29" s="3">
        <v>300</v>
      </c>
      <c r="G29" s="6">
        <v>74</v>
      </c>
      <c r="H29" s="7">
        <v>0.19</v>
      </c>
      <c r="I29" s="8">
        <f t="shared" si="0"/>
        <v>14.06</v>
      </c>
      <c r="J29" s="8">
        <f t="shared" si="1"/>
        <v>88.06</v>
      </c>
      <c r="K29" s="6">
        <f t="shared" si="2"/>
        <v>26418</v>
      </c>
    </row>
    <row r="30" spans="1:11" x14ac:dyDescent="0.2">
      <c r="A30" s="4">
        <v>28</v>
      </c>
      <c r="B30" s="3" t="s">
        <v>41</v>
      </c>
      <c r="C30" s="3" t="s">
        <v>61</v>
      </c>
      <c r="D30" s="3" t="s">
        <v>17</v>
      </c>
      <c r="E30" s="3" t="s">
        <v>18</v>
      </c>
      <c r="F30" s="3">
        <v>50</v>
      </c>
      <c r="G30" s="6">
        <v>1081</v>
      </c>
      <c r="H30" s="7">
        <v>0.19</v>
      </c>
      <c r="I30" s="8">
        <f t="shared" si="0"/>
        <v>205.39000000000001</v>
      </c>
      <c r="J30" s="8">
        <f t="shared" si="1"/>
        <v>1286.3900000000001</v>
      </c>
      <c r="K30" s="6">
        <f t="shared" si="2"/>
        <v>64320</v>
      </c>
    </row>
    <row r="31" spans="1:11" x14ac:dyDescent="0.2">
      <c r="A31" s="4">
        <v>29</v>
      </c>
      <c r="B31" s="3" t="s">
        <v>23</v>
      </c>
      <c r="C31" s="3" t="s">
        <v>62</v>
      </c>
      <c r="D31" s="3" t="s">
        <v>17</v>
      </c>
      <c r="E31" s="3" t="s">
        <v>18</v>
      </c>
      <c r="F31" s="3">
        <v>200</v>
      </c>
      <c r="G31" s="6">
        <v>56</v>
      </c>
      <c r="H31" s="7">
        <v>0.19</v>
      </c>
      <c r="I31" s="8">
        <f t="shared" si="0"/>
        <v>10.64</v>
      </c>
      <c r="J31" s="8">
        <f t="shared" si="1"/>
        <v>66.64</v>
      </c>
      <c r="K31" s="6">
        <f t="shared" si="2"/>
        <v>13328</v>
      </c>
    </row>
    <row r="32" spans="1:11" ht="22.5" x14ac:dyDescent="0.2">
      <c r="A32" s="4">
        <v>30</v>
      </c>
      <c r="B32" s="3" t="s">
        <v>28</v>
      </c>
      <c r="C32" s="3" t="s">
        <v>63</v>
      </c>
      <c r="D32" s="3" t="s">
        <v>17</v>
      </c>
      <c r="E32" s="3" t="s">
        <v>18</v>
      </c>
      <c r="F32" s="3">
        <v>293</v>
      </c>
      <c r="G32" s="6">
        <v>110</v>
      </c>
      <c r="H32" s="7">
        <v>0.19</v>
      </c>
      <c r="I32" s="8">
        <f t="shared" si="0"/>
        <v>20.9</v>
      </c>
      <c r="J32" s="8">
        <f t="shared" si="1"/>
        <v>130.9</v>
      </c>
      <c r="K32" s="6">
        <f t="shared" si="2"/>
        <v>38354</v>
      </c>
    </row>
    <row r="33" spans="1:11" x14ac:dyDescent="0.2">
      <c r="A33" s="4">
        <v>31</v>
      </c>
      <c r="B33" s="3" t="s">
        <v>41</v>
      </c>
      <c r="C33" s="3" t="s">
        <v>64</v>
      </c>
      <c r="D33" s="3" t="s">
        <v>17</v>
      </c>
      <c r="E33" s="3" t="s">
        <v>18</v>
      </c>
      <c r="F33" s="3">
        <v>50</v>
      </c>
      <c r="G33" s="6">
        <v>1081</v>
      </c>
      <c r="H33" s="7">
        <v>0.19</v>
      </c>
      <c r="I33" s="8">
        <f t="shared" si="0"/>
        <v>205.39000000000001</v>
      </c>
      <c r="J33" s="8">
        <f t="shared" si="1"/>
        <v>1286.3900000000001</v>
      </c>
      <c r="K33" s="6">
        <f t="shared" si="2"/>
        <v>64320</v>
      </c>
    </row>
    <row r="34" spans="1:11" x14ac:dyDescent="0.2">
      <c r="A34" s="4">
        <v>32</v>
      </c>
      <c r="B34" s="3" t="s">
        <v>41</v>
      </c>
      <c r="C34" s="3" t="s">
        <v>65</v>
      </c>
      <c r="D34" s="3" t="s">
        <v>17</v>
      </c>
      <c r="E34" s="3" t="s">
        <v>18</v>
      </c>
      <c r="F34" s="3">
        <v>50</v>
      </c>
      <c r="G34" s="6">
        <v>1081</v>
      </c>
      <c r="H34" s="7">
        <v>0.19</v>
      </c>
      <c r="I34" s="8">
        <f t="shared" si="0"/>
        <v>205.39000000000001</v>
      </c>
      <c r="J34" s="8">
        <f t="shared" si="1"/>
        <v>1286.3900000000001</v>
      </c>
      <c r="K34" s="6">
        <f t="shared" si="2"/>
        <v>64320</v>
      </c>
    </row>
    <row r="35" spans="1:11" ht="22.5" x14ac:dyDescent="0.2">
      <c r="A35" s="4">
        <v>33</v>
      </c>
      <c r="B35" s="3" t="s">
        <v>28</v>
      </c>
      <c r="C35" s="3" t="s">
        <v>66</v>
      </c>
      <c r="D35" s="3" t="s">
        <v>17</v>
      </c>
      <c r="E35" s="3" t="s">
        <v>18</v>
      </c>
      <c r="F35" s="3">
        <v>300</v>
      </c>
      <c r="G35" s="6">
        <v>76</v>
      </c>
      <c r="H35" s="7">
        <v>0.19</v>
      </c>
      <c r="I35" s="8">
        <f t="shared" si="0"/>
        <v>14.44</v>
      </c>
      <c r="J35" s="8">
        <f t="shared" si="1"/>
        <v>90.44</v>
      </c>
      <c r="K35" s="6">
        <f t="shared" si="2"/>
        <v>27132</v>
      </c>
    </row>
    <row r="36" spans="1:11" x14ac:dyDescent="0.2">
      <c r="A36" s="4">
        <v>34</v>
      </c>
      <c r="B36" s="3" t="s">
        <v>41</v>
      </c>
      <c r="C36" s="3" t="s">
        <v>67</v>
      </c>
      <c r="D36" s="3" t="s">
        <v>17</v>
      </c>
      <c r="E36" s="3" t="s">
        <v>18</v>
      </c>
      <c r="F36" s="3">
        <v>50</v>
      </c>
      <c r="G36" s="6">
        <v>1081</v>
      </c>
      <c r="H36" s="7">
        <v>0.19</v>
      </c>
      <c r="I36" s="8">
        <f t="shared" si="0"/>
        <v>205.39000000000001</v>
      </c>
      <c r="J36" s="8">
        <f t="shared" si="1"/>
        <v>1286.3900000000001</v>
      </c>
      <c r="K36" s="6">
        <f t="shared" si="2"/>
        <v>64320</v>
      </c>
    </row>
    <row r="37" spans="1:11" x14ac:dyDescent="0.2">
      <c r="A37" s="4">
        <v>35</v>
      </c>
      <c r="B37" s="3" t="s">
        <v>41</v>
      </c>
      <c r="C37" s="3" t="s">
        <v>68</v>
      </c>
      <c r="D37" s="3" t="s">
        <v>17</v>
      </c>
      <c r="E37" s="3" t="s">
        <v>18</v>
      </c>
      <c r="F37" s="3">
        <v>50</v>
      </c>
      <c r="G37" s="6">
        <v>1081</v>
      </c>
      <c r="H37" s="7">
        <v>0.19</v>
      </c>
      <c r="I37" s="8">
        <f t="shared" si="0"/>
        <v>205.39000000000001</v>
      </c>
      <c r="J37" s="8">
        <f t="shared" si="1"/>
        <v>1286.3900000000001</v>
      </c>
      <c r="K37" s="6">
        <f t="shared" si="2"/>
        <v>64320</v>
      </c>
    </row>
    <row r="38" spans="1:11" x14ac:dyDescent="0.2">
      <c r="A38" s="4">
        <v>36</v>
      </c>
      <c r="B38" s="3" t="s">
        <v>41</v>
      </c>
      <c r="C38" s="3" t="s">
        <v>69</v>
      </c>
      <c r="D38" s="3" t="s">
        <v>17</v>
      </c>
      <c r="E38" s="3" t="s">
        <v>18</v>
      </c>
      <c r="F38" s="3">
        <v>50</v>
      </c>
      <c r="G38" s="6">
        <v>1081</v>
      </c>
      <c r="H38" s="7">
        <v>0.19</v>
      </c>
      <c r="I38" s="8">
        <f t="shared" si="0"/>
        <v>205.39000000000001</v>
      </c>
      <c r="J38" s="8">
        <f t="shared" si="1"/>
        <v>1286.3900000000001</v>
      </c>
      <c r="K38" s="6">
        <f t="shared" si="2"/>
        <v>64320</v>
      </c>
    </row>
    <row r="39" spans="1:11" ht="22.5" x14ac:dyDescent="0.2">
      <c r="A39" s="4">
        <v>37</v>
      </c>
      <c r="B39" s="3" t="s">
        <v>23</v>
      </c>
      <c r="C39" s="3" t="s">
        <v>70</v>
      </c>
      <c r="D39" s="3" t="s">
        <v>17</v>
      </c>
      <c r="E39" s="3" t="s">
        <v>18</v>
      </c>
      <c r="F39" s="3">
        <v>200</v>
      </c>
      <c r="G39" s="6">
        <v>56</v>
      </c>
      <c r="H39" s="7">
        <v>0.19</v>
      </c>
      <c r="I39" s="8">
        <f t="shared" si="0"/>
        <v>10.64</v>
      </c>
      <c r="J39" s="8">
        <f t="shared" si="1"/>
        <v>66.64</v>
      </c>
      <c r="K39" s="6">
        <f t="shared" si="2"/>
        <v>13328</v>
      </c>
    </row>
    <row r="40" spans="1:11" ht="22.5" x14ac:dyDescent="0.2">
      <c r="A40" s="4">
        <v>38</v>
      </c>
      <c r="B40" s="3" t="s">
        <v>28</v>
      </c>
      <c r="C40" s="3" t="s">
        <v>71</v>
      </c>
      <c r="D40" s="3" t="s">
        <v>17</v>
      </c>
      <c r="E40" s="3" t="s">
        <v>18</v>
      </c>
      <c r="F40" s="3">
        <v>300</v>
      </c>
      <c r="G40" s="6">
        <v>113</v>
      </c>
      <c r="H40" s="7">
        <v>0.19</v>
      </c>
      <c r="I40" s="8">
        <f t="shared" si="0"/>
        <v>21.47</v>
      </c>
      <c r="J40" s="8">
        <f t="shared" si="1"/>
        <v>134.47</v>
      </c>
      <c r="K40" s="6">
        <f t="shared" si="2"/>
        <v>40341</v>
      </c>
    </row>
    <row r="41" spans="1:11" ht="22.5" x14ac:dyDescent="0.2">
      <c r="A41" s="4">
        <v>39</v>
      </c>
      <c r="B41" s="3" t="s">
        <v>28</v>
      </c>
      <c r="C41" s="3" t="s">
        <v>72</v>
      </c>
      <c r="D41" s="3" t="s">
        <v>17</v>
      </c>
      <c r="E41" s="3" t="s">
        <v>18</v>
      </c>
      <c r="F41" s="3">
        <v>300</v>
      </c>
      <c r="G41" s="6">
        <v>848</v>
      </c>
      <c r="H41" s="7">
        <v>0.19</v>
      </c>
      <c r="I41" s="8">
        <f t="shared" si="0"/>
        <v>161.12</v>
      </c>
      <c r="J41" s="8">
        <f t="shared" si="1"/>
        <v>1009.12</v>
      </c>
      <c r="K41" s="6">
        <f t="shared" si="2"/>
        <v>302736</v>
      </c>
    </row>
    <row r="42" spans="1:11" ht="22.5" x14ac:dyDescent="0.2">
      <c r="A42" s="4">
        <v>40</v>
      </c>
      <c r="B42" s="3" t="s">
        <v>23</v>
      </c>
      <c r="C42" s="3" t="s">
        <v>73</v>
      </c>
      <c r="D42" s="3" t="s">
        <v>17</v>
      </c>
      <c r="E42" s="3" t="s">
        <v>18</v>
      </c>
      <c r="F42" s="3">
        <v>400</v>
      </c>
      <c r="G42" s="6">
        <v>45</v>
      </c>
      <c r="H42" s="7">
        <v>0.19</v>
      </c>
      <c r="I42" s="8">
        <f t="shared" si="0"/>
        <v>8.5500000000000007</v>
      </c>
      <c r="J42" s="8">
        <f t="shared" si="1"/>
        <v>53.55</v>
      </c>
      <c r="K42" s="6">
        <f t="shared" si="2"/>
        <v>21420</v>
      </c>
    </row>
    <row r="43" spans="1:11" ht="22.5" x14ac:dyDescent="0.2">
      <c r="A43" s="4">
        <v>41</v>
      </c>
      <c r="B43" s="3" t="s">
        <v>30</v>
      </c>
      <c r="C43" s="3" t="s">
        <v>74</v>
      </c>
      <c r="D43" s="3" t="s">
        <v>17</v>
      </c>
      <c r="E43" s="3" t="s">
        <v>18</v>
      </c>
      <c r="F43" s="3">
        <v>50</v>
      </c>
      <c r="G43" s="6">
        <v>1513</v>
      </c>
      <c r="H43" s="7">
        <v>0.19</v>
      </c>
      <c r="I43" s="8">
        <f t="shared" si="0"/>
        <v>287.47000000000003</v>
      </c>
      <c r="J43" s="8">
        <f t="shared" si="1"/>
        <v>1800.47</v>
      </c>
      <c r="K43" s="6">
        <f t="shared" si="2"/>
        <v>90024</v>
      </c>
    </row>
    <row r="44" spans="1:11" ht="22.5" x14ac:dyDescent="0.2">
      <c r="A44" s="4">
        <v>42</v>
      </c>
      <c r="B44" s="3" t="s">
        <v>28</v>
      </c>
      <c r="C44" s="3" t="s">
        <v>75</v>
      </c>
      <c r="D44" s="3" t="s">
        <v>17</v>
      </c>
      <c r="E44" s="3" t="s">
        <v>18</v>
      </c>
      <c r="F44" s="3">
        <v>300</v>
      </c>
      <c r="G44" s="6">
        <v>1664</v>
      </c>
      <c r="H44" s="7">
        <v>0.19</v>
      </c>
      <c r="I44" s="8">
        <f t="shared" si="0"/>
        <v>316.16000000000003</v>
      </c>
      <c r="J44" s="8">
        <f t="shared" si="1"/>
        <v>1980.16</v>
      </c>
      <c r="K44" s="6">
        <f t="shared" si="2"/>
        <v>594048</v>
      </c>
    </row>
    <row r="45" spans="1:11" ht="33.75" x14ac:dyDescent="0.2">
      <c r="A45" s="4">
        <v>43</v>
      </c>
      <c r="B45" s="3" t="s">
        <v>76</v>
      </c>
      <c r="C45" s="3" t="s">
        <v>77</v>
      </c>
      <c r="D45" s="3" t="s">
        <v>17</v>
      </c>
      <c r="E45" s="3" t="s">
        <v>78</v>
      </c>
      <c r="F45" s="3">
        <v>2</v>
      </c>
      <c r="G45" s="6">
        <v>24143</v>
      </c>
      <c r="H45" s="7">
        <v>0.19</v>
      </c>
      <c r="I45" s="8">
        <f t="shared" si="0"/>
        <v>4587.17</v>
      </c>
      <c r="J45" s="8">
        <f t="shared" si="1"/>
        <v>28730.17</v>
      </c>
      <c r="K45" s="6">
        <f t="shared" si="2"/>
        <v>57460</v>
      </c>
    </row>
    <row r="46" spans="1:11" ht="22.5" x14ac:dyDescent="0.2">
      <c r="A46" s="4">
        <v>44</v>
      </c>
      <c r="B46" s="3" t="s">
        <v>28</v>
      </c>
      <c r="C46" s="3" t="s">
        <v>79</v>
      </c>
      <c r="D46" s="3" t="s">
        <v>17</v>
      </c>
      <c r="E46" s="3" t="s">
        <v>18</v>
      </c>
      <c r="F46" s="3">
        <v>247</v>
      </c>
      <c r="G46" s="6">
        <v>74</v>
      </c>
      <c r="H46" s="7">
        <v>0.19</v>
      </c>
      <c r="I46" s="8">
        <f t="shared" si="0"/>
        <v>14.06</v>
      </c>
      <c r="J46" s="8">
        <f t="shared" si="1"/>
        <v>88.06</v>
      </c>
      <c r="K46" s="6">
        <f t="shared" si="2"/>
        <v>21751</v>
      </c>
    </row>
    <row r="47" spans="1:11" x14ac:dyDescent="0.2">
      <c r="A47" s="4">
        <v>45</v>
      </c>
      <c r="B47" s="3" t="s">
        <v>80</v>
      </c>
      <c r="C47" s="3" t="s">
        <v>81</v>
      </c>
      <c r="D47" s="3" t="s">
        <v>82</v>
      </c>
      <c r="E47" s="3" t="s">
        <v>18</v>
      </c>
      <c r="F47" s="3">
        <v>30</v>
      </c>
      <c r="G47" s="6">
        <v>7571</v>
      </c>
      <c r="H47" s="7">
        <v>0.19</v>
      </c>
      <c r="I47" s="8">
        <f t="shared" si="0"/>
        <v>1438.49</v>
      </c>
      <c r="J47" s="8">
        <f t="shared" si="1"/>
        <v>9009.49</v>
      </c>
      <c r="K47" s="6">
        <f t="shared" si="2"/>
        <v>270285</v>
      </c>
    </row>
    <row r="48" spans="1:11" ht="22.5" x14ac:dyDescent="0.2">
      <c r="A48" s="4">
        <v>46</v>
      </c>
      <c r="B48" s="3" t="s">
        <v>83</v>
      </c>
      <c r="C48" s="3" t="s">
        <v>84</v>
      </c>
      <c r="D48" s="3" t="s">
        <v>85</v>
      </c>
      <c r="E48" s="3" t="s">
        <v>18</v>
      </c>
      <c r="F48" s="3">
        <v>100</v>
      </c>
      <c r="G48" s="6">
        <v>5340</v>
      </c>
      <c r="H48" s="7">
        <v>0.19</v>
      </c>
      <c r="I48" s="8">
        <f t="shared" si="0"/>
        <v>1014.6</v>
      </c>
      <c r="J48" s="8">
        <f t="shared" si="1"/>
        <v>6354.6</v>
      </c>
      <c r="K48" s="6">
        <f t="shared" si="2"/>
        <v>635460</v>
      </c>
    </row>
    <row r="49" spans="1:11" x14ac:dyDescent="0.2">
      <c r="A49" s="4">
        <v>47</v>
      </c>
      <c r="B49" s="3" t="s">
        <v>36</v>
      </c>
      <c r="C49" s="3" t="s">
        <v>86</v>
      </c>
      <c r="D49" s="3" t="s">
        <v>38</v>
      </c>
      <c r="E49" s="3" t="s">
        <v>39</v>
      </c>
      <c r="F49" s="3">
        <v>20</v>
      </c>
      <c r="G49" s="6">
        <v>28571</v>
      </c>
      <c r="H49" s="7">
        <v>0.19</v>
      </c>
      <c r="I49" s="8">
        <f t="shared" si="0"/>
        <v>5428.49</v>
      </c>
      <c r="J49" s="8">
        <f t="shared" si="1"/>
        <v>33999.49</v>
      </c>
      <c r="K49" s="6">
        <f t="shared" si="2"/>
        <v>679990</v>
      </c>
    </row>
    <row r="50" spans="1:11" x14ac:dyDescent="0.2">
      <c r="A50" s="4">
        <v>48</v>
      </c>
      <c r="B50" s="3" t="s">
        <v>32</v>
      </c>
      <c r="C50" s="3" t="s">
        <v>87</v>
      </c>
      <c r="D50" s="3" t="s">
        <v>17</v>
      </c>
      <c r="E50" s="3" t="s">
        <v>18</v>
      </c>
      <c r="F50" s="3">
        <v>200</v>
      </c>
      <c r="G50" s="6">
        <v>114</v>
      </c>
      <c r="H50" s="7">
        <v>0.19</v>
      </c>
      <c r="I50" s="8">
        <f t="shared" si="0"/>
        <v>21.66</v>
      </c>
      <c r="J50" s="8">
        <f t="shared" si="1"/>
        <v>135.66</v>
      </c>
      <c r="K50" s="6">
        <f t="shared" si="2"/>
        <v>27132</v>
      </c>
    </row>
    <row r="51" spans="1:11" ht="22.5" x14ac:dyDescent="0.2">
      <c r="A51" s="4">
        <v>49</v>
      </c>
      <c r="B51" s="3" t="s">
        <v>88</v>
      </c>
      <c r="C51" s="3" t="s">
        <v>89</v>
      </c>
      <c r="D51" s="3" t="s">
        <v>90</v>
      </c>
      <c r="E51" s="3" t="s">
        <v>18</v>
      </c>
      <c r="F51" s="3">
        <v>4</v>
      </c>
      <c r="G51" s="6">
        <v>79434</v>
      </c>
      <c r="H51" s="7">
        <v>0.19</v>
      </c>
      <c r="I51" s="8">
        <f t="shared" si="0"/>
        <v>15092.460000000001</v>
      </c>
      <c r="J51" s="8">
        <f t="shared" si="1"/>
        <v>94526.46</v>
      </c>
      <c r="K51" s="6">
        <f t="shared" si="2"/>
        <v>378106</v>
      </c>
    </row>
    <row r="52" spans="1:11" x14ac:dyDescent="0.2">
      <c r="A52" s="4">
        <v>50</v>
      </c>
      <c r="B52" s="3" t="s">
        <v>23</v>
      </c>
      <c r="C52" s="3" t="s">
        <v>91</v>
      </c>
      <c r="D52" s="3" t="s">
        <v>17</v>
      </c>
      <c r="E52" s="3" t="s">
        <v>18</v>
      </c>
      <c r="F52" s="3">
        <v>200</v>
      </c>
      <c r="G52" s="6">
        <v>56</v>
      </c>
      <c r="H52" s="7">
        <v>0.19</v>
      </c>
      <c r="I52" s="8">
        <f t="shared" si="0"/>
        <v>10.64</v>
      </c>
      <c r="J52" s="8">
        <f t="shared" si="1"/>
        <v>66.64</v>
      </c>
      <c r="K52" s="6">
        <f t="shared" si="2"/>
        <v>13328</v>
      </c>
    </row>
    <row r="53" spans="1:11" x14ac:dyDescent="0.2">
      <c r="A53" s="4">
        <v>51</v>
      </c>
      <c r="B53" s="3" t="s">
        <v>23</v>
      </c>
      <c r="C53" s="3" t="s">
        <v>92</v>
      </c>
      <c r="D53" s="3" t="s">
        <v>17</v>
      </c>
      <c r="E53" s="3" t="s">
        <v>18</v>
      </c>
      <c r="F53" s="3">
        <v>200</v>
      </c>
      <c r="G53" s="6">
        <v>56</v>
      </c>
      <c r="H53" s="7">
        <v>0.19</v>
      </c>
      <c r="I53" s="8">
        <f t="shared" si="0"/>
        <v>10.64</v>
      </c>
      <c r="J53" s="8">
        <f t="shared" si="1"/>
        <v>66.64</v>
      </c>
      <c r="K53" s="6">
        <f t="shared" si="2"/>
        <v>13328</v>
      </c>
    </row>
    <row r="54" spans="1:11" x14ac:dyDescent="0.2">
      <c r="A54" s="4">
        <v>52</v>
      </c>
      <c r="B54" s="3" t="s">
        <v>23</v>
      </c>
      <c r="C54" s="3" t="s">
        <v>93</v>
      </c>
      <c r="D54" s="3" t="s">
        <v>17</v>
      </c>
      <c r="E54" s="3" t="s">
        <v>18</v>
      </c>
      <c r="F54" s="3">
        <v>200</v>
      </c>
      <c r="G54" s="6">
        <v>56</v>
      </c>
      <c r="H54" s="7">
        <v>0.19</v>
      </c>
      <c r="I54" s="8">
        <f t="shared" ref="I54:I70" si="3">G54*H54</f>
        <v>10.64</v>
      </c>
      <c r="J54" s="8">
        <f t="shared" ref="J54:J70" si="4">G54+I54</f>
        <v>66.64</v>
      </c>
      <c r="K54" s="6">
        <f t="shared" ref="K54:K70" si="5">ROUND((G54*F54)+(I54*F54),0)</f>
        <v>13328</v>
      </c>
    </row>
    <row r="55" spans="1:11" ht="22.5" x14ac:dyDescent="0.2">
      <c r="A55" s="4">
        <v>53</v>
      </c>
      <c r="B55" s="3" t="s">
        <v>28</v>
      </c>
      <c r="C55" s="3" t="s">
        <v>94</v>
      </c>
      <c r="D55" s="3" t="s">
        <v>17</v>
      </c>
      <c r="E55" s="3" t="s">
        <v>18</v>
      </c>
      <c r="F55" s="3">
        <v>300</v>
      </c>
      <c r="G55" s="6">
        <v>76</v>
      </c>
      <c r="H55" s="7">
        <v>0.19</v>
      </c>
      <c r="I55" s="8">
        <f t="shared" si="3"/>
        <v>14.44</v>
      </c>
      <c r="J55" s="8">
        <f t="shared" si="4"/>
        <v>90.44</v>
      </c>
      <c r="K55" s="6">
        <f t="shared" si="5"/>
        <v>27132</v>
      </c>
    </row>
    <row r="56" spans="1:11" ht="22.5" x14ac:dyDescent="0.2">
      <c r="A56" s="4">
        <v>54</v>
      </c>
      <c r="B56" s="3" t="s">
        <v>28</v>
      </c>
      <c r="C56" s="3" t="s">
        <v>95</v>
      </c>
      <c r="D56" s="3" t="s">
        <v>17</v>
      </c>
      <c r="E56" s="3" t="s">
        <v>18</v>
      </c>
      <c r="F56" s="3">
        <v>300</v>
      </c>
      <c r="G56" s="6">
        <v>74</v>
      </c>
      <c r="H56" s="7">
        <v>0.19</v>
      </c>
      <c r="I56" s="8">
        <f t="shared" si="3"/>
        <v>14.06</v>
      </c>
      <c r="J56" s="8">
        <f t="shared" si="4"/>
        <v>88.06</v>
      </c>
      <c r="K56" s="6">
        <f t="shared" si="5"/>
        <v>26418</v>
      </c>
    </row>
    <row r="57" spans="1:11" ht="22.5" x14ac:dyDescent="0.2">
      <c r="A57" s="4">
        <v>55</v>
      </c>
      <c r="B57" s="3" t="s">
        <v>28</v>
      </c>
      <c r="C57" s="3" t="s">
        <v>96</v>
      </c>
      <c r="D57" s="3" t="s">
        <v>17</v>
      </c>
      <c r="E57" s="3" t="s">
        <v>18</v>
      </c>
      <c r="F57" s="3">
        <v>300</v>
      </c>
      <c r="G57" s="6">
        <v>175</v>
      </c>
      <c r="H57" s="7">
        <v>0.19</v>
      </c>
      <c r="I57" s="8">
        <f t="shared" si="3"/>
        <v>33.25</v>
      </c>
      <c r="J57" s="8">
        <f t="shared" si="4"/>
        <v>208.25</v>
      </c>
      <c r="K57" s="6">
        <f t="shared" si="5"/>
        <v>62475</v>
      </c>
    </row>
    <row r="58" spans="1:11" ht="22.5" x14ac:dyDescent="0.2">
      <c r="A58" s="4">
        <v>56</v>
      </c>
      <c r="B58" s="3" t="s">
        <v>28</v>
      </c>
      <c r="C58" s="3" t="s">
        <v>97</v>
      </c>
      <c r="D58" s="3" t="s">
        <v>17</v>
      </c>
      <c r="E58" s="3" t="s">
        <v>18</v>
      </c>
      <c r="F58" s="3">
        <v>300</v>
      </c>
      <c r="G58" s="6">
        <v>125</v>
      </c>
      <c r="H58" s="7">
        <v>0.19</v>
      </c>
      <c r="I58" s="8">
        <f t="shared" si="3"/>
        <v>23.75</v>
      </c>
      <c r="J58" s="8">
        <f t="shared" si="4"/>
        <v>148.75</v>
      </c>
      <c r="K58" s="6">
        <f t="shared" si="5"/>
        <v>44625</v>
      </c>
    </row>
    <row r="59" spans="1:11" x14ac:dyDescent="0.2">
      <c r="A59" s="4">
        <v>57</v>
      </c>
      <c r="B59" s="3" t="s">
        <v>23</v>
      </c>
      <c r="C59" s="3" t="s">
        <v>98</v>
      </c>
      <c r="D59" s="3" t="s">
        <v>17</v>
      </c>
      <c r="E59" s="3" t="s">
        <v>18</v>
      </c>
      <c r="F59" s="3">
        <v>200</v>
      </c>
      <c r="G59" s="6">
        <v>56</v>
      </c>
      <c r="H59" s="7">
        <v>0.19</v>
      </c>
      <c r="I59" s="8">
        <f t="shared" si="3"/>
        <v>10.64</v>
      </c>
      <c r="J59" s="8">
        <f t="shared" si="4"/>
        <v>66.64</v>
      </c>
      <c r="K59" s="6">
        <f t="shared" si="5"/>
        <v>13328</v>
      </c>
    </row>
    <row r="60" spans="1:11" x14ac:dyDescent="0.2">
      <c r="A60" s="4">
        <v>58</v>
      </c>
      <c r="B60" s="3" t="s">
        <v>41</v>
      </c>
      <c r="C60" s="3" t="s">
        <v>99</v>
      </c>
      <c r="D60" s="3" t="s">
        <v>17</v>
      </c>
      <c r="E60" s="3" t="s">
        <v>18</v>
      </c>
      <c r="F60" s="3">
        <v>50</v>
      </c>
      <c r="G60" s="6">
        <v>1081</v>
      </c>
      <c r="H60" s="7">
        <v>0.19</v>
      </c>
      <c r="I60" s="8">
        <f t="shared" si="3"/>
        <v>205.39000000000001</v>
      </c>
      <c r="J60" s="8">
        <f t="shared" si="4"/>
        <v>1286.3900000000001</v>
      </c>
      <c r="K60" s="6">
        <f t="shared" si="5"/>
        <v>64320</v>
      </c>
    </row>
    <row r="61" spans="1:11" ht="22.5" x14ac:dyDescent="0.2">
      <c r="A61" s="4">
        <v>59</v>
      </c>
      <c r="B61" s="3" t="s">
        <v>231</v>
      </c>
      <c r="C61" s="3" t="s">
        <v>232</v>
      </c>
      <c r="D61" s="3" t="s">
        <v>233</v>
      </c>
      <c r="E61" s="3" t="s">
        <v>18</v>
      </c>
      <c r="F61" s="3">
        <v>2</v>
      </c>
      <c r="G61" s="6">
        <v>66400</v>
      </c>
      <c r="H61" s="7">
        <v>0.19</v>
      </c>
      <c r="I61" s="8">
        <f t="shared" si="3"/>
        <v>12616</v>
      </c>
      <c r="J61" s="8">
        <f t="shared" si="4"/>
        <v>79016</v>
      </c>
      <c r="K61" s="9">
        <f t="shared" si="5"/>
        <v>158032</v>
      </c>
    </row>
    <row r="62" spans="1:11" ht="22.5" x14ac:dyDescent="0.2">
      <c r="A62" s="4">
        <v>60</v>
      </c>
      <c r="B62" s="3" t="s">
        <v>234</v>
      </c>
      <c r="C62" s="3" t="s">
        <v>235</v>
      </c>
      <c r="D62" s="3" t="s">
        <v>17</v>
      </c>
      <c r="E62" s="3" t="s">
        <v>236</v>
      </c>
      <c r="F62" s="3">
        <v>5</v>
      </c>
      <c r="G62" s="6">
        <v>103100</v>
      </c>
      <c r="H62" s="7">
        <v>0.19</v>
      </c>
      <c r="I62" s="8">
        <f t="shared" si="3"/>
        <v>19589</v>
      </c>
      <c r="J62" s="8">
        <f t="shared" si="4"/>
        <v>122689</v>
      </c>
      <c r="K62" s="6">
        <f t="shared" si="5"/>
        <v>613445</v>
      </c>
    </row>
    <row r="63" spans="1:11" ht="22.5" x14ac:dyDescent="0.2">
      <c r="A63" s="4">
        <v>61</v>
      </c>
      <c r="B63" s="3" t="s">
        <v>237</v>
      </c>
      <c r="C63" s="3" t="s">
        <v>238</v>
      </c>
      <c r="D63" s="3" t="s">
        <v>17</v>
      </c>
      <c r="E63" s="3" t="s">
        <v>18</v>
      </c>
      <c r="F63" s="3">
        <v>1</v>
      </c>
      <c r="G63" s="6">
        <v>85000</v>
      </c>
      <c r="H63" s="7">
        <v>0.19</v>
      </c>
      <c r="I63" s="8">
        <f t="shared" si="3"/>
        <v>16150</v>
      </c>
      <c r="J63" s="8">
        <f t="shared" si="4"/>
        <v>101150</v>
      </c>
      <c r="K63" s="6">
        <f t="shared" si="5"/>
        <v>101150</v>
      </c>
    </row>
    <row r="64" spans="1:11" ht="22.5" x14ac:dyDescent="0.2">
      <c r="A64" s="4">
        <v>62</v>
      </c>
      <c r="B64" s="3" t="s">
        <v>234</v>
      </c>
      <c r="C64" s="3" t="s">
        <v>239</v>
      </c>
      <c r="D64" s="3" t="s">
        <v>240</v>
      </c>
      <c r="E64" s="3" t="s">
        <v>241</v>
      </c>
      <c r="F64" s="3">
        <v>400</v>
      </c>
      <c r="G64" s="6">
        <v>3195</v>
      </c>
      <c r="H64" s="7">
        <v>0.19</v>
      </c>
      <c r="I64" s="8">
        <f t="shared" si="3"/>
        <v>607.04999999999995</v>
      </c>
      <c r="J64" s="8">
        <f t="shared" si="4"/>
        <v>3802.05</v>
      </c>
      <c r="K64" s="6">
        <f t="shared" si="5"/>
        <v>1520820</v>
      </c>
    </row>
    <row r="65" spans="1:11" ht="22.5" x14ac:dyDescent="0.2">
      <c r="A65" s="4">
        <v>63</v>
      </c>
      <c r="B65" s="3" t="s">
        <v>234</v>
      </c>
      <c r="C65" s="3" t="s">
        <v>242</v>
      </c>
      <c r="D65" s="3" t="s">
        <v>17</v>
      </c>
      <c r="E65" s="3" t="s">
        <v>236</v>
      </c>
      <c r="F65" s="3">
        <v>2</v>
      </c>
      <c r="G65" s="6">
        <v>106100</v>
      </c>
      <c r="H65" s="7">
        <v>0.19</v>
      </c>
      <c r="I65" s="8">
        <f t="shared" si="3"/>
        <v>20159</v>
      </c>
      <c r="J65" s="8">
        <f t="shared" si="4"/>
        <v>126259</v>
      </c>
      <c r="K65" s="6">
        <f t="shared" si="5"/>
        <v>252518</v>
      </c>
    </row>
    <row r="66" spans="1:11" ht="22.5" x14ac:dyDescent="0.2">
      <c r="A66" s="4">
        <v>64</v>
      </c>
      <c r="B66" s="3" t="s">
        <v>234</v>
      </c>
      <c r="C66" s="3" t="s">
        <v>243</v>
      </c>
      <c r="D66" s="3" t="s">
        <v>17</v>
      </c>
      <c r="E66" s="3" t="s">
        <v>236</v>
      </c>
      <c r="F66" s="3">
        <v>2</v>
      </c>
      <c r="G66" s="6">
        <v>106100</v>
      </c>
      <c r="H66" s="7">
        <v>0.19</v>
      </c>
      <c r="I66" s="8">
        <f t="shared" si="3"/>
        <v>20159</v>
      </c>
      <c r="J66" s="8">
        <f t="shared" si="4"/>
        <v>126259</v>
      </c>
      <c r="K66" s="6">
        <f t="shared" si="5"/>
        <v>252518</v>
      </c>
    </row>
    <row r="67" spans="1:11" ht="22.5" x14ac:dyDescent="0.2">
      <c r="A67" s="4">
        <v>65</v>
      </c>
      <c r="B67" s="3" t="s">
        <v>234</v>
      </c>
      <c r="C67" s="3" t="s">
        <v>244</v>
      </c>
      <c r="D67" s="3" t="s">
        <v>17</v>
      </c>
      <c r="E67" s="3" t="s">
        <v>236</v>
      </c>
      <c r="F67" s="3">
        <v>5</v>
      </c>
      <c r="G67" s="6">
        <v>103100</v>
      </c>
      <c r="H67" s="7">
        <v>0.19</v>
      </c>
      <c r="I67" s="8">
        <f t="shared" si="3"/>
        <v>19589</v>
      </c>
      <c r="J67" s="8">
        <f t="shared" si="4"/>
        <v>122689</v>
      </c>
      <c r="K67" s="6">
        <f t="shared" si="5"/>
        <v>613445</v>
      </c>
    </row>
    <row r="68" spans="1:11" ht="22.5" x14ac:dyDescent="0.2">
      <c r="A68" s="4">
        <v>66</v>
      </c>
      <c r="B68" s="3" t="s">
        <v>234</v>
      </c>
      <c r="C68" s="3" t="s">
        <v>245</v>
      </c>
      <c r="D68" s="3" t="s">
        <v>17</v>
      </c>
      <c r="E68" s="3" t="s">
        <v>236</v>
      </c>
      <c r="F68" s="3">
        <v>2</v>
      </c>
      <c r="G68" s="6">
        <v>103600</v>
      </c>
      <c r="H68" s="7">
        <v>0.19</v>
      </c>
      <c r="I68" s="8">
        <f t="shared" si="3"/>
        <v>19684</v>
      </c>
      <c r="J68" s="8">
        <f t="shared" si="4"/>
        <v>123284</v>
      </c>
      <c r="K68" s="6">
        <f t="shared" si="5"/>
        <v>246568</v>
      </c>
    </row>
    <row r="69" spans="1:11" ht="22.5" x14ac:dyDescent="0.2">
      <c r="A69" s="4">
        <v>67</v>
      </c>
      <c r="B69" s="3" t="s">
        <v>246</v>
      </c>
      <c r="C69" s="3" t="s">
        <v>247</v>
      </c>
      <c r="D69" s="3" t="s">
        <v>248</v>
      </c>
      <c r="E69" s="3" t="s">
        <v>18</v>
      </c>
      <c r="F69" s="3">
        <v>30</v>
      </c>
      <c r="G69" s="6">
        <v>8000</v>
      </c>
      <c r="H69" s="7">
        <v>0.19</v>
      </c>
      <c r="I69" s="8">
        <f t="shared" si="3"/>
        <v>1520</v>
      </c>
      <c r="J69" s="8">
        <f t="shared" si="4"/>
        <v>9520</v>
      </c>
      <c r="K69" s="6">
        <f t="shared" si="5"/>
        <v>285600</v>
      </c>
    </row>
    <row r="70" spans="1:11" ht="22.5" x14ac:dyDescent="0.2">
      <c r="A70" s="4">
        <v>68</v>
      </c>
      <c r="B70" s="3" t="s">
        <v>234</v>
      </c>
      <c r="C70" s="3" t="s">
        <v>249</v>
      </c>
      <c r="D70" s="3" t="s">
        <v>17</v>
      </c>
      <c r="E70" s="3" t="s">
        <v>236</v>
      </c>
      <c r="F70" s="3">
        <v>5</v>
      </c>
      <c r="G70" s="6">
        <v>103100</v>
      </c>
      <c r="H70" s="7">
        <v>0.19</v>
      </c>
      <c r="I70" s="8">
        <f t="shared" si="3"/>
        <v>19589</v>
      </c>
      <c r="J70" s="8">
        <f t="shared" si="4"/>
        <v>122689</v>
      </c>
      <c r="K70" s="6">
        <f t="shared" si="5"/>
        <v>613445</v>
      </c>
    </row>
    <row r="71" spans="1:11" ht="14.25" x14ac:dyDescent="0.2">
      <c r="A71" s="22" t="s">
        <v>265</v>
      </c>
      <c r="B71" s="22"/>
      <c r="C71" s="22"/>
      <c r="D71" s="22"/>
      <c r="E71" s="22"/>
      <c r="F71" s="22"/>
      <c r="G71" s="22"/>
      <c r="H71" s="22"/>
      <c r="I71" s="22"/>
      <c r="J71" s="22"/>
      <c r="K71" s="12">
        <f>SUM(K3:K70)</f>
        <v>12130203</v>
      </c>
    </row>
  </sheetData>
  <mergeCells count="2">
    <mergeCell ref="B1:K1"/>
    <mergeCell ref="A71:J7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5BECF-F461-4CD3-96BB-5744AA635996}">
  <dimension ref="A1:K13"/>
  <sheetViews>
    <sheetView workbookViewId="0">
      <selection activeCell="E16" sqref="E16"/>
    </sheetView>
  </sheetViews>
  <sheetFormatPr baseColWidth="10" defaultRowHeight="11.25" x14ac:dyDescent="0.2"/>
  <cols>
    <col min="1" max="2" width="11.42578125" style="1"/>
    <col min="3" max="3" width="20.28515625" style="1" customWidth="1"/>
    <col min="4" max="9" width="11.42578125" style="1"/>
    <col min="10" max="10" width="16.7109375" style="1" customWidth="1"/>
    <col min="11" max="11" width="22.28515625" style="1" bestFit="1" customWidth="1"/>
    <col min="12" max="16384" width="11.42578125" style="1"/>
  </cols>
  <sheetData>
    <row r="1" spans="1:11" ht="15" thickBot="1" x14ac:dyDescent="0.25">
      <c r="B1" s="14"/>
      <c r="C1" s="14"/>
      <c r="D1" s="14"/>
      <c r="E1" s="14"/>
      <c r="F1" s="14"/>
      <c r="G1" s="14"/>
      <c r="H1" s="14"/>
      <c r="I1" s="14"/>
      <c r="J1" s="14"/>
      <c r="K1" s="14"/>
    </row>
    <row r="2" spans="1:11" ht="33.75" x14ac:dyDescent="0.2">
      <c r="A2" s="3" t="s">
        <v>262</v>
      </c>
      <c r="B2" s="2" t="s">
        <v>0</v>
      </c>
      <c r="C2" s="2" t="s">
        <v>1</v>
      </c>
      <c r="D2" s="2" t="s">
        <v>2</v>
      </c>
      <c r="E2" s="2" t="s">
        <v>3</v>
      </c>
      <c r="F2" s="2" t="s">
        <v>4</v>
      </c>
      <c r="G2" s="2" t="s">
        <v>5</v>
      </c>
      <c r="H2" s="2" t="s">
        <v>6</v>
      </c>
      <c r="I2" s="2" t="s">
        <v>7</v>
      </c>
      <c r="J2" s="2" t="s">
        <v>8</v>
      </c>
      <c r="K2" s="2" t="s">
        <v>9</v>
      </c>
    </row>
    <row r="3" spans="1:11" ht="45.75" customHeight="1" x14ac:dyDescent="0.2">
      <c r="A3" s="4">
        <v>1</v>
      </c>
      <c r="B3" s="5">
        <v>865060640002</v>
      </c>
      <c r="C3" s="5" t="s">
        <v>121</v>
      </c>
      <c r="D3" s="3" t="s">
        <v>102</v>
      </c>
      <c r="E3" s="3" t="s">
        <v>18</v>
      </c>
      <c r="F3" s="3">
        <v>25</v>
      </c>
      <c r="G3" s="6">
        <v>1671</v>
      </c>
      <c r="H3" s="7">
        <v>0.19</v>
      </c>
      <c r="I3" s="8">
        <f t="shared" ref="I3:I9" si="0">G3*H3</f>
        <v>317.49</v>
      </c>
      <c r="J3" s="8">
        <f t="shared" ref="J3:J9" si="1">G3+I3</f>
        <v>1988.49</v>
      </c>
      <c r="K3" s="6">
        <f t="shared" ref="K3:K9" si="2">ROUND((G3*F3)+(I3*F3),0)</f>
        <v>49712</v>
      </c>
    </row>
    <row r="4" spans="1:11" ht="45.75" customHeight="1" x14ac:dyDescent="0.2">
      <c r="A4" s="4">
        <v>2</v>
      </c>
      <c r="B4" s="5" t="s">
        <v>126</v>
      </c>
      <c r="C4" s="5" t="s">
        <v>127</v>
      </c>
      <c r="D4" s="3" t="s">
        <v>102</v>
      </c>
      <c r="E4" s="3" t="s">
        <v>18</v>
      </c>
      <c r="F4" s="3">
        <v>10</v>
      </c>
      <c r="G4" s="6">
        <v>29743</v>
      </c>
      <c r="H4" s="7">
        <v>0.19</v>
      </c>
      <c r="I4" s="8">
        <f t="shared" si="0"/>
        <v>5651.17</v>
      </c>
      <c r="J4" s="8">
        <f t="shared" si="1"/>
        <v>35394.17</v>
      </c>
      <c r="K4" s="6">
        <f t="shared" si="2"/>
        <v>353942</v>
      </c>
    </row>
    <row r="5" spans="1:11" ht="45.75" customHeight="1" x14ac:dyDescent="0.2">
      <c r="A5" s="4">
        <v>3</v>
      </c>
      <c r="B5" s="5" t="s">
        <v>128</v>
      </c>
      <c r="C5" s="5" t="s">
        <v>116</v>
      </c>
      <c r="D5" s="3" t="s">
        <v>102</v>
      </c>
      <c r="E5" s="3" t="s">
        <v>18</v>
      </c>
      <c r="F5" s="3">
        <v>300</v>
      </c>
      <c r="G5" s="6">
        <v>86</v>
      </c>
      <c r="H5" s="7">
        <v>0.19</v>
      </c>
      <c r="I5" s="8">
        <f t="shared" si="0"/>
        <v>16.34</v>
      </c>
      <c r="J5" s="8">
        <f t="shared" si="1"/>
        <v>102.34</v>
      </c>
      <c r="K5" s="6">
        <f t="shared" si="2"/>
        <v>30702</v>
      </c>
    </row>
    <row r="6" spans="1:11" ht="45.75" customHeight="1" x14ac:dyDescent="0.2">
      <c r="A6" s="4">
        <v>4</v>
      </c>
      <c r="B6" s="5" t="s">
        <v>132</v>
      </c>
      <c r="C6" s="5" t="s">
        <v>133</v>
      </c>
      <c r="D6" s="3" t="s">
        <v>134</v>
      </c>
      <c r="E6" s="3" t="s">
        <v>18</v>
      </c>
      <c r="F6" s="3">
        <v>4</v>
      </c>
      <c r="G6" s="6">
        <v>59143</v>
      </c>
      <c r="H6" s="7">
        <v>0.19</v>
      </c>
      <c r="I6" s="8">
        <f t="shared" si="0"/>
        <v>11237.17</v>
      </c>
      <c r="J6" s="8">
        <f t="shared" si="1"/>
        <v>70380.17</v>
      </c>
      <c r="K6" s="6">
        <f t="shared" si="2"/>
        <v>281521</v>
      </c>
    </row>
    <row r="7" spans="1:11" ht="45.75" customHeight="1" x14ac:dyDescent="0.2">
      <c r="A7" s="4">
        <v>5</v>
      </c>
      <c r="B7" s="5" t="s">
        <v>141</v>
      </c>
      <c r="C7" s="5" t="s">
        <v>142</v>
      </c>
      <c r="D7" s="3" t="s">
        <v>102</v>
      </c>
      <c r="E7" s="3" t="s">
        <v>18</v>
      </c>
      <c r="F7" s="3">
        <v>30</v>
      </c>
      <c r="G7" s="6">
        <v>8314</v>
      </c>
      <c r="H7" s="7">
        <v>0.19</v>
      </c>
      <c r="I7" s="8">
        <f t="shared" si="0"/>
        <v>1579.66</v>
      </c>
      <c r="J7" s="8">
        <f t="shared" si="1"/>
        <v>9893.66</v>
      </c>
      <c r="K7" s="6">
        <f t="shared" si="2"/>
        <v>296810</v>
      </c>
    </row>
    <row r="8" spans="1:11" ht="45.75" customHeight="1" x14ac:dyDescent="0.2">
      <c r="A8" s="4">
        <v>6</v>
      </c>
      <c r="B8" s="5" t="s">
        <v>163</v>
      </c>
      <c r="C8" s="5" t="s">
        <v>164</v>
      </c>
      <c r="D8" s="3" t="s">
        <v>102</v>
      </c>
      <c r="E8" s="3" t="s">
        <v>18</v>
      </c>
      <c r="F8" s="3">
        <v>25</v>
      </c>
      <c r="G8" s="13">
        <v>13711</v>
      </c>
      <c r="H8" s="7">
        <v>0.19</v>
      </c>
      <c r="I8" s="8">
        <f t="shared" si="0"/>
        <v>2605.09</v>
      </c>
      <c r="J8" s="8">
        <f t="shared" si="1"/>
        <v>16316.09</v>
      </c>
      <c r="K8" s="6">
        <f t="shared" si="2"/>
        <v>407902</v>
      </c>
    </row>
    <row r="9" spans="1:11" ht="45.75" customHeight="1" x14ac:dyDescent="0.2">
      <c r="A9" s="4">
        <v>7</v>
      </c>
      <c r="B9" s="5" t="s">
        <v>174</v>
      </c>
      <c r="C9" s="5" t="s">
        <v>175</v>
      </c>
      <c r="D9" s="3" t="s">
        <v>102</v>
      </c>
      <c r="E9" s="3" t="s">
        <v>18</v>
      </c>
      <c r="F9" s="3">
        <v>10</v>
      </c>
      <c r="G9" s="6">
        <v>85069</v>
      </c>
      <c r="H9" s="7">
        <v>0.19</v>
      </c>
      <c r="I9" s="8">
        <f t="shared" si="0"/>
        <v>16163.11</v>
      </c>
      <c r="J9" s="8">
        <f t="shared" si="1"/>
        <v>101232.11</v>
      </c>
      <c r="K9" s="6">
        <f t="shared" si="2"/>
        <v>1012321</v>
      </c>
    </row>
    <row r="10" spans="1:11" ht="22.5" x14ac:dyDescent="0.2">
      <c r="A10" s="4">
        <v>8</v>
      </c>
      <c r="B10" s="5" t="s">
        <v>218</v>
      </c>
      <c r="C10" s="5" t="s">
        <v>219</v>
      </c>
      <c r="D10" s="3" t="s">
        <v>102</v>
      </c>
      <c r="E10" s="3" t="s">
        <v>18</v>
      </c>
      <c r="F10" s="3">
        <v>25</v>
      </c>
      <c r="G10" s="6">
        <v>1629</v>
      </c>
      <c r="H10" s="7">
        <v>0.19</v>
      </c>
      <c r="I10" s="8">
        <f t="shared" ref="I10:I12" si="3">G10*H10</f>
        <v>309.51</v>
      </c>
      <c r="J10" s="8">
        <f t="shared" ref="J10:J12" si="4">G10+I10</f>
        <v>1938.51</v>
      </c>
      <c r="K10" s="6">
        <f t="shared" ref="K10:K12" si="5">ROUND((G10*F10)+(I10*F10),0)</f>
        <v>48463</v>
      </c>
    </row>
    <row r="11" spans="1:11" ht="22.5" x14ac:dyDescent="0.2">
      <c r="A11" s="4">
        <v>9</v>
      </c>
      <c r="B11" s="5" t="s">
        <v>225</v>
      </c>
      <c r="C11" s="5" t="s">
        <v>226</v>
      </c>
      <c r="D11" s="3" t="s">
        <v>102</v>
      </c>
      <c r="E11" s="3" t="s">
        <v>18</v>
      </c>
      <c r="F11" s="3">
        <v>50</v>
      </c>
      <c r="G11" s="6">
        <v>4029</v>
      </c>
      <c r="H11" s="7">
        <v>0.19</v>
      </c>
      <c r="I11" s="8">
        <f t="shared" si="3"/>
        <v>765.51</v>
      </c>
      <c r="J11" s="8">
        <f t="shared" si="4"/>
        <v>4794.51</v>
      </c>
      <c r="K11" s="6">
        <f t="shared" si="5"/>
        <v>239726</v>
      </c>
    </row>
    <row r="12" spans="1:11" ht="22.5" x14ac:dyDescent="0.2">
      <c r="A12" s="4">
        <v>10</v>
      </c>
      <c r="B12" s="5" t="s">
        <v>227</v>
      </c>
      <c r="C12" s="5" t="s">
        <v>228</v>
      </c>
      <c r="D12" s="3" t="s">
        <v>102</v>
      </c>
      <c r="E12" s="3" t="s">
        <v>18</v>
      </c>
      <c r="F12" s="3">
        <v>5</v>
      </c>
      <c r="G12" s="6">
        <v>331714</v>
      </c>
      <c r="H12" s="7">
        <v>0.19</v>
      </c>
      <c r="I12" s="8">
        <f t="shared" si="3"/>
        <v>63025.66</v>
      </c>
      <c r="J12" s="8">
        <f t="shared" si="4"/>
        <v>394739.66000000003</v>
      </c>
      <c r="K12" s="6">
        <f t="shared" si="5"/>
        <v>1973698</v>
      </c>
    </row>
    <row r="13" spans="1:11" ht="14.25" x14ac:dyDescent="0.2">
      <c r="A13" s="18" t="s">
        <v>264</v>
      </c>
      <c r="B13" s="18"/>
      <c r="C13" s="18"/>
      <c r="D13" s="18"/>
      <c r="E13" s="18"/>
      <c r="F13" s="18"/>
      <c r="G13" s="18"/>
      <c r="H13" s="18"/>
      <c r="I13" s="18"/>
      <c r="J13" s="18"/>
      <c r="K13" s="12">
        <f>SUM(K3:K12)</f>
        <v>4694797</v>
      </c>
    </row>
  </sheetData>
  <mergeCells count="2">
    <mergeCell ref="B1:K1"/>
    <mergeCell ref="A13:J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5B609-BE2E-4DDE-8498-B70204D1CBEB}">
  <dimension ref="A1:K69"/>
  <sheetViews>
    <sheetView topLeftCell="A54" workbookViewId="0">
      <selection sqref="A1:K1"/>
    </sheetView>
  </sheetViews>
  <sheetFormatPr baseColWidth="10" defaultRowHeight="11.25" x14ac:dyDescent="0.2"/>
  <cols>
    <col min="1" max="2" width="11.42578125" style="1"/>
    <col min="3" max="3" width="20.28515625" style="1" customWidth="1"/>
    <col min="4" max="9" width="11.42578125" style="1"/>
    <col min="10" max="10" width="16.7109375" style="1" customWidth="1"/>
    <col min="11" max="11" width="22.28515625" style="1" bestFit="1" customWidth="1"/>
    <col min="12" max="16384" width="11.42578125" style="1"/>
  </cols>
  <sheetData>
    <row r="1" spans="1:11" ht="14.25" customHeight="1" x14ac:dyDescent="0.2">
      <c r="A1" s="19"/>
      <c r="B1" s="20"/>
      <c r="C1" s="20"/>
      <c r="D1" s="20"/>
      <c r="E1" s="20"/>
      <c r="F1" s="20"/>
      <c r="G1" s="20"/>
      <c r="H1" s="20"/>
      <c r="I1" s="20"/>
      <c r="J1" s="20"/>
      <c r="K1" s="21"/>
    </row>
    <row r="2" spans="1:11" ht="33.75" x14ac:dyDescent="0.2">
      <c r="A2" s="2" t="s">
        <v>262</v>
      </c>
      <c r="B2" s="2" t="s">
        <v>0</v>
      </c>
      <c r="C2" s="2" t="s">
        <v>1</v>
      </c>
      <c r="D2" s="2" t="s">
        <v>2</v>
      </c>
      <c r="E2" s="2" t="s">
        <v>3</v>
      </c>
      <c r="F2" s="2" t="s">
        <v>4</v>
      </c>
      <c r="G2" s="2" t="s">
        <v>5</v>
      </c>
      <c r="H2" s="2" t="s">
        <v>6</v>
      </c>
      <c r="I2" s="2" t="s">
        <v>7</v>
      </c>
      <c r="J2" s="2" t="s">
        <v>8</v>
      </c>
      <c r="K2" s="2" t="s">
        <v>9</v>
      </c>
    </row>
    <row r="3" spans="1:11" ht="45.75" customHeight="1" x14ac:dyDescent="0.2">
      <c r="A3" s="4">
        <v>1</v>
      </c>
      <c r="B3" s="3" t="s">
        <v>19</v>
      </c>
      <c r="C3" s="3" t="s">
        <v>20</v>
      </c>
      <c r="D3" s="3" t="s">
        <v>17</v>
      </c>
      <c r="E3" s="3" t="s">
        <v>18</v>
      </c>
      <c r="F3" s="3">
        <v>3</v>
      </c>
      <c r="G3" s="6">
        <v>16749.8</v>
      </c>
      <c r="H3" s="7">
        <v>0.19</v>
      </c>
      <c r="I3" s="8">
        <f>G3*H3</f>
        <v>3182.462</v>
      </c>
      <c r="J3" s="8">
        <f>G3+I3</f>
        <v>19932.261999999999</v>
      </c>
      <c r="K3" s="10">
        <f>ROUND((G3*F3)+(I3*F3),0)</f>
        <v>59797</v>
      </c>
    </row>
    <row r="4" spans="1:11" ht="45.75" customHeight="1" x14ac:dyDescent="0.2">
      <c r="A4" s="4">
        <v>2</v>
      </c>
      <c r="B4" s="3" t="s">
        <v>100</v>
      </c>
      <c r="C4" s="3" t="s">
        <v>101</v>
      </c>
      <c r="D4" s="3" t="s">
        <v>102</v>
      </c>
      <c r="E4" s="3" t="s">
        <v>18</v>
      </c>
      <c r="F4" s="3">
        <v>50</v>
      </c>
      <c r="G4" s="6">
        <v>9000</v>
      </c>
      <c r="H4" s="7">
        <v>0.19</v>
      </c>
      <c r="I4" s="8">
        <f t="shared" ref="I4:I60" si="0">G4*H4</f>
        <v>1710</v>
      </c>
      <c r="J4" s="8">
        <f t="shared" ref="J4:J60" si="1">G4+I4</f>
        <v>10710</v>
      </c>
      <c r="K4" s="9">
        <f t="shared" ref="K4:K60" si="2">ROUND((G4*F4)+(I4*F4),0)</f>
        <v>535500</v>
      </c>
    </row>
    <row r="5" spans="1:11" ht="45.75" customHeight="1" x14ac:dyDescent="0.2">
      <c r="A5" s="4">
        <v>3</v>
      </c>
      <c r="B5" s="3" t="s">
        <v>103</v>
      </c>
      <c r="C5" s="3" t="s">
        <v>104</v>
      </c>
      <c r="D5" s="3" t="s">
        <v>102</v>
      </c>
      <c r="E5" s="3" t="s">
        <v>18</v>
      </c>
      <c r="F5" s="3">
        <v>200</v>
      </c>
      <c r="G5" s="6">
        <v>81350</v>
      </c>
      <c r="H5" s="7">
        <v>0.19</v>
      </c>
      <c r="I5" s="8">
        <f t="shared" si="0"/>
        <v>15456.5</v>
      </c>
      <c r="J5" s="8">
        <f t="shared" si="1"/>
        <v>96806.5</v>
      </c>
      <c r="K5" s="6">
        <f t="shared" si="2"/>
        <v>19361300</v>
      </c>
    </row>
    <row r="6" spans="1:11" ht="45.75" customHeight="1" x14ac:dyDescent="0.2">
      <c r="A6" s="4">
        <v>4</v>
      </c>
      <c r="B6" s="3" t="s">
        <v>105</v>
      </c>
      <c r="C6" s="3" t="s">
        <v>106</v>
      </c>
      <c r="D6" s="3" t="s">
        <v>102</v>
      </c>
      <c r="E6" s="3" t="s">
        <v>18</v>
      </c>
      <c r="F6" s="3">
        <v>1</v>
      </c>
      <c r="G6" s="6">
        <v>700</v>
      </c>
      <c r="H6" s="7">
        <v>0.19</v>
      </c>
      <c r="I6" s="8">
        <f t="shared" si="0"/>
        <v>133</v>
      </c>
      <c r="J6" s="8">
        <f t="shared" si="1"/>
        <v>833</v>
      </c>
      <c r="K6" s="6">
        <f t="shared" si="2"/>
        <v>833</v>
      </c>
    </row>
    <row r="7" spans="1:11" ht="45.75" customHeight="1" x14ac:dyDescent="0.2">
      <c r="A7" s="4">
        <v>5</v>
      </c>
      <c r="B7" s="3" t="s">
        <v>107</v>
      </c>
      <c r="C7" s="3" t="s">
        <v>108</v>
      </c>
      <c r="D7" s="3" t="s">
        <v>102</v>
      </c>
      <c r="E7" s="3" t="s">
        <v>18</v>
      </c>
      <c r="F7" s="3">
        <v>20</v>
      </c>
      <c r="G7" s="6">
        <v>600</v>
      </c>
      <c r="H7" s="7">
        <v>0.19</v>
      </c>
      <c r="I7" s="8">
        <f t="shared" si="0"/>
        <v>114</v>
      </c>
      <c r="J7" s="8">
        <f t="shared" si="1"/>
        <v>714</v>
      </c>
      <c r="K7" s="6">
        <f t="shared" si="2"/>
        <v>14280</v>
      </c>
    </row>
    <row r="8" spans="1:11" ht="45.75" customHeight="1" x14ac:dyDescent="0.2">
      <c r="A8" s="4">
        <v>6</v>
      </c>
      <c r="B8" s="3" t="s">
        <v>109</v>
      </c>
      <c r="C8" s="3" t="s">
        <v>110</v>
      </c>
      <c r="D8" s="3" t="s">
        <v>102</v>
      </c>
      <c r="E8" s="3" t="s">
        <v>18</v>
      </c>
      <c r="F8" s="3">
        <v>20</v>
      </c>
      <c r="G8" s="6">
        <v>27400</v>
      </c>
      <c r="H8" s="7">
        <v>0.19</v>
      </c>
      <c r="I8" s="8">
        <f t="shared" si="0"/>
        <v>5206</v>
      </c>
      <c r="J8" s="8">
        <f t="shared" si="1"/>
        <v>32606</v>
      </c>
      <c r="K8" s="6">
        <f t="shared" si="2"/>
        <v>652120</v>
      </c>
    </row>
    <row r="9" spans="1:11" ht="45.75" customHeight="1" x14ac:dyDescent="0.2">
      <c r="A9" s="4">
        <v>7</v>
      </c>
      <c r="B9" s="3" t="s">
        <v>111</v>
      </c>
      <c r="C9" s="3" t="s">
        <v>112</v>
      </c>
      <c r="D9" s="3" t="s">
        <v>102</v>
      </c>
      <c r="E9" s="3" t="s">
        <v>18</v>
      </c>
      <c r="F9" s="3">
        <v>75</v>
      </c>
      <c r="G9" s="6">
        <v>2200</v>
      </c>
      <c r="H9" s="7">
        <v>0.19</v>
      </c>
      <c r="I9" s="8">
        <f t="shared" si="0"/>
        <v>418</v>
      </c>
      <c r="J9" s="8">
        <f t="shared" si="1"/>
        <v>2618</v>
      </c>
      <c r="K9" s="6">
        <f t="shared" si="2"/>
        <v>196350</v>
      </c>
    </row>
    <row r="10" spans="1:11" ht="45.75" customHeight="1" x14ac:dyDescent="0.2">
      <c r="A10" s="4">
        <v>8</v>
      </c>
      <c r="B10" s="3" t="s">
        <v>113</v>
      </c>
      <c r="C10" s="3" t="s">
        <v>114</v>
      </c>
      <c r="D10" s="3" t="s">
        <v>102</v>
      </c>
      <c r="E10" s="3" t="s">
        <v>18</v>
      </c>
      <c r="F10" s="3">
        <v>20</v>
      </c>
      <c r="G10" s="6">
        <v>2600</v>
      </c>
      <c r="H10" s="7">
        <v>0.19</v>
      </c>
      <c r="I10" s="8">
        <f t="shared" si="0"/>
        <v>494</v>
      </c>
      <c r="J10" s="8">
        <f t="shared" si="1"/>
        <v>3094</v>
      </c>
      <c r="K10" s="6">
        <f t="shared" si="2"/>
        <v>61880</v>
      </c>
    </row>
    <row r="11" spans="1:11" ht="45.75" customHeight="1" x14ac:dyDescent="0.2">
      <c r="A11" s="4">
        <v>9</v>
      </c>
      <c r="B11" s="3" t="s">
        <v>115</v>
      </c>
      <c r="C11" s="3" t="s">
        <v>116</v>
      </c>
      <c r="D11" s="3" t="s">
        <v>102</v>
      </c>
      <c r="E11" s="3" t="s">
        <v>18</v>
      </c>
      <c r="F11" s="3">
        <v>300</v>
      </c>
      <c r="G11" s="6">
        <v>50</v>
      </c>
      <c r="H11" s="7">
        <v>0.19</v>
      </c>
      <c r="I11" s="8">
        <f t="shared" si="0"/>
        <v>9.5</v>
      </c>
      <c r="J11" s="8">
        <f t="shared" si="1"/>
        <v>59.5</v>
      </c>
      <c r="K11" s="6">
        <f t="shared" si="2"/>
        <v>17850</v>
      </c>
    </row>
    <row r="12" spans="1:11" ht="45.75" customHeight="1" x14ac:dyDescent="0.2">
      <c r="A12" s="4">
        <v>10</v>
      </c>
      <c r="B12" s="3" t="s">
        <v>117</v>
      </c>
      <c r="C12" s="3" t="s">
        <v>118</v>
      </c>
      <c r="D12" s="3" t="s">
        <v>102</v>
      </c>
      <c r="E12" s="3" t="s">
        <v>18</v>
      </c>
      <c r="F12" s="3">
        <v>40</v>
      </c>
      <c r="G12" s="6">
        <v>5100</v>
      </c>
      <c r="H12" s="7">
        <v>0.19</v>
      </c>
      <c r="I12" s="8">
        <f t="shared" si="0"/>
        <v>969</v>
      </c>
      <c r="J12" s="8">
        <f t="shared" si="1"/>
        <v>6069</v>
      </c>
      <c r="K12" s="6">
        <f t="shared" si="2"/>
        <v>242760</v>
      </c>
    </row>
    <row r="13" spans="1:11" ht="45.75" customHeight="1" x14ac:dyDescent="0.2">
      <c r="A13" s="4">
        <v>11</v>
      </c>
      <c r="B13" s="3" t="s">
        <v>119</v>
      </c>
      <c r="C13" s="3" t="s">
        <v>120</v>
      </c>
      <c r="D13" s="3" t="s">
        <v>102</v>
      </c>
      <c r="E13" s="3" t="s">
        <v>18</v>
      </c>
      <c r="F13" s="3">
        <v>15</v>
      </c>
      <c r="G13" s="6">
        <v>24500</v>
      </c>
      <c r="H13" s="7">
        <v>0.19</v>
      </c>
      <c r="I13" s="8">
        <f t="shared" si="0"/>
        <v>4655</v>
      </c>
      <c r="J13" s="8">
        <f t="shared" si="1"/>
        <v>29155</v>
      </c>
      <c r="K13" s="6">
        <f t="shared" si="2"/>
        <v>437325</v>
      </c>
    </row>
    <row r="14" spans="1:11" ht="45.75" customHeight="1" x14ac:dyDescent="0.2">
      <c r="A14" s="4">
        <v>12</v>
      </c>
      <c r="B14" s="3" t="s">
        <v>122</v>
      </c>
      <c r="C14" s="3" t="s">
        <v>123</v>
      </c>
      <c r="D14" s="3" t="s">
        <v>102</v>
      </c>
      <c r="E14" s="3" t="s">
        <v>18</v>
      </c>
      <c r="F14" s="3">
        <v>15</v>
      </c>
      <c r="G14" s="6">
        <v>11400</v>
      </c>
      <c r="H14" s="7">
        <v>0.19</v>
      </c>
      <c r="I14" s="8">
        <f t="shared" si="0"/>
        <v>2166</v>
      </c>
      <c r="J14" s="8">
        <f t="shared" si="1"/>
        <v>13566</v>
      </c>
      <c r="K14" s="6">
        <f t="shared" si="2"/>
        <v>203490</v>
      </c>
    </row>
    <row r="15" spans="1:11" ht="45.75" customHeight="1" x14ac:dyDescent="0.2">
      <c r="A15" s="4">
        <v>13</v>
      </c>
      <c r="B15" s="3" t="s">
        <v>124</v>
      </c>
      <c r="C15" s="3" t="s">
        <v>116</v>
      </c>
      <c r="D15" s="3" t="s">
        <v>102</v>
      </c>
      <c r="E15" s="3" t="s">
        <v>18</v>
      </c>
      <c r="F15" s="3">
        <v>300</v>
      </c>
      <c r="G15" s="6">
        <v>50</v>
      </c>
      <c r="H15" s="7">
        <v>0.19</v>
      </c>
      <c r="I15" s="8">
        <f t="shared" si="0"/>
        <v>9.5</v>
      </c>
      <c r="J15" s="8">
        <f t="shared" si="1"/>
        <v>59.5</v>
      </c>
      <c r="K15" s="6">
        <f t="shared" si="2"/>
        <v>17850</v>
      </c>
    </row>
    <row r="16" spans="1:11" ht="45.75" customHeight="1" x14ac:dyDescent="0.2">
      <c r="A16" s="4">
        <v>14</v>
      </c>
      <c r="B16" s="3" t="s">
        <v>125</v>
      </c>
      <c r="C16" s="3" t="s">
        <v>116</v>
      </c>
      <c r="D16" s="3" t="s">
        <v>102</v>
      </c>
      <c r="E16" s="3" t="s">
        <v>18</v>
      </c>
      <c r="F16" s="3">
        <v>300</v>
      </c>
      <c r="G16" s="6">
        <v>50</v>
      </c>
      <c r="H16" s="7">
        <v>0.19</v>
      </c>
      <c r="I16" s="8">
        <f t="shared" si="0"/>
        <v>9.5</v>
      </c>
      <c r="J16" s="8">
        <f t="shared" si="1"/>
        <v>59.5</v>
      </c>
      <c r="K16" s="6">
        <f t="shared" si="2"/>
        <v>17850</v>
      </c>
    </row>
    <row r="17" spans="1:11" ht="45.75" customHeight="1" x14ac:dyDescent="0.2">
      <c r="A17" s="4">
        <v>15</v>
      </c>
      <c r="B17" s="3" t="s">
        <v>129</v>
      </c>
      <c r="C17" s="3" t="s">
        <v>116</v>
      </c>
      <c r="D17" s="3" t="s">
        <v>102</v>
      </c>
      <c r="E17" s="3" t="s">
        <v>18</v>
      </c>
      <c r="F17" s="3">
        <v>300</v>
      </c>
      <c r="G17" s="6">
        <v>50</v>
      </c>
      <c r="H17" s="7">
        <v>0.19</v>
      </c>
      <c r="I17" s="8">
        <f t="shared" si="0"/>
        <v>9.5</v>
      </c>
      <c r="J17" s="8">
        <f t="shared" si="1"/>
        <v>59.5</v>
      </c>
      <c r="K17" s="6">
        <f t="shared" si="2"/>
        <v>17850</v>
      </c>
    </row>
    <row r="18" spans="1:11" ht="45.75" customHeight="1" x14ac:dyDescent="0.2">
      <c r="A18" s="4">
        <v>16</v>
      </c>
      <c r="B18" s="3" t="s">
        <v>130</v>
      </c>
      <c r="C18" s="3" t="s">
        <v>131</v>
      </c>
      <c r="D18" s="3" t="s">
        <v>102</v>
      </c>
      <c r="E18" s="3" t="s">
        <v>18</v>
      </c>
      <c r="F18" s="3">
        <v>8</v>
      </c>
      <c r="G18" s="6">
        <v>700</v>
      </c>
      <c r="H18" s="7">
        <v>0.19</v>
      </c>
      <c r="I18" s="8">
        <f t="shared" si="0"/>
        <v>133</v>
      </c>
      <c r="J18" s="8">
        <f t="shared" si="1"/>
        <v>833</v>
      </c>
      <c r="K18" s="6">
        <f t="shared" si="2"/>
        <v>6664</v>
      </c>
    </row>
    <row r="19" spans="1:11" ht="45.75" customHeight="1" x14ac:dyDescent="0.2">
      <c r="A19" s="4">
        <v>17</v>
      </c>
      <c r="B19" s="3" t="s">
        <v>135</v>
      </c>
      <c r="C19" s="3" t="s">
        <v>116</v>
      </c>
      <c r="D19" s="3" t="s">
        <v>102</v>
      </c>
      <c r="E19" s="3" t="s">
        <v>18</v>
      </c>
      <c r="F19" s="3">
        <v>300</v>
      </c>
      <c r="G19" s="6">
        <v>50</v>
      </c>
      <c r="H19" s="7">
        <v>0.19</v>
      </c>
      <c r="I19" s="8">
        <f t="shared" si="0"/>
        <v>9.5</v>
      </c>
      <c r="J19" s="8">
        <f t="shared" si="1"/>
        <v>59.5</v>
      </c>
      <c r="K19" s="6">
        <f t="shared" si="2"/>
        <v>17850</v>
      </c>
    </row>
    <row r="20" spans="1:11" ht="45.75" customHeight="1" x14ac:dyDescent="0.2">
      <c r="A20" s="4">
        <v>18</v>
      </c>
      <c r="B20" s="3" t="s">
        <v>136</v>
      </c>
      <c r="C20" s="3" t="s">
        <v>116</v>
      </c>
      <c r="D20" s="3" t="s">
        <v>102</v>
      </c>
      <c r="E20" s="3" t="s">
        <v>18</v>
      </c>
      <c r="F20" s="3">
        <v>300</v>
      </c>
      <c r="G20" s="6">
        <v>50</v>
      </c>
      <c r="H20" s="7">
        <v>0.19</v>
      </c>
      <c r="I20" s="8">
        <f t="shared" si="0"/>
        <v>9.5</v>
      </c>
      <c r="J20" s="8">
        <f t="shared" si="1"/>
        <v>59.5</v>
      </c>
      <c r="K20" s="6">
        <f t="shared" si="2"/>
        <v>17850</v>
      </c>
    </row>
    <row r="21" spans="1:11" ht="45.75" customHeight="1" x14ac:dyDescent="0.2">
      <c r="A21" s="4">
        <v>19</v>
      </c>
      <c r="B21" s="3" t="s">
        <v>137</v>
      </c>
      <c r="C21" s="3" t="s">
        <v>138</v>
      </c>
      <c r="D21" s="3" t="s">
        <v>102</v>
      </c>
      <c r="E21" s="3" t="s">
        <v>18</v>
      </c>
      <c r="F21" s="3">
        <v>100</v>
      </c>
      <c r="G21" s="6">
        <v>100</v>
      </c>
      <c r="H21" s="7">
        <v>0.19</v>
      </c>
      <c r="I21" s="8">
        <f t="shared" si="0"/>
        <v>19</v>
      </c>
      <c r="J21" s="8">
        <f t="shared" si="1"/>
        <v>119</v>
      </c>
      <c r="K21" s="6">
        <f t="shared" si="2"/>
        <v>11900</v>
      </c>
    </row>
    <row r="22" spans="1:11" ht="45.75" customHeight="1" x14ac:dyDescent="0.2">
      <c r="A22" s="4">
        <v>20</v>
      </c>
      <c r="B22" s="3" t="s">
        <v>139</v>
      </c>
      <c r="C22" s="3" t="s">
        <v>140</v>
      </c>
      <c r="D22" s="3" t="s">
        <v>102</v>
      </c>
      <c r="E22" s="3" t="s">
        <v>18</v>
      </c>
      <c r="F22" s="3">
        <v>10</v>
      </c>
      <c r="G22" s="6">
        <v>850</v>
      </c>
      <c r="H22" s="7">
        <v>0.19</v>
      </c>
      <c r="I22" s="8">
        <f t="shared" si="0"/>
        <v>161.5</v>
      </c>
      <c r="J22" s="8">
        <f t="shared" si="1"/>
        <v>1011.5</v>
      </c>
      <c r="K22" s="6">
        <f t="shared" si="2"/>
        <v>10115</v>
      </c>
    </row>
    <row r="23" spans="1:11" ht="45.75" customHeight="1" x14ac:dyDescent="0.2">
      <c r="A23" s="4">
        <v>21</v>
      </c>
      <c r="B23" s="3" t="s">
        <v>143</v>
      </c>
      <c r="C23" s="3" t="s">
        <v>144</v>
      </c>
      <c r="D23" s="3" t="s">
        <v>102</v>
      </c>
      <c r="E23" s="3" t="s">
        <v>18</v>
      </c>
      <c r="F23" s="3">
        <v>5</v>
      </c>
      <c r="G23" s="6">
        <v>3500</v>
      </c>
      <c r="H23" s="7">
        <v>0.19</v>
      </c>
      <c r="I23" s="8">
        <f t="shared" si="0"/>
        <v>665</v>
      </c>
      <c r="J23" s="8">
        <f t="shared" si="1"/>
        <v>4165</v>
      </c>
      <c r="K23" s="6">
        <f t="shared" si="2"/>
        <v>20825</v>
      </c>
    </row>
    <row r="24" spans="1:11" ht="45.75" customHeight="1" x14ac:dyDescent="0.2">
      <c r="A24" s="4">
        <v>22</v>
      </c>
      <c r="B24" s="3" t="s">
        <v>145</v>
      </c>
      <c r="C24" s="3" t="s">
        <v>146</v>
      </c>
      <c r="D24" s="3" t="s">
        <v>102</v>
      </c>
      <c r="E24" s="3" t="s">
        <v>18</v>
      </c>
      <c r="F24" s="3">
        <v>40</v>
      </c>
      <c r="G24" s="6">
        <v>15300</v>
      </c>
      <c r="H24" s="7">
        <v>0.19</v>
      </c>
      <c r="I24" s="8">
        <f t="shared" si="0"/>
        <v>2907</v>
      </c>
      <c r="J24" s="8">
        <f t="shared" si="1"/>
        <v>18207</v>
      </c>
      <c r="K24" s="6">
        <f t="shared" si="2"/>
        <v>728280</v>
      </c>
    </row>
    <row r="25" spans="1:11" ht="45.75" customHeight="1" x14ac:dyDescent="0.2">
      <c r="A25" s="4">
        <v>23</v>
      </c>
      <c r="B25" s="3" t="s">
        <v>147</v>
      </c>
      <c r="C25" s="3" t="s">
        <v>116</v>
      </c>
      <c r="D25" s="3" t="s">
        <v>102</v>
      </c>
      <c r="E25" s="3" t="s">
        <v>18</v>
      </c>
      <c r="F25" s="3">
        <v>300</v>
      </c>
      <c r="G25" s="6">
        <v>50</v>
      </c>
      <c r="H25" s="7">
        <v>0.19</v>
      </c>
      <c r="I25" s="8">
        <f t="shared" si="0"/>
        <v>9.5</v>
      </c>
      <c r="J25" s="8">
        <f t="shared" si="1"/>
        <v>59.5</v>
      </c>
      <c r="K25" s="6">
        <f t="shared" si="2"/>
        <v>17850</v>
      </c>
    </row>
    <row r="26" spans="1:11" ht="45.75" customHeight="1" x14ac:dyDescent="0.2">
      <c r="A26" s="4">
        <v>24</v>
      </c>
      <c r="B26" s="3" t="s">
        <v>148</v>
      </c>
      <c r="C26" s="3" t="s">
        <v>149</v>
      </c>
      <c r="D26" s="3" t="s">
        <v>102</v>
      </c>
      <c r="E26" s="3" t="s">
        <v>18</v>
      </c>
      <c r="F26" s="3">
        <v>5</v>
      </c>
      <c r="G26" s="6">
        <v>700</v>
      </c>
      <c r="H26" s="7">
        <v>0.19</v>
      </c>
      <c r="I26" s="8">
        <f t="shared" si="0"/>
        <v>133</v>
      </c>
      <c r="J26" s="8">
        <f t="shared" si="1"/>
        <v>833</v>
      </c>
      <c r="K26" s="6">
        <f t="shared" si="2"/>
        <v>4165</v>
      </c>
    </row>
    <row r="27" spans="1:11" ht="45.75" customHeight="1" x14ac:dyDescent="0.2">
      <c r="A27" s="4">
        <v>25</v>
      </c>
      <c r="B27" s="3" t="s">
        <v>150</v>
      </c>
      <c r="C27" s="3" t="s">
        <v>151</v>
      </c>
      <c r="D27" s="3" t="s">
        <v>102</v>
      </c>
      <c r="E27" s="3" t="s">
        <v>18</v>
      </c>
      <c r="F27" s="3">
        <v>5</v>
      </c>
      <c r="G27" s="6">
        <v>800</v>
      </c>
      <c r="H27" s="7">
        <v>0.19</v>
      </c>
      <c r="I27" s="8">
        <f t="shared" si="0"/>
        <v>152</v>
      </c>
      <c r="J27" s="8">
        <f t="shared" si="1"/>
        <v>952</v>
      </c>
      <c r="K27" s="6">
        <f t="shared" si="2"/>
        <v>4760</v>
      </c>
    </row>
    <row r="28" spans="1:11" ht="45.75" customHeight="1" x14ac:dyDescent="0.2">
      <c r="A28" s="4">
        <v>26</v>
      </c>
      <c r="B28" s="3" t="s">
        <v>152</v>
      </c>
      <c r="C28" s="3" t="s">
        <v>153</v>
      </c>
      <c r="D28" s="3" t="s">
        <v>102</v>
      </c>
      <c r="E28" s="3" t="s">
        <v>18</v>
      </c>
      <c r="F28" s="3">
        <v>10</v>
      </c>
      <c r="G28" s="6">
        <v>4500</v>
      </c>
      <c r="H28" s="7">
        <v>0.19</v>
      </c>
      <c r="I28" s="8">
        <f t="shared" si="0"/>
        <v>855</v>
      </c>
      <c r="J28" s="8">
        <f t="shared" si="1"/>
        <v>5355</v>
      </c>
      <c r="K28" s="6">
        <f t="shared" si="2"/>
        <v>53550</v>
      </c>
    </row>
    <row r="29" spans="1:11" ht="45.75" customHeight="1" x14ac:dyDescent="0.2">
      <c r="A29" s="4">
        <v>27</v>
      </c>
      <c r="B29" s="3" t="s">
        <v>154</v>
      </c>
      <c r="C29" s="3" t="s">
        <v>116</v>
      </c>
      <c r="D29" s="3" t="s">
        <v>102</v>
      </c>
      <c r="E29" s="3" t="s">
        <v>18</v>
      </c>
      <c r="F29" s="3">
        <v>300</v>
      </c>
      <c r="G29" s="6">
        <v>50</v>
      </c>
      <c r="H29" s="7">
        <v>0.19</v>
      </c>
      <c r="I29" s="8">
        <f t="shared" si="0"/>
        <v>9.5</v>
      </c>
      <c r="J29" s="8">
        <f t="shared" si="1"/>
        <v>59.5</v>
      </c>
      <c r="K29" s="6">
        <f t="shared" si="2"/>
        <v>17850</v>
      </c>
    </row>
    <row r="30" spans="1:11" ht="45.75" customHeight="1" x14ac:dyDescent="0.2">
      <c r="A30" s="4">
        <v>28</v>
      </c>
      <c r="B30" s="3" t="s">
        <v>155</v>
      </c>
      <c r="C30" s="3" t="s">
        <v>156</v>
      </c>
      <c r="D30" s="3" t="s">
        <v>102</v>
      </c>
      <c r="E30" s="3" t="s">
        <v>18</v>
      </c>
      <c r="F30" s="3">
        <v>1</v>
      </c>
      <c r="G30" s="6">
        <v>700</v>
      </c>
      <c r="H30" s="7">
        <v>0.19</v>
      </c>
      <c r="I30" s="8">
        <f t="shared" si="0"/>
        <v>133</v>
      </c>
      <c r="J30" s="8">
        <f t="shared" si="1"/>
        <v>833</v>
      </c>
      <c r="K30" s="6">
        <f t="shared" si="2"/>
        <v>833</v>
      </c>
    </row>
    <row r="31" spans="1:11" ht="45.75" customHeight="1" x14ac:dyDescent="0.2">
      <c r="A31" s="4">
        <v>29</v>
      </c>
      <c r="B31" s="3" t="s">
        <v>157</v>
      </c>
      <c r="C31" s="3" t="s">
        <v>158</v>
      </c>
      <c r="D31" s="3" t="s">
        <v>102</v>
      </c>
      <c r="E31" s="3" t="s">
        <v>18</v>
      </c>
      <c r="F31" s="3">
        <v>20</v>
      </c>
      <c r="G31" s="6">
        <v>19300</v>
      </c>
      <c r="H31" s="7">
        <v>0.19</v>
      </c>
      <c r="I31" s="8">
        <f t="shared" si="0"/>
        <v>3667</v>
      </c>
      <c r="J31" s="8">
        <f t="shared" si="1"/>
        <v>22967</v>
      </c>
      <c r="K31" s="6">
        <f t="shared" si="2"/>
        <v>459340</v>
      </c>
    </row>
    <row r="32" spans="1:11" ht="45.75" customHeight="1" x14ac:dyDescent="0.2">
      <c r="A32" s="4">
        <v>30</v>
      </c>
      <c r="B32" s="3" t="s">
        <v>159</v>
      </c>
      <c r="C32" s="3" t="s">
        <v>160</v>
      </c>
      <c r="D32" s="3" t="s">
        <v>102</v>
      </c>
      <c r="E32" s="3" t="s">
        <v>18</v>
      </c>
      <c r="F32" s="3">
        <v>20</v>
      </c>
      <c r="G32" s="6">
        <v>900</v>
      </c>
      <c r="H32" s="7">
        <v>0.19</v>
      </c>
      <c r="I32" s="8">
        <f t="shared" si="0"/>
        <v>171</v>
      </c>
      <c r="J32" s="8">
        <f t="shared" si="1"/>
        <v>1071</v>
      </c>
      <c r="K32" s="6">
        <f t="shared" si="2"/>
        <v>21420</v>
      </c>
    </row>
    <row r="33" spans="1:11" ht="45.75" customHeight="1" x14ac:dyDescent="0.2">
      <c r="A33" s="4">
        <v>31</v>
      </c>
      <c r="B33" s="3" t="s">
        <v>161</v>
      </c>
      <c r="C33" s="3" t="s">
        <v>162</v>
      </c>
      <c r="D33" s="3" t="s">
        <v>102</v>
      </c>
      <c r="E33" s="3" t="s">
        <v>18</v>
      </c>
      <c r="F33" s="3">
        <v>20</v>
      </c>
      <c r="G33" s="6">
        <v>800</v>
      </c>
      <c r="H33" s="7">
        <v>0.19</v>
      </c>
      <c r="I33" s="8">
        <f t="shared" si="0"/>
        <v>152</v>
      </c>
      <c r="J33" s="8">
        <f t="shared" si="1"/>
        <v>952</v>
      </c>
      <c r="K33" s="6">
        <f t="shared" si="2"/>
        <v>19040</v>
      </c>
    </row>
    <row r="34" spans="1:11" ht="45.75" customHeight="1" x14ac:dyDescent="0.2">
      <c r="A34" s="4">
        <v>32</v>
      </c>
      <c r="B34" s="3" t="s">
        <v>165</v>
      </c>
      <c r="C34" s="3" t="s">
        <v>116</v>
      </c>
      <c r="D34" s="3" t="s">
        <v>102</v>
      </c>
      <c r="E34" s="3" t="s">
        <v>18</v>
      </c>
      <c r="F34" s="3">
        <v>300</v>
      </c>
      <c r="G34" s="6">
        <v>50</v>
      </c>
      <c r="H34" s="7">
        <v>0.19</v>
      </c>
      <c r="I34" s="8">
        <f t="shared" si="0"/>
        <v>9.5</v>
      </c>
      <c r="J34" s="8">
        <f t="shared" si="1"/>
        <v>59.5</v>
      </c>
      <c r="K34" s="6">
        <f t="shared" si="2"/>
        <v>17850</v>
      </c>
    </row>
    <row r="35" spans="1:11" ht="45.75" customHeight="1" x14ac:dyDescent="0.2">
      <c r="A35" s="4">
        <v>33</v>
      </c>
      <c r="B35" s="3" t="s">
        <v>166</v>
      </c>
      <c r="C35" s="3" t="s">
        <v>167</v>
      </c>
      <c r="D35" s="3" t="s">
        <v>102</v>
      </c>
      <c r="E35" s="3" t="s">
        <v>18</v>
      </c>
      <c r="F35" s="3">
        <v>5</v>
      </c>
      <c r="G35" s="6">
        <v>700</v>
      </c>
      <c r="H35" s="7">
        <v>0.19</v>
      </c>
      <c r="I35" s="8">
        <f t="shared" si="0"/>
        <v>133</v>
      </c>
      <c r="J35" s="8">
        <f t="shared" si="1"/>
        <v>833</v>
      </c>
      <c r="K35" s="6">
        <f t="shared" si="2"/>
        <v>4165</v>
      </c>
    </row>
    <row r="36" spans="1:11" ht="45.75" customHeight="1" x14ac:dyDescent="0.2">
      <c r="A36" s="4">
        <v>34</v>
      </c>
      <c r="B36" s="3" t="s">
        <v>168</v>
      </c>
      <c r="C36" s="3" t="s">
        <v>169</v>
      </c>
      <c r="D36" s="3" t="s">
        <v>102</v>
      </c>
      <c r="E36" s="3" t="s">
        <v>18</v>
      </c>
      <c r="F36" s="3">
        <v>5</v>
      </c>
      <c r="G36" s="6">
        <v>800</v>
      </c>
      <c r="H36" s="7">
        <v>0.19</v>
      </c>
      <c r="I36" s="8">
        <f t="shared" si="0"/>
        <v>152</v>
      </c>
      <c r="J36" s="8">
        <f t="shared" si="1"/>
        <v>952</v>
      </c>
      <c r="K36" s="6">
        <f t="shared" si="2"/>
        <v>4760</v>
      </c>
    </row>
    <row r="37" spans="1:11" ht="45.75" customHeight="1" x14ac:dyDescent="0.2">
      <c r="A37" s="4">
        <v>35</v>
      </c>
      <c r="B37" s="3" t="s">
        <v>170</v>
      </c>
      <c r="C37" s="3" t="s">
        <v>171</v>
      </c>
      <c r="D37" s="3" t="s">
        <v>102</v>
      </c>
      <c r="E37" s="3" t="s">
        <v>18</v>
      </c>
      <c r="F37" s="3">
        <v>5</v>
      </c>
      <c r="G37" s="6">
        <v>86600</v>
      </c>
      <c r="H37" s="7">
        <v>0.19</v>
      </c>
      <c r="I37" s="8">
        <f t="shared" si="0"/>
        <v>16454</v>
      </c>
      <c r="J37" s="8">
        <f t="shared" si="1"/>
        <v>103054</v>
      </c>
      <c r="K37" s="6">
        <f t="shared" si="2"/>
        <v>515270</v>
      </c>
    </row>
    <row r="38" spans="1:11" ht="45.75" customHeight="1" x14ac:dyDescent="0.2">
      <c r="A38" s="4">
        <v>36</v>
      </c>
      <c r="B38" s="3" t="s">
        <v>172</v>
      </c>
      <c r="C38" s="3" t="s">
        <v>173</v>
      </c>
      <c r="D38" s="3" t="s">
        <v>102</v>
      </c>
      <c r="E38" s="3" t="s">
        <v>18</v>
      </c>
      <c r="F38" s="3">
        <v>10</v>
      </c>
      <c r="G38" s="6">
        <v>800</v>
      </c>
      <c r="H38" s="7">
        <v>0.19</v>
      </c>
      <c r="I38" s="8">
        <f t="shared" si="0"/>
        <v>152</v>
      </c>
      <c r="J38" s="8">
        <f t="shared" si="1"/>
        <v>952</v>
      </c>
      <c r="K38" s="6">
        <f t="shared" si="2"/>
        <v>9520</v>
      </c>
    </row>
    <row r="39" spans="1:11" ht="45.75" customHeight="1" x14ac:dyDescent="0.2">
      <c r="A39" s="4">
        <v>37</v>
      </c>
      <c r="B39" s="3" t="s">
        <v>176</v>
      </c>
      <c r="C39" s="3" t="s">
        <v>177</v>
      </c>
      <c r="D39" s="3" t="s">
        <v>102</v>
      </c>
      <c r="E39" s="3" t="s">
        <v>18</v>
      </c>
      <c r="F39" s="3">
        <v>5</v>
      </c>
      <c r="G39" s="6">
        <v>1050</v>
      </c>
      <c r="H39" s="7">
        <v>0.19</v>
      </c>
      <c r="I39" s="8">
        <f t="shared" si="0"/>
        <v>199.5</v>
      </c>
      <c r="J39" s="8">
        <f t="shared" si="1"/>
        <v>1249.5</v>
      </c>
      <c r="K39" s="6">
        <f t="shared" si="2"/>
        <v>6248</v>
      </c>
    </row>
    <row r="40" spans="1:11" ht="24" customHeight="1" x14ac:dyDescent="0.2">
      <c r="A40" s="4">
        <v>38</v>
      </c>
      <c r="B40" s="3" t="s">
        <v>178</v>
      </c>
      <c r="C40" s="3" t="s">
        <v>108</v>
      </c>
      <c r="D40" s="3" t="s">
        <v>102</v>
      </c>
      <c r="E40" s="3" t="s">
        <v>18</v>
      </c>
      <c r="F40" s="3">
        <v>10</v>
      </c>
      <c r="G40" s="6">
        <v>600</v>
      </c>
      <c r="H40" s="7">
        <v>0.19</v>
      </c>
      <c r="I40" s="8">
        <f t="shared" si="0"/>
        <v>114</v>
      </c>
      <c r="J40" s="8">
        <f t="shared" si="1"/>
        <v>714</v>
      </c>
      <c r="K40" s="6">
        <f t="shared" si="2"/>
        <v>7140</v>
      </c>
    </row>
    <row r="41" spans="1:11" ht="24" customHeight="1" x14ac:dyDescent="0.2">
      <c r="A41" s="4">
        <v>39</v>
      </c>
      <c r="B41" s="3" t="s">
        <v>179</v>
      </c>
      <c r="C41" s="3" t="s">
        <v>180</v>
      </c>
      <c r="D41" s="3" t="s">
        <v>102</v>
      </c>
      <c r="E41" s="3" t="s">
        <v>18</v>
      </c>
      <c r="F41" s="3">
        <v>5</v>
      </c>
      <c r="G41" s="6">
        <v>700</v>
      </c>
      <c r="H41" s="7">
        <v>0.19</v>
      </c>
      <c r="I41" s="8">
        <f t="shared" si="0"/>
        <v>133</v>
      </c>
      <c r="J41" s="8">
        <f t="shared" si="1"/>
        <v>833</v>
      </c>
      <c r="K41" s="6">
        <f t="shared" si="2"/>
        <v>4165</v>
      </c>
    </row>
    <row r="42" spans="1:11" ht="21.75" customHeight="1" x14ac:dyDescent="0.2">
      <c r="A42" s="4">
        <v>40</v>
      </c>
      <c r="B42" s="3" t="s">
        <v>181</v>
      </c>
      <c r="C42" s="3" t="s">
        <v>182</v>
      </c>
      <c r="D42" s="3" t="s">
        <v>102</v>
      </c>
      <c r="E42" s="3" t="s">
        <v>18</v>
      </c>
      <c r="F42" s="3">
        <v>5</v>
      </c>
      <c r="G42" s="6">
        <v>3900</v>
      </c>
      <c r="H42" s="7">
        <v>0.19</v>
      </c>
      <c r="I42" s="8">
        <f t="shared" si="0"/>
        <v>741</v>
      </c>
      <c r="J42" s="8">
        <f t="shared" si="1"/>
        <v>4641</v>
      </c>
      <c r="K42" s="6">
        <f t="shared" si="2"/>
        <v>23205</v>
      </c>
    </row>
    <row r="43" spans="1:11" ht="22.5" x14ac:dyDescent="0.2">
      <c r="A43" s="4">
        <v>41</v>
      </c>
      <c r="B43" s="3" t="s">
        <v>183</v>
      </c>
      <c r="C43" s="3" t="s">
        <v>184</v>
      </c>
      <c r="D43" s="3" t="s">
        <v>102</v>
      </c>
      <c r="E43" s="3" t="s">
        <v>18</v>
      </c>
      <c r="F43" s="3">
        <v>50</v>
      </c>
      <c r="G43" s="6">
        <v>800</v>
      </c>
      <c r="H43" s="7">
        <v>0.19</v>
      </c>
      <c r="I43" s="8">
        <f t="shared" si="0"/>
        <v>152</v>
      </c>
      <c r="J43" s="8">
        <f t="shared" si="1"/>
        <v>952</v>
      </c>
      <c r="K43" s="6">
        <f t="shared" si="2"/>
        <v>47600</v>
      </c>
    </row>
    <row r="44" spans="1:11" ht="22.5" x14ac:dyDescent="0.2">
      <c r="A44" s="4">
        <v>42</v>
      </c>
      <c r="B44" s="3" t="s">
        <v>185</v>
      </c>
      <c r="C44" s="3" t="s">
        <v>186</v>
      </c>
      <c r="D44" s="3" t="s">
        <v>102</v>
      </c>
      <c r="E44" s="3" t="s">
        <v>18</v>
      </c>
      <c r="F44" s="3">
        <v>5</v>
      </c>
      <c r="G44" s="6">
        <v>1500</v>
      </c>
      <c r="H44" s="7">
        <v>0.19</v>
      </c>
      <c r="I44" s="8">
        <f t="shared" si="0"/>
        <v>285</v>
      </c>
      <c r="J44" s="8">
        <f t="shared" si="1"/>
        <v>1785</v>
      </c>
      <c r="K44" s="6">
        <f t="shared" si="2"/>
        <v>8925</v>
      </c>
    </row>
    <row r="45" spans="1:11" ht="22.5" x14ac:dyDescent="0.2">
      <c r="A45" s="4">
        <v>43</v>
      </c>
      <c r="B45" s="3" t="s">
        <v>187</v>
      </c>
      <c r="C45" s="3" t="s">
        <v>188</v>
      </c>
      <c r="D45" s="3" t="s">
        <v>102</v>
      </c>
      <c r="E45" s="3" t="s">
        <v>18</v>
      </c>
      <c r="F45" s="3">
        <v>5</v>
      </c>
      <c r="G45" s="6">
        <v>900</v>
      </c>
      <c r="H45" s="7">
        <v>0.19</v>
      </c>
      <c r="I45" s="8">
        <f t="shared" si="0"/>
        <v>171</v>
      </c>
      <c r="J45" s="8">
        <f t="shared" si="1"/>
        <v>1071</v>
      </c>
      <c r="K45" s="6">
        <f t="shared" si="2"/>
        <v>5355</v>
      </c>
    </row>
    <row r="46" spans="1:11" x14ac:dyDescent="0.2">
      <c r="A46" s="4">
        <v>44</v>
      </c>
      <c r="B46" s="3">
        <v>744821201</v>
      </c>
      <c r="C46" s="3" t="s">
        <v>189</v>
      </c>
      <c r="D46" s="3" t="s">
        <v>102</v>
      </c>
      <c r="E46" s="3" t="s">
        <v>18</v>
      </c>
      <c r="F46" s="3">
        <v>5</v>
      </c>
      <c r="G46" s="6">
        <v>24400</v>
      </c>
      <c r="H46" s="7">
        <v>0.19</v>
      </c>
      <c r="I46" s="8">
        <f t="shared" si="0"/>
        <v>4636</v>
      </c>
      <c r="J46" s="8">
        <f t="shared" si="1"/>
        <v>29036</v>
      </c>
      <c r="K46" s="6">
        <f t="shared" si="2"/>
        <v>145180</v>
      </c>
    </row>
    <row r="47" spans="1:11" ht="33.75" x14ac:dyDescent="0.2">
      <c r="A47" s="4">
        <v>45</v>
      </c>
      <c r="B47" s="3" t="s">
        <v>190</v>
      </c>
      <c r="C47" s="3" t="s">
        <v>191</v>
      </c>
      <c r="D47" s="3" t="s">
        <v>102</v>
      </c>
      <c r="E47" s="3" t="s">
        <v>18</v>
      </c>
      <c r="F47" s="3">
        <v>20</v>
      </c>
      <c r="G47" s="6">
        <v>5100</v>
      </c>
      <c r="H47" s="7">
        <v>0.19</v>
      </c>
      <c r="I47" s="8">
        <f t="shared" si="0"/>
        <v>969</v>
      </c>
      <c r="J47" s="8">
        <f t="shared" si="1"/>
        <v>6069</v>
      </c>
      <c r="K47" s="6">
        <f t="shared" si="2"/>
        <v>121380</v>
      </c>
    </row>
    <row r="48" spans="1:11" x14ac:dyDescent="0.2">
      <c r="A48" s="4">
        <v>46</v>
      </c>
      <c r="B48" s="3" t="s">
        <v>192</v>
      </c>
      <c r="C48" s="3" t="s">
        <v>193</v>
      </c>
      <c r="D48" s="3" t="s">
        <v>102</v>
      </c>
      <c r="E48" s="3" t="s">
        <v>18</v>
      </c>
      <c r="F48" s="3">
        <v>25</v>
      </c>
      <c r="G48" s="6">
        <v>750</v>
      </c>
      <c r="H48" s="7">
        <v>0.19</v>
      </c>
      <c r="I48" s="8">
        <f t="shared" si="0"/>
        <v>142.5</v>
      </c>
      <c r="J48" s="8">
        <f t="shared" si="1"/>
        <v>892.5</v>
      </c>
      <c r="K48" s="6">
        <f t="shared" si="2"/>
        <v>22313</v>
      </c>
    </row>
    <row r="49" spans="1:11" ht="22.5" x14ac:dyDescent="0.2">
      <c r="A49" s="4">
        <v>47</v>
      </c>
      <c r="B49" s="3" t="s">
        <v>194</v>
      </c>
      <c r="C49" s="3" t="s">
        <v>116</v>
      </c>
      <c r="D49" s="3" t="s">
        <v>102</v>
      </c>
      <c r="E49" s="3" t="s">
        <v>18</v>
      </c>
      <c r="F49" s="3">
        <v>300</v>
      </c>
      <c r="G49" s="6">
        <v>50</v>
      </c>
      <c r="H49" s="7">
        <v>0.19</v>
      </c>
      <c r="I49" s="8">
        <f t="shared" si="0"/>
        <v>9.5</v>
      </c>
      <c r="J49" s="8">
        <f t="shared" si="1"/>
        <v>59.5</v>
      </c>
      <c r="K49" s="6">
        <f t="shared" si="2"/>
        <v>17850</v>
      </c>
    </row>
    <row r="50" spans="1:11" ht="45" x14ac:dyDescent="0.2">
      <c r="A50" s="4">
        <v>48</v>
      </c>
      <c r="B50" s="3" t="s">
        <v>195</v>
      </c>
      <c r="C50" s="3" t="s">
        <v>196</v>
      </c>
      <c r="D50" s="3" t="s">
        <v>102</v>
      </c>
      <c r="E50" s="3" t="s">
        <v>18</v>
      </c>
      <c r="F50" s="3">
        <v>5</v>
      </c>
      <c r="G50" s="6">
        <v>1050</v>
      </c>
      <c r="H50" s="7">
        <v>0.19</v>
      </c>
      <c r="I50" s="8">
        <f t="shared" si="0"/>
        <v>199.5</v>
      </c>
      <c r="J50" s="8">
        <f t="shared" si="1"/>
        <v>1249.5</v>
      </c>
      <c r="K50" s="6">
        <f t="shared" si="2"/>
        <v>6248</v>
      </c>
    </row>
    <row r="51" spans="1:11" ht="33.75" x14ac:dyDescent="0.2">
      <c r="A51" s="4">
        <v>49</v>
      </c>
      <c r="B51" s="3" t="s">
        <v>197</v>
      </c>
      <c r="C51" s="3" t="s">
        <v>198</v>
      </c>
      <c r="D51" s="3" t="s">
        <v>102</v>
      </c>
      <c r="E51" s="3" t="s">
        <v>18</v>
      </c>
      <c r="F51" s="3">
        <v>5</v>
      </c>
      <c r="G51" s="6">
        <v>700</v>
      </c>
      <c r="H51" s="7">
        <v>0.19</v>
      </c>
      <c r="I51" s="8">
        <f t="shared" si="0"/>
        <v>133</v>
      </c>
      <c r="J51" s="8">
        <f t="shared" si="1"/>
        <v>833</v>
      </c>
      <c r="K51" s="6">
        <f t="shared" si="2"/>
        <v>4165</v>
      </c>
    </row>
    <row r="52" spans="1:11" ht="22.5" x14ac:dyDescent="0.2">
      <c r="A52" s="4">
        <v>50</v>
      </c>
      <c r="B52" s="3" t="s">
        <v>199</v>
      </c>
      <c r="C52" s="3" t="s">
        <v>108</v>
      </c>
      <c r="D52" s="3" t="s">
        <v>102</v>
      </c>
      <c r="E52" s="3" t="s">
        <v>18</v>
      </c>
      <c r="F52" s="3">
        <v>10</v>
      </c>
      <c r="G52" s="6">
        <v>600</v>
      </c>
      <c r="H52" s="7">
        <v>0.19</v>
      </c>
      <c r="I52" s="8">
        <f t="shared" si="0"/>
        <v>114</v>
      </c>
      <c r="J52" s="8">
        <f t="shared" si="1"/>
        <v>714</v>
      </c>
      <c r="K52" s="6">
        <f t="shared" si="2"/>
        <v>7140</v>
      </c>
    </row>
    <row r="53" spans="1:11" ht="22.5" x14ac:dyDescent="0.2">
      <c r="A53" s="4">
        <v>51</v>
      </c>
      <c r="B53" s="3" t="s">
        <v>200</v>
      </c>
      <c r="C53" s="3" t="s">
        <v>201</v>
      </c>
      <c r="D53" s="3" t="s">
        <v>102</v>
      </c>
      <c r="E53" s="3" t="s">
        <v>18</v>
      </c>
      <c r="F53" s="3">
        <v>3</v>
      </c>
      <c r="G53" s="6">
        <v>700</v>
      </c>
      <c r="H53" s="7">
        <v>0.19</v>
      </c>
      <c r="I53" s="8">
        <f t="shared" si="0"/>
        <v>133</v>
      </c>
      <c r="J53" s="8">
        <f t="shared" si="1"/>
        <v>833</v>
      </c>
      <c r="K53" s="6">
        <f t="shared" si="2"/>
        <v>2499</v>
      </c>
    </row>
    <row r="54" spans="1:11" ht="123" customHeight="1" x14ac:dyDescent="0.2">
      <c r="A54" s="4">
        <v>52</v>
      </c>
      <c r="B54" s="3" t="s">
        <v>202</v>
      </c>
      <c r="C54" s="3" t="s">
        <v>203</v>
      </c>
      <c r="D54" s="3" t="s">
        <v>102</v>
      </c>
      <c r="E54" s="3" t="s">
        <v>18</v>
      </c>
      <c r="F54" s="3">
        <v>6</v>
      </c>
      <c r="G54" s="6">
        <v>35650</v>
      </c>
      <c r="H54" s="7">
        <v>0.19</v>
      </c>
      <c r="I54" s="8">
        <f t="shared" si="0"/>
        <v>6773.5</v>
      </c>
      <c r="J54" s="8">
        <f t="shared" si="1"/>
        <v>42423.5</v>
      </c>
      <c r="K54" s="6">
        <f t="shared" si="2"/>
        <v>254541</v>
      </c>
    </row>
    <row r="55" spans="1:11" ht="22.5" x14ac:dyDescent="0.2">
      <c r="A55" s="4">
        <v>53</v>
      </c>
      <c r="B55" s="3" t="s">
        <v>204</v>
      </c>
      <c r="C55" s="3" t="s">
        <v>116</v>
      </c>
      <c r="D55" s="3" t="s">
        <v>102</v>
      </c>
      <c r="E55" s="3" t="s">
        <v>18</v>
      </c>
      <c r="F55" s="3">
        <v>300</v>
      </c>
      <c r="G55" s="6">
        <v>50</v>
      </c>
      <c r="H55" s="7">
        <v>0.19</v>
      </c>
      <c r="I55" s="8">
        <f t="shared" si="0"/>
        <v>9.5</v>
      </c>
      <c r="J55" s="8">
        <f t="shared" si="1"/>
        <v>59.5</v>
      </c>
      <c r="K55" s="6">
        <f t="shared" si="2"/>
        <v>17850</v>
      </c>
    </row>
    <row r="56" spans="1:11" ht="45" x14ac:dyDescent="0.2">
      <c r="A56" s="4">
        <v>54</v>
      </c>
      <c r="B56" s="3" t="s">
        <v>205</v>
      </c>
      <c r="C56" s="3" t="s">
        <v>206</v>
      </c>
      <c r="D56" s="3" t="s">
        <v>102</v>
      </c>
      <c r="E56" s="3" t="s">
        <v>18</v>
      </c>
      <c r="F56" s="3">
        <v>5</v>
      </c>
      <c r="G56" s="6">
        <v>2900</v>
      </c>
      <c r="H56" s="7">
        <v>0.19</v>
      </c>
      <c r="I56" s="8">
        <f t="shared" si="0"/>
        <v>551</v>
      </c>
      <c r="J56" s="8">
        <f t="shared" si="1"/>
        <v>3451</v>
      </c>
      <c r="K56" s="6">
        <f t="shared" si="2"/>
        <v>17255</v>
      </c>
    </row>
    <row r="57" spans="1:11" ht="22.5" x14ac:dyDescent="0.2">
      <c r="A57" s="4">
        <v>55</v>
      </c>
      <c r="B57" s="3" t="s">
        <v>207</v>
      </c>
      <c r="C57" s="3" t="s">
        <v>116</v>
      </c>
      <c r="D57" s="3" t="s">
        <v>102</v>
      </c>
      <c r="E57" s="3" t="s">
        <v>18</v>
      </c>
      <c r="F57" s="3">
        <v>300</v>
      </c>
      <c r="G57" s="6">
        <v>50</v>
      </c>
      <c r="H57" s="7">
        <v>0.19</v>
      </c>
      <c r="I57" s="8">
        <f t="shared" si="0"/>
        <v>9.5</v>
      </c>
      <c r="J57" s="8">
        <f t="shared" si="1"/>
        <v>59.5</v>
      </c>
      <c r="K57" s="6">
        <f t="shared" si="2"/>
        <v>17850</v>
      </c>
    </row>
    <row r="58" spans="1:11" ht="22.5" x14ac:dyDescent="0.2">
      <c r="A58" s="4">
        <v>56</v>
      </c>
      <c r="B58" s="3" t="s">
        <v>208</v>
      </c>
      <c r="C58" s="3" t="s">
        <v>116</v>
      </c>
      <c r="D58" s="3" t="s">
        <v>102</v>
      </c>
      <c r="E58" s="3" t="s">
        <v>18</v>
      </c>
      <c r="F58" s="3">
        <v>300</v>
      </c>
      <c r="G58" s="6">
        <v>50</v>
      </c>
      <c r="H58" s="7">
        <v>0.19</v>
      </c>
      <c r="I58" s="8">
        <f t="shared" si="0"/>
        <v>9.5</v>
      </c>
      <c r="J58" s="8">
        <f t="shared" si="1"/>
        <v>59.5</v>
      </c>
      <c r="K58" s="6">
        <f t="shared" si="2"/>
        <v>17850</v>
      </c>
    </row>
    <row r="59" spans="1:11" ht="22.5" x14ac:dyDescent="0.2">
      <c r="A59" s="4">
        <v>57</v>
      </c>
      <c r="B59" s="3" t="s">
        <v>209</v>
      </c>
      <c r="C59" s="3" t="s">
        <v>210</v>
      </c>
      <c r="D59" s="3" t="s">
        <v>102</v>
      </c>
      <c r="E59" s="3" t="s">
        <v>18</v>
      </c>
      <c r="F59" s="3">
        <v>300</v>
      </c>
      <c r="G59" s="6">
        <v>150</v>
      </c>
      <c r="H59" s="7">
        <v>0.19</v>
      </c>
      <c r="I59" s="8">
        <f t="shared" si="0"/>
        <v>28.5</v>
      </c>
      <c r="J59" s="8">
        <f t="shared" si="1"/>
        <v>178.5</v>
      </c>
      <c r="K59" s="6">
        <f t="shared" si="2"/>
        <v>53550</v>
      </c>
    </row>
    <row r="60" spans="1:11" ht="33.75" x14ac:dyDescent="0.2">
      <c r="A60" s="4">
        <v>58</v>
      </c>
      <c r="B60" s="3" t="s">
        <v>211</v>
      </c>
      <c r="C60" s="3" t="s">
        <v>138</v>
      </c>
      <c r="D60" s="3" t="s">
        <v>102</v>
      </c>
      <c r="E60" s="3" t="s">
        <v>18</v>
      </c>
      <c r="F60" s="3">
        <v>100</v>
      </c>
      <c r="G60" s="6">
        <v>200</v>
      </c>
      <c r="H60" s="7">
        <v>0.19</v>
      </c>
      <c r="I60" s="8">
        <f t="shared" si="0"/>
        <v>38</v>
      </c>
      <c r="J60" s="8">
        <f t="shared" si="1"/>
        <v>238</v>
      </c>
      <c r="K60" s="6">
        <f t="shared" si="2"/>
        <v>23800</v>
      </c>
    </row>
    <row r="61" spans="1:11" ht="22.5" x14ac:dyDescent="0.2">
      <c r="A61" s="4">
        <v>59</v>
      </c>
      <c r="B61" s="3" t="s">
        <v>212</v>
      </c>
      <c r="C61" s="3" t="s">
        <v>213</v>
      </c>
      <c r="D61" s="3" t="s">
        <v>102</v>
      </c>
      <c r="E61" s="3" t="s">
        <v>18</v>
      </c>
      <c r="F61" s="3">
        <v>5</v>
      </c>
      <c r="G61" s="6">
        <v>700</v>
      </c>
      <c r="H61" s="7">
        <v>0.19</v>
      </c>
      <c r="I61" s="8">
        <f t="shared" ref="I61:I68" si="3">G61*H61</f>
        <v>133</v>
      </c>
      <c r="J61" s="8">
        <f t="shared" ref="J61:J68" si="4">G61+I61</f>
        <v>833</v>
      </c>
      <c r="K61" s="6">
        <f t="shared" ref="K61:K68" si="5">ROUND((G61*F61)+(I61*F61),0)</f>
        <v>4165</v>
      </c>
    </row>
    <row r="62" spans="1:11" ht="22.5" x14ac:dyDescent="0.2">
      <c r="A62" s="4">
        <v>60</v>
      </c>
      <c r="B62" s="3" t="s">
        <v>214</v>
      </c>
      <c r="C62" s="3" t="s">
        <v>108</v>
      </c>
      <c r="D62" s="3" t="s">
        <v>102</v>
      </c>
      <c r="E62" s="3" t="s">
        <v>18</v>
      </c>
      <c r="F62" s="3">
        <v>5</v>
      </c>
      <c r="G62" s="6">
        <v>750</v>
      </c>
      <c r="H62" s="7">
        <v>0.19</v>
      </c>
      <c r="I62" s="8">
        <f t="shared" si="3"/>
        <v>142.5</v>
      </c>
      <c r="J62" s="8">
        <f t="shared" si="4"/>
        <v>892.5</v>
      </c>
      <c r="K62" s="6">
        <f t="shared" si="5"/>
        <v>4463</v>
      </c>
    </row>
    <row r="63" spans="1:11" ht="22.5" x14ac:dyDescent="0.2">
      <c r="A63" s="4">
        <v>61</v>
      </c>
      <c r="B63" s="3" t="s">
        <v>215</v>
      </c>
      <c r="C63" s="3" t="s">
        <v>151</v>
      </c>
      <c r="D63" s="3" t="s">
        <v>102</v>
      </c>
      <c r="E63" s="3" t="s">
        <v>18</v>
      </c>
      <c r="F63" s="3">
        <v>5</v>
      </c>
      <c r="G63" s="6">
        <v>800</v>
      </c>
      <c r="H63" s="7">
        <v>0.19</v>
      </c>
      <c r="I63" s="8">
        <f t="shared" si="3"/>
        <v>152</v>
      </c>
      <c r="J63" s="8">
        <f t="shared" si="4"/>
        <v>952</v>
      </c>
      <c r="K63" s="6">
        <f t="shared" si="5"/>
        <v>4760</v>
      </c>
    </row>
    <row r="64" spans="1:11" ht="22.5" x14ac:dyDescent="0.2">
      <c r="A64" s="4">
        <v>62</v>
      </c>
      <c r="B64" s="3" t="s">
        <v>216</v>
      </c>
      <c r="C64" s="3" t="s">
        <v>217</v>
      </c>
      <c r="D64" s="3" t="s">
        <v>102</v>
      </c>
      <c r="E64" s="3" t="s">
        <v>18</v>
      </c>
      <c r="F64" s="3">
        <v>5</v>
      </c>
      <c r="G64" s="6">
        <v>28500</v>
      </c>
      <c r="H64" s="7">
        <v>0.19</v>
      </c>
      <c r="I64" s="8">
        <f t="shared" si="3"/>
        <v>5415</v>
      </c>
      <c r="J64" s="8">
        <f t="shared" si="4"/>
        <v>33915</v>
      </c>
      <c r="K64" s="6">
        <f t="shared" si="5"/>
        <v>169575</v>
      </c>
    </row>
    <row r="65" spans="1:11" ht="33.75" x14ac:dyDescent="0.2">
      <c r="A65" s="4">
        <v>63</v>
      </c>
      <c r="B65" s="3" t="s">
        <v>220</v>
      </c>
      <c r="C65" s="3" t="s">
        <v>221</v>
      </c>
      <c r="D65" s="3" t="s">
        <v>102</v>
      </c>
      <c r="E65" s="3" t="s">
        <v>18</v>
      </c>
      <c r="F65" s="3">
        <v>5</v>
      </c>
      <c r="G65" s="6">
        <v>80000</v>
      </c>
      <c r="H65" s="7">
        <v>0.19</v>
      </c>
      <c r="I65" s="8">
        <f t="shared" si="3"/>
        <v>15200</v>
      </c>
      <c r="J65" s="8">
        <f t="shared" si="4"/>
        <v>95200</v>
      </c>
      <c r="K65" s="6">
        <f t="shared" si="5"/>
        <v>476000</v>
      </c>
    </row>
    <row r="66" spans="1:11" ht="22.5" x14ac:dyDescent="0.2">
      <c r="A66" s="4">
        <v>64</v>
      </c>
      <c r="B66" s="3" t="s">
        <v>222</v>
      </c>
      <c r="C66" s="3" t="s">
        <v>223</v>
      </c>
      <c r="D66" s="3" t="s">
        <v>102</v>
      </c>
      <c r="E66" s="3" t="s">
        <v>18</v>
      </c>
      <c r="F66" s="3">
        <v>5</v>
      </c>
      <c r="G66" s="6">
        <v>83200</v>
      </c>
      <c r="H66" s="7">
        <v>0.19</v>
      </c>
      <c r="I66" s="8">
        <f t="shared" si="3"/>
        <v>15808</v>
      </c>
      <c r="J66" s="8">
        <f t="shared" si="4"/>
        <v>99008</v>
      </c>
      <c r="K66" s="6">
        <f t="shared" si="5"/>
        <v>495040</v>
      </c>
    </row>
    <row r="67" spans="1:11" x14ac:dyDescent="0.2">
      <c r="A67" s="4">
        <v>65</v>
      </c>
      <c r="B67" s="3">
        <v>744821240</v>
      </c>
      <c r="C67" s="3" t="s">
        <v>224</v>
      </c>
      <c r="D67" s="3" t="s">
        <v>102</v>
      </c>
      <c r="E67" s="3" t="s">
        <v>18</v>
      </c>
      <c r="F67" s="3">
        <v>5</v>
      </c>
      <c r="G67" s="6">
        <v>17000</v>
      </c>
      <c r="H67" s="7">
        <v>0.19</v>
      </c>
      <c r="I67" s="8">
        <f t="shared" si="3"/>
        <v>3230</v>
      </c>
      <c r="J67" s="8">
        <f t="shared" si="4"/>
        <v>20230</v>
      </c>
      <c r="K67" s="6">
        <f t="shared" si="5"/>
        <v>101150</v>
      </c>
    </row>
    <row r="68" spans="1:11" ht="22.5" x14ac:dyDescent="0.2">
      <c r="A68" s="4">
        <v>66</v>
      </c>
      <c r="B68" s="3" t="s">
        <v>229</v>
      </c>
      <c r="C68" s="3" t="s">
        <v>230</v>
      </c>
      <c r="D68" s="3" t="s">
        <v>102</v>
      </c>
      <c r="E68" s="3" t="s">
        <v>18</v>
      </c>
      <c r="F68" s="3">
        <v>5</v>
      </c>
      <c r="G68" s="6">
        <v>700</v>
      </c>
      <c r="H68" s="7">
        <v>0.19</v>
      </c>
      <c r="I68" s="8">
        <f t="shared" si="3"/>
        <v>133</v>
      </c>
      <c r="J68" s="8">
        <f t="shared" si="4"/>
        <v>833</v>
      </c>
      <c r="K68" s="6">
        <f t="shared" si="5"/>
        <v>4165</v>
      </c>
    </row>
    <row r="69" spans="1:11" ht="14.25" x14ac:dyDescent="0.2">
      <c r="A69" s="18" t="s">
        <v>263</v>
      </c>
      <c r="B69" s="18"/>
      <c r="C69" s="18"/>
      <c r="D69" s="18"/>
      <c r="E69" s="18"/>
      <c r="F69" s="18"/>
      <c r="G69" s="18"/>
      <c r="H69" s="18"/>
      <c r="I69" s="18"/>
      <c r="J69" s="18"/>
      <c r="K69" s="12">
        <f>SUM(K3:K68)</f>
        <v>25892319</v>
      </c>
    </row>
  </sheetData>
  <mergeCells count="2">
    <mergeCell ref="A69:J69"/>
    <mergeCell ref="A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ANEXO 6</vt:lpstr>
      <vt:lpstr>ANEXO 5</vt:lpstr>
      <vt:lpstr>ANEXO 4</vt:lpstr>
      <vt:lpstr>ANEXO 3</vt:lpstr>
      <vt:lpstr>ANEXO 2</vt:lpstr>
      <vt:lpstr>ANEXO 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beatriz eugenia ossa raigosa</cp:lastModifiedBy>
  <dcterms:created xsi:type="dcterms:W3CDTF">2026-05-14T22:00:33Z</dcterms:created>
  <dcterms:modified xsi:type="dcterms:W3CDTF">2026-06-04T16:37:08Z</dcterms:modified>
</cp:coreProperties>
</file>