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D:\Documents\UTP\SENDERO la julita edf electrica\LICITACION OBRA\"/>
    </mc:Choice>
  </mc:AlternateContent>
  <xr:revisionPtr revIDLastSave="0" documentId="13_ncr:1_{613EF911-2A53-44B5-94A4-A43AB89A8FA4}" xr6:coauthVersionLast="43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OPUES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4" i="3" l="1"/>
  <c r="G93" i="3"/>
  <c r="G91" i="3"/>
  <c r="G92" i="3"/>
  <c r="G95" i="3"/>
  <c r="G27" i="3"/>
  <c r="G26" i="3"/>
  <c r="G109" i="3" l="1"/>
  <c r="G74" i="3"/>
  <c r="G61" i="3" l="1"/>
  <c r="G54" i="3"/>
  <c r="G51" i="3"/>
  <c r="G14" i="3" l="1"/>
  <c r="G78" i="3"/>
  <c r="G37" i="3"/>
  <c r="G52" i="3"/>
  <c r="G80" i="3"/>
  <c r="G59" i="3"/>
  <c r="G76" i="3"/>
  <c r="G66" i="3"/>
  <c r="G58" i="3"/>
  <c r="G46" i="3"/>
  <c r="G31" i="3"/>
  <c r="G55" i="3"/>
  <c r="G56" i="3"/>
  <c r="G47" i="3"/>
  <c r="G75" i="3"/>
  <c r="G29" i="3"/>
  <c r="G64" i="3"/>
  <c r="G72" i="3"/>
  <c r="G62" i="3"/>
  <c r="G25" i="3"/>
  <c r="G50" i="3"/>
  <c r="G24" i="3"/>
  <c r="G49" i="3"/>
  <c r="G44" i="3"/>
  <c r="G111" i="3"/>
  <c r="G88" i="3"/>
  <c r="G39" i="3"/>
  <c r="G85" i="3"/>
  <c r="G70" i="3"/>
  <c r="G53" i="3"/>
  <c r="G87" i="3"/>
  <c r="G68" i="3"/>
  <c r="G103" i="3"/>
  <c r="G86" i="3"/>
  <c r="G65" i="3"/>
  <c r="G112" i="3"/>
  <c r="G30" i="3"/>
  <c r="G18" i="3"/>
  <c r="G60" i="3"/>
  <c r="G15" i="3"/>
  <c r="G32" i="3"/>
  <c r="G20" i="3"/>
  <c r="G81" i="3"/>
  <c r="G57" i="3"/>
  <c r="G82" i="3"/>
  <c r="G42" i="3"/>
  <c r="G17" i="3"/>
  <c r="G71" i="3"/>
  <c r="G79" i="3"/>
  <c r="G13" i="3"/>
  <c r="G45" i="3" l="1"/>
  <c r="G69" i="3"/>
  <c r="G22" i="3"/>
  <c r="G23" i="3"/>
  <c r="G43" i="3"/>
  <c r="G35" i="3"/>
  <c r="G19" i="3"/>
  <c r="G110" i="3"/>
  <c r="G77" i="3"/>
  <c r="G48" i="3"/>
  <c r="G63" i="3"/>
  <c r="G41" i="3" l="1"/>
  <c r="G21" i="3"/>
  <c r="G97" i="3"/>
  <c r="G98" i="3" l="1"/>
  <c r="G100" i="3" l="1"/>
  <c r="G99" i="3"/>
  <c r="G101" i="3" l="1"/>
  <c r="G102" i="3" l="1"/>
  <c r="G89" i="3"/>
  <c r="G36" i="3"/>
  <c r="G40" i="3"/>
  <c r="G16" i="3"/>
  <c r="G12" i="3" s="1"/>
  <c r="G38" i="3"/>
  <c r="G73" i="3"/>
  <c r="G90" i="3"/>
  <c r="G34" i="3"/>
  <c r="G33" i="3"/>
  <c r="G84" i="3" l="1"/>
  <c r="G28" i="3"/>
  <c r="G105" i="3"/>
  <c r="G96" i="3"/>
  <c r="G67" i="3"/>
  <c r="G106" i="3" l="1"/>
  <c r="G107" i="3" l="1"/>
  <c r="G108" i="3" l="1"/>
  <c r="G104" i="3" l="1"/>
  <c r="G83" i="3" l="1"/>
  <c r="G113" i="3" l="1"/>
  <c r="G117" i="3" l="1"/>
  <c r="G118" i="3" s="1"/>
  <c r="G116" i="3"/>
  <c r="G119" i="3" s="1"/>
</calcChain>
</file>

<file path=xl/sharedStrings.xml><?xml version="1.0" encoding="utf-8"?>
<sst xmlns="http://schemas.openxmlformats.org/spreadsheetml/2006/main" count="239" uniqueCount="157">
  <si>
    <t>Fecha:</t>
  </si>
  <si>
    <t>JUNIO DE 2021</t>
  </si>
  <si>
    <t>Proyecto:</t>
  </si>
  <si>
    <t>Sendero Peatonal Tipo, primera etapa Portería D-Edificio 1B Facultad de Ingeniería Eléctrica</t>
  </si>
  <si>
    <t>Ubicación</t>
  </si>
  <si>
    <t>UNIVERSIDAD TECNOLÓGICA DE PEREIRA</t>
  </si>
  <si>
    <t>ITEM</t>
  </si>
  <si>
    <t>DESCRIPCION</t>
  </si>
  <si>
    <t>UNIDAD</t>
  </si>
  <si>
    <t>CANTIDAD</t>
  </si>
  <si>
    <t>VALOR UNITARIO</t>
  </si>
  <si>
    <t xml:space="preserve">VALOR TOTAL </t>
  </si>
  <si>
    <t>PRELIMINARES</t>
  </si>
  <si>
    <t xml:space="preserve">Localización y replanteo incluye equipo de topografia (varias fases), muros de contención, ejes de cimentación - columnas, placas de piso, estructura de cubierta. </t>
  </si>
  <si>
    <t>m2</t>
  </si>
  <si>
    <t>Cerramiento en guadua y tela de polipropileno altura 2.10 m; con señalizador.</t>
  </si>
  <si>
    <t>ml</t>
  </si>
  <si>
    <t>Suministro e instalación de valla informativa  en lona de 3mx2m, incluye soportes metalicos y  mantenimiento durante la obra</t>
  </si>
  <si>
    <t>un</t>
  </si>
  <si>
    <t>Campamento en tabla, teja de zinc, piso en concreto pobre de 1500 psi, capa de afirmado promedio de 0,05 m, incluye vestieres, herreria, baños.</t>
  </si>
  <si>
    <t>Instalación provisional Hidrosanitaria</t>
  </si>
  <si>
    <t>glb</t>
  </si>
  <si>
    <t>Instalación provisional eléctrica</t>
  </si>
  <si>
    <t>Demolición mecánica de placa de contrapiso e:10cm</t>
  </si>
  <si>
    <t>Und</t>
  </si>
  <si>
    <t>Retiro de escombros y material sobrante. Incluye acarreo horizontal</t>
  </si>
  <si>
    <t>m3</t>
  </si>
  <si>
    <t>Aseo y limpieza de obra</t>
  </si>
  <si>
    <t>Mes</t>
  </si>
  <si>
    <t xml:space="preserve">Desmonte y reinstalación de adoquín </t>
  </si>
  <si>
    <t xml:space="preserve">Desmonte e instalación de basurero existente </t>
  </si>
  <si>
    <t>und</t>
  </si>
  <si>
    <t>CIMENTACIONES Y CONCRETOS</t>
  </si>
  <si>
    <t>Excavación para brechas, perfilada de talud, vigas de cimentación y preexcavación de pilotes de madera, en material común y/o conglomerado seco o bajo agua h:0 - 2 m manual.</t>
  </si>
  <si>
    <t>Pilotes en madera de cultivo, pino inmunizada vacío presión con sales CCA 16 % de concentración de 14 cm de diámetro, preexcavados e hincados mecanicamente.</t>
  </si>
  <si>
    <t xml:space="preserve">Acople de unión entre pilotes de cimentación y columnas estructurales incluye arandelas de aluminio D=12cm y Varilla en acero liso de 3/4" de 40cm de largo y epóxico. </t>
  </si>
  <si>
    <t>Suministro e intalación de platina en acero ASTM-A36 calibre 1/4" Para columnas de soporte de cerchas  según diseño, con anticorrosivo epóxico a 1 mano y pintura epóxica a 2 manos y pernos de sujeción y anclaje. Incuye perforaciones.</t>
  </si>
  <si>
    <t>Micropilote d = 0,3 m f´c 21 mpa,incluye excavación mecánica. No inluye refuerzo</t>
  </si>
  <si>
    <t>Concreto para Vigas de Cimentación (V.C) de 3.000 psi, no incluye refuerzo.</t>
  </si>
  <si>
    <t>Suministro, figuración, armado y fijación de acero fy = 60.000 psi d&gt;1/4"_Vigas y Micropilotes</t>
  </si>
  <si>
    <t>Kg</t>
  </si>
  <si>
    <t>Cerramiento en malla eslabonada h: 2.00 m con tuberia redonda galvanizada de 2" y muro en ladrillo h: 40 cm. Incluye Viga de cimentación, columnas de amarre, pisa malla, alfajía y excavación</t>
  </si>
  <si>
    <t>Suministros e instalación de doble Zuncho metálico de 3/4" en acero inoxidable para pilotes con platinas.</t>
  </si>
  <si>
    <t>Andén en concreto de 21 Mpa e = 0,10 m (escobiado y acolillado) incluye malla electrosoldada 5mm 15x15. Incluye hechura de rampa para accesibilidad.</t>
  </si>
  <si>
    <t>Afirmado compactado, inlcuye transporte, riego y compactación</t>
  </si>
  <si>
    <t>Bordillo en concreto reforzado de 21Mpa, ancho=0,15m y altura= 0,30m Incluye refuerzo.</t>
  </si>
  <si>
    <t>ESTRUCTURAS Y ELEMENTOS EN MADERA PARA ENTREPISO</t>
  </si>
  <si>
    <t>Suministro e instalación de Columnas y/o Riostra y/o vigas de amarre en madera de D=12 cm Inmunizada con sales C.C.A al 6.4 Kg/m3 Como estructura de sobrecimiento para entrepisos y estructura de cubierta.</t>
  </si>
  <si>
    <t>Deck para conformación de pisos en módulos y sendero, en madera de cultivo, pino inmunizado con sales C.C.A de 6.4 kg/m3. Incluye Vigas de entrepiso de 14x4cm, viguetas en de 8x4 cm, tablilla de Deck de 10x2.5cm, Incluye tornillería y fijaciones galvanizados. No incluye pilotes ni Baranda</t>
  </si>
  <si>
    <t>Suministro e instalación de Riostra sencilla en madera de 14x4 cm cm Inmunizada con sales C.C.A al 6.4 Kg/m3 Como refurezo para la estructura de entrepisos.</t>
  </si>
  <si>
    <t>Baranda Tipo (Donde se requiera) en madera de cultivo, pino inmunizado vacío presión con sales C.C.A en proporción de 6.4 kg/m3, con pasamanos en madera rolliza de 9 cm de diámetro y larguero de 7.5 cm de diámetro, incluye elementos de fijación.</t>
  </si>
  <si>
    <t>Banca sin espaldar en madera de cultivo, pino inmunizado vacío presión con sales CCA al 6.4 kg/m3 de 1.45 x .44, , dilatación entre elementos de madera de 1cm. Incluye madera de 14x4 cm, rolliza de 7.5 cm y tornillería en acero galvanizado y lasur de protección color caoba.</t>
  </si>
  <si>
    <t>Suministro e instalación de Paso de 2.00 de largo y 28 cm de ancho, en madera de Pino inmunizada con sales C.C.A al 6.4 kg/m3. Conformada por dos teleras 14 cm x 04 cm. Incluye Gualderas y Tornillería para fijación.</t>
  </si>
  <si>
    <t>ESTRUCTURA EN MADERA Y ELEMENTOS PARA CUBIERTA</t>
  </si>
  <si>
    <t>Tensores en Guaya de 1/2". Incluye guaya, templete, grilletes y cáncamo largo.</t>
  </si>
  <si>
    <t>Tensores en Guaya de 3/8". Incluye guaya, templete, grilletes y cáncamo largo.</t>
  </si>
  <si>
    <t>Estructura de cubierta en madera de pino inmunizado con sales C.C.A al 6.4 Kg/m3, compuesto por correas de 8x4cm de sección, inlcuye fijaciones.</t>
  </si>
  <si>
    <t>Cercha Para Módulo Sendero Tipo 2.0 metros compuesta por elementos en madera de pino inmunizado con sales C.C.A al 6.4 Kg/m3 de secciones de 14x4. Incluye pernos, sujeciones. No incluye platinas o acoples de dilatación ni tensores en guaya.</t>
  </si>
  <si>
    <t>Cercha Para Módulo Sendero Tipo 1.50 metros compuesta por elementos en madera de pino inmunizado con sales C.C.A al 6.4 Kg/m3 de secciones de 14x4. Incluye pernos, sujeciones. No incluye platinas o acoples de dilatación ni tensores en guaya.</t>
  </si>
  <si>
    <t>Suministro e instalación de Cercha Para Módulo 1 compuesta por elementos en madera de pino inmunizado con sales C.C.A al 6.4 Kg/m3 de secciones de 18x4.  Incluye pernos, sujeciones. No incluye platinas o acoples de dilatación ni tensores en guaya.</t>
  </si>
  <si>
    <t>Suministro e instalación de Cercha Para Módulo 2 compuesta por elementos en madera de pino inmunizado con sales C.C.A al 6.4 Kg/m3 de secciones de 18x4.  Incluye pernos, sujeciones. No incluye platinas o acoples de dilatación ni tensores en guaya.</t>
  </si>
  <si>
    <t>Suministro e instalación de Cercha Para Módulo 3 compuesta por elementos en madera de pino inmunizado con sales C.C.A al 6.4 Kg/m3 de secciones de 18x4.  Incluye pernos, sujeciones. No incluye platinas o acoples de dilatación ni tensores en guaya.</t>
  </si>
  <si>
    <t>Suministro e instalación de Cercha Para Módulo 4 compuesta por elementos en madera de pino inmunizado con sales C.C.A al 6.4 Kg/m3 de secciones de 18x4.  Incluye pernos, sujeciones. No incluye platinas o acoples de dilatación ni tensores en guaya.</t>
  </si>
  <si>
    <t>Suministro e instalación de Teja termoacústica Ecoroof 37 - UPVC Verde. Incluye fijaciones</t>
  </si>
  <si>
    <t>Suministro e instalación de Caballete Ecoroof 37 UPVC 2.5mm Verde de 1.07 Mts</t>
  </si>
  <si>
    <t>Suministro e instalación de Limahoya/Canal en lámina galvanizada  Cal 22 y 500 mm de desarrollo. Incluye solapes, fijaciones, conexiones</t>
  </si>
  <si>
    <t>Canal recolectora de aguas lluvías en lámina Galvanizada Cal 24 - Sección 0.15x0.13 cm</t>
  </si>
  <si>
    <t>SEÑALIZACIÓN</t>
  </si>
  <si>
    <t>Señalización vertical interpretación tipo 1 (en madera de cultivo, pino inmunizado con sales C.C.A al 6.4 kg/m3, incluye Pilotes, platinas, soporte, Parales  08 X 08 cm (madera), tablero en tabla de 10 x 2,5 machimbreado, pirograbada, pintura de poliuretano y lasur color jacaranda a 2 manos).</t>
  </si>
  <si>
    <t>Señalización interpretación Tipo 2 (en madera de cultivo, pino inmunizado con sales C.C.A al 6.4 kg/m3, incluye soporte, marco  04 X 06 cm (madera), tablero en tabla de 10 x 2,5 machimbreado, pirograbada, pintura de poliuretano y lasur color jacaranda a 2 manos). Incluye placa en acrílico de 20x50 con información Braille.</t>
  </si>
  <si>
    <t>Señalización interpretación tipo 3 en lámina de acero inoxidable con información de mapa del recorrido y sistema Raster Braille. Dimensiones 15x4 cm</t>
  </si>
  <si>
    <t>RED HIDROSANITARIA</t>
  </si>
  <si>
    <t xml:space="preserve">Tuberia PVC-Sanitaria 3" </t>
  </si>
  <si>
    <t>Tuberia PVC-Sanitaria 4"</t>
  </si>
  <si>
    <t xml:space="preserve">Tuberia PVC-Saniatria 6" </t>
  </si>
  <si>
    <t>Tuberia PVC estructural 200mm</t>
  </si>
  <si>
    <t>Tragante doble de 4x3"</t>
  </si>
  <si>
    <t>Cuneta en concreto de 3000psi con sección de 0,20x0,30mts con tapa en concreto</t>
  </si>
  <si>
    <t>Drenes subhorizontales tuberia perforada diametro =2" Perforacion mecanica</t>
  </si>
  <si>
    <t>Camara de inspeccion cuadrada 0,80x0,80m en concreto</t>
  </si>
  <si>
    <t>Anclaje en concreto de 3000psi para tuberia PVC</t>
  </si>
  <si>
    <t>Cabezal de descole en concreto de 3000psi</t>
  </si>
  <si>
    <t>Soporte tipo pera 3"</t>
  </si>
  <si>
    <t>Soporte tipo pera 4"</t>
  </si>
  <si>
    <t>Soporte tipo pera 6"</t>
  </si>
  <si>
    <t>Excavacion en material comun</t>
  </si>
  <si>
    <t>Relleno con material comun</t>
  </si>
  <si>
    <t>RED ELÉCTRICA</t>
  </si>
  <si>
    <t>ACOMETIDA ELECTRICA PRINCIPAL Y PARCIALES</t>
  </si>
  <si>
    <t>7.1.1</t>
  </si>
  <si>
    <t>7.1.2</t>
  </si>
  <si>
    <t>7.1.3</t>
  </si>
  <si>
    <t>7.1.4</t>
  </si>
  <si>
    <t>Suministro e instalación de conector en Gel para conexión en recamara Ref. GHFC-1 tipo AP - 1. Marca TYCO o Similar</t>
  </si>
  <si>
    <t>7.1.5</t>
  </si>
  <si>
    <t>Suministro e instalacion de recámara en concreto con tapa tipo manhold peatonal de 100x100x100 cm de acuerdo a norma tipo CBTE de la EEP</t>
  </si>
  <si>
    <t>7.1.6</t>
  </si>
  <si>
    <t>Suministro e instalacion de recámara en concreto con tapa en concreto de 40x40x60 cm para alumbrado tipo CALE de acuerdo a norma de la EEP</t>
  </si>
  <si>
    <t>7.1.7</t>
  </si>
  <si>
    <t>Suministro e instalación de Tubería EMT 2Ø 2 ". Incluye accesorios y anclajes Para alimentación circuitos de tomas y alumbrado</t>
  </si>
  <si>
    <t>m</t>
  </si>
  <si>
    <t>7.1.8</t>
  </si>
  <si>
    <t>Suministro e instalación de Acometida parcial desde tablero de Distribución TD, para los circuitos # 9,  y # 11, en tuberia conduit EMT de Ø2" con cable de cobre aislado en 1F#10+1N#10+1T#10 tipo FR, HF, LS.</t>
  </si>
  <si>
    <t>7.1.9</t>
  </si>
  <si>
    <t>Suministro e instalación de caja de paso metálica 30x30x15</t>
  </si>
  <si>
    <t>7.1.10</t>
  </si>
  <si>
    <t>Suministro e instalación de Acometida principal desde tablero principal en Subestación Facultad de Eléctrica hastaPRIMERA CAJA DE PASO, en tuberia conduit PVC de 2Ø2" con cable de cobre aislado en 3F#4+1N#4+1T8 tipo FR, HF, LS, CT INCLUYE: Cable3F#4+1N#4+1T8 y Tuberia PCV de 2Ø2".</t>
  </si>
  <si>
    <t>7.1.11</t>
  </si>
  <si>
    <t>Suministro e instalación de ducto PVC de 2” tipo DB incluye excavación, lleno y cama de arena</t>
  </si>
  <si>
    <t>TABLEROS Y GABINETE POLICARBONATO</t>
  </si>
  <si>
    <t>7.2.1</t>
  </si>
  <si>
    <t>7.2.2</t>
  </si>
  <si>
    <t>Suministro e instalación de Gabinete en policarbonato o PVC con doble fondo, puerta y chapa. Dimensiones alto, Ancho, Profund. 100x60x25 cm</t>
  </si>
  <si>
    <t>7.2.3</t>
  </si>
  <si>
    <t>Suministro e instalación de Tablero de distribuciÓn en PVC tipo Riel de 12 circuitos con tapa.</t>
  </si>
  <si>
    <t>7.2.4</t>
  </si>
  <si>
    <t xml:space="preserve">Suministro e instalación de timmer electrónico ó Interruptor Horario Multiprograma Ref. 412631 marca Legrand o Similar. </t>
  </si>
  <si>
    <t>7.2.5</t>
  </si>
  <si>
    <t>Suministro e instalación de Totalizador tripolar de 3x70 Amp. Icc=10KA a 220 V. Ref. Easy Pack</t>
  </si>
  <si>
    <t>7.2.6</t>
  </si>
  <si>
    <t>Suministro e instalación de 1 varilla coperweld, cable de cobre desnudo # 8 para aterrizaje final de circuito con el SPAT general, soldadura exotermica y todos los accesorios para su correcto funcionamiento y marcación respectiva. Con normatividad vigente (RETIE).</t>
  </si>
  <si>
    <t>7.2.7</t>
  </si>
  <si>
    <t>Suministro e instalación de sistema de malla a tierra, incluye instalación de 3 varillas coperweld, cable de cobre desnudo # 2/0, soldadura exotermica y todos los accesorios para su correcto funcionamiento y marcación respectiva. Con normatividad vigente (RETIE).</t>
  </si>
  <si>
    <t>SALIDAS DE ILUMINACION Y TOMACORRIENTES</t>
  </si>
  <si>
    <t>7.3.1</t>
  </si>
  <si>
    <t>Suministro e instalación de salida de iluminacion a 127 - 220 V tipo exterior,  incluye instalación y regateo de ducto tubo conduit IMC de 3/4",  caja metálica radweld rectangular, cable 3x12 AWG, tapa metalica Radweld, prensoestopa, conectores y demas accesorios para su correta instalación. Con normatividad vigente (RETIE). L=3</t>
  </si>
  <si>
    <t>7.3.2</t>
  </si>
  <si>
    <t>Suministro e instalación de alimentación para salida de iluminación a 127 - 220 V tipo exterior,  incluye instalación y regateo de ducto tubo conduit IMC de 3/4",  desde recamara hasta salida de iluminación. Con normatividad vigente (RETIE). L=3</t>
  </si>
  <si>
    <t>7.3.3</t>
  </si>
  <si>
    <t>Suministro e instalación de alimentación para salida de iluminación a 127 - 220 V tipo exterior,  incluye instalación y regateo de ducto tubo conduit IMC de 3/4",  desde recamara hasta salida de iluminación. Con normatividad vigente (RETIE). L=5</t>
  </si>
  <si>
    <t>7.3.4</t>
  </si>
  <si>
    <t>Suministro e instalación de salida para tomacorriente doble tipo GFCI 110 V, con polo a tierra , incluye instalación y regateo de ducto conduit IMC de 3/4", cableado  No. 12 THHN / THWN,  tomacorriente doble linea Leviton   y marcación respectiva. Con normatividad vigente (RETIE).</t>
  </si>
  <si>
    <t>7.3.5</t>
  </si>
  <si>
    <t>Suministro e instalación de salida para tomacorriente doble 110 V, con polo a tierra , incluye instalación de ducto conduit IMC de 3/4", cableado  No. 12 THHN / THWN,  tomacorriente doble linea Leviton   y marcación respectiva. Con normatividad vigente (RETIE).</t>
  </si>
  <si>
    <t>LUMINARIAS</t>
  </si>
  <si>
    <t>7.4.1</t>
  </si>
  <si>
    <t>Suminstro e instalación de Luminaría con bombillo LER - PAR 30, potencia 10,1 W, flujo luminoso 605 Lm, eficiencia luminica 60,1 Lm/W.,  CRI 100%, Temperatura de color 3000 °K-, Vida útil 30.000 horas, Multivoltaje. Dimensiones 97 x 100 mm. Marca TECNOLITE, incluye cable encauchetado 3 x 16 AWG. Con normatividad vigente (RETILAP).</t>
  </si>
  <si>
    <t>7.4.2</t>
  </si>
  <si>
    <t>Suminstro e instalación de Luminaría tipo GU10L - LED - 001 -65, tipo exterior, potencia 5,8 W, flujo luminoso 372 Lm, eficiencia luminica 64,2 Lm/W.,  CRI 100%, Temperaura de color 3000 °K-, Vida útil 30.000 horas, Multivoltaje. Dimensiones 97x100 mm. Marca TECNOLITE, incluye cable encauchetado 3x16 AWG. Con normatividad vigente (RETILAP).</t>
  </si>
  <si>
    <t>TOTAL COSTOS DIRECTOS</t>
  </si>
  <si>
    <t>COSTOS INDIRECTOS</t>
  </si>
  <si>
    <t xml:space="preserve">ADMINISTRACION </t>
  </si>
  <si>
    <t>UTILIDAD</t>
  </si>
  <si>
    <t>IVA SOBRE UTILIDAD</t>
  </si>
  <si>
    <t>VALOR TOTAL</t>
  </si>
  <si>
    <t xml:space="preserve">Suministro e instalación de Acometida principal desde tablero principal en Subestación Facultad de Eléctrica hasta Tablero de Distribución TD, en tuberia conduit PVC de 2Ø2" con cable de cobre aislado en 3F#4+1N#4+1T8 tipo FR, HF, LS, CT </t>
  </si>
  <si>
    <t>Suministro e instalación de Acometida parcial desde tablero de Distribución TD para los circuitos# 6 y # 7, en tuberia conduit PVC de 2Ø2" con cable de cobre aislado en 1F#6+1N#6+1T8 tipo FR, HF, LS.</t>
  </si>
  <si>
    <t>Suministro e instalación de Acometida parcial desde tablero de Distribución TD, para los circuitos # 1, # 2, # 3 y # 4, en tuberia conduit PVC de 2Ø2" con cable de cobre aislado en 2F#8+1T8 tipo FR, HF, LS.</t>
  </si>
  <si>
    <t>Demolición, desmonte y restitución de cerramiento en  malla.   Incluyen cimentación,muro en ladrillo, viga pisamalla y reinstalación malla .</t>
  </si>
  <si>
    <t>Desmonte  y reinstalación de Graderias metálicas cubiertas. Incluye demolición y construcción de nuevos pedestales.</t>
  </si>
  <si>
    <t>Desmonte y reinstalación de gimansio al aire libre. Inlcuye demolición de bordillo, desmonte de estructura metálica.</t>
  </si>
  <si>
    <r>
      <t xml:space="preserve">Suministro e instalación de Tablero de distribución , </t>
    </r>
    <r>
      <rPr>
        <b/>
        <sz val="11"/>
        <color indexed="8"/>
        <rFont val="Arial"/>
        <family val="2"/>
      </rPr>
      <t>T D. Tri</t>
    </r>
    <r>
      <rPr>
        <sz val="11"/>
        <color indexed="8"/>
        <rFont val="Arial"/>
        <family val="2"/>
      </rPr>
      <t>fasico con espacio para totalizador con tapa y puerta de 12 circuitos, incluye breakers de acuerdo a diagrama unifilar.</t>
    </r>
  </si>
  <si>
    <t>Adecuacióny reinstalación de estructura metálica  escalera de jueces ( incluye soldadua y pintura)</t>
  </si>
  <si>
    <t>Sendero peatonal cubierto primera etapa – portería D a edificio 1B</t>
  </si>
  <si>
    <t>PROPONENTE</t>
  </si>
  <si>
    <t>Firma</t>
  </si>
  <si>
    <t>CUADRO DE CANTIDADES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</si>
</sst>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&quot; &quot;&quot;$&quot;&quot; &quot;* #,##0.00&quot; &quot;;&quot; &quot;&quot;$&quot;&quot; &quot;* &quot;-&quot;#,##0.00&quot; &quot;;&quot; &quot;&quot;$&quot;&quot; &quot;* &quot;-&quot;??&quot; &quot;"/>
    <numFmt numFmtId="165" formatCode="&quot; &quot;* #,##0.00&quot; &quot;;&quot;-&quot;* #,##0.00&quot; &quot;;&quot; &quot;* &quot;- &quot;"/>
    <numFmt numFmtId="166" formatCode="&quot; &quot;&quot;$&quot;&quot; &quot;* #,##0.00&quot; &quot;;&quot;-&quot;&quot;$&quot;&quot; &quot;* #,##0.00&quot; &quot;;&quot; &quot;&quot;$&quot;&quot; &quot;* &quot;-&quot;??&quot; &quot;"/>
    <numFmt numFmtId="167" formatCode="&quot; &quot;&quot;$&quot;&quot; &quot;* #,##0.00&quot; &quot;;&quot; &quot;&quot;$&quot;&quot; &quot;* \(#,##0.00\);&quot; &quot;&quot;$&quot;&quot; &quot;* &quot;-&quot;??&quot; &quot;"/>
    <numFmt numFmtId="168" formatCode="0.0"/>
    <numFmt numFmtId="169" formatCode="&quot; &quot;&quot;$&quot;&quot; &quot;* #,##0&quot; &quot;;&quot; &quot;&quot;$&quot;&quot; &quot;* &quot;-&quot;#,##0&quot; &quot;;&quot; &quot;&quot;$&quot;&quot; &quot;* &quot;-&quot;??&quot; &quot;"/>
    <numFmt numFmtId="170" formatCode="0.0%"/>
  </numFmts>
  <fonts count="13" x14ac:knownFonts="1">
    <font>
      <sz val="10"/>
      <color indexed="8"/>
      <name val="Arial"/>
    </font>
    <font>
      <b/>
      <sz val="10"/>
      <color indexed="8"/>
      <name val="Century Gothic"/>
    </font>
    <font>
      <sz val="10"/>
      <color indexed="8"/>
      <name val="Century Gothic"/>
    </font>
    <font>
      <sz val="10"/>
      <color indexed="8"/>
      <name val="Calibri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 applyNumberFormat="0" applyFill="0" applyBorder="0" applyProtection="0"/>
    <xf numFmtId="0" fontId="4" fillId="0" borderId="29"/>
    <xf numFmtId="41" fontId="4" fillId="0" borderId="29" applyFont="0" applyFill="0" applyBorder="0" applyAlignment="0" applyProtection="0"/>
  </cellStyleXfs>
  <cellXfs count="111">
    <xf numFmtId="0" fontId="0" fillId="0" borderId="0" xfId="0" applyFont="1" applyAlignment="1"/>
    <xf numFmtId="0" fontId="1" fillId="2" borderId="15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left" vertical="top" wrapText="1"/>
    </xf>
    <xf numFmtId="166" fontId="2" fillId="2" borderId="10" xfId="0" applyNumberFormat="1" applyFont="1" applyFill="1" applyBorder="1" applyAlignment="1">
      <alignment horizontal="right" vertical="center"/>
    </xf>
    <xf numFmtId="49" fontId="0" fillId="2" borderId="10" xfId="0" applyNumberFormat="1" applyFont="1" applyFill="1" applyBorder="1" applyAlignment="1">
      <alignment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49" fontId="0" fillId="2" borderId="10" xfId="0" applyNumberFormat="1" applyFont="1" applyFill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165" fontId="2" fillId="7" borderId="10" xfId="0" applyNumberFormat="1" applyFont="1" applyFill="1" applyBorder="1" applyAlignment="1">
      <alignment horizontal="center" vertical="center"/>
    </xf>
    <xf numFmtId="167" fontId="2" fillId="7" borderId="10" xfId="0" applyNumberFormat="1" applyFont="1" applyFill="1" applyBorder="1" applyAlignment="1">
      <alignment horizontal="center" vertical="center"/>
    </xf>
    <xf numFmtId="49" fontId="1" fillId="7" borderId="15" xfId="0" applyNumberFormat="1" applyFont="1" applyFill="1" applyBorder="1" applyAlignment="1">
      <alignment horizontal="center" vertical="center"/>
    </xf>
    <xf numFmtId="49" fontId="5" fillId="2" borderId="29" xfId="0" applyNumberFormat="1" applyFont="1" applyFill="1" applyBorder="1" applyAlignment="1"/>
    <xf numFmtId="0" fontId="5" fillId="0" borderId="1" xfId="0" applyFont="1" applyBorder="1" applyAlignment="1"/>
    <xf numFmtId="0" fontId="5" fillId="2" borderId="2" xfId="0" applyFont="1" applyFill="1" applyBorder="1" applyAlignment="1"/>
    <xf numFmtId="0" fontId="5" fillId="0" borderId="0" xfId="0" applyNumberFormat="1" applyFont="1" applyAlignment="1"/>
    <xf numFmtId="0" fontId="5" fillId="0" borderId="0" xfId="0" applyFont="1" applyAlignment="1"/>
    <xf numFmtId="0" fontId="5" fillId="0" borderId="3" xfId="0" applyFont="1" applyBorder="1" applyAlignment="1"/>
    <xf numFmtId="0" fontId="5" fillId="0" borderId="6" xfId="0" applyFont="1" applyBorder="1" applyAlignment="1"/>
    <xf numFmtId="49" fontId="6" fillId="3" borderId="15" xfId="0" applyNumberFormat="1" applyFont="1" applyFill="1" applyBorder="1" applyAlignment="1">
      <alignment vertical="center"/>
    </xf>
    <xf numFmtId="49" fontId="6" fillId="3" borderId="15" xfId="0" applyNumberFormat="1" applyFont="1" applyFill="1" applyBorder="1" applyAlignment="1">
      <alignment vertical="center" wrapText="1"/>
    </xf>
    <xf numFmtId="49" fontId="6" fillId="3" borderId="17" xfId="0" applyNumberFormat="1" applyFont="1" applyFill="1" applyBorder="1" applyAlignment="1">
      <alignment vertical="center"/>
    </xf>
    <xf numFmtId="0" fontId="5" fillId="2" borderId="23" xfId="0" applyFont="1" applyFill="1" applyBorder="1" applyAlignment="1"/>
    <xf numFmtId="49" fontId="6" fillId="4" borderId="24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center" vertical="center" wrapText="1"/>
    </xf>
    <xf numFmtId="0" fontId="6" fillId="4" borderId="15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2" borderId="15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center" vertical="center"/>
    </xf>
    <xf numFmtId="165" fontId="5" fillId="2" borderId="10" xfId="0" applyNumberFormat="1" applyFont="1" applyFill="1" applyBorder="1" applyAlignment="1">
      <alignment horizontal="right" vertical="center"/>
    </xf>
    <xf numFmtId="166" fontId="5" fillId="2" borderId="10" xfId="0" applyNumberFormat="1" applyFont="1" applyFill="1" applyBorder="1" applyAlignment="1">
      <alignment horizontal="right" vertical="center"/>
    </xf>
    <xf numFmtId="167" fontId="5" fillId="2" borderId="11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vertical="center" wrapText="1"/>
    </xf>
    <xf numFmtId="165" fontId="5" fillId="2" borderId="10" xfId="0" applyNumberFormat="1" applyFont="1" applyFill="1" applyBorder="1" applyAlignment="1">
      <alignment horizontal="center" vertical="center" wrapText="1"/>
    </xf>
    <xf numFmtId="167" fontId="5" fillId="2" borderId="10" xfId="0" applyNumberFormat="1" applyFont="1" applyFill="1" applyBorder="1" applyAlignment="1">
      <alignment horizontal="center" vertical="center"/>
    </xf>
    <xf numFmtId="167" fontId="5" fillId="2" borderId="10" xfId="0" applyNumberFormat="1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vertical="center" wrapText="1"/>
    </xf>
    <xf numFmtId="167" fontId="5" fillId="2" borderId="10" xfId="0" applyNumberFormat="1" applyFont="1" applyFill="1" applyBorder="1" applyAlignment="1">
      <alignment vertical="center"/>
    </xf>
    <xf numFmtId="168" fontId="6" fillId="2" borderId="15" xfId="0" applyNumberFormat="1" applyFont="1" applyFill="1" applyBorder="1" applyAlignment="1">
      <alignment horizontal="center" vertical="center"/>
    </xf>
    <xf numFmtId="0" fontId="6" fillId="5" borderId="15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164" fontId="6" fillId="5" borderId="11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/>
    </xf>
    <xf numFmtId="164" fontId="6" fillId="6" borderId="21" xfId="0" applyNumberFormat="1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right" vertical="center"/>
    </xf>
    <xf numFmtId="169" fontId="6" fillId="6" borderId="22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/>
    <xf numFmtId="0" fontId="5" fillId="0" borderId="27" xfId="0" applyFont="1" applyBorder="1" applyAlignment="1"/>
    <xf numFmtId="0" fontId="6" fillId="6" borderId="4" xfId="0" applyFont="1" applyFill="1" applyBorder="1" applyAlignment="1">
      <alignment vertical="center" wrapText="1"/>
    </xf>
    <xf numFmtId="169" fontId="6" fillId="6" borderId="5" xfId="0" applyNumberFormat="1" applyFont="1" applyFill="1" applyBorder="1" applyAlignment="1">
      <alignment vertical="center" wrapText="1"/>
    </xf>
    <xf numFmtId="170" fontId="6" fillId="2" borderId="10" xfId="0" applyNumberFormat="1" applyFont="1" applyFill="1" applyBorder="1" applyAlignment="1">
      <alignment horizontal="right" vertical="center" wrapText="1"/>
    </xf>
    <xf numFmtId="169" fontId="5" fillId="2" borderId="11" xfId="0" applyNumberFormat="1" applyFont="1" applyFill="1" applyBorder="1" applyAlignment="1">
      <alignment horizontal="center" vertical="center" wrapText="1"/>
    </xf>
    <xf numFmtId="9" fontId="6" fillId="2" borderId="10" xfId="0" applyNumberFormat="1" applyFont="1" applyFill="1" applyBorder="1" applyAlignment="1">
      <alignment horizontal="right" vertical="center" wrapText="1"/>
    </xf>
    <xf numFmtId="169" fontId="5" fillId="2" borderId="11" xfId="0" applyNumberFormat="1" applyFont="1" applyFill="1" applyBorder="1" applyAlignment="1">
      <alignment horizontal="right" vertical="center" wrapText="1"/>
    </xf>
    <xf numFmtId="0" fontId="5" fillId="2" borderId="28" xfId="0" applyFont="1" applyFill="1" applyBorder="1" applyAlignment="1"/>
    <xf numFmtId="0" fontId="5" fillId="2" borderId="1" xfId="0" applyFont="1" applyFill="1" applyBorder="1" applyAlignment="1"/>
    <xf numFmtId="49" fontId="10" fillId="2" borderId="1" xfId="0" applyNumberFormat="1" applyFont="1" applyFill="1" applyBorder="1" applyAlignment="1"/>
    <xf numFmtId="165" fontId="11" fillId="2" borderId="10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vertical="center" wrapText="1"/>
    </xf>
    <xf numFmtId="49" fontId="0" fillId="0" borderId="10" xfId="0" applyNumberFormat="1" applyFont="1" applyFill="1" applyBorder="1" applyAlignment="1">
      <alignment vertical="center" wrapText="1"/>
    </xf>
    <xf numFmtId="0" fontId="6" fillId="2" borderId="12" xfId="0" applyNumberFormat="1" applyFont="1" applyFill="1" applyBorder="1" applyAlignment="1">
      <alignment horizontal="center" vertical="center"/>
    </xf>
    <xf numFmtId="2" fontId="6" fillId="2" borderId="12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>
      <alignment horizontal="left" vertical="top" wrapText="1"/>
    </xf>
    <xf numFmtId="39" fontId="11" fillId="0" borderId="30" xfId="0" applyNumberFormat="1" applyFont="1" applyBorder="1" applyAlignment="1">
      <alignment horizontal="left" vertical="center" wrapText="1"/>
    </xf>
    <xf numFmtId="166" fontId="11" fillId="2" borderId="10" xfId="0" applyNumberFormat="1" applyFont="1" applyFill="1" applyBorder="1" applyAlignment="1">
      <alignment horizontal="right" vertical="center"/>
    </xf>
    <xf numFmtId="165" fontId="5" fillId="0" borderId="10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/>
    </xf>
    <xf numFmtId="49" fontId="5" fillId="2" borderId="22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left" vertical="center"/>
    </xf>
    <xf numFmtId="14" fontId="5" fillId="2" borderId="8" xfId="0" applyNumberFormat="1" applyFont="1" applyFill="1" applyBorder="1" applyAlignment="1">
      <alignment horizontal="left" vertical="center"/>
    </xf>
    <xf numFmtId="14" fontId="5" fillId="2" borderId="9" xfId="0" applyNumberFormat="1" applyFont="1" applyFill="1" applyBorder="1" applyAlignment="1">
      <alignment horizontal="left" vertical="center"/>
    </xf>
    <xf numFmtId="49" fontId="5" fillId="2" borderId="16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49" fontId="5" fillId="2" borderId="18" xfId="0" applyNumberFormat="1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49" fontId="6" fillId="6" borderId="17" xfId="0" applyNumberFormat="1" applyFont="1" applyFill="1" applyBorder="1" applyAlignment="1">
      <alignment horizontal="center" vertical="center"/>
    </xf>
    <xf numFmtId="164" fontId="6" fillId="6" borderId="21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/>
    </xf>
    <xf numFmtId="49" fontId="6" fillId="6" borderId="24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</cellXfs>
  <cellStyles count="3">
    <cellStyle name="Millares [0] 2" xfId="2" xr:uid="{26421AED-A789-0344-AF1B-325931F2001A}"/>
    <cellStyle name="Normal" xfId="0" builtinId="0"/>
    <cellStyle name="Normal 3" xfId="1" xr:uid="{53CD2B42-2E3F-0144-92B5-72692F244A9E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1F497D"/>
      <rgbColor rgb="FFD8D8D8"/>
      <rgbColor rgb="FFBFBFBF"/>
      <rgbColor rgb="FF9BBB59"/>
      <rgbColor rgb="FFD2DAE4"/>
      <rgbColor rgb="FF6EA92D"/>
      <rgbColor rgb="FFA5A5A5"/>
      <rgbColor rgb="FFFFFF00"/>
      <rgbColor rgb="FF0000FF"/>
      <rgbColor rgb="FF0000D4"/>
      <rgbColor rgb="FF0033CC"/>
      <rgbColor rgb="FFF79646"/>
      <rgbColor rgb="FF808080"/>
      <rgbColor rgb="FFFF0000"/>
      <rgbColor rgb="FFC0C0C0"/>
      <rgbColor rgb="FFF2F2F2"/>
      <rgbColor rgb="FFDD0806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617924</xdr:colOff>
      <xdr:row>1</xdr:row>
      <xdr:rowOff>80015</xdr:rowOff>
    </xdr:from>
    <xdr:to>
      <xdr:col>6</xdr:col>
      <xdr:colOff>1130194</xdr:colOff>
      <xdr:row>8</xdr:row>
      <xdr:rowOff>109167</xdr:rowOff>
    </xdr:to>
    <xdr:pic>
      <xdr:nvPicPr>
        <xdr:cNvPr id="8" name="Imagen 1" descr="Imagen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9324" y="257815"/>
          <a:ext cx="2137871" cy="121025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666749</xdr:colOff>
      <xdr:row>124</xdr:row>
      <xdr:rowOff>63500</xdr:rowOff>
    </xdr:from>
    <xdr:to>
      <xdr:col>2</xdr:col>
      <xdr:colOff>3456213</xdr:colOff>
      <xdr:row>124</xdr:row>
      <xdr:rowOff>63500</xdr:rowOff>
    </xdr:to>
    <xdr:sp macro="" textlink="">
      <xdr:nvSpPr>
        <xdr:cNvPr id="9" name="Conector recto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828674" y="35258375"/>
          <a:ext cx="3484789" cy="0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P130"/>
  <sheetViews>
    <sheetView showGridLines="0" tabSelected="1" topLeftCell="B25" zoomScale="80" zoomScaleNormal="80" workbookViewId="0">
      <selection activeCell="E31" sqref="E31"/>
    </sheetView>
  </sheetViews>
  <sheetFormatPr baseColWidth="10" defaultColWidth="11.42578125" defaultRowHeight="12.95" customHeight="1" x14ac:dyDescent="0.2"/>
  <cols>
    <col min="1" max="1" width="2.42578125" style="15" customWidth="1"/>
    <col min="2" max="2" width="10.42578125" style="15" customWidth="1"/>
    <col min="3" max="3" width="85.140625" style="15" customWidth="1"/>
    <col min="4" max="4" width="15.28515625" style="15" customWidth="1"/>
    <col min="5" max="5" width="16.85546875" style="15" customWidth="1"/>
    <col min="6" max="6" width="21.28515625" style="15" customWidth="1"/>
    <col min="7" max="7" width="24" style="15" customWidth="1"/>
    <col min="8" max="8" width="2.42578125" style="15" customWidth="1"/>
    <col min="9" max="250" width="11.42578125" style="15" customWidth="1"/>
    <col min="251" max="16384" width="11.42578125" style="16"/>
  </cols>
  <sheetData>
    <row r="1" spans="1:8" ht="14.1" customHeight="1" thickBot="1" x14ac:dyDescent="0.25">
      <c r="A1" s="13"/>
      <c r="B1" s="14"/>
      <c r="C1" s="14"/>
      <c r="D1" s="14"/>
      <c r="E1" s="14"/>
      <c r="F1" s="14"/>
      <c r="G1" s="14"/>
      <c r="H1" s="13"/>
    </row>
    <row r="2" spans="1:8" ht="13.5" customHeight="1" x14ac:dyDescent="0.2">
      <c r="A2" s="17"/>
      <c r="B2" s="88" t="s">
        <v>156</v>
      </c>
      <c r="C2" s="89"/>
      <c r="D2" s="89"/>
      <c r="E2" s="90"/>
      <c r="F2" s="76"/>
      <c r="G2" s="77"/>
      <c r="H2" s="18"/>
    </row>
    <row r="3" spans="1:8" ht="13.5" customHeight="1" x14ac:dyDescent="0.2">
      <c r="A3" s="17"/>
      <c r="B3" s="82" t="s">
        <v>153</v>
      </c>
      <c r="C3" s="83"/>
      <c r="D3" s="83"/>
      <c r="E3" s="84"/>
      <c r="F3" s="78"/>
      <c r="G3" s="79"/>
      <c r="H3" s="18"/>
    </row>
    <row r="4" spans="1:8" ht="12.95" customHeight="1" x14ac:dyDescent="0.2">
      <c r="A4" s="17"/>
      <c r="B4" s="85"/>
      <c r="C4" s="86"/>
      <c r="D4" s="86"/>
      <c r="E4" s="87"/>
      <c r="F4" s="78"/>
      <c r="G4" s="79"/>
      <c r="H4" s="18"/>
    </row>
    <row r="5" spans="1:8" ht="13.5" customHeight="1" x14ac:dyDescent="0.2">
      <c r="A5" s="17"/>
      <c r="F5" s="78"/>
      <c r="G5" s="79"/>
      <c r="H5" s="18"/>
    </row>
    <row r="6" spans="1:8" ht="12.95" customHeight="1" x14ac:dyDescent="0.2">
      <c r="A6" s="17"/>
      <c r="B6" s="91"/>
      <c r="C6" s="92"/>
      <c r="D6" s="92"/>
      <c r="E6" s="93"/>
      <c r="F6" s="78"/>
      <c r="G6" s="79"/>
      <c r="H6" s="18"/>
    </row>
    <row r="7" spans="1:8" ht="12.95" customHeight="1" x14ac:dyDescent="0.2">
      <c r="A7" s="17"/>
      <c r="B7" s="19" t="s">
        <v>0</v>
      </c>
      <c r="C7" s="94" t="s">
        <v>1</v>
      </c>
      <c r="D7" s="95"/>
      <c r="E7" s="96"/>
      <c r="F7" s="78"/>
      <c r="G7" s="79"/>
      <c r="H7" s="18"/>
    </row>
    <row r="8" spans="1:8" ht="13.5" customHeight="1" x14ac:dyDescent="0.2">
      <c r="A8" s="17"/>
      <c r="B8" s="20" t="s">
        <v>2</v>
      </c>
      <c r="C8" s="97" t="s">
        <v>3</v>
      </c>
      <c r="D8" s="98"/>
      <c r="E8" s="99"/>
      <c r="F8" s="78"/>
      <c r="G8" s="79"/>
      <c r="H8" s="18"/>
    </row>
    <row r="9" spans="1:8" ht="14.1" customHeight="1" thickBot="1" x14ac:dyDescent="0.25">
      <c r="A9" s="17"/>
      <c r="B9" s="21" t="s">
        <v>4</v>
      </c>
      <c r="C9" s="100" t="s">
        <v>5</v>
      </c>
      <c r="D9" s="101"/>
      <c r="E9" s="102"/>
      <c r="F9" s="80"/>
      <c r="G9" s="81"/>
      <c r="H9" s="18"/>
    </row>
    <row r="10" spans="1:8" ht="14.1" customHeight="1" thickBot="1" x14ac:dyDescent="0.25">
      <c r="A10" s="13"/>
      <c r="B10" s="22"/>
      <c r="C10" s="22"/>
      <c r="D10" s="22"/>
      <c r="E10" s="22"/>
      <c r="F10" s="22"/>
      <c r="G10" s="22"/>
      <c r="H10" s="13"/>
    </row>
    <row r="11" spans="1:8" ht="14.1" customHeight="1" x14ac:dyDescent="0.2">
      <c r="A11" s="17"/>
      <c r="B11" s="23" t="s">
        <v>6</v>
      </c>
      <c r="C11" s="24" t="s">
        <v>7</v>
      </c>
      <c r="D11" s="24" t="s">
        <v>8</v>
      </c>
      <c r="E11" s="24" t="s">
        <v>9</v>
      </c>
      <c r="F11" s="24" t="s">
        <v>10</v>
      </c>
      <c r="G11" s="25" t="s">
        <v>11</v>
      </c>
      <c r="H11" s="18"/>
    </row>
    <row r="12" spans="1:8" ht="14.1" customHeight="1" x14ac:dyDescent="0.2">
      <c r="A12" s="17"/>
      <c r="B12" s="26">
        <v>1</v>
      </c>
      <c r="C12" s="27" t="s">
        <v>12</v>
      </c>
      <c r="D12" s="28"/>
      <c r="E12" s="28"/>
      <c r="F12" s="28"/>
      <c r="G12" s="37">
        <f>SUM(G13:G27)</f>
        <v>0</v>
      </c>
      <c r="H12" s="18"/>
    </row>
    <row r="13" spans="1:8" ht="30" customHeight="1" x14ac:dyDescent="0.2">
      <c r="A13" s="17"/>
      <c r="B13" s="29">
        <v>1.1000000000000001</v>
      </c>
      <c r="C13" s="30" t="s">
        <v>13</v>
      </c>
      <c r="D13" s="31" t="s">
        <v>14</v>
      </c>
      <c r="E13" s="32">
        <v>1320</v>
      </c>
      <c r="F13" s="33"/>
      <c r="G13" s="34">
        <f t="shared" ref="G13:G27" si="0">ROUND(E13*F13,0)</f>
        <v>0</v>
      </c>
      <c r="H13" s="18"/>
    </row>
    <row r="14" spans="1:8" ht="15" customHeight="1" x14ac:dyDescent="0.2">
      <c r="A14" s="17"/>
      <c r="B14" s="29">
        <v>1.2</v>
      </c>
      <c r="C14" s="30" t="s">
        <v>15</v>
      </c>
      <c r="D14" s="31" t="s">
        <v>16</v>
      </c>
      <c r="E14" s="32">
        <v>100</v>
      </c>
      <c r="F14" s="33"/>
      <c r="G14" s="34">
        <f t="shared" si="0"/>
        <v>0</v>
      </c>
      <c r="H14" s="18"/>
    </row>
    <row r="15" spans="1:8" ht="30" customHeight="1" x14ac:dyDescent="0.2">
      <c r="A15" s="17"/>
      <c r="B15" s="29">
        <v>1.3</v>
      </c>
      <c r="C15" s="30" t="s">
        <v>17</v>
      </c>
      <c r="D15" s="35" t="s">
        <v>18</v>
      </c>
      <c r="E15" s="32">
        <v>1</v>
      </c>
      <c r="F15" s="33"/>
      <c r="G15" s="34">
        <f t="shared" si="0"/>
        <v>0</v>
      </c>
      <c r="H15" s="18"/>
    </row>
    <row r="16" spans="1:8" ht="30" customHeight="1" x14ac:dyDescent="0.2">
      <c r="A16" s="17"/>
      <c r="B16" s="29">
        <v>1.4</v>
      </c>
      <c r="C16" s="30" t="s">
        <v>19</v>
      </c>
      <c r="D16" s="31" t="s">
        <v>14</v>
      </c>
      <c r="E16" s="32">
        <v>28</v>
      </c>
      <c r="F16" s="33"/>
      <c r="G16" s="34">
        <f t="shared" si="0"/>
        <v>0</v>
      </c>
      <c r="H16" s="18"/>
    </row>
    <row r="17" spans="1:8" ht="15" customHeight="1" x14ac:dyDescent="0.2">
      <c r="A17" s="17"/>
      <c r="B17" s="29">
        <v>1.5</v>
      </c>
      <c r="C17" s="30" t="s">
        <v>20</v>
      </c>
      <c r="D17" s="31" t="s">
        <v>21</v>
      </c>
      <c r="E17" s="32">
        <v>1</v>
      </c>
      <c r="F17" s="33"/>
      <c r="G17" s="34">
        <f t="shared" si="0"/>
        <v>0</v>
      </c>
      <c r="H17" s="18"/>
    </row>
    <row r="18" spans="1:8" ht="15" customHeight="1" x14ac:dyDescent="0.2">
      <c r="A18" s="17"/>
      <c r="B18" s="29">
        <v>1.6</v>
      </c>
      <c r="C18" s="30" t="s">
        <v>22</v>
      </c>
      <c r="D18" s="31" t="s">
        <v>21</v>
      </c>
      <c r="E18" s="32">
        <v>1</v>
      </c>
      <c r="F18" s="33"/>
      <c r="G18" s="34">
        <f t="shared" si="0"/>
        <v>0</v>
      </c>
      <c r="H18" s="18"/>
    </row>
    <row r="19" spans="1:8" ht="15" customHeight="1" x14ac:dyDescent="0.2">
      <c r="A19" s="17"/>
      <c r="B19" s="29">
        <v>1.7</v>
      </c>
      <c r="C19" s="72" t="s">
        <v>23</v>
      </c>
      <c r="D19" s="31" t="s">
        <v>14</v>
      </c>
      <c r="E19" s="75">
        <v>40.08</v>
      </c>
      <c r="F19" s="74"/>
      <c r="G19" s="34">
        <f t="shared" si="0"/>
        <v>0</v>
      </c>
      <c r="H19" s="18"/>
    </row>
    <row r="20" spans="1:8" ht="30" customHeight="1" x14ac:dyDescent="0.2">
      <c r="A20" s="17"/>
      <c r="B20" s="68">
        <v>1.8</v>
      </c>
      <c r="C20" s="73" t="s">
        <v>148</v>
      </c>
      <c r="D20" s="70" t="s">
        <v>16</v>
      </c>
      <c r="E20" s="32">
        <v>41</v>
      </c>
      <c r="F20" s="74"/>
      <c r="G20" s="34">
        <f t="shared" si="0"/>
        <v>0</v>
      </c>
      <c r="H20" s="18"/>
    </row>
    <row r="21" spans="1:8" ht="27.75" customHeight="1" x14ac:dyDescent="0.2">
      <c r="A21" s="17"/>
      <c r="B21" s="68">
        <v>1.9</v>
      </c>
      <c r="C21" s="73" t="s">
        <v>149</v>
      </c>
      <c r="D21" s="71" t="s">
        <v>18</v>
      </c>
      <c r="E21" s="32">
        <v>2</v>
      </c>
      <c r="F21" s="74"/>
      <c r="G21" s="34">
        <f t="shared" si="0"/>
        <v>0</v>
      </c>
      <c r="H21" s="18"/>
    </row>
    <row r="22" spans="1:8" ht="27" customHeight="1" x14ac:dyDescent="0.2">
      <c r="A22" s="17"/>
      <c r="B22" s="69">
        <v>1.1000000000000001</v>
      </c>
      <c r="C22" s="73" t="s">
        <v>152</v>
      </c>
      <c r="D22" s="71" t="s">
        <v>18</v>
      </c>
      <c r="E22" s="32">
        <v>1</v>
      </c>
      <c r="F22" s="74"/>
      <c r="G22" s="34">
        <f t="shared" si="0"/>
        <v>0</v>
      </c>
      <c r="H22" s="18"/>
    </row>
    <row r="23" spans="1:8" ht="29.25" customHeight="1" x14ac:dyDescent="0.2">
      <c r="A23" s="17"/>
      <c r="B23" s="69">
        <v>1.1100000000000001</v>
      </c>
      <c r="C23" s="73" t="s">
        <v>150</v>
      </c>
      <c r="D23" s="70" t="s">
        <v>24</v>
      </c>
      <c r="E23" s="32">
        <v>1</v>
      </c>
      <c r="F23" s="74"/>
      <c r="G23" s="34">
        <f t="shared" si="0"/>
        <v>0</v>
      </c>
      <c r="H23" s="18"/>
    </row>
    <row r="24" spans="1:8" ht="15" customHeight="1" x14ac:dyDescent="0.2">
      <c r="A24" s="17"/>
      <c r="B24" s="29">
        <v>1.1200000000000001</v>
      </c>
      <c r="C24" s="73" t="s">
        <v>25</v>
      </c>
      <c r="D24" s="31" t="s">
        <v>26</v>
      </c>
      <c r="E24" s="32">
        <v>34</v>
      </c>
      <c r="F24" s="33"/>
      <c r="G24" s="34">
        <f t="shared" si="0"/>
        <v>0</v>
      </c>
      <c r="H24" s="18"/>
    </row>
    <row r="25" spans="1:8" ht="15" customHeight="1" x14ac:dyDescent="0.2">
      <c r="A25" s="17"/>
      <c r="B25" s="29">
        <v>1.1299999999999999</v>
      </c>
      <c r="C25" s="73" t="s">
        <v>27</v>
      </c>
      <c r="D25" s="31" t="s">
        <v>28</v>
      </c>
      <c r="E25" s="32">
        <v>8</v>
      </c>
      <c r="F25" s="33"/>
      <c r="G25" s="34">
        <f t="shared" si="0"/>
        <v>0</v>
      </c>
      <c r="H25" s="18"/>
    </row>
    <row r="26" spans="1:8" ht="15" customHeight="1" x14ac:dyDescent="0.2">
      <c r="A26" s="17"/>
      <c r="B26" s="1">
        <v>1.1399999999999999</v>
      </c>
      <c r="C26" s="2" t="s">
        <v>29</v>
      </c>
      <c r="D26" s="7" t="s">
        <v>14</v>
      </c>
      <c r="E26" s="32">
        <v>6</v>
      </c>
      <c r="F26" s="3"/>
      <c r="G26" s="34">
        <f t="shared" si="0"/>
        <v>0</v>
      </c>
      <c r="H26" s="18"/>
    </row>
    <row r="27" spans="1:8" ht="15" customHeight="1" x14ac:dyDescent="0.2">
      <c r="A27" s="17"/>
      <c r="B27" s="1">
        <v>1.1499999999999999</v>
      </c>
      <c r="C27" s="2" t="s">
        <v>30</v>
      </c>
      <c r="D27" s="7" t="s">
        <v>31</v>
      </c>
      <c r="E27" s="32">
        <v>1</v>
      </c>
      <c r="F27" s="3"/>
      <c r="G27" s="34">
        <f t="shared" si="0"/>
        <v>0</v>
      </c>
      <c r="H27" s="18"/>
    </row>
    <row r="28" spans="1:8" ht="14.1" customHeight="1" x14ac:dyDescent="0.2">
      <c r="A28" s="17"/>
      <c r="B28" s="26">
        <v>2</v>
      </c>
      <c r="C28" s="27" t="s">
        <v>32</v>
      </c>
      <c r="D28" s="28"/>
      <c r="E28" s="28"/>
      <c r="F28" s="28"/>
      <c r="G28" s="37">
        <f>SUM(G29:G40)</f>
        <v>0</v>
      </c>
      <c r="H28" s="18"/>
    </row>
    <row r="29" spans="1:8" ht="27.95" customHeight="1" x14ac:dyDescent="0.2">
      <c r="A29" s="17"/>
      <c r="B29" s="29">
        <v>2.1</v>
      </c>
      <c r="C29" s="38" t="s">
        <v>33</v>
      </c>
      <c r="D29" s="35" t="s">
        <v>26</v>
      </c>
      <c r="E29" s="39">
        <v>119</v>
      </c>
      <c r="F29" s="40"/>
      <c r="G29" s="34">
        <f t="shared" ref="G29:G40" si="1">ROUND(E29*F29,0)</f>
        <v>0</v>
      </c>
      <c r="H29" s="18"/>
    </row>
    <row r="30" spans="1:8" ht="27.95" customHeight="1" x14ac:dyDescent="0.2">
      <c r="A30" s="17"/>
      <c r="B30" s="29">
        <v>2.2000000000000002</v>
      </c>
      <c r="C30" s="38" t="s">
        <v>34</v>
      </c>
      <c r="D30" s="35" t="s">
        <v>16</v>
      </c>
      <c r="E30" s="39">
        <v>1950</v>
      </c>
      <c r="F30" s="41"/>
      <c r="G30" s="34">
        <f t="shared" si="1"/>
        <v>0</v>
      </c>
      <c r="H30" s="18"/>
    </row>
    <row r="31" spans="1:8" ht="27.95" customHeight="1" x14ac:dyDescent="0.2">
      <c r="A31" s="17"/>
      <c r="B31" s="29">
        <v>2.2999999999999998</v>
      </c>
      <c r="C31" s="38" t="s">
        <v>35</v>
      </c>
      <c r="D31" s="35" t="s">
        <v>18</v>
      </c>
      <c r="E31" s="39">
        <v>523</v>
      </c>
      <c r="F31" s="33"/>
      <c r="G31" s="34">
        <f t="shared" si="1"/>
        <v>0</v>
      </c>
      <c r="H31" s="18"/>
    </row>
    <row r="32" spans="1:8" ht="42" customHeight="1" x14ac:dyDescent="0.2">
      <c r="A32" s="17"/>
      <c r="B32" s="29">
        <v>2.4</v>
      </c>
      <c r="C32" s="38" t="s">
        <v>36</v>
      </c>
      <c r="D32" s="35" t="s">
        <v>18</v>
      </c>
      <c r="E32" s="39">
        <v>93</v>
      </c>
      <c r="F32" s="33"/>
      <c r="G32" s="34">
        <f t="shared" si="1"/>
        <v>0</v>
      </c>
      <c r="H32" s="18"/>
    </row>
    <row r="33" spans="1:8" ht="14.1" customHeight="1" x14ac:dyDescent="0.2">
      <c r="A33" s="17"/>
      <c r="B33" s="29">
        <v>2.5</v>
      </c>
      <c r="C33" s="38" t="s">
        <v>37</v>
      </c>
      <c r="D33" s="31" t="s">
        <v>16</v>
      </c>
      <c r="E33" s="42">
        <v>169.5</v>
      </c>
      <c r="F33" s="33"/>
      <c r="G33" s="34">
        <f t="shared" si="1"/>
        <v>0</v>
      </c>
      <c r="H33" s="18"/>
    </row>
    <row r="34" spans="1:8" ht="14.1" customHeight="1" x14ac:dyDescent="0.2">
      <c r="A34" s="17"/>
      <c r="B34" s="29">
        <v>2.6</v>
      </c>
      <c r="C34" s="38" t="s">
        <v>38</v>
      </c>
      <c r="D34" s="31" t="s">
        <v>16</v>
      </c>
      <c r="E34" s="42">
        <v>109</v>
      </c>
      <c r="F34" s="33"/>
      <c r="G34" s="34">
        <f t="shared" si="1"/>
        <v>0</v>
      </c>
      <c r="H34" s="18"/>
    </row>
    <row r="35" spans="1:8" ht="30" customHeight="1" x14ac:dyDescent="0.2">
      <c r="A35" s="17"/>
      <c r="B35" s="29">
        <v>2.7</v>
      </c>
      <c r="C35" s="43" t="s">
        <v>39</v>
      </c>
      <c r="D35" s="31" t="s">
        <v>40</v>
      </c>
      <c r="E35" s="42">
        <v>2560</v>
      </c>
      <c r="F35" s="33"/>
      <c r="G35" s="34">
        <f t="shared" si="1"/>
        <v>0</v>
      </c>
      <c r="H35" s="18"/>
    </row>
    <row r="36" spans="1:8" ht="45" customHeight="1" x14ac:dyDescent="0.2">
      <c r="A36" s="17"/>
      <c r="B36" s="29">
        <v>2.8</v>
      </c>
      <c r="C36" s="43" t="s">
        <v>41</v>
      </c>
      <c r="D36" s="31" t="s">
        <v>16</v>
      </c>
      <c r="E36" s="42">
        <v>23</v>
      </c>
      <c r="F36" s="33"/>
      <c r="G36" s="34">
        <f t="shared" si="1"/>
        <v>0</v>
      </c>
      <c r="H36" s="18"/>
    </row>
    <row r="37" spans="1:8" ht="30" customHeight="1" x14ac:dyDescent="0.2">
      <c r="A37" s="17"/>
      <c r="B37" s="29">
        <v>2.9</v>
      </c>
      <c r="C37" s="43" t="s">
        <v>42</v>
      </c>
      <c r="D37" s="35" t="s">
        <v>18</v>
      </c>
      <c r="E37" s="42">
        <v>110</v>
      </c>
      <c r="F37" s="33"/>
      <c r="G37" s="34">
        <f t="shared" si="1"/>
        <v>0</v>
      </c>
      <c r="H37" s="18"/>
    </row>
    <row r="38" spans="1:8" ht="30" customHeight="1" x14ac:dyDescent="0.2">
      <c r="A38" s="17"/>
      <c r="B38" s="36">
        <v>2.1</v>
      </c>
      <c r="C38" s="43" t="s">
        <v>43</v>
      </c>
      <c r="D38" s="35" t="s">
        <v>14</v>
      </c>
      <c r="E38" s="42">
        <v>32</v>
      </c>
      <c r="F38" s="33"/>
      <c r="G38" s="34">
        <f t="shared" si="1"/>
        <v>0</v>
      </c>
      <c r="H38" s="18"/>
    </row>
    <row r="39" spans="1:8" ht="15" customHeight="1" x14ac:dyDescent="0.2">
      <c r="A39" s="17"/>
      <c r="B39" s="29">
        <v>2.11</v>
      </c>
      <c r="C39" s="43" t="s">
        <v>44</v>
      </c>
      <c r="D39" s="35" t="s">
        <v>26</v>
      </c>
      <c r="E39" s="42">
        <v>4</v>
      </c>
      <c r="F39" s="33"/>
      <c r="G39" s="34">
        <f t="shared" si="1"/>
        <v>0</v>
      </c>
      <c r="H39" s="18"/>
    </row>
    <row r="40" spans="1:8" ht="34.5" customHeight="1" x14ac:dyDescent="0.2">
      <c r="A40" s="17"/>
      <c r="B40" s="29">
        <v>2.12</v>
      </c>
      <c r="C40" s="43" t="s">
        <v>45</v>
      </c>
      <c r="D40" s="35" t="s">
        <v>16</v>
      </c>
      <c r="E40" s="42">
        <v>18</v>
      </c>
      <c r="F40" s="33"/>
      <c r="G40" s="34">
        <f t="shared" si="1"/>
        <v>0</v>
      </c>
      <c r="H40" s="18"/>
    </row>
    <row r="41" spans="1:8" ht="14.1" customHeight="1" x14ac:dyDescent="0.2">
      <c r="A41" s="17"/>
      <c r="B41" s="26">
        <v>3</v>
      </c>
      <c r="C41" s="27" t="s">
        <v>46</v>
      </c>
      <c r="D41" s="28"/>
      <c r="E41" s="28"/>
      <c r="F41" s="28"/>
      <c r="G41" s="37">
        <f>SUM(G42:G47)</f>
        <v>0</v>
      </c>
      <c r="H41" s="18"/>
    </row>
    <row r="42" spans="1:8" ht="42" customHeight="1" x14ac:dyDescent="0.2">
      <c r="A42" s="17"/>
      <c r="B42" s="29">
        <v>3.1</v>
      </c>
      <c r="C42" s="38" t="s">
        <v>47</v>
      </c>
      <c r="D42" s="31" t="s">
        <v>16</v>
      </c>
      <c r="E42" s="39">
        <v>1219</v>
      </c>
      <c r="F42" s="33"/>
      <c r="G42" s="34">
        <f t="shared" ref="G42:G47" si="2">ROUND(E42*F42,0)</f>
        <v>0</v>
      </c>
      <c r="H42" s="18"/>
    </row>
    <row r="43" spans="1:8" ht="56.1" customHeight="1" x14ac:dyDescent="0.2">
      <c r="A43" s="17"/>
      <c r="B43" s="29">
        <v>3.2</v>
      </c>
      <c r="C43" s="38" t="s">
        <v>48</v>
      </c>
      <c r="D43" s="35" t="s">
        <v>14</v>
      </c>
      <c r="E43" s="39">
        <v>596</v>
      </c>
      <c r="F43" s="40"/>
      <c r="G43" s="34">
        <f t="shared" si="2"/>
        <v>0</v>
      </c>
      <c r="H43" s="18"/>
    </row>
    <row r="44" spans="1:8" ht="27.95" customHeight="1" x14ac:dyDescent="0.2">
      <c r="A44" s="17"/>
      <c r="B44" s="29">
        <v>3.3</v>
      </c>
      <c r="C44" s="38" t="s">
        <v>49</v>
      </c>
      <c r="D44" s="31" t="s">
        <v>16</v>
      </c>
      <c r="E44" s="39">
        <v>696</v>
      </c>
      <c r="F44" s="33"/>
      <c r="G44" s="34">
        <f t="shared" si="2"/>
        <v>0</v>
      </c>
      <c r="H44" s="18"/>
    </row>
    <row r="45" spans="1:8" ht="40.5" customHeight="1" x14ac:dyDescent="0.2">
      <c r="A45" s="17"/>
      <c r="B45" s="29">
        <v>3.4</v>
      </c>
      <c r="C45" s="38" t="s">
        <v>50</v>
      </c>
      <c r="D45" s="31" t="s">
        <v>16</v>
      </c>
      <c r="E45" s="42">
        <v>581</v>
      </c>
      <c r="F45" s="44"/>
      <c r="G45" s="34">
        <f t="shared" si="2"/>
        <v>0</v>
      </c>
      <c r="H45" s="18"/>
    </row>
    <row r="46" spans="1:8" ht="42" customHeight="1" x14ac:dyDescent="0.2">
      <c r="A46" s="17"/>
      <c r="B46" s="29">
        <v>3.5</v>
      </c>
      <c r="C46" s="38" t="s">
        <v>51</v>
      </c>
      <c r="D46" s="35" t="s">
        <v>18</v>
      </c>
      <c r="E46" s="42">
        <v>22</v>
      </c>
      <c r="F46" s="44"/>
      <c r="G46" s="34">
        <f t="shared" si="2"/>
        <v>0</v>
      </c>
      <c r="H46" s="18"/>
    </row>
    <row r="47" spans="1:8" ht="42" customHeight="1" x14ac:dyDescent="0.2">
      <c r="A47" s="17"/>
      <c r="B47" s="29">
        <v>3.6</v>
      </c>
      <c r="C47" s="38" t="s">
        <v>52</v>
      </c>
      <c r="D47" s="35" t="s">
        <v>18</v>
      </c>
      <c r="E47" s="42">
        <v>11</v>
      </c>
      <c r="F47" s="44"/>
      <c r="G47" s="34">
        <f t="shared" si="2"/>
        <v>0</v>
      </c>
      <c r="H47" s="18"/>
    </row>
    <row r="48" spans="1:8" ht="14.1" customHeight="1" x14ac:dyDescent="0.2">
      <c r="A48" s="17"/>
      <c r="B48" s="26">
        <v>4</v>
      </c>
      <c r="C48" s="27" t="s">
        <v>53</v>
      </c>
      <c r="D48" s="28"/>
      <c r="E48" s="28"/>
      <c r="F48" s="28"/>
      <c r="G48" s="37">
        <f>SUM(G49:G62)</f>
        <v>0</v>
      </c>
      <c r="H48" s="18"/>
    </row>
    <row r="49" spans="1:8" ht="42" customHeight="1" x14ac:dyDescent="0.2">
      <c r="A49" s="17"/>
      <c r="B49" s="29">
        <v>4.0999999999999996</v>
      </c>
      <c r="C49" s="38" t="s">
        <v>47</v>
      </c>
      <c r="D49" s="31" t="s">
        <v>16</v>
      </c>
      <c r="E49" s="39">
        <v>1416</v>
      </c>
      <c r="F49" s="33"/>
      <c r="G49" s="34">
        <f t="shared" ref="G49:G61" si="3">ROUND(E49*F49,0)</f>
        <v>0</v>
      </c>
      <c r="H49" s="18"/>
    </row>
    <row r="50" spans="1:8" ht="14.1" customHeight="1" x14ac:dyDescent="0.2">
      <c r="A50" s="17"/>
      <c r="B50" s="29">
        <v>4.2</v>
      </c>
      <c r="C50" s="38" t="s">
        <v>54</v>
      </c>
      <c r="D50" s="31" t="s">
        <v>16</v>
      </c>
      <c r="E50" s="42">
        <v>122</v>
      </c>
      <c r="F50" s="33"/>
      <c r="G50" s="34">
        <f t="shared" si="3"/>
        <v>0</v>
      </c>
      <c r="H50" s="18"/>
    </row>
    <row r="51" spans="1:8" ht="14.1" customHeight="1" x14ac:dyDescent="0.2">
      <c r="A51" s="17"/>
      <c r="B51" s="29">
        <v>4.3</v>
      </c>
      <c r="C51" s="38" t="s">
        <v>55</v>
      </c>
      <c r="D51" s="31" t="s">
        <v>16</v>
      </c>
      <c r="E51" s="42">
        <v>1062</v>
      </c>
      <c r="F51" s="33"/>
      <c r="G51" s="34">
        <f t="shared" si="3"/>
        <v>0</v>
      </c>
      <c r="H51" s="18"/>
    </row>
    <row r="52" spans="1:8" ht="27.95" customHeight="1" x14ac:dyDescent="0.2">
      <c r="A52" s="17"/>
      <c r="B52" s="29">
        <v>4.4000000000000004</v>
      </c>
      <c r="C52" s="38" t="s">
        <v>56</v>
      </c>
      <c r="D52" s="31" t="s">
        <v>14</v>
      </c>
      <c r="E52" s="42">
        <v>1248</v>
      </c>
      <c r="F52" s="33"/>
      <c r="G52" s="34">
        <f t="shared" si="3"/>
        <v>0</v>
      </c>
      <c r="H52" s="18"/>
    </row>
    <row r="53" spans="1:8" ht="42" customHeight="1" x14ac:dyDescent="0.2">
      <c r="A53" s="17"/>
      <c r="B53" s="29">
        <v>4.5</v>
      </c>
      <c r="C53" s="38" t="s">
        <v>57</v>
      </c>
      <c r="D53" s="35" t="s">
        <v>18</v>
      </c>
      <c r="E53" s="42">
        <v>104</v>
      </c>
      <c r="F53" s="33"/>
      <c r="G53" s="34">
        <f t="shared" si="3"/>
        <v>0</v>
      </c>
      <c r="H53" s="18"/>
    </row>
    <row r="54" spans="1:8" ht="42" customHeight="1" x14ac:dyDescent="0.2">
      <c r="A54" s="17"/>
      <c r="B54" s="29">
        <v>4.5999999999999996</v>
      </c>
      <c r="C54" s="38" t="s">
        <v>58</v>
      </c>
      <c r="D54" s="35" t="s">
        <v>18</v>
      </c>
      <c r="E54" s="42">
        <v>11</v>
      </c>
      <c r="F54" s="33"/>
      <c r="G54" s="34">
        <f t="shared" si="3"/>
        <v>0</v>
      </c>
      <c r="H54" s="18"/>
    </row>
    <row r="55" spans="1:8" ht="40.5" customHeight="1" x14ac:dyDescent="0.2">
      <c r="A55" s="17"/>
      <c r="B55" s="29">
        <v>4.7</v>
      </c>
      <c r="C55" s="38" t="s">
        <v>59</v>
      </c>
      <c r="D55" s="35" t="s">
        <v>18</v>
      </c>
      <c r="E55" s="42">
        <v>4</v>
      </c>
      <c r="F55" s="33"/>
      <c r="G55" s="34">
        <f t="shared" si="3"/>
        <v>0</v>
      </c>
      <c r="H55" s="18"/>
    </row>
    <row r="56" spans="1:8" ht="40.5" customHeight="1" x14ac:dyDescent="0.2">
      <c r="A56" s="17"/>
      <c r="B56" s="29">
        <v>4.8</v>
      </c>
      <c r="C56" s="38" t="s">
        <v>60</v>
      </c>
      <c r="D56" s="35" t="s">
        <v>18</v>
      </c>
      <c r="E56" s="42">
        <v>2</v>
      </c>
      <c r="F56" s="33"/>
      <c r="G56" s="34">
        <f t="shared" si="3"/>
        <v>0</v>
      </c>
      <c r="H56" s="18"/>
    </row>
    <row r="57" spans="1:8" ht="40.5" customHeight="1" x14ac:dyDescent="0.2">
      <c r="A57" s="17"/>
      <c r="B57" s="29">
        <v>4.9000000000000004</v>
      </c>
      <c r="C57" s="38" t="s">
        <v>61</v>
      </c>
      <c r="D57" s="35" t="s">
        <v>18</v>
      </c>
      <c r="E57" s="42">
        <v>2</v>
      </c>
      <c r="F57" s="33"/>
      <c r="G57" s="34">
        <f t="shared" si="3"/>
        <v>0</v>
      </c>
      <c r="H57" s="18"/>
    </row>
    <row r="58" spans="1:8" ht="40.5" customHeight="1" x14ac:dyDescent="0.2">
      <c r="A58" s="17"/>
      <c r="B58" s="36">
        <v>4.0999999999999996</v>
      </c>
      <c r="C58" s="38" t="s">
        <v>62</v>
      </c>
      <c r="D58" s="35" t="s">
        <v>18</v>
      </c>
      <c r="E58" s="42">
        <v>3</v>
      </c>
      <c r="F58" s="33"/>
      <c r="G58" s="34">
        <f t="shared" si="3"/>
        <v>0</v>
      </c>
      <c r="H58" s="18"/>
    </row>
    <row r="59" spans="1:8" ht="14.1" customHeight="1" x14ac:dyDescent="0.2">
      <c r="A59" s="17"/>
      <c r="B59" s="29">
        <v>4.1100000000000003</v>
      </c>
      <c r="C59" s="38" t="s">
        <v>63</v>
      </c>
      <c r="D59" s="31" t="s">
        <v>14</v>
      </c>
      <c r="E59" s="42">
        <v>1280.01</v>
      </c>
      <c r="F59" s="74"/>
      <c r="G59" s="34">
        <f t="shared" si="3"/>
        <v>0</v>
      </c>
      <c r="H59" s="18"/>
    </row>
    <row r="60" spans="1:8" ht="14.1" customHeight="1" x14ac:dyDescent="0.2">
      <c r="A60" s="17"/>
      <c r="B60" s="29">
        <v>4.12</v>
      </c>
      <c r="C60" s="38" t="s">
        <v>64</v>
      </c>
      <c r="D60" s="31" t="s">
        <v>16</v>
      </c>
      <c r="E60" s="42">
        <v>21.5</v>
      </c>
      <c r="F60" s="33"/>
      <c r="G60" s="34">
        <f t="shared" si="3"/>
        <v>0</v>
      </c>
      <c r="H60" s="18"/>
    </row>
    <row r="61" spans="1:8" ht="27.95" customHeight="1" x14ac:dyDescent="0.2">
      <c r="A61" s="17"/>
      <c r="B61" s="29">
        <v>4.13</v>
      </c>
      <c r="C61" s="38" t="s">
        <v>65</v>
      </c>
      <c r="D61" s="31" t="s">
        <v>16</v>
      </c>
      <c r="E61" s="42">
        <v>37.5</v>
      </c>
      <c r="F61" s="33"/>
      <c r="G61" s="34">
        <f t="shared" si="3"/>
        <v>0</v>
      </c>
      <c r="H61" s="18"/>
    </row>
    <row r="62" spans="1:8" ht="14.1" customHeight="1" x14ac:dyDescent="0.2">
      <c r="A62" s="17"/>
      <c r="B62" s="29">
        <v>4.1399999999999997</v>
      </c>
      <c r="C62" s="38" t="s">
        <v>66</v>
      </c>
      <c r="D62" s="31" t="s">
        <v>16</v>
      </c>
      <c r="E62" s="42">
        <v>300.10000000000002</v>
      </c>
      <c r="F62" s="33"/>
      <c r="G62" s="34">
        <f>ROUND((E62*F62),0)</f>
        <v>0</v>
      </c>
      <c r="H62" s="18"/>
    </row>
    <row r="63" spans="1:8" ht="14.1" customHeight="1" x14ac:dyDescent="0.2">
      <c r="A63" s="17"/>
      <c r="B63" s="26">
        <v>5</v>
      </c>
      <c r="C63" s="27" t="s">
        <v>67</v>
      </c>
      <c r="D63" s="28"/>
      <c r="E63" s="28"/>
      <c r="F63" s="28"/>
      <c r="G63" s="37">
        <f>SUM(G64:G66)</f>
        <v>0</v>
      </c>
      <c r="H63" s="18"/>
    </row>
    <row r="64" spans="1:8" ht="42" customHeight="1" x14ac:dyDescent="0.2">
      <c r="A64" s="17"/>
      <c r="B64" s="45">
        <v>5.0999999999999996</v>
      </c>
      <c r="C64" s="38" t="s">
        <v>68</v>
      </c>
      <c r="D64" s="35" t="s">
        <v>18</v>
      </c>
      <c r="E64" s="42">
        <v>2</v>
      </c>
      <c r="F64" s="40"/>
      <c r="G64" s="34">
        <f>ROUND(E64*F64,0)</f>
        <v>0</v>
      </c>
      <c r="H64" s="18"/>
    </row>
    <row r="65" spans="1:8" ht="56.1" customHeight="1" x14ac:dyDescent="0.2">
      <c r="A65" s="17"/>
      <c r="B65" s="45">
        <v>5.2</v>
      </c>
      <c r="C65" s="38" t="s">
        <v>69</v>
      </c>
      <c r="D65" s="35" t="s">
        <v>18</v>
      </c>
      <c r="E65" s="42">
        <v>2</v>
      </c>
      <c r="F65" s="40"/>
      <c r="G65" s="34">
        <f>ROUND(E65*F65,0)</f>
        <v>0</v>
      </c>
      <c r="H65" s="18"/>
    </row>
    <row r="66" spans="1:8" ht="27.95" customHeight="1" x14ac:dyDescent="0.2">
      <c r="A66" s="17"/>
      <c r="B66" s="45">
        <v>5.3</v>
      </c>
      <c r="C66" s="38" t="s">
        <v>70</v>
      </c>
      <c r="D66" s="35" t="s">
        <v>18</v>
      </c>
      <c r="E66" s="42">
        <v>23</v>
      </c>
      <c r="F66" s="40"/>
      <c r="G66" s="34">
        <f>ROUND(E66*F66,0)</f>
        <v>0</v>
      </c>
      <c r="H66" s="18"/>
    </row>
    <row r="67" spans="1:8" ht="14.1" customHeight="1" x14ac:dyDescent="0.2">
      <c r="A67" s="17"/>
      <c r="B67" s="26">
        <v>6</v>
      </c>
      <c r="C67" s="27" t="s">
        <v>71</v>
      </c>
      <c r="D67" s="28"/>
      <c r="E67" s="28"/>
      <c r="F67" s="28"/>
      <c r="G67" s="37">
        <f>SUM(G68:G82)</f>
        <v>0</v>
      </c>
      <c r="H67" s="18"/>
    </row>
    <row r="68" spans="1:8" ht="14.1" customHeight="1" x14ac:dyDescent="0.2">
      <c r="A68" s="17"/>
      <c r="B68" s="45">
        <v>6.1</v>
      </c>
      <c r="C68" s="38" t="s">
        <v>72</v>
      </c>
      <c r="D68" s="35" t="s">
        <v>16</v>
      </c>
      <c r="E68" s="42">
        <v>90</v>
      </c>
      <c r="F68" s="40"/>
      <c r="G68" s="34">
        <f t="shared" ref="G68:G82" si="4">ROUND(E68*F68,0)</f>
        <v>0</v>
      </c>
      <c r="H68" s="18"/>
    </row>
    <row r="69" spans="1:8" ht="14.1" customHeight="1" x14ac:dyDescent="0.2">
      <c r="A69" s="17"/>
      <c r="B69" s="45">
        <v>6.2</v>
      </c>
      <c r="C69" s="38" t="s">
        <v>73</v>
      </c>
      <c r="D69" s="35" t="s">
        <v>16</v>
      </c>
      <c r="E69" s="42">
        <v>174</v>
      </c>
      <c r="F69" s="40"/>
      <c r="G69" s="34">
        <f t="shared" si="4"/>
        <v>0</v>
      </c>
      <c r="H69" s="18"/>
    </row>
    <row r="70" spans="1:8" ht="14.1" customHeight="1" x14ac:dyDescent="0.2">
      <c r="A70" s="17"/>
      <c r="B70" s="45">
        <v>6.3</v>
      </c>
      <c r="C70" s="38" t="s">
        <v>74</v>
      </c>
      <c r="D70" s="35" t="s">
        <v>16</v>
      </c>
      <c r="E70" s="42">
        <v>66</v>
      </c>
      <c r="F70" s="40"/>
      <c r="G70" s="34">
        <f t="shared" si="4"/>
        <v>0</v>
      </c>
      <c r="H70" s="18"/>
    </row>
    <row r="71" spans="1:8" ht="14.1" customHeight="1" x14ac:dyDescent="0.2">
      <c r="A71" s="17"/>
      <c r="B71" s="45">
        <v>6.4</v>
      </c>
      <c r="C71" s="38" t="s">
        <v>75</v>
      </c>
      <c r="D71" s="35" t="s">
        <v>16</v>
      </c>
      <c r="E71" s="42">
        <v>57</v>
      </c>
      <c r="F71" s="40"/>
      <c r="G71" s="34">
        <f t="shared" si="4"/>
        <v>0</v>
      </c>
      <c r="H71" s="18"/>
    </row>
    <row r="72" spans="1:8" ht="14.1" customHeight="1" x14ac:dyDescent="0.2">
      <c r="A72" s="17"/>
      <c r="B72" s="45">
        <v>6.5</v>
      </c>
      <c r="C72" s="38" t="s">
        <v>76</v>
      </c>
      <c r="D72" s="35" t="s">
        <v>18</v>
      </c>
      <c r="E72" s="42">
        <v>20</v>
      </c>
      <c r="F72" s="40"/>
      <c r="G72" s="34">
        <f t="shared" si="4"/>
        <v>0</v>
      </c>
      <c r="H72" s="18"/>
    </row>
    <row r="73" spans="1:8" ht="14.1" customHeight="1" x14ac:dyDescent="0.2">
      <c r="A73" s="17"/>
      <c r="B73" s="45">
        <v>6.6</v>
      </c>
      <c r="C73" s="38" t="s">
        <v>77</v>
      </c>
      <c r="D73" s="35" t="s">
        <v>16</v>
      </c>
      <c r="E73" s="42">
        <v>84</v>
      </c>
      <c r="F73" s="40"/>
      <c r="G73" s="34">
        <f t="shared" si="4"/>
        <v>0</v>
      </c>
      <c r="H73" s="18"/>
    </row>
    <row r="74" spans="1:8" ht="14.1" customHeight="1" x14ac:dyDescent="0.2">
      <c r="A74" s="17"/>
      <c r="B74" s="45">
        <v>6.7</v>
      </c>
      <c r="C74" s="38" t="s">
        <v>78</v>
      </c>
      <c r="D74" s="35" t="s">
        <v>16</v>
      </c>
      <c r="E74" s="42">
        <v>1392</v>
      </c>
      <c r="F74" s="40"/>
      <c r="G74" s="34">
        <f t="shared" si="4"/>
        <v>0</v>
      </c>
      <c r="H74" s="18"/>
    </row>
    <row r="75" spans="1:8" ht="14.1" customHeight="1" x14ac:dyDescent="0.2">
      <c r="A75" s="17"/>
      <c r="B75" s="45">
        <v>6.8</v>
      </c>
      <c r="C75" s="38" t="s">
        <v>79</v>
      </c>
      <c r="D75" s="35" t="s">
        <v>18</v>
      </c>
      <c r="E75" s="42">
        <v>3</v>
      </c>
      <c r="F75" s="40"/>
      <c r="G75" s="34">
        <f t="shared" si="4"/>
        <v>0</v>
      </c>
      <c r="H75" s="18"/>
    </row>
    <row r="76" spans="1:8" ht="14.1" customHeight="1" x14ac:dyDescent="0.2">
      <c r="A76" s="17"/>
      <c r="B76" s="45">
        <v>6.9</v>
      </c>
      <c r="C76" s="38" t="s">
        <v>80</v>
      </c>
      <c r="D76" s="35" t="s">
        <v>18</v>
      </c>
      <c r="E76" s="42">
        <v>19</v>
      </c>
      <c r="F76" s="40"/>
      <c r="G76" s="34">
        <f t="shared" si="4"/>
        <v>0</v>
      </c>
      <c r="H76" s="18"/>
    </row>
    <row r="77" spans="1:8" ht="14.1" customHeight="1" x14ac:dyDescent="0.2">
      <c r="A77" s="17"/>
      <c r="B77" s="36">
        <v>6.1</v>
      </c>
      <c r="C77" s="38" t="s">
        <v>81</v>
      </c>
      <c r="D77" s="35" t="s">
        <v>26</v>
      </c>
      <c r="E77" s="42">
        <v>4</v>
      </c>
      <c r="F77" s="40"/>
      <c r="G77" s="34">
        <f t="shared" si="4"/>
        <v>0</v>
      </c>
      <c r="H77" s="18"/>
    </row>
    <row r="78" spans="1:8" ht="14.1" customHeight="1" x14ac:dyDescent="0.2">
      <c r="A78" s="17"/>
      <c r="B78" s="36">
        <v>6.11</v>
      </c>
      <c r="C78" s="38" t="s">
        <v>82</v>
      </c>
      <c r="D78" s="35" t="s">
        <v>18</v>
      </c>
      <c r="E78" s="42">
        <v>34</v>
      </c>
      <c r="F78" s="40"/>
      <c r="G78" s="34">
        <f t="shared" si="4"/>
        <v>0</v>
      </c>
      <c r="H78" s="18"/>
    </row>
    <row r="79" spans="1:8" ht="14.1" customHeight="1" x14ac:dyDescent="0.2">
      <c r="A79" s="17"/>
      <c r="B79" s="36">
        <v>6.12</v>
      </c>
      <c r="C79" s="38" t="s">
        <v>83</v>
      </c>
      <c r="D79" s="35" t="s">
        <v>18</v>
      </c>
      <c r="E79" s="42">
        <v>80</v>
      </c>
      <c r="F79" s="40"/>
      <c r="G79" s="34">
        <f t="shared" si="4"/>
        <v>0</v>
      </c>
      <c r="H79" s="18"/>
    </row>
    <row r="80" spans="1:8" ht="14.1" customHeight="1" x14ac:dyDescent="0.2">
      <c r="A80" s="17"/>
      <c r="B80" s="36">
        <v>6.13</v>
      </c>
      <c r="C80" s="38" t="s">
        <v>84</v>
      </c>
      <c r="D80" s="35" t="s">
        <v>18</v>
      </c>
      <c r="E80" s="42">
        <v>30</v>
      </c>
      <c r="F80" s="40"/>
      <c r="G80" s="34">
        <f t="shared" si="4"/>
        <v>0</v>
      </c>
      <c r="H80" s="18"/>
    </row>
    <row r="81" spans="1:8" ht="14.1" customHeight="1" x14ac:dyDescent="0.2">
      <c r="A81" s="17"/>
      <c r="B81" s="36">
        <v>6.14</v>
      </c>
      <c r="C81" s="38" t="s">
        <v>85</v>
      </c>
      <c r="D81" s="35" t="s">
        <v>26</v>
      </c>
      <c r="E81" s="42">
        <v>45</v>
      </c>
      <c r="F81" s="40"/>
      <c r="G81" s="34">
        <f t="shared" si="4"/>
        <v>0</v>
      </c>
      <c r="H81" s="18"/>
    </row>
    <row r="82" spans="1:8" ht="14.1" customHeight="1" x14ac:dyDescent="0.2">
      <c r="A82" s="17"/>
      <c r="B82" s="36">
        <v>6.15</v>
      </c>
      <c r="C82" s="38" t="s">
        <v>86</v>
      </c>
      <c r="D82" s="35" t="s">
        <v>26</v>
      </c>
      <c r="E82" s="42">
        <v>25</v>
      </c>
      <c r="F82" s="40"/>
      <c r="G82" s="34">
        <f t="shared" si="4"/>
        <v>0</v>
      </c>
      <c r="H82" s="18"/>
    </row>
    <row r="83" spans="1:8" ht="14.1" customHeight="1" x14ac:dyDescent="0.2">
      <c r="A83" s="17"/>
      <c r="B83" s="26">
        <v>7</v>
      </c>
      <c r="C83" s="27" t="s">
        <v>87</v>
      </c>
      <c r="D83" s="28"/>
      <c r="E83" s="28"/>
      <c r="F83" s="28"/>
      <c r="G83" s="37">
        <f>G84+G96+G104+G110</f>
        <v>0</v>
      </c>
      <c r="H83" s="18"/>
    </row>
    <row r="84" spans="1:8" ht="14.1" customHeight="1" x14ac:dyDescent="0.2">
      <c r="A84" s="17"/>
      <c r="B84" s="46">
        <v>7.1</v>
      </c>
      <c r="C84" s="47" t="s">
        <v>88</v>
      </c>
      <c r="D84" s="48"/>
      <c r="E84" s="48"/>
      <c r="F84" s="48"/>
      <c r="G84" s="49">
        <f>SUM(G85:G95)</f>
        <v>0</v>
      </c>
      <c r="H84" s="18"/>
    </row>
    <row r="85" spans="1:8" ht="42" customHeight="1" x14ac:dyDescent="0.2">
      <c r="A85" s="17"/>
      <c r="B85" s="50" t="s">
        <v>89</v>
      </c>
      <c r="C85" s="38" t="s">
        <v>145</v>
      </c>
      <c r="D85" s="31" t="s">
        <v>16</v>
      </c>
      <c r="E85" s="42">
        <v>198</v>
      </c>
      <c r="F85" s="40"/>
      <c r="G85" s="34">
        <f t="shared" ref="G85:G95" si="5">E85*F85</f>
        <v>0</v>
      </c>
      <c r="H85" s="18"/>
    </row>
    <row r="86" spans="1:8" ht="42" customHeight="1" x14ac:dyDescent="0.2">
      <c r="A86" s="17"/>
      <c r="B86" s="50" t="s">
        <v>90</v>
      </c>
      <c r="C86" s="38" t="s">
        <v>146</v>
      </c>
      <c r="D86" s="31" t="s">
        <v>16</v>
      </c>
      <c r="E86" s="65">
        <v>166</v>
      </c>
      <c r="F86" s="40"/>
      <c r="G86" s="34">
        <f t="shared" si="5"/>
        <v>0</v>
      </c>
      <c r="H86" s="18"/>
    </row>
    <row r="87" spans="1:8" ht="42" customHeight="1" x14ac:dyDescent="0.2">
      <c r="A87" s="17"/>
      <c r="B87" s="50" t="s">
        <v>91</v>
      </c>
      <c r="C87" s="66" t="s">
        <v>147</v>
      </c>
      <c r="D87" s="31" t="s">
        <v>16</v>
      </c>
      <c r="E87" s="65">
        <v>624</v>
      </c>
      <c r="F87" s="40"/>
      <c r="G87" s="34">
        <f t="shared" si="5"/>
        <v>0</v>
      </c>
      <c r="H87" s="18"/>
    </row>
    <row r="88" spans="1:8" ht="27.95" customHeight="1" x14ac:dyDescent="0.2">
      <c r="A88" s="17"/>
      <c r="B88" s="50" t="s">
        <v>92</v>
      </c>
      <c r="C88" s="66" t="s">
        <v>93</v>
      </c>
      <c r="D88" s="35" t="s">
        <v>18</v>
      </c>
      <c r="E88" s="65">
        <v>12</v>
      </c>
      <c r="F88" s="40"/>
      <c r="G88" s="34">
        <f t="shared" si="5"/>
        <v>0</v>
      </c>
      <c r="H88" s="18"/>
    </row>
    <row r="89" spans="1:8" ht="27.95" customHeight="1" x14ac:dyDescent="0.2">
      <c r="A89" s="17"/>
      <c r="B89" s="50" t="s">
        <v>94</v>
      </c>
      <c r="C89" s="66" t="s">
        <v>95</v>
      </c>
      <c r="D89" s="35" t="s">
        <v>18</v>
      </c>
      <c r="E89" s="42">
        <v>3</v>
      </c>
      <c r="F89" s="40"/>
      <c r="G89" s="34">
        <f t="shared" si="5"/>
        <v>0</v>
      </c>
      <c r="H89" s="18"/>
    </row>
    <row r="90" spans="1:8" ht="27.95" customHeight="1" x14ac:dyDescent="0.2">
      <c r="A90" s="17"/>
      <c r="B90" s="50" t="s">
        <v>96</v>
      </c>
      <c r="C90" s="66" t="s">
        <v>97</v>
      </c>
      <c r="D90" s="35" t="s">
        <v>18</v>
      </c>
      <c r="E90" s="42">
        <v>5</v>
      </c>
      <c r="F90" s="40"/>
      <c r="G90" s="34">
        <f t="shared" si="5"/>
        <v>0</v>
      </c>
      <c r="H90" s="18"/>
    </row>
    <row r="91" spans="1:8" ht="27.95" customHeight="1" x14ac:dyDescent="0.2">
      <c r="A91" s="17"/>
      <c r="B91" s="11" t="s">
        <v>98</v>
      </c>
      <c r="C91" s="67" t="s">
        <v>99</v>
      </c>
      <c r="D91" s="8" t="s">
        <v>100</v>
      </c>
      <c r="E91" s="9">
        <v>308</v>
      </c>
      <c r="F91" s="10"/>
      <c r="G91" s="34">
        <f t="shared" si="5"/>
        <v>0</v>
      </c>
      <c r="H91" s="18"/>
    </row>
    <row r="92" spans="1:8" ht="36" customHeight="1" x14ac:dyDescent="0.2">
      <c r="A92" s="17"/>
      <c r="B92" s="11" t="s">
        <v>101</v>
      </c>
      <c r="C92" s="4" t="s">
        <v>102</v>
      </c>
      <c r="D92" s="8" t="s">
        <v>100</v>
      </c>
      <c r="E92" s="9">
        <v>172</v>
      </c>
      <c r="F92" s="10"/>
      <c r="G92" s="34">
        <f t="shared" si="5"/>
        <v>0</v>
      </c>
      <c r="H92" s="18"/>
    </row>
    <row r="93" spans="1:8" ht="27.95" customHeight="1" x14ac:dyDescent="0.2">
      <c r="A93" s="17"/>
      <c r="B93" s="11" t="s">
        <v>103</v>
      </c>
      <c r="C93" s="6" t="s">
        <v>104</v>
      </c>
      <c r="D93" s="8" t="s">
        <v>18</v>
      </c>
      <c r="E93" s="9">
        <v>25</v>
      </c>
      <c r="F93" s="10"/>
      <c r="G93" s="34">
        <f t="shared" si="5"/>
        <v>0</v>
      </c>
      <c r="H93" s="18"/>
    </row>
    <row r="94" spans="1:8" ht="48.75" customHeight="1" x14ac:dyDescent="0.2">
      <c r="A94" s="17"/>
      <c r="B94" s="11" t="s">
        <v>105</v>
      </c>
      <c r="C94" s="4" t="s">
        <v>106</v>
      </c>
      <c r="D94" s="8" t="s">
        <v>16</v>
      </c>
      <c r="E94" s="9">
        <v>30</v>
      </c>
      <c r="F94" s="10"/>
      <c r="G94" s="34">
        <f t="shared" si="5"/>
        <v>0</v>
      </c>
      <c r="H94" s="18"/>
    </row>
    <row r="95" spans="1:8" ht="27.95" customHeight="1" x14ac:dyDescent="0.2">
      <c r="A95" s="17"/>
      <c r="B95" s="5" t="s">
        <v>107</v>
      </c>
      <c r="C95" s="4" t="s">
        <v>108</v>
      </c>
      <c r="D95" s="8" t="s">
        <v>16</v>
      </c>
      <c r="E95" s="42">
        <v>36</v>
      </c>
      <c r="F95" s="10"/>
      <c r="G95" s="34">
        <f t="shared" si="5"/>
        <v>0</v>
      </c>
      <c r="H95" s="18"/>
    </row>
    <row r="96" spans="1:8" ht="14.1" customHeight="1" x14ac:dyDescent="0.2">
      <c r="A96" s="17"/>
      <c r="B96" s="46">
        <v>7.2</v>
      </c>
      <c r="C96" s="47" t="s">
        <v>109</v>
      </c>
      <c r="D96" s="48"/>
      <c r="E96" s="48"/>
      <c r="F96" s="48"/>
      <c r="G96" s="37">
        <f>SUM(G97:G103)</f>
        <v>0</v>
      </c>
      <c r="H96" s="18"/>
    </row>
    <row r="97" spans="1:8" ht="30" customHeight="1" x14ac:dyDescent="0.2">
      <c r="A97" s="17"/>
      <c r="B97" s="50" t="s">
        <v>110</v>
      </c>
      <c r="C97" s="38" t="s">
        <v>151</v>
      </c>
      <c r="D97" s="35" t="s">
        <v>18</v>
      </c>
      <c r="E97" s="42">
        <v>1</v>
      </c>
      <c r="F97" s="40"/>
      <c r="G97" s="34">
        <f t="shared" ref="G97:G103" si="6">E97*F97</f>
        <v>0</v>
      </c>
      <c r="H97" s="18"/>
    </row>
    <row r="98" spans="1:8" ht="27.95" customHeight="1" x14ac:dyDescent="0.2">
      <c r="A98" s="17"/>
      <c r="B98" s="50" t="s">
        <v>111</v>
      </c>
      <c r="C98" s="38" t="s">
        <v>112</v>
      </c>
      <c r="D98" s="35" t="s">
        <v>18</v>
      </c>
      <c r="E98" s="42">
        <v>1</v>
      </c>
      <c r="F98" s="40"/>
      <c r="G98" s="34">
        <f t="shared" si="6"/>
        <v>0</v>
      </c>
      <c r="H98" s="18"/>
    </row>
    <row r="99" spans="1:8" ht="14.1" customHeight="1" x14ac:dyDescent="0.2">
      <c r="A99" s="17"/>
      <c r="B99" s="50" t="s">
        <v>113</v>
      </c>
      <c r="C99" s="38" t="s">
        <v>114</v>
      </c>
      <c r="D99" s="35" t="s">
        <v>18</v>
      </c>
      <c r="E99" s="42">
        <v>1</v>
      </c>
      <c r="F99" s="40"/>
      <c r="G99" s="34">
        <f t="shared" si="6"/>
        <v>0</v>
      </c>
      <c r="H99" s="18"/>
    </row>
    <row r="100" spans="1:8" ht="27.95" customHeight="1" x14ac:dyDescent="0.2">
      <c r="A100" s="17"/>
      <c r="B100" s="50" t="s">
        <v>115</v>
      </c>
      <c r="C100" s="38" t="s">
        <v>116</v>
      </c>
      <c r="D100" s="35" t="s">
        <v>18</v>
      </c>
      <c r="E100" s="42">
        <v>4</v>
      </c>
      <c r="F100" s="40"/>
      <c r="G100" s="34">
        <f t="shared" si="6"/>
        <v>0</v>
      </c>
      <c r="H100" s="18"/>
    </row>
    <row r="101" spans="1:8" ht="14.1" customHeight="1" x14ac:dyDescent="0.2">
      <c r="A101" s="17"/>
      <c r="B101" s="50" t="s">
        <v>117</v>
      </c>
      <c r="C101" s="38" t="s">
        <v>118</v>
      </c>
      <c r="D101" s="35" t="s">
        <v>18</v>
      </c>
      <c r="E101" s="42">
        <v>2</v>
      </c>
      <c r="F101" s="40"/>
      <c r="G101" s="34">
        <f t="shared" si="6"/>
        <v>0</v>
      </c>
      <c r="H101" s="18"/>
    </row>
    <row r="102" spans="1:8" ht="42" customHeight="1" x14ac:dyDescent="0.2">
      <c r="A102" s="17"/>
      <c r="B102" s="50" t="s">
        <v>119</v>
      </c>
      <c r="C102" s="38" t="s">
        <v>120</v>
      </c>
      <c r="D102" s="35" t="s">
        <v>18</v>
      </c>
      <c r="E102" s="42">
        <v>7</v>
      </c>
      <c r="F102" s="40"/>
      <c r="G102" s="34">
        <f t="shared" si="6"/>
        <v>0</v>
      </c>
      <c r="H102" s="18"/>
    </row>
    <row r="103" spans="1:8" ht="42" customHeight="1" x14ac:dyDescent="0.2">
      <c r="A103" s="17"/>
      <c r="B103" s="50" t="s">
        <v>121</v>
      </c>
      <c r="C103" s="38" t="s">
        <v>122</v>
      </c>
      <c r="D103" s="35" t="s">
        <v>18</v>
      </c>
      <c r="E103" s="42">
        <v>1</v>
      </c>
      <c r="F103" s="40"/>
      <c r="G103" s="34">
        <f t="shared" si="6"/>
        <v>0</v>
      </c>
      <c r="H103" s="18"/>
    </row>
    <row r="104" spans="1:8" ht="14.1" customHeight="1" x14ac:dyDescent="0.2">
      <c r="A104" s="17"/>
      <c r="B104" s="46">
        <v>7.3</v>
      </c>
      <c r="C104" s="47" t="s">
        <v>123</v>
      </c>
      <c r="D104" s="48"/>
      <c r="E104" s="48"/>
      <c r="F104" s="48"/>
      <c r="G104" s="49">
        <f>SUM(G105:G109)</f>
        <v>0</v>
      </c>
      <c r="H104" s="18"/>
    </row>
    <row r="105" spans="1:8" ht="56.1" customHeight="1" x14ac:dyDescent="0.2">
      <c r="A105" s="17"/>
      <c r="B105" s="50" t="s">
        <v>124</v>
      </c>
      <c r="C105" s="38" t="s">
        <v>125</v>
      </c>
      <c r="D105" s="35" t="s">
        <v>18</v>
      </c>
      <c r="E105" s="42">
        <v>222</v>
      </c>
      <c r="F105" s="40"/>
      <c r="G105" s="34">
        <f>E105*F105</f>
        <v>0</v>
      </c>
      <c r="H105" s="18"/>
    </row>
    <row r="106" spans="1:8" ht="42" customHeight="1" x14ac:dyDescent="0.2">
      <c r="A106" s="17"/>
      <c r="B106" s="50" t="s">
        <v>126</v>
      </c>
      <c r="C106" s="38" t="s">
        <v>127</v>
      </c>
      <c r="D106" s="35" t="s">
        <v>18</v>
      </c>
      <c r="E106" s="42">
        <v>8</v>
      </c>
      <c r="F106" s="40"/>
      <c r="G106" s="34">
        <f>E106*F106</f>
        <v>0</v>
      </c>
      <c r="H106" s="18"/>
    </row>
    <row r="107" spans="1:8" ht="42" customHeight="1" x14ac:dyDescent="0.2">
      <c r="A107" s="17"/>
      <c r="B107" s="50" t="s">
        <v>128</v>
      </c>
      <c r="C107" s="38" t="s">
        <v>129</v>
      </c>
      <c r="D107" s="35" t="s">
        <v>18</v>
      </c>
      <c r="E107" s="42">
        <v>23</v>
      </c>
      <c r="F107" s="40"/>
      <c r="G107" s="34">
        <f>E107*F107</f>
        <v>0</v>
      </c>
      <c r="H107" s="18"/>
    </row>
    <row r="108" spans="1:8" ht="42" customHeight="1" x14ac:dyDescent="0.2">
      <c r="A108" s="17"/>
      <c r="B108" s="50" t="s">
        <v>130</v>
      </c>
      <c r="C108" s="38" t="s">
        <v>131</v>
      </c>
      <c r="D108" s="35" t="s">
        <v>18</v>
      </c>
      <c r="E108" s="42">
        <v>16</v>
      </c>
      <c r="F108" s="40"/>
      <c r="G108" s="34">
        <f>E108*F108</f>
        <v>0</v>
      </c>
      <c r="H108" s="18"/>
    </row>
    <row r="109" spans="1:8" ht="42" customHeight="1" x14ac:dyDescent="0.2">
      <c r="A109" s="17"/>
      <c r="B109" s="50" t="s">
        <v>132</v>
      </c>
      <c r="C109" s="38" t="s">
        <v>133</v>
      </c>
      <c r="D109" s="35" t="s">
        <v>18</v>
      </c>
      <c r="E109" s="42">
        <v>5</v>
      </c>
      <c r="F109" s="40"/>
      <c r="G109" s="34">
        <f>E109*F109</f>
        <v>0</v>
      </c>
      <c r="H109" s="18"/>
    </row>
    <row r="110" spans="1:8" ht="14.1" customHeight="1" x14ac:dyDescent="0.2">
      <c r="A110" s="17"/>
      <c r="B110" s="46">
        <v>7.4</v>
      </c>
      <c r="C110" s="47" t="s">
        <v>134</v>
      </c>
      <c r="D110" s="48"/>
      <c r="E110" s="48"/>
      <c r="F110" s="48"/>
      <c r="G110" s="49">
        <f>SUM(G111:G112)</f>
        <v>0</v>
      </c>
      <c r="H110" s="18"/>
    </row>
    <row r="111" spans="1:8" ht="56.1" customHeight="1" x14ac:dyDescent="0.2">
      <c r="A111" s="17"/>
      <c r="B111" s="50" t="s">
        <v>135</v>
      </c>
      <c r="C111" s="38" t="s">
        <v>136</v>
      </c>
      <c r="D111" s="35" t="s">
        <v>18</v>
      </c>
      <c r="E111" s="42">
        <v>24</v>
      </c>
      <c r="F111" s="40"/>
      <c r="G111" s="34">
        <f>E111*F111</f>
        <v>0</v>
      </c>
      <c r="H111" s="18"/>
    </row>
    <row r="112" spans="1:8" ht="56.1" customHeight="1" x14ac:dyDescent="0.2">
      <c r="A112" s="17"/>
      <c r="B112" s="50" t="s">
        <v>137</v>
      </c>
      <c r="C112" s="38" t="s">
        <v>138</v>
      </c>
      <c r="D112" s="35" t="s">
        <v>18</v>
      </c>
      <c r="E112" s="42">
        <v>199</v>
      </c>
      <c r="F112" s="40"/>
      <c r="G112" s="34">
        <f>E112*F112</f>
        <v>0</v>
      </c>
      <c r="H112" s="18"/>
    </row>
    <row r="113" spans="1:250" ht="12.75" customHeight="1" thickBot="1" x14ac:dyDescent="0.25">
      <c r="A113" s="17"/>
      <c r="B113" s="103" t="s">
        <v>139</v>
      </c>
      <c r="C113" s="104"/>
      <c r="D113" s="51"/>
      <c r="E113" s="52"/>
      <c r="F113" s="52"/>
      <c r="G113" s="53">
        <f>G63+G48+G41+G28+G12+G67+G83</f>
        <v>0</v>
      </c>
      <c r="H113" s="18"/>
    </row>
    <row r="114" spans="1:250" ht="12.75" customHeight="1" thickBot="1" x14ac:dyDescent="0.25">
      <c r="A114" s="54"/>
      <c r="B114" s="105"/>
      <c r="C114" s="105"/>
      <c r="D114" s="105"/>
      <c r="E114" s="105"/>
      <c r="F114" s="105"/>
      <c r="G114" s="105"/>
      <c r="H114" s="55"/>
    </row>
    <row r="115" spans="1:250" ht="12.75" customHeight="1" x14ac:dyDescent="0.2">
      <c r="A115" s="17"/>
      <c r="B115" s="106" t="s">
        <v>140</v>
      </c>
      <c r="C115" s="107"/>
      <c r="D115" s="56"/>
      <c r="E115" s="56"/>
      <c r="F115" s="56"/>
      <c r="G115" s="57"/>
      <c r="H115" s="18"/>
    </row>
    <row r="116" spans="1:250" ht="15" customHeight="1" x14ac:dyDescent="0.2">
      <c r="A116" s="17"/>
      <c r="B116" s="108"/>
      <c r="C116" s="109" t="s">
        <v>141</v>
      </c>
      <c r="D116" s="110"/>
      <c r="E116" s="110"/>
      <c r="F116" s="58"/>
      <c r="G116" s="59">
        <f>G113*F116</f>
        <v>0</v>
      </c>
      <c r="H116" s="18"/>
    </row>
    <row r="117" spans="1:250" ht="15" customHeight="1" x14ac:dyDescent="0.2">
      <c r="A117" s="17"/>
      <c r="B117" s="108"/>
      <c r="C117" s="109" t="s">
        <v>142</v>
      </c>
      <c r="D117" s="110"/>
      <c r="E117" s="110"/>
      <c r="F117" s="60"/>
      <c r="G117" s="61">
        <f>G113*F117</f>
        <v>0</v>
      </c>
      <c r="H117" s="18"/>
    </row>
    <row r="118" spans="1:250" ht="15" customHeight="1" x14ac:dyDescent="0.2">
      <c r="A118" s="17"/>
      <c r="B118" s="108"/>
      <c r="C118" s="109" t="s">
        <v>143</v>
      </c>
      <c r="D118" s="110"/>
      <c r="E118" s="110"/>
      <c r="F118" s="60">
        <v>0.19</v>
      </c>
      <c r="G118" s="61">
        <f>G117*F118</f>
        <v>0</v>
      </c>
      <c r="H118" s="18"/>
    </row>
    <row r="119" spans="1:250" ht="13.5" customHeight="1" thickBot="1" x14ac:dyDescent="0.25">
      <c r="A119" s="17"/>
      <c r="B119" s="103" t="s">
        <v>144</v>
      </c>
      <c r="C119" s="104"/>
      <c r="D119" s="51"/>
      <c r="E119" s="52"/>
      <c r="F119" s="52"/>
      <c r="G119" s="53">
        <f>G113+G116+G117+G118</f>
        <v>0</v>
      </c>
      <c r="H119" s="18"/>
    </row>
    <row r="120" spans="1:250" ht="12.95" customHeight="1" x14ac:dyDescent="0.2">
      <c r="A120" s="13"/>
      <c r="B120" s="62"/>
      <c r="C120" s="62"/>
      <c r="D120" s="62"/>
      <c r="E120" s="62"/>
      <c r="F120" s="62"/>
      <c r="G120" s="62"/>
      <c r="H120" s="13"/>
    </row>
    <row r="121" spans="1:250" ht="12.95" customHeight="1" x14ac:dyDescent="0.2">
      <c r="A121" s="13"/>
      <c r="B121" s="63"/>
      <c r="C121" s="63"/>
      <c r="D121" s="63"/>
      <c r="E121" s="13"/>
      <c r="F121" s="13"/>
      <c r="G121" s="13"/>
      <c r="IN121" s="16"/>
      <c r="IO121" s="16"/>
      <c r="IP121" s="16"/>
    </row>
    <row r="122" spans="1:250" ht="12.95" customHeight="1" x14ac:dyDescent="0.2">
      <c r="A122" s="13"/>
      <c r="B122" s="63"/>
      <c r="C122" s="63"/>
      <c r="D122" s="63"/>
      <c r="E122" s="13"/>
      <c r="F122" s="13"/>
      <c r="G122" s="13"/>
      <c r="IN122" s="16"/>
      <c r="IO122" s="16"/>
      <c r="IP122" s="16"/>
    </row>
    <row r="123" spans="1:250" ht="12.75" customHeight="1" x14ac:dyDescent="0.2">
      <c r="A123" s="13"/>
      <c r="B123" s="63"/>
      <c r="C123" s="63"/>
      <c r="D123" s="63"/>
      <c r="E123" s="13"/>
      <c r="F123" s="13"/>
      <c r="G123" s="13"/>
      <c r="IN123" s="16"/>
      <c r="IO123" s="16"/>
      <c r="IP123" s="16"/>
    </row>
    <row r="124" spans="1:250" ht="12.95" customHeight="1" x14ac:dyDescent="0.2">
      <c r="A124" s="13"/>
      <c r="B124" s="63" t="s">
        <v>155</v>
      </c>
      <c r="C124" s="63"/>
      <c r="D124" s="63"/>
      <c r="E124" s="13"/>
      <c r="F124" s="13"/>
      <c r="G124" s="13"/>
      <c r="IN124" s="16"/>
      <c r="IO124" s="16"/>
      <c r="IP124" s="16"/>
    </row>
    <row r="125" spans="1:250" ht="12.95" customHeight="1" x14ac:dyDescent="0.2">
      <c r="A125" s="13"/>
      <c r="B125" s="63"/>
      <c r="C125" s="63"/>
      <c r="D125" s="63"/>
      <c r="E125" s="13"/>
      <c r="F125" s="13"/>
      <c r="G125" s="13"/>
      <c r="IN125" s="16"/>
      <c r="IO125" s="16"/>
      <c r="IP125" s="16"/>
    </row>
    <row r="126" spans="1:250" ht="18" customHeight="1" x14ac:dyDescent="0.25">
      <c r="A126" s="13"/>
      <c r="B126" s="63"/>
      <c r="C126" s="64" t="s">
        <v>154</v>
      </c>
      <c r="D126" s="63"/>
      <c r="E126" s="13"/>
      <c r="F126" s="13"/>
      <c r="G126" s="13"/>
      <c r="IN126" s="16"/>
      <c r="IO126" s="16"/>
      <c r="IP126" s="16"/>
    </row>
    <row r="127" spans="1:250" ht="18" customHeight="1" x14ac:dyDescent="0.25">
      <c r="A127" s="13"/>
      <c r="B127" s="63" t="s">
        <v>0</v>
      </c>
      <c r="C127" s="64"/>
      <c r="D127" s="63"/>
      <c r="E127" s="13"/>
      <c r="F127" s="13"/>
      <c r="G127" s="13"/>
      <c r="IN127" s="16"/>
      <c r="IO127" s="16"/>
      <c r="IP127" s="16"/>
    </row>
    <row r="128" spans="1:250" ht="18" customHeight="1" x14ac:dyDescent="0.25">
      <c r="A128" s="13"/>
      <c r="B128" s="63"/>
      <c r="C128" s="64"/>
      <c r="D128" s="63"/>
      <c r="E128" s="63"/>
      <c r="F128" s="63"/>
      <c r="G128" s="63"/>
      <c r="H128" s="13"/>
    </row>
    <row r="130" spans="3:3" ht="12.95" customHeight="1" x14ac:dyDescent="0.2">
      <c r="C130" s="12"/>
    </row>
  </sheetData>
  <mergeCells count="16">
    <mergeCell ref="B119:C119"/>
    <mergeCell ref="B113:C113"/>
    <mergeCell ref="B114:G114"/>
    <mergeCell ref="B115:C115"/>
    <mergeCell ref="B116:B118"/>
    <mergeCell ref="C116:E116"/>
    <mergeCell ref="C117:E117"/>
    <mergeCell ref="C118:E118"/>
    <mergeCell ref="F2:G9"/>
    <mergeCell ref="B3:E3"/>
    <mergeCell ref="B4:E4"/>
    <mergeCell ref="B2:E2"/>
    <mergeCell ref="B6:E6"/>
    <mergeCell ref="C7:E7"/>
    <mergeCell ref="C8:E8"/>
    <mergeCell ref="C9:E9"/>
  </mergeCells>
  <pageMargins left="0.70866099999999999" right="0.70866099999999999" top="0.944882" bottom="0.748031" header="0.31496099999999999" footer="0.31496099999999999"/>
  <pageSetup scale="46" orientation="portrait" r:id="rId1"/>
  <headerFooter>
    <oddHeader>&amp;C&amp;"Century Gothic,Regular"&amp;14&amp;K000000CONGUADUA S.A.S
NIT: 830.511.640-8&amp;R&amp;"Century Gothic,Regular"&amp;8&amp;K000000PRESUPUESTO</oddHeader>
    <oddFooter>&amp;R&amp;"Arial,Regular"&amp;10&amp;K000000&amp;"Century Gothic,Regular"&amp;8&amp;P/&amp;N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Gloria</cp:lastModifiedBy>
  <dcterms:created xsi:type="dcterms:W3CDTF">2022-06-02T16:32:42Z</dcterms:created>
  <dcterms:modified xsi:type="dcterms:W3CDTF">2022-06-03T16:10:53Z</dcterms:modified>
</cp:coreProperties>
</file>