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E:\Dropbox\000. 2021_OS 000\7. INV 5 CONSULTORIOS BU\TRABAJO INV 5 Consultorios\6. DOC PARA PUBLICACION\"/>
    </mc:Choice>
  </mc:AlternateContent>
  <xr:revisionPtr revIDLastSave="0" documentId="13_ncr:1_{D76A372C-7A9D-4E68-9CFA-2EB15C730ADE}" xr6:coauthVersionLast="45" xr6:coauthVersionMax="46" xr10:uidLastSave="{00000000-0000-0000-0000-000000000000}"/>
  <bookViews>
    <workbookView xWindow="-120" yWindow="-120" windowWidth="20730" windowHeight="11160"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09 CUADRO CANTIDADES" sheetId="29" r:id="rId8"/>
    <sheet name="10 APU" sheetId="21" r:id="rId9"/>
    <sheet name="11 AIU" sheetId="1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[1]Insumos!#REF!</definedName>
    <definedName name="\b" localSheetId="7">#REF!</definedName>
    <definedName name="\b">#REF!</definedName>
    <definedName name="\c" localSheetId="7">#REF!</definedName>
    <definedName name="\c">#REF!</definedName>
    <definedName name="\e" localSheetId="7">#REF!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 localSheetId="7">[2]INSUMOS!#REF!</definedName>
    <definedName name="_________________________________apu1">[2]INSUMOS!#REF!</definedName>
    <definedName name="________________________________apu1" localSheetId="7">[2]INSUMOS!#REF!</definedName>
    <definedName name="________________________________apu1">[2]INSUMOS!#REF!</definedName>
    <definedName name="_______________________________apu1" localSheetId="7">[2]INSUMOS!#REF!</definedName>
    <definedName name="_______________________________apu1">[2]INSUMOS!#REF!</definedName>
    <definedName name="______________________________apu1" localSheetId="7">[2]INSUMOS!#REF!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apu1">[2]INSUMOS!#REF!</definedName>
    <definedName name="_____________apu1">[2]INSUMOS!#REF!</definedName>
    <definedName name="____________apu1">[2]INSUMOS!#REF!</definedName>
    <definedName name="___________apu1">[2]INSUMOS!#REF!</definedName>
    <definedName name="__________apu1">[2]INSUMOS!#REF!</definedName>
    <definedName name="_________apu1">[2]INSUMOS!#REF!</definedName>
    <definedName name="________apu1">[2]INSUMOS!#REF!</definedName>
    <definedName name="_______apu1">[2]INSUMOS!#REF!</definedName>
    <definedName name="______apu1">[2]INSUMOS!#REF!</definedName>
    <definedName name="_____apu1">[2]INSUMOS!#REF!</definedName>
    <definedName name="____apu1">[2]INSUMOS!#REF!</definedName>
    <definedName name="___apu1">[2]INSUMOS!#REF!</definedName>
    <definedName name="__apu1">[2]INSUMOS!#REF!</definedName>
    <definedName name="_apu1">[2]INSUMOS!#REF!</definedName>
    <definedName name="_Fill" hidden="1">#REF!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Key1" localSheetId="7" hidden="1">[2]INSUMOS!#REF!</definedName>
    <definedName name="_Key1" hidden="1">[2]INSUMOS!#REF!</definedName>
    <definedName name="_Order1" hidden="1">255</definedName>
    <definedName name="_Sort" hidden="1">[2]INSUMOS!#REF!</definedName>
    <definedName name="a" localSheetId="7">#REF!</definedName>
    <definedName name="a">#REF!</definedName>
    <definedName name="Accesorios_Galvanizados" localSheetId="7">'[3]Hoja de Unitarios de Obra'!#REF!</definedName>
    <definedName name="Accesorios_Galvanizados">'[3]Hoja de Unitarios de Obra'!#REF!</definedName>
    <definedName name="AccessDatabase" hidden="1">"A:\SAIN.mdb"</definedName>
    <definedName name="ACERO" localSheetId="7">#REF!</definedName>
    <definedName name="ACERO">#REF!</definedName>
    <definedName name="Acero_Figurado_en_Obra" localSheetId="7">'[3]Hoja de Unitarios de Obra'!#REF!</definedName>
    <definedName name="Acero_Figurado_en_Obra">'[3]Hoja de Unitarios de Obra'!#REF!</definedName>
    <definedName name="Acero_Para_Transferencias" localSheetId="7">'[3]Hoja de Unitarios de Obra'!#REF!</definedName>
    <definedName name="Acero_Para_Transferencias">'[3]Hoja de Unitarios de Obra'!#REF!</definedName>
    <definedName name="adfasdfsa" localSheetId="7">[1]Insumos!#REF!</definedName>
    <definedName name="adfasdfsa">[1]Insumos!#REF!</definedName>
    <definedName name="adfasfadfa" localSheetId="7">[1]Insumos!#REF!</definedName>
    <definedName name="adfasfadfa">[1]Insumos!#REF!</definedName>
    <definedName name="ADMON" localSheetId="7">#REF!</definedName>
    <definedName name="ADMON">#REF!</definedName>
    <definedName name="adsfadsfasdfafdasfdasfd" localSheetId="7">[2]INSUMOS!#REF!</definedName>
    <definedName name="adsfadsfasdfafdasfdasfd">[2]INSUMOS!#REF!</definedName>
    <definedName name="adsfadsfasfasdfasfdasdfadsfdsafdsa" localSheetId="7">[1]Insumos!#REF!</definedName>
    <definedName name="adsfadsfasfasdfasfdasdfadsfdsafdsa">[1]Insumos!#REF!</definedName>
    <definedName name="afdaffaf" localSheetId="7">[1]Insumos!#REF!</definedName>
    <definedName name="afdaffaf">[1]Insumos!#REF!</definedName>
    <definedName name="AGUA">[4]INSUMOS!$D$4</definedName>
    <definedName name="ALAMB">[4]INSUMOS!$D$169</definedName>
    <definedName name="ALAMBRE" localSheetId="7">#REF!</definedName>
    <definedName name="ALAMBRE">#REF!</definedName>
    <definedName name="ANALISIS" localSheetId="7">#REF!</definedName>
    <definedName name="ANALISIS">#REF!</definedName>
    <definedName name="ANALISIS_UNITARIOS" localSheetId="7">#REF!</definedName>
    <definedName name="ANALISIS_UNITARIOS">#REF!</definedName>
    <definedName name="ANDENESV">#REF!</definedName>
    <definedName name="ANTISB">[4]INSUMOS!$D$181</definedName>
    <definedName name="apu" localSheetId="7">[1]Insumos!#REF!</definedName>
    <definedName name="apu">[1]Insumos!#REF!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9">'11 AIU'!$B$5:$H$63</definedName>
    <definedName name="_xlnm.Print_Area" localSheetId="10">'12 ANTICIPO'!$B$1:$L$57</definedName>
    <definedName name="ARENA" localSheetId="7">#REF!</definedName>
    <definedName name="ARENA">#REF!</definedName>
    <definedName name="asdfadsfadsfafda" localSheetId="7">[1]Insumos!#REF!</definedName>
    <definedName name="asdfadsfadsfafda">[1]Insumos!#REF!</definedName>
    <definedName name="asdfasdf" localSheetId="7">[2]INSUMOS!#REF!</definedName>
    <definedName name="asdfasdf">[2]INSUMOS!#REF!</definedName>
    <definedName name="AYU" localSheetId="7">#REF!</definedName>
    <definedName name="AYU">#REF!</definedName>
    <definedName name="b" localSheetId="7">[1]Insumos!#REF!</definedName>
    <definedName name="b">[1]Insumos!#REF!</definedName>
    <definedName name="bas" localSheetId="7">#REF!</definedName>
    <definedName name="bas">#REF!</definedName>
    <definedName name="BASE" localSheetId="7">#REF!</definedName>
    <definedName name="BASE">#REF!</definedName>
    <definedName name="Base_datos_IM" localSheetId="7">#REF!</definedName>
    <definedName name="Base_datos_IM">#REF!</definedName>
    <definedName name="_xlnm.Database">#REF!</definedName>
    <definedName name="BASEGRAV">#REF!</definedName>
    <definedName name="BORDE1">#REF!</definedName>
    <definedName name="BORDE2">#REF!</definedName>
    <definedName name="BORDE3">#REF!</definedName>
    <definedName name="BuiltIn_Print_Area">NA()</definedName>
    <definedName name="BuiltIn_Print_Titles">NA()</definedName>
    <definedName name="CANGURO" localSheetId="7">#REF!</definedName>
    <definedName name="CANGURO">#REF!</definedName>
    <definedName name="CAnt" localSheetId="7">#REF!</definedName>
    <definedName name="CAnt">#REF!</definedName>
    <definedName name="CANT.HS" localSheetId="7">#REF!</definedName>
    <definedName name="CANT.HS">#REF!</definedName>
    <definedName name="cantidades" localSheetId="7">[1]Insumos!#REF!</definedName>
    <definedName name="cantidades">[1]Insumos!#REF!</definedName>
    <definedName name="Capitulo">[5]Capitulos!$B$1:$B$65536</definedName>
    <definedName name="CEM">[4]INSUMOS!$D$275</definedName>
    <definedName name="CEMENTO" localSheetId="7">#REF!</definedName>
    <definedName name="CEMENTO">#REF!</definedName>
    <definedName name="Cemento_Gris" localSheetId="7">'[3]Hoja de Unitarios de Obra'!#REF!</definedName>
    <definedName name="Cemento_Gris">'[3]Hoja de Unitarios de Obra'!#REF!</definedName>
    <definedName name="cesped">[6]Mater!#REF!</definedName>
    <definedName name="CINCO_XXXXX" localSheetId="7" hidden="1">#REF!</definedName>
    <definedName name="CINCO_XXXXX" hidden="1">#REF!</definedName>
    <definedName name="CompanyAddress" localSheetId="7">#REF!</definedName>
    <definedName name="CompanyAddress">#REF!</definedName>
    <definedName name="CompanyCity" localSheetId="7">#REF!</definedName>
    <definedName name="CompanyCity">#REF!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#REF!</definedName>
    <definedName name="Cronograma" localSheetId="7">[2]INSUMOS!#REF!</definedName>
    <definedName name="Cronograma">[2]INSUMOS!#REF!</definedName>
    <definedName name="CUAD" localSheetId="7">#REF!</definedName>
    <definedName name="CUAD">#REF!</definedName>
    <definedName name="Cuadrilla">'[5]Mano Obra'!$B$1:$B$65536</definedName>
    <definedName name="CUATROXXXX" localSheetId="7" hidden="1">#REF!</definedName>
    <definedName name="CUATROXXXX" hidden="1">#REF!</definedName>
    <definedName name="curva">"Chart 11"</definedName>
    <definedName name="DataDisplayed">"Ejemplo"</definedName>
    <definedName name="dd" localSheetId="7">#REF!</definedName>
    <definedName name="dd">#REF!</definedName>
    <definedName name="DEMOLICIONANDEN" localSheetId="7">#REF!</definedName>
    <definedName name="DEMOLICIONANDEN">#REF!</definedName>
    <definedName name="demolicionladrillo" localSheetId="7">#REF!</definedName>
    <definedName name="demolicionladrillo">#REF!</definedName>
    <definedName name="DEMOLICIONMURO">#REF!</definedName>
    <definedName name="demolicionpav">#REF!</definedName>
    <definedName name="dfasfdasdfadsfasdfas" localSheetId="7">[1]Insumos!#REF!</definedName>
    <definedName name="dfasfdasdfadsfasdfas">[1]Insumos!#REF!</definedName>
    <definedName name="DGBXGHSTHST" localSheetId="7">#REF!</definedName>
    <definedName name="DGBXGHSTHST">#REF!</definedName>
    <definedName name="DIA" localSheetId="7">#REF!</definedName>
    <definedName name="DIA">#REF!</definedName>
    <definedName name="Equipo">[7]Equipo!$A$1:$A$48</definedName>
    <definedName name="espejo">[1]Insumos!#REF!</definedName>
    <definedName name="ESTACA" localSheetId="7">#REF!</definedName>
    <definedName name="ESTACA">#REF!</definedName>
    <definedName name="excavaconglomerado" localSheetId="7">#REF!</definedName>
    <definedName name="excavaconglomerado">#REF!</definedName>
    <definedName name="EXCAVAMANOV" localSheetId="7">#REF!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RAVILLA">#REF!</definedName>
    <definedName name="hierro60v">#REF!</definedName>
    <definedName name="HMEN">#REF!</definedName>
    <definedName name="hoy" hidden="1">#REF!</definedName>
    <definedName name="IMP">#REF!</definedName>
    <definedName name="INSUMO">'[8]INSUMOS OBRA CIVIL'!$C$2:$C$613</definedName>
    <definedName name="INSUMOS" localSheetId="7">#REF!</definedName>
    <definedName name="INSUMOS">#REF!</definedName>
    <definedName name="INSUMOSTOTAL" localSheetId="7">#REF!</definedName>
    <definedName name="INSUMOSTOTAL">#REF!</definedName>
    <definedName name="ITEMS" localSheetId="7">#REF!</definedName>
    <definedName name="ITEMS">#REF!</definedName>
    <definedName name="juli">#REF!</definedName>
    <definedName name="Lavamanos" localSheetId="7">[1]Insumos!#REF!</definedName>
    <definedName name="Lavamanos">[1]Insumos!#REF!</definedName>
    <definedName name="LLANTAS" localSheetId="7">#REF!</definedName>
    <definedName name="LLANTAS">#REF!</definedName>
    <definedName name="llenov" localSheetId="7">#REF!</definedName>
    <definedName name="llenov">#REF!</definedName>
    <definedName name="LOCALIZACIONV" localSheetId="7">#REF!</definedName>
    <definedName name="LOCALIZACIONV">#REF!</definedName>
    <definedName name="localizamuro">#REF!</definedName>
    <definedName name="MALLA">#REF!</definedName>
    <definedName name="Maquinaria">'[5]Maqui Equip'!$B$1:$B$65536</definedName>
    <definedName name="MDC" localSheetId="7">#REF!</definedName>
    <definedName name="MDC">#REF!</definedName>
    <definedName name="medidas" localSheetId="7">#REF!</definedName>
    <definedName name="medidas">#REF!</definedName>
    <definedName name="MEZCLADORA" localSheetId="7">#REF!</definedName>
    <definedName name="MEZCLADORA">#REF!</definedName>
    <definedName name="Mobra">[7]MObra!$A$2:$A$19</definedName>
    <definedName name="MOTO" localSheetId="7">#REF!</definedName>
    <definedName name="MOTO">#REF!</definedName>
    <definedName name="motosierra" localSheetId="7">[6]Mater!#REF!</definedName>
    <definedName name="motosierra">[6]Mater!#REF!</definedName>
    <definedName name="OFI" localSheetId="7">#REF!</definedName>
    <definedName name="OFI">#REF!</definedName>
    <definedName name="patricia" localSheetId="7">#REF!</definedName>
    <definedName name="patricia">#REF!</definedName>
    <definedName name="pavimento" localSheetId="7">#REF!</definedName>
    <definedName name="pavimento">#REF!</definedName>
    <definedName name="PPTO">#REF!</definedName>
    <definedName name="Precio">[7]Precios!$A$2:$A$825</definedName>
    <definedName name="pres2" localSheetId="7">#REF!</definedName>
    <definedName name="pres2">#REF!</definedName>
    <definedName name="PREST" localSheetId="7">#REF!</definedName>
    <definedName name="PREST">#REF!</definedName>
    <definedName name="PRESUPUESTO" localSheetId="7">#REF!</definedName>
    <definedName name="PRESUPUESTO">#REF!</definedName>
    <definedName name="PROPONE">#REF!</definedName>
    <definedName name="PUNT">[4]INSUMOS!$D$688</definedName>
    <definedName name="qdefqfqwreqwerqw" localSheetId="7">[1]Insumos!#REF!</definedName>
    <definedName name="qdefqfqwreqwerqw">[1]Insumos!#REF!</definedName>
    <definedName name="RAJON" localSheetId="7">#REF!</definedName>
    <definedName name="RAJON">#REF!</definedName>
    <definedName name="RECEBO" localSheetId="7">#REF!</definedName>
    <definedName name="RECEBO">#REF!</definedName>
    <definedName name="RETIROV" localSheetId="7">#REF!</definedName>
    <definedName name="RETIROV">#REF!</definedName>
    <definedName name="RETRO">#REF!</definedName>
    <definedName name="SARDINELV">#REF!</definedName>
    <definedName name="SDFSD">#REF!</definedName>
    <definedName name="siete">#REF!</definedName>
    <definedName name="Slicer_Contact_Type">#N/A</definedName>
    <definedName name="soladov" localSheetId="7">#REF!</definedName>
    <definedName name="soladov">#REF!</definedName>
    <definedName name="SUBBASE" localSheetId="7">#REF!</definedName>
    <definedName name="SUBBASE">#REF!</definedName>
    <definedName name="TABLA">[4]INSUMOS!$D$793</definedName>
    <definedName name="tablonx" localSheetId="7">'[9]BASE DE DATOS'!#REF!</definedName>
    <definedName name="tablonx">'[9]BASE DE DATOS'!#REF!</definedName>
    <definedName name="TANQUE" localSheetId="7">#REF!</definedName>
    <definedName name="TANQUE">#REF!</definedName>
    <definedName name="TERMINADORA" localSheetId="7">#REF!</definedName>
    <definedName name="TERMINADORA">#REF!</definedName>
    <definedName name="TITULOANALISISUNITARIOS" localSheetId="7">#REF!</definedName>
    <definedName name="TITULOANALISISUNITARIOS">#REF!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_xlnm.Print_Titles" localSheetId="9">'11 AIU'!$2:$4</definedName>
    <definedName name="TODOANA" localSheetId="7">#REF!</definedName>
    <definedName name="TODOANA">#REF!</definedName>
    <definedName name="TODOINSU" localSheetId="7">#REF!</definedName>
    <definedName name="TODOINSU">#REF!</definedName>
    <definedName name="TODOITEM" localSheetId="7">#REF!</definedName>
    <definedName name="TODOITEM">#REF!</definedName>
    <definedName name="TOPO">#REF!</definedName>
    <definedName name="TRAB">[4]INSUMOS!$D$932</definedName>
    <definedName name="Transporte">[7]Transpórte!$A$2:$A$10</definedName>
    <definedName name="TRIPLEXXX" localSheetId="7" hidden="1">#REF!</definedName>
    <definedName name="TRIPLEXXX" hidden="1">#REF!</definedName>
    <definedName name="TRIPLEXXXX" localSheetId="7" hidden="1">#REF!</definedName>
    <definedName name="TRIPLEXXXX" hidden="1">#REF!</definedName>
    <definedName name="TUBO" localSheetId="7">#REF!</definedName>
    <definedName name="TUBO">#REF!</definedName>
    <definedName name="UNIDAD">'[8]INSUMOS OBRA CIVIL'!$D$2:$D$613</definedName>
    <definedName name="Unidades">[5]Unidades!$A$1:$A$65536</definedName>
    <definedName name="UTIL" localSheetId="7">#REF!</definedName>
    <definedName name="UTIL">#REF!</definedName>
    <definedName name="VIBRA">[4]INSUMOS!$D$1404</definedName>
    <definedName name="VIBRADOR" localSheetId="7">#REF!</definedName>
    <definedName name="VIBRADOR">#REF!</definedName>
    <definedName name="VIBRO" localSheetId="7">#REF!</definedName>
    <definedName name="VIBRO">#REF!</definedName>
    <definedName name="VOLQUETA" localSheetId="7">#REF!</definedName>
    <definedName name="VOLQUETA">#REF!</definedName>
    <definedName name="VR_UNITARIO">'[8]INSUMOS OBRA CIVIL'!$E$2:$E$613</definedName>
    <definedName name="XXX" localSheetId="7" hidden="1">#REF!</definedName>
    <definedName name="XXX" hidden="1">#REF!</definedName>
    <definedName name="xxxx" localSheetId="7">#REF!</definedName>
    <definedName name="xxxx">#REF!</definedName>
    <definedName name="XXXXX" localSheetId="7" hidden="1">#REF!</definedName>
    <definedName name="XXXXX" hidden="1">#REF!</definedName>
    <definedName name="Z" localSheetId="7">[1]Insumos!#REF!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4" i="12" l="1"/>
  <c r="H45" i="12"/>
  <c r="H25" i="12"/>
  <c r="H26" i="12"/>
  <c r="H21" i="12"/>
  <c r="H22" i="12"/>
  <c r="H23" i="12"/>
  <c r="H24" i="12"/>
  <c r="H39" i="12" l="1"/>
  <c r="H42" i="12"/>
  <c r="H17" i="12"/>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77" i="29" s="1"/>
  <c r="B106" i="29"/>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G103" i="29"/>
  <c r="G102" i="29"/>
  <c r="G101" i="29"/>
  <c r="G100" i="29"/>
  <c r="G99" i="29"/>
  <c r="G98" i="29"/>
  <c r="G97" i="29"/>
  <c r="G95" i="29"/>
  <c r="G94" i="29"/>
  <c r="G93" i="29"/>
  <c r="G92" i="29"/>
  <c r="G91" i="29"/>
  <c r="G90" i="29"/>
  <c r="G89" i="29"/>
  <c r="G87" i="29"/>
  <c r="G86" i="29"/>
  <c r="G85" i="29"/>
  <c r="G84" i="29"/>
  <c r="G83" i="29"/>
  <c r="G82" i="29"/>
  <c r="G81" i="29"/>
  <c r="G80" i="29"/>
  <c r="G79" i="29"/>
  <c r="B79" i="29"/>
  <c r="B80" i="29" s="1"/>
  <c r="B81" i="29" s="1"/>
  <c r="B82" i="29" s="1"/>
  <c r="B83" i="29" s="1"/>
  <c r="B84" i="29" s="1"/>
  <c r="B85" i="29" s="1"/>
  <c r="B86" i="29" s="1"/>
  <c r="B87" i="29" s="1"/>
  <c r="B89" i="29" s="1"/>
  <c r="B90" i="29" s="1"/>
  <c r="B91" i="29" s="1"/>
  <c r="B92" i="29" s="1"/>
  <c r="B93" i="29" s="1"/>
  <c r="B94" i="29" s="1"/>
  <c r="B95" i="29" s="1"/>
  <c r="B97" i="29" s="1"/>
  <c r="B98" i="29" s="1"/>
  <c r="B99" i="29" s="1"/>
  <c r="B100" i="29" s="1"/>
  <c r="B101" i="29" s="1"/>
  <c r="B102" i="29" s="1"/>
  <c r="B103" i="29" s="1"/>
  <c r="G78" i="29"/>
  <c r="G104" i="29" s="1"/>
  <c r="B78" i="29"/>
  <c r="G74" i="29"/>
  <c r="G73" i="29"/>
  <c r="G72" i="29"/>
  <c r="G71" i="29"/>
  <c r="G70" i="29"/>
  <c r="G69" i="29"/>
  <c r="G68" i="29"/>
  <c r="G67" i="29"/>
  <c r="G66" i="29"/>
  <c r="G75" i="29" s="1"/>
  <c r="B66" i="29"/>
  <c r="B67" i="29" s="1"/>
  <c r="B68" i="29" s="1"/>
  <c r="B69" i="29" s="1"/>
  <c r="B70" i="29" s="1"/>
  <c r="B71" i="29" s="1"/>
  <c r="B72" i="29" s="1"/>
  <c r="B73" i="29" s="1"/>
  <c r="B74" i="29" s="1"/>
  <c r="G63" i="29"/>
  <c r="G62" i="29"/>
  <c r="G61" i="29"/>
  <c r="G59" i="29"/>
  <c r="G58" i="29"/>
  <c r="G57" i="29"/>
  <c r="G56" i="29"/>
  <c r="G55" i="29"/>
  <c r="G54" i="29"/>
  <c r="G53" i="29"/>
  <c r="G52" i="29"/>
  <c r="G51" i="29"/>
  <c r="G50" i="29"/>
  <c r="G64" i="29" s="1"/>
  <c r="B50" i="29"/>
  <c r="B51" i="29" s="1"/>
  <c r="B52" i="29" s="1"/>
  <c r="B53" i="29" s="1"/>
  <c r="B54" i="29" s="1"/>
  <c r="B55" i="29" s="1"/>
  <c r="B56" i="29" s="1"/>
  <c r="B57" i="29" s="1"/>
  <c r="B58" i="29" s="1"/>
  <c r="B59" i="29" s="1"/>
  <c r="B61" i="29" s="1"/>
  <c r="B62" i="29" s="1"/>
  <c r="B63" i="29" s="1"/>
  <c r="G46" i="29"/>
  <c r="G45" i="29"/>
  <c r="G47" i="29" s="1"/>
  <c r="B45" i="29"/>
  <c r="B46" i="29" s="1"/>
  <c r="G42" i="29"/>
  <c r="G41" i="29"/>
  <c r="G40" i="29"/>
  <c r="B40" i="29"/>
  <c r="B41" i="29" s="1"/>
  <c r="B42" i="29" s="1"/>
  <c r="G39" i="29"/>
  <c r="G43" i="29" s="1"/>
  <c r="B39" i="29"/>
  <c r="G36" i="29"/>
  <c r="G35" i="29"/>
  <c r="G34" i="29"/>
  <c r="B34" i="29"/>
  <c r="B35" i="29" s="1"/>
  <c r="B36" i="29" s="1"/>
  <c r="G33" i="29"/>
  <c r="G37" i="29" s="1"/>
  <c r="B33" i="29"/>
  <c r="G30" i="29"/>
  <c r="G29" i="29"/>
  <c r="G28" i="29"/>
  <c r="G31" i="29" s="1"/>
  <c r="G27" i="29"/>
  <c r="B27" i="29"/>
  <c r="B28" i="29" s="1"/>
  <c r="B29" i="29" s="1"/>
  <c r="B30" i="29" s="1"/>
  <c r="G26" i="29"/>
  <c r="B26" i="29"/>
  <c r="G23" i="29"/>
  <c r="G22" i="29"/>
  <c r="G21" i="29"/>
  <c r="G20" i="29"/>
  <c r="G19" i="29"/>
  <c r="G24" i="29" s="1"/>
  <c r="B19" i="29"/>
  <c r="B20" i="29" s="1"/>
  <c r="B21" i="29" s="1"/>
  <c r="B22" i="29" s="1"/>
  <c r="B23" i="29" s="1"/>
  <c r="G16" i="29"/>
  <c r="G15" i="29"/>
  <c r="G14" i="29"/>
  <c r="G13" i="29"/>
  <c r="G12" i="29"/>
  <c r="G11" i="29"/>
  <c r="G10" i="29"/>
  <c r="G9" i="29"/>
  <c r="G8" i="29"/>
  <c r="G7" i="29"/>
  <c r="G6" i="29"/>
  <c r="G5" i="29"/>
  <c r="G4" i="29"/>
  <c r="G17" i="29" s="1"/>
  <c r="B4" i="29"/>
  <c r="B5" i="29" s="1"/>
  <c r="B6" i="29" s="1"/>
  <c r="B7" i="29" s="1"/>
  <c r="B8" i="29" s="1"/>
  <c r="B9" i="29" s="1"/>
  <c r="B10" i="29" s="1"/>
  <c r="B11" i="29" s="1"/>
  <c r="B12" i="29" s="1"/>
  <c r="B13" i="29" s="1"/>
  <c r="B14" i="29" s="1"/>
  <c r="B15" i="29" s="1"/>
  <c r="B16" i="29" s="1"/>
  <c r="G178" i="29" l="1"/>
  <c r="G181" i="29" l="1"/>
  <c r="G183" i="29" s="1"/>
  <c r="G180" i="29"/>
  <c r="G179" i="29"/>
  <c r="F55" i="12"/>
  <c r="H36" i="12"/>
  <c r="H37" i="12"/>
  <c r="H38" i="12"/>
  <c r="H41" i="12"/>
  <c r="H43" i="12"/>
  <c r="H27" i="12"/>
  <c r="H46" i="12" l="1"/>
  <c r="G182" i="29"/>
  <c r="G184" i="29" s="1"/>
  <c r="H20" i="12" l="1"/>
  <c r="H18" i="12"/>
  <c r="H19" i="12"/>
  <c r="H35" i="12"/>
  <c r="H56" i="12"/>
  <c r="F59" i="12"/>
  <c r="H59" i="12" s="1"/>
  <c r="F60" i="12"/>
  <c r="H60" i="12" s="1"/>
  <c r="F54" i="12"/>
  <c r="F53" i="12"/>
  <c r="F52" i="12"/>
  <c r="H28" i="12" l="1"/>
  <c r="H58" i="12" s="1"/>
  <c r="H61" i="12" s="1"/>
</calcChain>
</file>

<file path=xl/sharedStrings.xml><?xml version="1.0" encoding="utf-8"?>
<sst xmlns="http://schemas.openxmlformats.org/spreadsheetml/2006/main" count="796" uniqueCount="469">
  <si>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</si>
  <si>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</si>
  <si>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</si>
  <si>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</si>
  <si>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</si>
  <si>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</si>
  <si>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</si>
  <si>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</si>
  <si>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</si>
  <si>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</si>
  <si>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</si>
  <si>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</si>
  <si>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</si>
  <si>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</si>
  <si>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</si>
  <si>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</si>
  <si>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</si>
  <si>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</si>
  <si>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</si>
  <si>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</si>
  <si>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</si>
  <si>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</si>
  <si>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</si>
  <si>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</si>
  <si>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</si>
  <si>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</si>
  <si>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</si>
  <si>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</si>
  <si>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1.  PERSONAL ADMINISTRATIVO</t>
  </si>
  <si>
    <t>DESCRIPCION</t>
  </si>
  <si>
    <t>SUELDO</t>
  </si>
  <si>
    <t>F.P</t>
  </si>
  <si>
    <t>DEDICACION</t>
  </si>
  <si>
    <t>TIEMPO</t>
  </si>
  <si>
    <t>VALOR PARCIAL</t>
  </si>
  <si>
    <t>MESES</t>
  </si>
  <si>
    <t>$/mes</t>
  </si>
  <si>
    <t>%</t>
  </si>
  <si>
    <t>mes</t>
  </si>
  <si>
    <t>1.1</t>
  </si>
  <si>
    <t>1.2</t>
  </si>
  <si>
    <t>1.3</t>
  </si>
  <si>
    <t>1.4</t>
  </si>
  <si>
    <t>1.5</t>
  </si>
  <si>
    <t>Maestro General</t>
  </si>
  <si>
    <t>Total Personal Administrativo</t>
  </si>
  <si>
    <t>UNIDAD</t>
  </si>
  <si>
    <t>VALOR UNIT.</t>
  </si>
  <si>
    <t>CANTIDAD</t>
  </si>
  <si>
    <t>u</t>
  </si>
  <si>
    <t>($/u)</t>
  </si>
  <si>
    <t>2.1</t>
  </si>
  <si>
    <t>2.2</t>
  </si>
  <si>
    <t>2.3</t>
  </si>
  <si>
    <t>Servicios públicos provisionales</t>
  </si>
  <si>
    <t>2.4</t>
  </si>
  <si>
    <t>Comunicaciones</t>
  </si>
  <si>
    <t>2.5</t>
  </si>
  <si>
    <t>2.6</t>
  </si>
  <si>
    <t>2.7</t>
  </si>
  <si>
    <t>2.8</t>
  </si>
  <si>
    <t>3.  IMPUESTOS y POLIZAS</t>
  </si>
  <si>
    <t>BASE</t>
  </si>
  <si>
    <t>3.1</t>
  </si>
  <si>
    <t>3.2</t>
  </si>
  <si>
    <t>3.3</t>
  </si>
  <si>
    <t>3.4</t>
  </si>
  <si>
    <t>Total Impuestos y Pólizas</t>
  </si>
  <si>
    <t>Valor Administración</t>
  </si>
  <si>
    <t>Valor Imprevistos</t>
  </si>
  <si>
    <t>Valor Utilidad</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</si>
  <si>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</si>
  <si>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</si>
  <si>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</si>
  <si>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</si>
  <si>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</si>
  <si>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</si>
  <si>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</si>
  <si>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</si>
  <si>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</si>
  <si>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</si>
  <si>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</si>
  <si>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</si>
  <si>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</si>
  <si>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</si>
  <si>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</si>
  <si>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</si>
  <si>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</si>
  <si>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</si>
  <si>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&gt; 0,10 x PO</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</si>
  <si>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</si>
  <si>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</si>
  <si>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</si>
  <si>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</si>
  <si>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</si>
  <si>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</si>
  <si>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</si>
  <si>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</si>
  <si>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</si>
  <si>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</si>
  <si>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</si>
  <si>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</si>
  <si>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</si>
  <si>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</si>
  <si>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</si>
  <si>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</si>
  <si>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</si>
  <si>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</si>
  <si>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</si>
  <si>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</si>
  <si>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</si>
  <si>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</si>
  <si>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</si>
  <si>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</si>
  <si>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</si>
  <si>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</si>
  <si>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</si>
  <si>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</si>
  <si>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</si>
  <si>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</si>
  <si>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</si>
  <si>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</si>
  <si>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</si>
  <si>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</si>
  <si>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</si>
  <si>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</si>
  <si>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</si>
  <si>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</si>
  <si>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</si>
  <si>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</si>
  <si>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</si>
  <si>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</si>
  <si>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</si>
  <si>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</si>
  <si>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</si>
  <si>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</si>
  <si>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</si>
  <si>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</si>
  <si>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</si>
  <si>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</si>
  <si>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</si>
  <si>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</si>
  <si>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</si>
  <si>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</si>
  <si>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</si>
  <si>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</si>
  <si>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</si>
  <si>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</si>
  <si>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</si>
  <si>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</si>
  <si>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</si>
  <si>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</si>
  <si>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</si>
  <si>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</si>
  <si>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</si>
  <si>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</si>
  <si>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</si>
  <si>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</si>
  <si>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</si>
  <si>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</si>
  <si>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</si>
  <si>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</si>
  <si>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</si>
  <si>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</si>
  <si>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</si>
  <si>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</si>
  <si>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</si>
  <si>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</si>
  <si>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</si>
  <si>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</si>
  <si>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</si>
  <si>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</si>
  <si>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</si>
  <si>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</si>
  <si>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</si>
  <si>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</si>
  <si>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</si>
  <si>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</si>
  <si>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</si>
  <si>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</si>
  <si>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</si>
  <si>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</si>
  <si>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</si>
  <si>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</si>
  <si>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</si>
  <si>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</si>
  <si>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</si>
  <si>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</si>
  <si>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</si>
  <si>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</si>
  <si>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</si>
  <si>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</si>
  <si>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</si>
  <si>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</si>
  <si>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</si>
  <si>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</si>
  <si>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</si>
  <si>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</si>
  <si>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</si>
  <si>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</si>
  <si>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</si>
  <si>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</si>
  <si>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</si>
  <si>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</si>
  <si>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</si>
  <si>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</si>
  <si>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</si>
  <si>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</si>
  <si>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</si>
  <si>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</si>
  <si>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</si>
  <si>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</si>
  <si>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</si>
  <si>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</si>
  <si>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</si>
  <si>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</si>
  <si>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</si>
  <si>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</si>
  <si>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</si>
  <si>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</si>
  <si>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</si>
  <si>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</si>
  <si>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</si>
  <si>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</si>
  <si>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</si>
  <si>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</si>
  <si>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</si>
  <si>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</si>
  <si>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</si>
  <si>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</si>
  <si>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</si>
  <si>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</si>
  <si>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</si>
  <si>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</si>
  <si>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</si>
  <si>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</si>
  <si>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</si>
  <si>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</si>
  <si>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</si>
  <si>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</si>
  <si>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</si>
  <si>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</si>
  <si>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</si>
  <si>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</si>
  <si>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r>
      <t xml:space="preserve">NOTA:  </t>
    </r>
    <r>
      <rPr>
        <sz val="11"/>
        <color theme="4"/>
        <rFont val="Arial"/>
        <family val="2"/>
      </rPr>
      <t xml:space="preserve">Este formato es de carácter informativo, cada proponente es responsable de revisar el contenido e incluir aquellos componentes que considere para su análisis. </t>
    </r>
  </si>
  <si>
    <t>PISOS</t>
  </si>
  <si>
    <t>INSTALACIONES HIDROSANITARIAS</t>
  </si>
  <si>
    <t>VALOR UNITARIO</t>
  </si>
  <si>
    <t>Residente de Obra   Ingeniero Civil o Arquitecto</t>
  </si>
  <si>
    <t>Asesor de Gestión de Calidad, Control, Programación</t>
  </si>
  <si>
    <t xml:space="preserve">Asesor Componente Eléctrico y Telecomunicaciones </t>
  </si>
  <si>
    <t>Papelería y útiles, ploteo planos</t>
  </si>
  <si>
    <t>Pruebas hidráulicas</t>
  </si>
  <si>
    <t>Contribucion Especial</t>
  </si>
  <si>
    <t>Estampilla ProUniversidad</t>
  </si>
  <si>
    <t>Ret. ICA</t>
  </si>
  <si>
    <t>Polizas</t>
  </si>
  <si>
    <t>2.  GASTOS DE OPERACIÓN</t>
  </si>
  <si>
    <t>Total Gastos de Operación</t>
  </si>
  <si>
    <t>Asesor  SST</t>
  </si>
  <si>
    <t>Maestro de obra</t>
  </si>
  <si>
    <t>Asesor  ambiental</t>
  </si>
  <si>
    <t>ÍTEM</t>
  </si>
  <si>
    <t>DESCRIPCIÓN</t>
  </si>
  <si>
    <t>CANT</t>
  </si>
  <si>
    <t>VALOR 
PARCIAL</t>
  </si>
  <si>
    <t xml:space="preserve">Señalizacion con cinta de seguridad y postes moviles </t>
  </si>
  <si>
    <t>M</t>
  </si>
  <si>
    <t>M2</t>
  </si>
  <si>
    <t>Cerramiento provisional con guadua y tela de cerramiento (h=2,10 m),  incluye excavación y/o bases en concreto para postes móviles, desmonte y retiro fuera de la obra</t>
  </si>
  <si>
    <t>Desmonte puerta y marco, metálicos y/o en (aluminio+vidrio), incluye almacenamiento provisional, retiro y disposición final en sitio autorizado.</t>
  </si>
  <si>
    <t>Desmonte reja metálica, incluye almacenamiento provisional, y retiro fuera de la obra.</t>
  </si>
  <si>
    <t xml:space="preserve">SUBTOTAL CAPÍTULO </t>
  </si>
  <si>
    <t>EXCAVACIONES Y LLENOS</t>
  </si>
  <si>
    <t>M3</t>
  </si>
  <si>
    <t>Lleno con material del sitio</t>
  </si>
  <si>
    <t>Lleno compactado con afirmado manual, incluye transporte</t>
  </si>
  <si>
    <t>SUBTOTAL CAPÍTULO</t>
  </si>
  <si>
    <t>MAMPOSTERIA, ALFAJIAS, REVOQUES Y CIELOS.</t>
  </si>
  <si>
    <t>Revoque con mortero 1:3 y estuco sobre muros para conformación de vanos de puertas, ventanas y areas intervenidas por la instalación de redes, Incluye filos y dilataciones.</t>
  </si>
  <si>
    <t>Alfajía en concreto de 20,7 Mpa para remate de muro, a una o dos aguas, ancho entre 0,40m y 0,60m, Incluye dilataciones, refuerzo y pintura en gris basalto.</t>
  </si>
  <si>
    <r>
      <t xml:space="preserve">Pintura en vinilo tipo 1 VINILTEX de Pintuco, para muros </t>
    </r>
    <r>
      <rPr>
        <b/>
        <sz val="10"/>
        <rFont val="Arial"/>
        <family val="2"/>
      </rPr>
      <t>interiores</t>
    </r>
    <r>
      <rPr>
        <sz val="10"/>
        <rFont val="Arial"/>
        <family val="2"/>
      </rPr>
      <t xml:space="preserve"> </t>
    </r>
    <r>
      <rPr>
        <b/>
        <sz val="10"/>
        <rFont val="Arial"/>
        <family val="2"/>
      </rPr>
      <t>existentes</t>
    </r>
    <r>
      <rPr>
        <sz val="10"/>
        <rFont val="Arial"/>
        <family val="2"/>
      </rPr>
      <t>, incluye limpieza, resanes, base acronal, detallado de filos y dilataciones</t>
    </r>
  </si>
  <si>
    <t>Pintura epóxica de alta asepsia para muros y cielos.</t>
  </si>
  <si>
    <t>CARPINTERIA</t>
  </si>
  <si>
    <t>APARATOS SANITARIOS, MESON Y ESPEJOS</t>
  </si>
  <si>
    <t>Lavamanos de colgar free CORONA, color blanco de pedestal, incluye griferia metalica cromada y valvula de pedal</t>
  </si>
  <si>
    <t>Tubería PVC sanitaria 2", incluye accesorios.</t>
  </si>
  <si>
    <t>Tubería PVC sanitaria 4", incluye accesorios.</t>
  </si>
  <si>
    <t>Conexión de redes nuevas a cajas y/o pozos existentes</t>
  </si>
  <si>
    <t>Cajas de inspección en concreto de 21Mpa de 0.60mx0.60m, profundidad variable entre 0.50m y 1.00m incluye tapa y refuerzo</t>
  </si>
  <si>
    <t>Rejilla bronce con sosco aluminio  para piso  3" x 2"</t>
  </si>
  <si>
    <t>RED HIDRAULICA</t>
  </si>
  <si>
    <t>ml</t>
  </si>
  <si>
    <t xml:space="preserve">TOTAL COSTO DIRECTO </t>
  </si>
  <si>
    <t>ADMINISTRACIÓN</t>
  </si>
  <si>
    <t>IMPREVISTOS</t>
  </si>
  <si>
    <t>UTILIDAD</t>
  </si>
  <si>
    <t>TOTAL SIN IVA:</t>
  </si>
  <si>
    <t>IVA (U)</t>
  </si>
  <si>
    <t>COSTO TOTAL:</t>
  </si>
  <si>
    <t>Profesional Seguridad industrial-Salud ocupacional</t>
  </si>
  <si>
    <t>PRESUPUESTO OBRAS DE ADECUACIÓN PARA EL PRIMER PISO DEL EDIFICIO 2 
ÁREA DEL SERVICIO MÉDICO DE LA UTP
en el marco de la ejecución del Proyecto Gestión integral de la 
infraestructura física del Plan de Desarrollo Institucional 2020-2028 
“Aquí construimos futuro”</t>
  </si>
  <si>
    <t>Campamento en tabla, teja de fibrocemento, piso en concreto de 17.2 Mpa, capa de afirmado promedio de 0,05 m, incluye vestier y baño.</t>
  </si>
  <si>
    <t>Desmonte ventana metálica y/o en aluminio+vidrio, incluye almacenamiento provisional, retiro y disposición final en sitio autorizado.</t>
  </si>
  <si>
    <t>Desmonte muros livianos, incluye guardaescobas, enchapes,cortes con disco, desmonte de redes existentes, pasamanos y retiro de material sobrante fuera de la obra.</t>
  </si>
  <si>
    <t>Desmonte escalera y pasamanos en madera, incluye almacenamiento provisional, disposición en sitio autorizado y retiro  de material sobrante fuera de la obra.</t>
  </si>
  <si>
    <t>Desmonte aparatos Sanitarios, incluye almacenamiento provisional, disposición en sitio autorizado y/o retiro de material sobrante fuera de la obra</t>
  </si>
  <si>
    <t>Desmonte soportes y barras de ayuda para personas con movilidad reducida, incluye almacenamiento provisional, disposición en sitio autorizado y/o retiro de material sobrante fuera de la obra</t>
  </si>
  <si>
    <t xml:space="preserve">Demolición muros de mampostería, en ladrillo y/o bloque de ancho=0.15m, para acondicionamiento de vanos de ventanas y puertas nuevas. Incluye cortes con disco, demolición elementos de amarre, alfajías, guardaescobas, revoques y/o enchapes, desmonte de redes existentes y retiro de material sobrante fuera de la obra.  </t>
  </si>
  <si>
    <t>Demolición piso en baldosa mas mortero de base de espesor promedio 0,07m. Incluye demolición de franjas con anchos variables para la instalación de redes, cortes con pulidora, retiro redes existentes y de material sobrante fuera de la obra.</t>
  </si>
  <si>
    <t>Demolición piso y/o anden en concreto. Anchos variables entre 0,15m y 1,00m, espesor promedio 10cm, Incluye cortes con pulidora y retiro de material sobrante fuera de la obra</t>
  </si>
  <si>
    <t>Excavación Manual en material común seco, de 0-2m, incluye nivelación del terreno y trasiego del material sobrante hasta el sitio de acopio.</t>
  </si>
  <si>
    <t>Lleno triturado 1/2" 70% + Arena 30%</t>
  </si>
  <si>
    <t>Cargue retiro y disposición final de material sobrante de excavación hasta el botadero autorizado. Incluye acarreo dentro de la obra</t>
  </si>
  <si>
    <t>ESTRUCTURA</t>
  </si>
  <si>
    <t xml:space="preserve">Entrepiso con placas de fibrocemento calibradas de superboard EP e=20mm, de dimensiones rectificadas,. Incluye perfiles en acero galvanizado de espesor mínimo 0.9mm,elementos de fijación y materiales de sellado.  </t>
  </si>
  <si>
    <t>Estructura metálica para soporte de entrepiso en area de recepción, fabricada con perfiles estructurales ASTM A500 Grado C, incluye platinas, cortes, soldadura, pintura con anticorrosivo tipo premium de Pintuco y acabado final con esmalte sintetico pintulux de Pintuco.</t>
  </si>
  <si>
    <t>Kg</t>
  </si>
  <si>
    <t>Anclaje epóxico d=3/8" L=10 cm, incluye perforación, adhesivo epóxico y perno 3/8" x 100mm)</t>
  </si>
  <si>
    <t>Anclaje epóxico d=5/8" L=15 cm, incluye perforación, adhesivo epóxico y perno 5/8" x 150mm)</t>
  </si>
  <si>
    <t>Dilatación en sikarod diámetro de 5/8” y sikaflex para estructura</t>
  </si>
  <si>
    <t xml:space="preserve">Muros en fibrocemento de 8mm con perfiles en lámina cold rolled calibre 24 y aislamiento con frescasa SP de 3 1/2”. Incluye tratamiento de juntas, masillado, estuco, pintura con vinilo tipo 1, refuerzos en madera inmunizada y/o perfiles metálicos, para la instalación de puertas, ventanas, divisiones y mobiliario, platinas, perforaciones y anclajes necesarios en la fijación de antepechos y dinteles a piso y/o a techo. </t>
  </si>
  <si>
    <t>Cielo raso en sistema liviano GYPLAC Rh. y/o complementación de áreas parciales de cielo raso para cubrir vanos existentes Incluye: perfiles estructurales metálicos y en lámina cold rolled calibre 24, fijación a la estructura existente, tratamiento de juntas, masillado y pintura con vinilo tipo1.</t>
  </si>
  <si>
    <t>Piso y/o andén en concreto de 20,7 Mpa espesor promedio=0,10 m, Incluye refuerzo</t>
  </si>
  <si>
    <t xml:space="preserve">Mortero de nivelación 1:2 espesor promedio=0,07m impermeabilizado </t>
  </si>
  <si>
    <t xml:space="preserve">Piso en Vinilo CIPRES de PROQUINAL, calibre de 2mm, diseño madera, tráfico comercial pesado/industrial; resistente a la abrasión según norma EN660.2, peso del producto  3100 grs/mt2, incluye guardaescoba en mediacaña, alistado de superficies con preparador de superficies tipo MastiMax, cortes, perfiles plásticos, pirlanes, rinconeras,pegante ecológico, cordón de soldadura, sello con Sikaflex. </t>
  </si>
  <si>
    <t xml:space="preserve">Piso en Vinilo MIPOLAM ESPRIT de PROQUINAL; calibre de 2mm, tráfico comercial pesado/industrial; resistente a la abrasión según norma EN660.2, peso del producto  3100 grs/mt2, incluye incluye guardaescoba en mediacaña, alistado de superficies con preparador de superficies tipo MastiMax, cortes, perfiles plásticos, pirlanes, rinconeras, pegante ecológico, cordón de soldadura, sellos con Sikaflex. </t>
  </si>
  <si>
    <t>PINTURA EN MUROS Y CIELOS</t>
  </si>
  <si>
    <t>PUERTAS</t>
  </si>
  <si>
    <r>
      <rPr>
        <b/>
        <sz val="10"/>
        <rFont val="Arial"/>
        <family val="2"/>
      </rPr>
      <t xml:space="preserve">Puerta P1 en acceso, </t>
    </r>
    <r>
      <rPr>
        <sz val="10"/>
        <rFont val="Arial"/>
        <family val="2"/>
      </rPr>
      <t xml:space="preserve">tres naves plegables mas una nave abatible, en aluminio negro, tubular de 1 1/2 x 1 1/2, con partidor central, vidrio de 3+3mm, incluye tornillería,  chapa de seguridad, manijas, fallebas, empaques, pisavidrios, sellos y demás accesorios para su correcta instalación. </t>
    </r>
  </si>
  <si>
    <r>
      <rPr>
        <b/>
        <sz val="10"/>
        <rFont val="Arial"/>
        <family val="2"/>
      </rPr>
      <t xml:space="preserve">Puerta P2 baños de personas con movilidad reducida PMR, </t>
    </r>
    <r>
      <rPr>
        <sz val="10"/>
        <rFont val="Arial"/>
        <family val="2"/>
      </rPr>
      <t xml:space="preserve">una nave abatible en aluminio blanco, lámina lisa, incluye cerradura con manija, topes y demás accesorios para su correcta instalación. </t>
    </r>
  </si>
  <si>
    <r>
      <rPr>
        <b/>
        <sz val="10"/>
        <rFont val="Arial"/>
        <family val="2"/>
      </rPr>
      <t>Puerta P3</t>
    </r>
    <r>
      <rPr>
        <sz val="10"/>
        <rFont val="Arial"/>
        <family val="2"/>
      </rPr>
      <t xml:space="preserve"> </t>
    </r>
    <r>
      <rPr>
        <b/>
        <sz val="10"/>
        <rFont val="Arial"/>
        <family val="2"/>
      </rPr>
      <t xml:space="preserve">de enfermería, </t>
    </r>
    <r>
      <rPr>
        <sz val="10"/>
        <rFont val="Arial"/>
        <family val="2"/>
      </rPr>
      <t xml:space="preserve">una nave abatible en aluminio blanco sin  partidor central, mas vidrio de 3+3mm con pelicula opalizada, incluye cerradura con manija color blanco, topes y demás accesorios para su correcta instalación. </t>
    </r>
  </si>
  <si>
    <r>
      <rPr>
        <b/>
        <sz val="10"/>
        <rFont val="Arial"/>
        <family val="2"/>
      </rPr>
      <t>Puerta P4</t>
    </r>
    <r>
      <rPr>
        <sz val="10"/>
        <rFont val="Arial"/>
        <family val="2"/>
      </rPr>
      <t xml:space="preserve"> </t>
    </r>
    <r>
      <rPr>
        <b/>
        <sz val="10"/>
        <rFont val="Arial"/>
        <family val="2"/>
      </rPr>
      <t xml:space="preserve">consultorios, odontología, vestier, oficinas, insumos médicos, </t>
    </r>
    <r>
      <rPr>
        <sz val="10"/>
        <rFont val="Arial"/>
        <family val="2"/>
      </rPr>
      <t xml:space="preserve">una nave abatible en aluminio blanco sin  partidor central, mas vidrio de 3+3mm con pelicula opalizada, incluye cerradura con manija color blanco, topes y demás accesorios para su correcta instalación. </t>
    </r>
  </si>
  <si>
    <r>
      <rPr>
        <b/>
        <sz val="10"/>
        <rFont val="Arial"/>
        <family val="2"/>
      </rPr>
      <t>Puerta P5</t>
    </r>
    <r>
      <rPr>
        <sz val="10"/>
        <rFont val="Arial"/>
        <family val="2"/>
      </rPr>
      <t xml:space="preserve"> </t>
    </r>
    <r>
      <rPr>
        <b/>
        <sz val="10"/>
        <rFont val="Arial"/>
        <family val="2"/>
      </rPr>
      <t xml:space="preserve">en vestier, </t>
    </r>
    <r>
      <rPr>
        <sz val="10"/>
        <rFont val="Arial"/>
        <family val="2"/>
      </rPr>
      <t xml:space="preserve">deslizante en aluminio blanco, tubular de 3x1 1/2 con partidor central, vidrio de 3+3mm con pelicula opalizada, incluye riel superior en aluminio blanco, ruedas, cerradura con manija color blanco, topes y demás accesorios para su correcta instalación. </t>
    </r>
  </si>
  <si>
    <r>
      <rPr>
        <b/>
        <sz val="10"/>
        <rFont val="Arial"/>
        <family val="2"/>
      </rPr>
      <t>Puerta P5A</t>
    </r>
    <r>
      <rPr>
        <sz val="10"/>
        <rFont val="Arial"/>
        <family val="2"/>
      </rPr>
      <t xml:space="preserve"> </t>
    </r>
    <r>
      <rPr>
        <b/>
        <sz val="10"/>
        <rFont val="Arial"/>
        <family val="2"/>
      </rPr>
      <t xml:space="preserve">en archivo, </t>
    </r>
    <r>
      <rPr>
        <sz val="10"/>
        <rFont val="Arial"/>
        <family val="2"/>
      </rPr>
      <t xml:space="preserve">deslizante en aluminio blanco, tubular de 3x1 1/2 sin partidor central, mas vidrio de 3+3mm con pelicula opalizada, incluye riel superior en aluminio blanco, ruedas, cerradura con manija color blanco, topes y demás accesorios para su correcta instalación. </t>
    </r>
  </si>
  <si>
    <r>
      <t xml:space="preserve">Puerta P6 en baños de consultorios, </t>
    </r>
    <r>
      <rPr>
        <sz val="10"/>
        <rFont val="Arial"/>
        <family val="2"/>
      </rPr>
      <t xml:space="preserve">una nave abatible en aluminio blanco, lámina lisa, incluye cerradura con manija, topes y demás accesorios para su correcta instalación. </t>
    </r>
  </si>
  <si>
    <r>
      <rPr>
        <b/>
        <sz val="10"/>
        <rFont val="Arial"/>
        <family val="2"/>
      </rPr>
      <t>Puerta P7</t>
    </r>
    <r>
      <rPr>
        <sz val="10"/>
        <rFont val="Arial"/>
        <family val="2"/>
      </rPr>
      <t xml:space="preserve"> </t>
    </r>
    <r>
      <rPr>
        <b/>
        <sz val="10"/>
        <rFont val="Arial"/>
        <family val="2"/>
      </rPr>
      <t xml:space="preserve">de Poceta, </t>
    </r>
    <r>
      <rPr>
        <sz val="10"/>
        <rFont val="Arial"/>
        <family val="2"/>
      </rPr>
      <t xml:space="preserve">una nave abatible en aluminio negro, lámina lisa, incluye cerradura con manija, topes y demás accesorios para su correcta instalación. </t>
    </r>
  </si>
  <si>
    <r>
      <rPr>
        <b/>
        <sz val="10"/>
        <rFont val="Arial"/>
        <family val="2"/>
      </rPr>
      <t>Puerta PE</t>
    </r>
    <r>
      <rPr>
        <sz val="10"/>
        <rFont val="Arial"/>
        <family val="2"/>
      </rPr>
      <t xml:space="preserve"> </t>
    </r>
    <r>
      <rPr>
        <b/>
        <sz val="10"/>
        <rFont val="Arial"/>
        <family val="2"/>
      </rPr>
      <t xml:space="preserve">de salida de emergencia, </t>
    </r>
    <r>
      <rPr>
        <sz val="10"/>
        <rFont val="Arial"/>
        <family val="2"/>
      </rPr>
      <t xml:space="preserve">una nave abatible en aluminio negro, con partidor central, vidrio de 3+3mm, incluye tornillería,  chapa de seguridad, manijas, fallebas, empaques, pisavidrios, sellos y demás accesorios para su correcta instalación. . </t>
    </r>
  </si>
  <si>
    <r>
      <rPr>
        <b/>
        <sz val="10"/>
        <rFont val="Arial"/>
        <family val="2"/>
      </rPr>
      <t xml:space="preserve">Puerta P8 para Control de ingreso a las áreas de consultorios médicos y consultorios psicológicos, </t>
    </r>
    <r>
      <rPr>
        <sz val="10"/>
        <rFont val="Arial"/>
        <family val="2"/>
      </rPr>
      <t xml:space="preserve">dos naves abatibles en aluminio blanco, con partidor central, vidrio de 3+3mm, brazos hidráulicos, incluye tornillería,  chapa de seguridad, manijas, fallebas, empaques, pisavidrios, sellos y demás accesorios para su correcta instalación. </t>
    </r>
  </si>
  <si>
    <t>VENTANAS</t>
  </si>
  <si>
    <r>
      <rPr>
        <b/>
        <sz val="10"/>
        <rFont val="Arial"/>
        <family val="2"/>
      </rPr>
      <t xml:space="preserve">Ventanas V1-V2-V5-V6'-V8-V12-V13-V15,V16 </t>
    </r>
    <r>
      <rPr>
        <sz val="10"/>
        <rFont val="Arial"/>
        <family val="2"/>
      </rPr>
      <t xml:space="preserve">módulos fijos y/o en sistema VP 3831, Longitud variable entre 0,80m y 3,00m, Altura variable entre 0,60m y 0,80m, fabricadas en aluminio negro marca vitral, vidrio de 4mm azul reflectivo, incluye angeo, tornillería, empaques, pisavidrios, sellos, partidores complementarios requeridos y demás accesorios para su correcta instalación. </t>
    </r>
  </si>
  <si>
    <r>
      <rPr>
        <b/>
        <sz val="10"/>
        <rFont val="Arial"/>
        <family val="2"/>
      </rPr>
      <t xml:space="preserve">Ventana V3-V4-V6-V7-V9-V10-V11-V14-V17-V18 </t>
    </r>
    <r>
      <rPr>
        <sz val="10"/>
        <rFont val="Arial"/>
        <family val="2"/>
      </rPr>
      <t xml:space="preserve">en aluminio negro marca vitral, sistema 744, de dos, tres o 4 naves, fijas y corredizas acorde a diseños con seguro de impacto, vidrio de 4mm azul reflectivo, incluye angeo, tornillería,  cerraduras de seguridad, manijas, fallebas, empaques, pisavidrios, sellos y demás accesorios para su correcta instalación. </t>
    </r>
  </si>
  <si>
    <r>
      <rPr>
        <b/>
        <sz val="10"/>
        <rFont val="Arial"/>
        <family val="2"/>
      </rPr>
      <t>Persiana en aluminio</t>
    </r>
    <r>
      <rPr>
        <sz val="10"/>
        <rFont val="Arial"/>
        <family val="2"/>
      </rPr>
      <t>, para seguridad de ventanas de fachada, fabricadas acorde a diseños en tubo ovalado tipo lenteja color negro. Incluye perforaciónes, anclajes y demás elementos requeridos para su correcta instalación.</t>
    </r>
  </si>
  <si>
    <t xml:space="preserve">Sanitario montecarlo alongado de CORONA color blanco, incluye  grifería, asiento y demás accesorios necesaios para su correcta instalación  </t>
  </si>
  <si>
    <t xml:space="preserve">Sanitario institucional ADRIATICO de CORONA color blanco para baños de personas con movilidad reducida PMR sistema de conexión de entrada posterior. incluye sistema de descarga tipo push y accesorios necesaios para su correcta instalación.  </t>
  </si>
  <si>
    <t xml:space="preserve">Orinal institucional Petite entrada superior de CORONA, incluye sifón y sistema de descarga </t>
  </si>
  <si>
    <t xml:space="preserve">Suministro e instalación mesón Lavamanos Esférico lineal en acero inoxidable de SOCODA, incluye grifería </t>
  </si>
  <si>
    <t>Barras de ayuda reforzadas a muro para baños PMR en acero inoxidable L=79 cm marca SOCODA</t>
  </si>
  <si>
    <t>Barra de ayuda abatible vertical reforzada a muro en baños PMR en acero inoxidable marca SOCODA</t>
  </si>
  <si>
    <t>Espejo recto de 4 mm, de 0.60mx1.20m. biselado y pulido en cuatro lados. (incluye elementos de fijación al muro).</t>
  </si>
  <si>
    <t>Poceta de aseo prefabricada en granito pulido de 0.65x0.50m altura =0.35m. Incluye llave de GRIVAL tipo jardín pesada de cromo.</t>
  </si>
  <si>
    <t>RED SANITARIA Y VENTILACION</t>
  </si>
  <si>
    <t>Punto sanitario 2". Incluye tubería, accesorios.</t>
  </si>
  <si>
    <t>Punto sanitario 3". Incluye tubería, accesorios.</t>
  </si>
  <si>
    <t>Punto sanitario 4". Incluye tubería, accesorios</t>
  </si>
  <si>
    <t>Tubería PVC sanitaria 3", incluye accesorios.</t>
  </si>
  <si>
    <t>Rejilla bronce con sosco aluminio  para piso  4" x 3"</t>
  </si>
  <si>
    <t>punto Hidraulico PVC Presion de 3/4".Incluye tubería, accesorios</t>
  </si>
  <si>
    <t>punto Hidraulico PVC Presion de 1 1/2".Incluye tubería, accesorios</t>
  </si>
  <si>
    <t>Tub PVC Presion 3/4" RDE 21 incluye Accesorios</t>
  </si>
  <si>
    <t>Tub PVC Presion 1" RDE 21 incluye Accesorios</t>
  </si>
  <si>
    <t>Tub PVC Presion 1 1/2" RDE 21 incluye Accesorios</t>
  </si>
  <si>
    <t>Llave de paso 3/4" RW, incluye tapa registro de 20x20cm</t>
  </si>
  <si>
    <t xml:space="preserve">Valvula de corte 11/2" RW, incluye tapa registro de 20x20cm    </t>
  </si>
  <si>
    <t>RED EXTINCION INCENDIOS</t>
  </si>
  <si>
    <t>Tubería de acero sch 40 unión ranurada  de ø 2 1/2"</t>
  </si>
  <si>
    <t>m</t>
  </si>
  <si>
    <t>Tubería de acero sch 40 unión ranurada de ø 2"</t>
  </si>
  <si>
    <t>Tubería de acero sch 40 unión ranurada de ø 1 1/2"</t>
  </si>
  <si>
    <t>Tubería de acero sch 40 unión roscada de ø 1"</t>
  </si>
  <si>
    <t>un</t>
  </si>
  <si>
    <t>Rociadores tipo pendet k 5,6 respuesta rapida cromado incluye tuberia accesorios y escudo</t>
  </si>
  <si>
    <t>Extintores multipropósito abc 10 lbs</t>
  </si>
  <si>
    <t>Extintor co2 certificado UL</t>
  </si>
  <si>
    <t>INSTALACIONES ELECTRICAS, VOZ Y DATOS Y AUTOMATIZACION</t>
  </si>
  <si>
    <t>Suministro e instalación de todos los elementos que se requieran en una instalación provisional donde se cumplan los lineamientos del reglamento RETIE, norma técnica NTC 2050 y las exigencias del operador de red (Empresa de Energía de Pereira). A continuación, se enumeran los elementos que se deben incluir en dicho ítem: Suministro e instalación de medidor con su respectiva caja de policarbonato y elementos de fijación, totalizador bifásico de 40A, conector para llevar a tierra el sistema, , 200 metros de cable de Aluminio Aislado No 2 AWG Serie 8000 THHN necesario desde el punto de alimentación dispuesto por la Universidad hasta campamento, guaduas, perchas para fijar la acometida suministro e instalación de tablero de 6 circuitos, tres meses de pago  kW/h a la universidad por suministrar el servicio de energía eléctrica. Los demás suministros e instalaciones que se requieran después del tablero bifásico y sus protecciones, además de cargas que superen la acometida aquí descrita las debe tener en cuenta el contratista al momento de la ejecución sin que la Universidad Tecnológica de Pereira deba responder por dichos gastos.</t>
  </si>
  <si>
    <t>Desmonte de las redes eléctricas y de comunicaciones donde se incluye el retiro de las instalaciones inactivas, bandeja, canaleta, lámparas, red de fuerza en techo, redes internas como tomas, red de datos, red de comunicaciones, fibras ópticas, tableros de alarmas, tableros existentes de 18 circuitos. Estos alimentan redes que se deshabilitarán y redes que continuarán en uso. Se requiere la marcación de dichos circuitos. Las redes se deben desmontar con mucho cuidado ya que parte algunos alimentadores de fuerza, cableado estructurado y todas las  fibras ópticas se deben instalar nuevamente.</t>
  </si>
  <si>
    <t>Suministro e instalación de tablero trifásico de 30 circuitos Schneider 5 hilos con espacio para totalizador, puerta y chapa para red normal, marca Schneider en lámina galvanizada en caliente, con acabado en pintura de polvo expuesto 225 A , (1 barraje para tierra y 1 para neutro), color gris, ademas este debe cumplir RETIE.</t>
  </si>
  <si>
    <t>Suministro e instalación de breaker termomagnetico tripolar tipo EASY PACK CVS regulable 3P  nominal 63-100A , I corte 20kA a 220 VAC Schneider.</t>
  </si>
  <si>
    <t>Suministro e instalación de interruptores mono polares de 1x15A, 1x20A 1x30A, icc&gt;10 kA, 120 V para los diferentes circuitos a instalar en los diferentes tableros, incluye cintas y anillos de marcación.</t>
  </si>
  <si>
    <t>Suministro e instalación interruptor automático bipolar enchufable de 2x20A, 2x30A 2x40A, icc&gt;10 kA, 208 V.
Incluye cintas y anillos de marcación.</t>
  </si>
  <si>
    <t>Instalación de interruptor automático tripolar enchufable de 3x20A, 3x30A 3x40A, 3x40A, 3x50A icc&gt;10 kA, 208 V. Incluye cintas y anillos de marcación.</t>
  </si>
  <si>
    <t>Suministro e instalación de tuberia SCH 40 de 1'' por techo falso para acometida desde tablero en piso uno hasta tuberia unirse con tuberia EMT de 1" y ducto evolutivo en piso dos, incluye tubo SCH 40 de 1" ,accesorios SCH 40 y elementos de fijacion.</t>
  </si>
  <si>
    <t>Instalacion de acometida desmontada en otro item en 4#6+1#8 para alimentacion de tablero de 24 circuitos en piso dos desde piso uno, por tuberia SCH 4O de 1" pagado en otro item, incluye ademas la conexión en ambos tableros.</t>
  </si>
  <si>
    <t>Perforacion de placa para paso de tres tubos de 2" para canalización de cable UTP para red de datos, incluye ademas resane de dicha actividad.</t>
  </si>
  <si>
    <t>Perforacion de placa para paso de dos tubos de 2" para canalización de circuitos regulados del piso dos al piso uno, incluye ademas resane de dicha actividad.</t>
  </si>
  <si>
    <t xml:space="preserve">Suministro e instalación de tubería EMT Ø 2", accesorios EMT de 2" y demás elementos de fijación para comunicar ducto evolutivo piso dos hasta cajas de paso de 30x30x15 cm. </t>
  </si>
  <si>
    <t>Suministro e instalación de tuberia SCH 40 de 2 1/2'' por techo falso para canalización de conductores de fibra optica desde piso uno en la entrada del edificio hasta rack en piso dos, ademas entre cajas de paso para cables UTP, incluye tubo SCH 40 de 2 1/2" ,accesorios SCH 40 y elementos de fijacion.</t>
  </si>
  <si>
    <t>Instalación de fibra optica de 12 hilos desmontada en otro item por tuberia SCH 4O de 2 1/2" pagada en otro item.</t>
  </si>
  <si>
    <t>Fusión hilos de fibra con los elementos requeridos y equipos certificados para tal fin.</t>
  </si>
  <si>
    <t>Suministro e instalación de tuberia SCH 40 de 3/4'' por techo falso unicamente para canalización de circuitos que alimentan espacios que no se van a remodelar, para alarmas, y deteccion de incendios del edificio Incluye tubo SCH 40 de 3/4" ,accesorios SCH 40 y elementos de fijacion.</t>
  </si>
  <si>
    <t>Instalación de circuitos en paquete de tres conductores por tuberia  SCH 40 de 3/4'' pagado en otro item UNICAMENTE para re orientar circuitos que alimentan espacios que no se van a remodelar.</t>
  </si>
  <si>
    <t>Suministro e instalación de salidas de tomacorriente doble Levitón Ref. 15-15R red normal incrustado en pared, incluye en su totalidad todos los elementos necesarios para que la salida sea funcional como son: accesorios, caja de paso 2x4", metraje de cable de cobre aislado No. 12 EXZH BW para fase,  neutro y tierra necesarios para la salida, toma levitón blanco con tapa, conectores de resorte, conector de ojo, marquillas auto adhesivas, tubería PVC tipo pesado de 3/4", adaptadores, curvas, pegante, demolición, botada de escombros, resane, chazos, tornillos y demás elementos para una correcta instalación.</t>
  </si>
  <si>
    <t>Suministro e instalación de salidas de tomacorriente doble Levitón Ref. 15-15R red regulada incrustado en pared, incluye en su totalidad todos los elementos necesarios para que la salida sea funcional como son: accesorios, caja de paso 2x4", el metraje de cable de cobre aislado No. 12 EXZH BW para fase,  neutro y tierra necesarios para la salida, toma levitón naranja con tapa, conectores de resorte, conector de ojo, marquillas auto adhesivas, tubería PVC tipo pesado de 3/4", adaptadores, curvas, pegante, demolición, botada de escombros, resane, chazos, tornillos y demás elementos para una correcta.
Nota: la totalidad de conductor eléctrico debe quedar incluido en el ítem.</t>
  </si>
  <si>
    <t>Suministro e instalación de salidas de tomacorriente doble Levitón Ref. 15-15R red normal incrustado en techo, incluye en su totalidad todos los elementos necesarios para que la salida sea funcional como son: accesorios, caja de paso 2x4" radwell, metraje de cable de cobre aislado No. 12 EXZH BW para fase,  neutro y tierra necesarios para la salida, toma levitón blanco con tapa, conectores de resorte, conector de ojo, marquillas auto adhesivas, tubería SCH40 tipo pesado de 3/4", adaptadores, curvas, pegante, chazos, tornillos y demás elementos para una correcta instalación.</t>
  </si>
  <si>
    <t>Suministro e instalación de salidas de tomacorriente doble GFCI Levitón  red normal incrustado en pared, incluye en su totalidad todos los elementos necesarios para que la salida sea funcional como son: accesorios, caja de paso 2x4", el metraje de cable de cobre aislado No. 12 EXZH BW para fase,  neutro y tierra necesarios para la salida, toma GFCI levitón o Legrand blanco con tapa, conectores de resorte, conector de ojo, marquillas auto adhesivas, tubería PVC tipo pesado de 3/4", adaptadores, curvas, pegante, demolición, botada de escombros, resane, chazos, tornillos y demás elementos para una correcta.
Nota: la totalidad de conductor eléctrico debe quedar incluido en el ítem.</t>
  </si>
  <si>
    <t>Suministro e instalación de salidas de iluminación general en tubería SCH 40 de 3/4''.Incluye: cable de cobre aislado No. 12 EXZH BW para fase, neutro y tierra, caja Radwell 2x4", cable de cobre aislado No. 12 EXZH BW para fase,  neutro y tierra necesario para la salida,  tubería y accesorios SCH 40 3/4", toma levitón color blanco con tapa, conectores de resorte, conector de ojo, marquillas auto adhesivas, chazos, tornillos y demás elementos para una correcta instalación.</t>
  </si>
  <si>
    <t>Suministro e instalación de salidas de iluminación de emergencia y aviso de salida de emergencia en tubería SCH 40 de 3/4'',incluye en su totalidad todos los elementos necesarios para que la salida sea funcional como son: Tubería y accesorios SCH 40 3/4", cable de cobre aislado No. 12 EXZH BW para fase, neutro y tierra necesario para la salida, caja Radwell 2x4", toma levitón color blanco con tapa, conectores de resorte, conector de ojo, marquillas auto adhesivas, chazos, tornillos y demás elementos para una correcta instalación.</t>
  </si>
  <si>
    <t>Suministro e instalación de salidas de interruptor sencillo en tubería SCH 40 de 3/4'‘, incluye en su totalidad todos los elementos necesarios para que la salida sea funcional como son: tubería SCH 40 de 3/4”, accesorios SCH 40 de 3/4'', caja de paso EXZH BW, cable de cobre aislado No.12 EXZH BW, cable desnudo número 12 para la tierra, interruptor sencillo gálica, marquilla auto adhesiva, terminales de desforre, terminales de ojo y demás elementos para una correcta instalación.</t>
  </si>
  <si>
    <t>Suministro e instalación de salidas de interruptor doble en tubería SCH 40 de 3/4'‘, incluye en su totalidad todos los elementos necesarios para que la salida sea funcional como son: tubería SCH 40 de 3/4”, accesorios SCH 40 de 3/4'', caja de paso EXZH BW, cable de cobre aislado No.12 EXZH BW, cable desnudo número 12 para la tierra, interruptor doble gálica, marquilla auto adhesiva, terminales de desforre, terminales de ojo y demás elementos para una correcta instalación.</t>
  </si>
  <si>
    <t>Suministro e instalación de salidas de interruptor triple en tubería SCH 40 de 3/4'‘, incluye en su totalidad todos los elementos necesarios para que la salida sea funcional como son: tubería SCH 40 de 3/4”, accesorios SCH 40 de 3/4'', caja de paso EXZH BW, cable de cobre aislado No.12 EXZH BW, cable desnudo número 12 para la tierra, interruptor triple gálica, marquilla auto adhesiva, terminales de desforre, terminales de ojo y demás elementos para una correcta instalación.</t>
  </si>
  <si>
    <t>Suministro e instalación de salidas de interruptor conmutable sencillo en tubería SCH 40 de 3/4'‘, incluye en su totalidad todos los elementos necesarios para que la salida sea funcional como son: tubería SCH 40 de 3/4”, accesorios SCH 40 de 3/4'', caja de paso EXZH BW, cable de cobre aislado No.12 EXZH BW, cable desnudo número 12 para la tierra, interruptor conmutable sencillo gálica, marquilla auto adhesiva, terminales de desforre, terminales de ojo y demás elementos para una correcta instalación.</t>
  </si>
  <si>
    <t>Suministro e instalación de salidas de sensor de movimiento en tubería SCH 40 de 3/4'‘, incluye en su totalidad todos los elementos necesarios para que la salida sea funcional como son: tubería SCH 40 de 3/4”, accesorios SCH 40 de 3/4'', caja de paso radwell, cable de cobre aislado No.12 EXZH BW, cable desnudo número 12 para la tierra</t>
  </si>
  <si>
    <t xml:space="preserve">Suministro e instalación de sensor de presencia techo 360 grados PIR 1000W 110V LEVITON Montaje En Techo, Incluye sensor de movimiento levitón, cable encauchetado #14 de tres polos libre de halógenos, clavija, prensa estopa, terminales de desforre y demás elementos para una correcta instalación. </t>
  </si>
  <si>
    <t>Suministro e instalación de luminaria CLEAN OWEN LENS L11 610X610X95 con marco, KIT LED 4 1R2FT 1700 Lm 11.1 W 41K/1DD DEX, referencia 210502E3006, Incluye también cable encauchetado #16 de tres polos libres de halógenos, clavija, prensa estopa, terminales de desforre y demás elementos para una correcta instalación.</t>
  </si>
  <si>
    <t>Suministro e instalación de luminaria CORAL LENS L11 600x120 SOBREPONER LED 6x1100 Lm, 7.4 W 41K/1DD 0 10, referencia 412503E3001, Incluye también cable 1,5 m de cable encauchetado #16 de tres polos libres de halógenos, clavija, prensa estopa, terminales de desforre y demás elementos para una correcta instalación.</t>
  </si>
  <si>
    <t>Suministro e instalación de luminaria BALA DE MERCURIO HAL 49 72X100 DE INCRUSTAR, KIT LED 1BDMR 600 Lm 7W 30 K referencia 782901E1000, Incluye también cable 1,5 m de cable encauchetado #16 de tres polos libres de halógenos, clavija, prensa estopa, terminales de desforre y demás elementos para una correcta instalación.</t>
  </si>
  <si>
    <t>Suministro e instalación de luminaria BALA SATURNO ILTEC LENS 13 W 4000K referencia 7524033002, Incluye también cable 1,5 m de cable encauchetado #16 de tres polos libres de halógenos, clavija, prensa estopa, terminales de desforre y demás elementos para una correcta instalación.</t>
  </si>
  <si>
    <t>Suministro e instalación de luminaria de EMERGENCIA SPAZIO PLUS INC LSP 3205C LED DIRECCIONAL 200Lm de incrustar referencia 028287, Incluye también cable 1,5 m de cable encauchetado #16 de tres polos libres de halógenos, clavija, prensa estopa, terminales de desforre y demás elementos para una correcta instalación.</t>
  </si>
  <si>
    <t>Suministro e instalación de luminaria de EMERGENCIA SPAZIO PLUS INC LSP 3205C LED anti panico de incrustar, referencia 028286, Incluye también cable 1,5 m de cable encauchetado #16 de tres polos libres de halógenos, clavija, prensa estopa, terminales de desforre y demás elementos para una correcta instalación.</t>
  </si>
  <si>
    <t>Suministro e instalación de luminaria de AVISO DE SALIDA DE EMERGENCIA 90E 300X185X45, referencia 5U0803E3000, Incluye también cable 1,5 m de cable encauchetado #16 de tres polos libres de halógenos, clavija, prensa estopa, terminales de desforre y demás elementos para una correcta instalación.</t>
  </si>
  <si>
    <t>Suministro e instalación de Cable UTP 4P LSZH categoria 6 AMP por bandeja tipo malla, ducto evolutivo, tubería EMT y PVC o SCH40, incluye amarras y demás elementos para una correcta instalación.</t>
  </si>
  <si>
    <t>Suministro e instalación de salida doble de datos categoría 6, AMP incrustados en pared, Incluye: Certificacón de las dos salidas, caja  de paso, faceplate doble, dos Jack RJ45 categoría 6 AMP,marquilla autoadhesiva, tubería PVC tipo pesado de 3/4", adaptadores, curvas, pegante, demolición, botada de escombros, resane y demás elementos para una correcta instalación.</t>
  </si>
  <si>
    <t>Suministro e instalación de salida sencilla de  datos categoría 6, AMP incrustado en pared, Incluye: Certificación de la salida, caja  de paso , faceplate, Jack RJ45 categoría 6AMP, marquilla autoadhesiva, tubería PVC tipo pesado, adaptadores, curvas, pegante, demolición, botada de escombros, resane y demás elementos para una correcta instalación.</t>
  </si>
  <si>
    <t>Suministro e instalación de salida sencilla de datos categoría 6, AMP en techo para puntos de acceso inalambrico y TV, Incluye: Certificación de la salida, tubería SCH 40 de 3/4",accesorios SCH 40 de 3/4",caja de paso de 2x4" radwell, faceplate sencillo Jack RJ45 categoría 6 AMP,marquilla autoadhesiva y demás elementos para su correcta instalación.</t>
  </si>
  <si>
    <t xml:space="preserve">Suministro e instalación Patch Cord para UTP cat. 6AMP de 1 ft. </t>
  </si>
  <si>
    <t>Certificación de hilos mono modo de fibra óptica existentes</t>
  </si>
  <si>
    <t>Suministro e instalación de ducto evolutivo DLP de 105x50 mm marca Legrand Ref. D10422. 
Instalación de ducto evolutivo DLP de 105x50 mm marca Legrand Ref. D10422 . Incluye cubierta, tabique de separación, uniones de canaleta y tapa, T's, ángulos interiores, exteriores,  y planos.</t>
  </si>
  <si>
    <t>Suministro e instalación de bandeja porta cables tipo malla cablofil de 300x66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t>
  </si>
  <si>
    <t>Suministro e instalación de cajas radwell de 2x4" ÚNICAMENTE para derivación cuando se requiera cambios de dirección de un mismo circuito, para salidas de alarmas y detección de incendios
Nota:  Las cajas radwell que se requieran para las diferentes salidas se deben tener en cuenta en su respectivo ítem.</t>
  </si>
  <si>
    <t>Suministro e instalacion de ducto EMT Ø 3/4", accesorios EMT de 3/4" y demas elementos de fijacion para  redireccionar circuitos existentes en la zonas que no se van a remodelar, red de deteción de incendios y para alarmas.</t>
  </si>
  <si>
    <t>Suministro e instalacion de conductor en 3 cables cobre # 12 AWG libre de halogenos para re direccionar circuitos existentes en la zonas que no se van a remodelar</t>
  </si>
  <si>
    <t>Suministro e instalación de caja de paso 30x30x15cm metalica con puerta y chapa indelpa, Schneider u otra de igual o mejor calidad, para paso de conductores utp y conductores de fuerza en pared falsa y transiciones.</t>
  </si>
  <si>
    <t>Suministro e instalación de salidas de tomacorriente doble Levitón 220 V bifasico incrustado en pared, desde tablero general hasta toma en meson en consultorio odontologico, incluye en su totalidad todos los elementos necesarios para que la salida sea funcional como son: Tuberia PVC con accesorios, caja de paso 2x4", cable de cobre aislado No. 12 EXZH BW para fases y tierra necesario para la salida, toma levitón 220 V blanco con tapa, conectores de resorte, conector de ojo, marquillas auto adhesivas, tubería PVC tipo pesado de 3/4", adaptadores, curvas, pegante, demolición, botada de escombros, resane, chazos, tornillos y demás elementos para una correcta instalación.</t>
  </si>
  <si>
    <t xml:space="preserve">Suministro e instalación de salidas para conexión del compresor desde tablero general hasta arrancador Schneider y desde este hasta compresor como se indica en planos, incluye en su totalidad todos los elementos necesarios para que la salida sea funcional como son: accesorios, cajas de paso 2x4" radwell, toma a 220 V, cable de cobre aislado No. 12 EXZH BW para fases y tierra necesario para la salida, conectores de resorte, conector de ojo, marquillas auto adhesivas, tubería PVC tipo pesado de 3/4", adaptadores, curvas, pegante, demolición, botada de escombros, resane, chazos, tornillos y demás elementos para una correcta instalación. 
Nota: la totalidad del conductor eléctrico debe quedar incluido en el ítem.
</t>
  </si>
  <si>
    <t>Suministro e instalación de arrancador de 2 HP para encender y apagar dispositivos eléctricos a 220V marca Schneider, modelo LE1D09M708</t>
  </si>
  <si>
    <t>Suministro e instalacion de conductor en 3 cables cobre # 10 AWG libre de halogenos para alimentación de las condensadoras desde el tablero principal del primer piso.</t>
  </si>
  <si>
    <t>Suministro e Instalación de tubería de cobre debidamente aislada y soportada con drenaje por gravedad</t>
  </si>
  <si>
    <t xml:space="preserve">Suministro e instalación de tuberia SCH 40 de 3/4'' por techo falso para acometida aire acondicionado desde tablero hasta manejadora y desde cassete hasta manejadora ubicada en fachada del primer piso, incluye tubo SCH 40 de 3/4" ,accesorios SCH 40 y elementos de fijacion.
</t>
  </si>
  <si>
    <t>Suministro e instalacion de conductor en 3 cables cobre # 14 AWG libre de halogenos para acometida de control entre manejadora y aire acondicionado (cassette)</t>
  </si>
  <si>
    <t>Suministro e instalación de tuberia SCH 40 de 2'' por techo falso para canalizar tuberia de cobre de aire acondicionado, incluye tubo SCH 40 de 2" ,accesorios SCH 40 y elementos de fijacion.</t>
  </si>
  <si>
    <t>Certificacíon RETIE piso 1 y 2 en bloque 2</t>
  </si>
  <si>
    <t>Certificacíon RETILAP piso uno en bloque 2</t>
  </si>
  <si>
    <t>Instalación de aire acondicionado existente tipo split en el lugar asignado, incluye instalación de condensadora y split, conexion de punto de drenaje, conexión de alimentadores eléctricos y demas elementos requeridos para un correcto  funcionamiento de los equipos.</t>
  </si>
  <si>
    <t xml:space="preserve">Perforación de pared para paso de alimentadores eléctricos y ductos de drenaje para aire acondicionado, resanes, pintura dejando la pared en igual o mejores condiciones a las encontradas al momento de realizar la actividad.
Dicha actividad se debe realizar con mucho cuidado por tratarse de ladrillo a la vista y la idea es no tener que generar reposiciones. </t>
  </si>
  <si>
    <t>Suministro e instalación de Control Panel KEYSCAN, 4 RDR W/16 MB RAM, / 4 puertas, Incluye también, modulo Netcom “Network Comunication, tarjeta Board para control de outputs – salidas controladas, software AURORA, fuentes de poder, elementos de fijación, programación, configuración y puesta en funcionamiento.</t>
  </si>
  <si>
    <t>Suministro e instalación de MINI PROX PRO  125 HZ, RDR GRAY / BLK incluye, lector de Proximidad TruPorta 125 Hz, elementos de fijación, programación y puesta en funcionamiento de lectoras de Proximidad.</t>
  </si>
  <si>
    <t>Suministro e instalación de Electro Imán de 800 libras, incluye Soporte Metálico A/Z para el electro Imán, elementos de fijación, y puesta en funcionamiento.</t>
  </si>
  <si>
    <t>Suministro e Instalación de Botón de Salida Temp, 12 VDC, incluye Botón pulsador con sensor de movimiento 12V DC / Contacto NC, elementos de fijación, programación y puesta en funcionamiento.</t>
  </si>
  <si>
    <t>Suministro e instalación de Brazo Hidráulico para cierre de puertas 200 a 400 libras, elementos de fijación, además de los soportes y la puesta en funcionamiento.</t>
  </si>
  <si>
    <t>Suministro e instalación Fuente de poder de 120V a 24V DC, para electroimanes ALTRONIX – 5.0 A, incluye elementos de fijación y puesta en funcionamiento.</t>
  </si>
  <si>
    <t>Suministro e instalación de conductor en 2 cables Eléctricos positivo y negativo según norma técnica 14 AWG THHN libre de halógenos, para door holders 24V DC</t>
  </si>
  <si>
    <t>Suministro e instalación cable Polarizado FTP, Multifilamento 4 conductores No.16 libre de halógenos.</t>
  </si>
  <si>
    <t>Suministro e instalación de riel unistrap 5/8 X 3 metros abrazaderas, de 3/4”, tornillos, chazos y demás elementos para una correcta instalación.</t>
  </si>
  <si>
    <t>Suministro e instalación de coraza americana de 1/2 y abrazaderas, de 1/2”, tornillos, chazos y demás elementos para una correcta instalación.</t>
  </si>
  <si>
    <t>Suministro Instalación de aire acondicionado tipo Split de 9,000 BTU/h LG en consultorio odontológico según planos, incluye también el suministro e instalación de la condensadora y Split, conexión de punto de drenaje, conexión de alimentadores eléctricos y demás elementos requeridos para un correcto funcionamiento de los equipos.</t>
  </si>
  <si>
    <t>Director de Obra   Ingeniero Civil o Arquitecto</t>
  </si>
  <si>
    <t>2.9</t>
  </si>
  <si>
    <t>Pruebas y ensayos obras civiles</t>
  </si>
  <si>
    <t>Planos Record</t>
  </si>
  <si>
    <t>2.10</t>
  </si>
  <si>
    <t>Asesor Componente Eléctrico,  Telecomunicaciones y Automatización</t>
  </si>
  <si>
    <t>Maestro</t>
  </si>
  <si>
    <t>Inspector</t>
  </si>
  <si>
    <t>1.6</t>
  </si>
  <si>
    <t>Almacenista</t>
  </si>
  <si>
    <t>1.7</t>
  </si>
  <si>
    <t>Dibujante</t>
  </si>
  <si>
    <t>1.8</t>
  </si>
  <si>
    <t>1.9</t>
  </si>
  <si>
    <t>Secretaria</t>
  </si>
  <si>
    <t>1.10</t>
  </si>
  <si>
    <t>Personal de Limpieza y desinfección</t>
  </si>
  <si>
    <t>1.11</t>
  </si>
  <si>
    <t>Servicio de vigilancia</t>
  </si>
  <si>
    <t>Protocolo de Bioseguridad
Elementos de SGSST incluye manejo de bioseguridad (COVID_19)</t>
  </si>
  <si>
    <t xml:space="preserve">Elementos de desinfección y aseo General </t>
  </si>
  <si>
    <t>Elementos de Seguridad Industrial</t>
  </si>
  <si>
    <t>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</si>
</sst>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 #,##0;\-&quot;$&quot;\ #,##0"/>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0.0000"/>
    <numFmt numFmtId="170" formatCode="_(&quot;$&quot;\ * #,##0.00_);_(&quot;$&quot;\ * \(#,##0.00\);_(&quot;$&quot;\ * &quot;-&quot;??_);_(@_)"/>
    <numFmt numFmtId="171" formatCode="_(* #,##0_);_(* \(#,##0\);_(* &quot;-&quot;_);_(@_)"/>
    <numFmt numFmtId="172" formatCode="_-* #,##0.00\ &quot;€&quot;_-;\-* #,##0.00\ &quot;€&quot;_-;_-* &quot;-&quot;??\ &quot;€&quot;_-;_-@_-"/>
    <numFmt numFmtId="173" formatCode="0.0"/>
    <numFmt numFmtId="174" formatCode="#,##0.0"/>
    <numFmt numFmtId="175" formatCode="_-&quot;$&quot;* #,##0_-;\-&quot;$&quot;* #,##0_-;_-&quot;$&quot;* &quot;-&quot;??_-;_-@_-"/>
  </numFmts>
  <fonts count="5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b/>
      <sz val="11"/>
      <color indexed="8"/>
      <name val="Arial"/>
      <family val="2"/>
    </font>
    <font>
      <sz val="9"/>
      <color indexed="8"/>
      <name val="Arial"/>
      <family val="2"/>
    </font>
    <font>
      <b/>
      <i/>
      <sz val="10"/>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1"/>
      <color theme="4"/>
      <name val="Arial"/>
      <family val="2"/>
    </font>
    <font>
      <sz val="10.5"/>
      <color theme="4"/>
      <name val="Arial"/>
      <family val="2"/>
    </font>
    <font>
      <sz val="10"/>
      <color indexed="8"/>
      <name val="MS Sans Serif"/>
    </font>
    <font>
      <sz val="8"/>
      <name val="Calibri"/>
      <family val="2"/>
      <scheme val="minor"/>
    </font>
    <font>
      <b/>
      <sz val="10"/>
      <name val="Times New Roman"/>
      <family val="1"/>
    </font>
    <font>
      <b/>
      <sz val="14"/>
      <color theme="1"/>
      <name val="Times New Roman"/>
      <family val="1"/>
    </font>
    <font>
      <b/>
      <sz val="10"/>
      <color theme="1"/>
      <name val="Times New Roman"/>
      <family val="1"/>
    </font>
    <font>
      <b/>
      <sz val="11"/>
      <name val="Times New Roman"/>
      <family val="1"/>
    </font>
    <font>
      <b/>
      <sz val="11"/>
      <color theme="1"/>
      <name val="Times New Roman"/>
      <family val="1"/>
    </font>
    <font>
      <sz val="10"/>
      <color rgb="FFC00000"/>
      <name val="Arial"/>
      <family val="2"/>
    </font>
    <font>
      <b/>
      <sz val="11"/>
      <color rgb="FF000000"/>
      <name val="Times New Roman"/>
      <family val="1"/>
    </font>
    <font>
      <sz val="16"/>
      <color theme="1"/>
      <name val="Times New Roman"/>
      <family val="1"/>
    </font>
    <font>
      <b/>
      <sz val="16"/>
      <color theme="1"/>
      <name val="Times New Roman"/>
      <family val="1"/>
    </font>
    <font>
      <b/>
      <sz val="12"/>
      <color theme="1"/>
      <name val="Times New Roman"/>
      <family val="1"/>
    </font>
    <font>
      <b/>
      <sz val="10"/>
      <color rgb="FF5B3CAA"/>
      <name val="Times New Roman"/>
      <family val="1"/>
    </font>
    <font>
      <b/>
      <sz val="11"/>
      <color rgb="FFC00000"/>
      <name val="Times New Roman"/>
      <family val="1"/>
    </font>
    <font>
      <sz val="11"/>
      <color rgb="FF000000"/>
      <name val="Arial"/>
      <family val="2"/>
    </font>
    <font>
      <sz val="11"/>
      <name val="Arial"/>
      <family val="2"/>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8">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3" fillId="0" borderId="0" applyFont="0" applyFill="0" applyBorder="0" applyAlignment="0" applyProtection="0"/>
    <xf numFmtId="0" fontId="3" fillId="0" borderId="0"/>
    <xf numFmtId="0" fontId="23" fillId="0" borderId="0">
      <alignment vertical="center"/>
    </xf>
    <xf numFmtId="170" fontId="24" fillId="0" borderId="0" applyFont="0" applyFill="0" applyBorder="0" applyAlignment="0" applyProtection="0"/>
    <xf numFmtId="41" fontId="3" fillId="0" borderId="0" applyFont="0" applyFill="0" applyBorder="0" applyAlignment="0" applyProtection="0"/>
    <xf numFmtId="39" fontId="36" fillId="0" borderId="0"/>
    <xf numFmtId="170" fontId="3" fillId="0" borderId="0" applyFont="0" applyFill="0" applyBorder="0" applyAlignment="0" applyProtection="0"/>
    <xf numFmtId="0" fontId="6" fillId="0" borderId="0"/>
    <xf numFmtId="41" fontId="3" fillId="0" borderId="0" applyFont="0" applyFill="0" applyBorder="0" applyAlignment="0" applyProtection="0"/>
    <xf numFmtId="171" fontId="3" fillId="0" borderId="0" applyFont="0" applyFill="0" applyBorder="0" applyAlignment="0" applyProtection="0"/>
    <xf numFmtId="0" fontId="42" fillId="0" borderId="0"/>
    <xf numFmtId="168" fontId="3" fillId="0" borderId="0" applyFont="0" applyFill="0" applyBorder="0" applyAlignment="0" applyProtection="0"/>
    <xf numFmtId="0" fontId="24" fillId="0" borderId="0"/>
    <xf numFmtId="172" fontId="3" fillId="0" borderId="0" applyFont="0" applyFill="0" applyBorder="0" applyAlignment="0" applyProtection="0"/>
    <xf numFmtId="0" fontId="6" fillId="0" borderId="0"/>
    <xf numFmtId="0" fontId="25" fillId="0" borderId="0"/>
    <xf numFmtId="44" fontId="25"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39" fillId="0" borderId="0"/>
    <xf numFmtId="0" fontId="39" fillId="0" borderId="0"/>
  </cellStyleXfs>
  <cellXfs count="290">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3" fontId="14" fillId="2" borderId="7" xfId="15" applyNumberFormat="1" applyFont="1" applyFill="1" applyBorder="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4" fontId="13" fillId="3" borderId="1" xfId="0" applyNumberFormat="1" applyFont="1" applyFill="1" applyBorder="1" applyAlignment="1">
      <alignment horizontal="center" vertical="center"/>
    </xf>
    <xf numFmtId="167" fontId="10" fillId="2" borderId="1" xfId="15" applyNumberFormat="1" applyFont="1" applyFill="1" applyBorder="1" applyAlignment="1">
      <alignment horizontal="right" vertical="center" wrapText="1"/>
    </xf>
    <xf numFmtId="0" fontId="10" fillId="2" borderId="1" xfId="14" applyFont="1" applyFill="1" applyBorder="1" applyAlignment="1">
      <alignment vertical="center" wrapText="1"/>
    </xf>
    <xf numFmtId="167" fontId="10" fillId="2" borderId="1" xfId="15" applyNumberFormat="1" applyFont="1" applyFill="1" applyBorder="1" applyAlignment="1">
      <alignment horizontal="right" vertical="center"/>
    </xf>
    <xf numFmtId="0" fontId="10" fillId="2" borderId="1" xfId="14" applyFont="1" applyFill="1" applyBorder="1" applyAlignment="1">
      <alignment horizontal="left" vertical="center"/>
    </xf>
    <xf numFmtId="0" fontId="10" fillId="2" borderId="1" xfId="14"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169" fontId="10" fillId="2" borderId="1" xfId="16" applyNumberFormat="1" applyFont="1" applyFill="1" applyBorder="1" applyAlignment="1">
      <alignment horizontal="center" vertical="center"/>
    </xf>
    <xf numFmtId="169" fontId="10" fillId="2" borderId="1" xfId="15" applyNumberFormat="1" applyFont="1" applyFill="1" applyBorder="1" applyAlignment="1">
      <alignment horizontal="center" vertical="center"/>
    </xf>
    <xf numFmtId="0" fontId="10" fillId="2" borderId="0" xfId="14" applyFont="1" applyFill="1" applyAlignment="1">
      <alignment horizontal="center" vertical="center"/>
    </xf>
    <xf numFmtId="0" fontId="10" fillId="2" borderId="0" xfId="14" applyFont="1" applyFill="1" applyAlignment="1">
      <alignment vertical="center" wrapText="1"/>
    </xf>
    <xf numFmtId="0" fontId="10" fillId="2" borderId="0" xfId="14" applyFont="1" applyFill="1" applyAlignment="1">
      <alignment horizontal="center" vertical="center" wrapText="1"/>
    </xf>
    <xf numFmtId="0" fontId="10" fillId="2" borderId="0" xfId="14" applyFont="1" applyFill="1" applyAlignment="1">
      <alignment horizontal="right" vertical="center"/>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9" fontId="10" fillId="2" borderId="0" xfId="13" applyFont="1" applyFill="1" applyAlignment="1">
      <alignment horizontal="center" vertical="center"/>
    </xf>
    <xf numFmtId="0" fontId="10" fillId="2" borderId="1" xfId="14" applyFont="1" applyFill="1" applyBorder="1" applyAlignment="1">
      <alignment horizontal="center"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9" fillId="2" borderId="0" xfId="10" applyFont="1" applyFill="1" applyAlignment="1">
      <alignment horizontal="center" vertical="center"/>
    </xf>
    <xf numFmtId="0" fontId="19" fillId="2" borderId="0" xfId="10" applyFont="1" applyFill="1" applyAlignment="1">
      <alignment vertical="center" wrapText="1"/>
    </xf>
    <xf numFmtId="0" fontId="19"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20"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9" fillId="0" borderId="1" xfId="0" applyFont="1" applyBorder="1" applyAlignment="1">
      <alignment vertical="center" wrapText="1"/>
    </xf>
    <xf numFmtId="0" fontId="16" fillId="2" borderId="0" xfId="10" applyFont="1" applyFill="1" applyAlignment="1">
      <alignment horizontal="left" vertical="center"/>
    </xf>
    <xf numFmtId="0" fontId="23"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9" fillId="3" borderId="0" xfId="0" applyFont="1" applyFill="1" applyAlignment="1">
      <alignment vertical="center"/>
    </xf>
    <xf numFmtId="0" fontId="26" fillId="3" borderId="0" xfId="0" applyFont="1" applyFill="1" applyAlignment="1">
      <alignment vertical="center"/>
    </xf>
    <xf numFmtId="0" fontId="19" fillId="3" borderId="0" xfId="0" applyFont="1" applyFill="1" applyAlignment="1">
      <alignment horizontal="justify" vertical="center"/>
    </xf>
    <xf numFmtId="167" fontId="16" fillId="0" borderId="1" xfId="15"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0"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20" fillId="0" borderId="13" xfId="0" applyFont="1" applyBorder="1" applyAlignment="1">
      <alignment horizontal="center" vertical="center"/>
    </xf>
    <xf numFmtId="0" fontId="20" fillId="0" borderId="7"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5"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9" fillId="0" borderId="0" xfId="0" applyFont="1" applyAlignment="1">
      <alignment horizontal="left" vertical="center" wrapText="1"/>
    </xf>
    <xf numFmtId="0" fontId="38" fillId="2" borderId="0" xfId="10" applyFont="1" applyFill="1" applyAlignment="1">
      <alignment horizontal="left" vertical="center" wrapText="1"/>
    </xf>
    <xf numFmtId="3" fontId="13" fillId="3" borderId="14" xfId="0" applyNumberFormat="1" applyFont="1" applyFill="1" applyBorder="1"/>
    <xf numFmtId="0" fontId="39" fillId="4" borderId="1" xfId="0" applyFont="1" applyFill="1" applyBorder="1" applyAlignment="1">
      <alignment vertical="center" wrapText="1"/>
    </xf>
    <xf numFmtId="0" fontId="39" fillId="4" borderId="1" xfId="0" applyFont="1" applyFill="1" applyBorder="1" applyAlignment="1">
      <alignment horizontal="center" vertical="center"/>
    </xf>
    <xf numFmtId="0" fontId="37" fillId="0" borderId="0" xfId="0" applyFont="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39" fillId="0" borderId="1" xfId="0" applyFont="1" applyBorder="1" applyAlignment="1">
      <alignment vertical="center" wrapText="1"/>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167" fontId="15" fillId="0" borderId="12" xfId="15" applyNumberFormat="1" applyFont="1" applyFill="1" applyBorder="1" applyAlignment="1">
      <alignment horizontal="center" vertical="center" wrapText="1"/>
    </xf>
    <xf numFmtId="0" fontId="45" fillId="0" borderId="1" xfId="0" applyFont="1" applyBorder="1" applyAlignment="1">
      <alignmen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center" wrapText="1"/>
    </xf>
    <xf numFmtId="173" fontId="47" fillId="5" borderId="1" xfId="0" applyNumberFormat="1" applyFont="1" applyFill="1" applyBorder="1" applyAlignment="1">
      <alignment horizontal="center" vertical="center" wrapText="1"/>
    </xf>
    <xf numFmtId="0" fontId="47" fillId="5" borderId="1" xfId="0" applyFont="1" applyFill="1" applyBorder="1" applyAlignment="1">
      <alignment horizontal="left" wrapText="1"/>
    </xf>
    <xf numFmtId="0" fontId="47" fillId="5" borderId="1" xfId="0" applyFont="1" applyFill="1" applyBorder="1" applyAlignment="1">
      <alignment horizontal="center" vertical="center" wrapText="1"/>
    </xf>
    <xf numFmtId="44" fontId="47" fillId="5" borderId="1" xfId="34" applyFont="1" applyFill="1" applyBorder="1" applyAlignment="1">
      <alignment horizontal="right" vertical="center" wrapText="1"/>
    </xf>
    <xf numFmtId="2" fontId="6" fillId="0" borderId="1" xfId="0" applyNumberFormat="1" applyFont="1" applyBorder="1" applyAlignment="1">
      <alignment horizontal="center" vertical="center"/>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175" fontId="6" fillId="0" borderId="1" xfId="34" applyNumberFormat="1" applyFont="1" applyFill="1" applyBorder="1" applyAlignment="1">
      <alignment horizontal="right"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3" xfId="0" applyFont="1" applyBorder="1" applyAlignment="1">
      <alignment horizontal="center" vertical="center" wrapText="1"/>
    </xf>
    <xf numFmtId="173" fontId="47" fillId="6" borderId="1" xfId="0" applyNumberFormat="1" applyFont="1" applyFill="1" applyBorder="1" applyAlignment="1">
      <alignment horizontal="center" vertical="center" wrapText="1"/>
    </xf>
    <xf numFmtId="0" fontId="48" fillId="6" borderId="1" xfId="0" applyFont="1" applyFill="1" applyBorder="1" applyAlignment="1">
      <alignment horizontal="left" vertical="center" wrapText="1"/>
    </xf>
    <xf numFmtId="0" fontId="47" fillId="6" borderId="1" xfId="0" applyFont="1" applyFill="1" applyBorder="1" applyAlignment="1">
      <alignment horizontal="center" vertical="center" wrapText="1"/>
    </xf>
    <xf numFmtId="44" fontId="47" fillId="6" borderId="1" xfId="34" applyFont="1" applyFill="1" applyBorder="1" applyAlignment="1">
      <alignment horizontal="right" vertical="center" wrapText="1"/>
    </xf>
    <xf numFmtId="42" fontId="47" fillId="6" borderId="14" xfId="35" applyFont="1" applyFill="1" applyBorder="1" applyAlignment="1">
      <alignment vertical="center"/>
    </xf>
    <xf numFmtId="0" fontId="47" fillId="5" borderId="1" xfId="0" applyFont="1" applyFill="1" applyBorder="1" applyAlignment="1">
      <alignment horizontal="left"/>
    </xf>
    <xf numFmtId="0" fontId="47" fillId="5" borderId="13" xfId="0" applyFont="1" applyFill="1" applyBorder="1" applyAlignment="1">
      <alignment horizontal="center" vertical="center" wrapText="1"/>
    </xf>
    <xf numFmtId="175" fontId="47" fillId="5" borderId="12" xfId="0" applyNumberFormat="1" applyFont="1" applyFill="1" applyBorder="1"/>
    <xf numFmtId="0" fontId="51" fillId="0" borderId="0" xfId="0" applyFont="1"/>
    <xf numFmtId="0" fontId="48" fillId="0" borderId="0" xfId="0" applyFont="1" applyAlignment="1">
      <alignment horizontal="right" vertical="center"/>
    </xf>
    <xf numFmtId="0" fontId="52" fillId="0" borderId="0" xfId="0" applyFont="1" applyAlignment="1">
      <alignment horizontal="center" vertical="center"/>
    </xf>
    <xf numFmtId="9" fontId="20" fillId="0" borderId="0" xfId="0" applyNumberFormat="1" applyFont="1"/>
    <xf numFmtId="175" fontId="26" fillId="0" borderId="1" xfId="0" applyNumberFormat="1" applyFont="1" applyBorder="1"/>
    <xf numFmtId="175" fontId="53" fillId="5" borderId="1" xfId="0" applyNumberFormat="1" applyFont="1" applyFill="1" applyBorder="1" applyAlignment="1">
      <alignment vertical="center"/>
    </xf>
    <xf numFmtId="175" fontId="53" fillId="8" borderId="1" xfId="0" applyNumberFormat="1" applyFont="1" applyFill="1" applyBorder="1" applyAlignment="1">
      <alignment vertical="center"/>
    </xf>
    <xf numFmtId="0" fontId="26" fillId="0" borderId="0" xfId="0" applyFont="1"/>
    <xf numFmtId="174" fontId="54" fillId="5" borderId="1" xfId="0" applyNumberFormat="1" applyFont="1" applyFill="1" applyBorder="1" applyAlignment="1">
      <alignment horizontal="center" vertical="center" wrapText="1"/>
    </xf>
    <xf numFmtId="3" fontId="6" fillId="2" borderId="1" xfId="0" applyNumberFormat="1" applyFont="1" applyFill="1" applyBorder="1" applyAlignment="1">
      <alignment horizontal="right" vertical="center" wrapText="1"/>
    </xf>
    <xf numFmtId="175" fontId="6" fillId="2" borderId="1" xfId="34" applyNumberFormat="1" applyFont="1" applyFill="1" applyBorder="1" applyAlignment="1">
      <alignment horizontal="right" vertical="center" wrapText="1"/>
    </xf>
    <xf numFmtId="0" fontId="6" fillId="0" borderId="1" xfId="37" applyFont="1" applyBorder="1" applyAlignment="1">
      <alignment vertical="center" wrapText="1"/>
    </xf>
    <xf numFmtId="174" fontId="55" fillId="6" borderId="1" xfId="0" applyNumberFormat="1" applyFont="1" applyFill="1" applyBorder="1" applyAlignment="1">
      <alignment horizontal="right" vertical="center" wrapText="1"/>
    </xf>
    <xf numFmtId="174" fontId="55" fillId="5" borderId="1" xfId="0" applyNumberFormat="1" applyFont="1" applyFill="1" applyBorder="1" applyAlignment="1">
      <alignment horizontal="right" vertical="center" wrapText="1"/>
    </xf>
    <xf numFmtId="173" fontId="47" fillId="0" borderId="1" xfId="0" applyNumberFormat="1" applyFont="1" applyBorder="1" applyAlignment="1">
      <alignment horizontal="center" vertical="center" wrapText="1"/>
    </xf>
    <xf numFmtId="0" fontId="47" fillId="6" borderId="1" xfId="0" applyFont="1" applyFill="1" applyBorder="1" applyAlignment="1">
      <alignment horizontal="left" wrapText="1"/>
    </xf>
    <xf numFmtId="0" fontId="47" fillId="6" borderId="13" xfId="0" applyFont="1" applyFill="1" applyBorder="1" applyAlignment="1">
      <alignment horizontal="center" vertical="center" wrapText="1"/>
    </xf>
    <xf numFmtId="0" fontId="11" fillId="0" borderId="1" xfId="0" applyFont="1" applyBorder="1" applyAlignment="1">
      <alignment horizontal="left" vertical="center" wrapText="1"/>
    </xf>
    <xf numFmtId="2" fontId="49" fillId="0" borderId="1" xfId="0" applyNumberFormat="1" applyFont="1" applyBorder="1" applyAlignment="1">
      <alignment horizontal="center" vertical="center"/>
    </xf>
    <xf numFmtId="0" fontId="56" fillId="0" borderId="1" xfId="0" applyFont="1" applyBorder="1" applyAlignment="1">
      <alignment vertical="center" wrapText="1"/>
    </xf>
    <xf numFmtId="5" fontId="6" fillId="0" borderId="1" xfId="34" applyNumberFormat="1" applyFont="1" applyFill="1" applyBorder="1" applyAlignment="1">
      <alignment horizontal="right" vertical="center" wrapText="1"/>
    </xf>
    <xf numFmtId="0" fontId="57" fillId="0" borderId="1" xfId="0" applyFont="1" applyBorder="1" applyAlignment="1">
      <alignment vertical="center" wrapText="1"/>
    </xf>
    <xf numFmtId="0" fontId="57" fillId="0" borderId="1" xfId="0" applyFont="1" applyBorder="1" applyAlignment="1">
      <alignment horizontal="left" vertical="center" wrapText="1"/>
    </xf>
    <xf numFmtId="0" fontId="25" fillId="0" borderId="1" xfId="0" applyFont="1" applyBorder="1" applyAlignment="1">
      <alignment vertical="center" wrapText="1"/>
    </xf>
    <xf numFmtId="0" fontId="57" fillId="2" borderId="1" xfId="0" applyFont="1" applyFill="1" applyBorder="1" applyAlignment="1">
      <alignment horizontal="left" vertical="center" wrapText="1"/>
    </xf>
    <xf numFmtId="0" fontId="57" fillId="0" borderId="1" xfId="0" applyFont="1" applyBorder="1" applyAlignment="1">
      <alignment horizontal="left" vertical="top" wrapText="1"/>
    </xf>
    <xf numFmtId="0" fontId="57" fillId="2" borderId="1" xfId="0" applyFont="1" applyFill="1" applyBorder="1" applyAlignment="1">
      <alignment vertical="center" wrapText="1"/>
    </xf>
    <xf numFmtId="0" fontId="25" fillId="2" borderId="1" xfId="0" applyFont="1" applyFill="1" applyBorder="1" applyAlignment="1">
      <alignment vertical="center" wrapText="1"/>
    </xf>
    <xf numFmtId="0" fontId="57" fillId="0" borderId="15" xfId="0" applyFont="1" applyBorder="1" applyAlignment="1">
      <alignment horizontal="left" vertical="center" wrapText="1"/>
    </xf>
    <xf numFmtId="175" fontId="0" fillId="0" borderId="0" xfId="0" applyNumberFormat="1"/>
    <xf numFmtId="174" fontId="47" fillId="6" borderId="1" xfId="0" applyNumberFormat="1" applyFont="1" applyFill="1" applyBorder="1" applyAlignment="1">
      <alignment horizontal="right" vertical="center" wrapText="1"/>
    </xf>
    <xf numFmtId="167" fontId="16" fillId="0" borderId="14" xfId="15" applyNumberFormat="1" applyFont="1" applyFill="1" applyBorder="1" applyAlignment="1">
      <alignment horizontal="center"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8" fillId="2" borderId="0" xfId="10" applyFont="1" applyFill="1" applyAlignment="1">
      <alignment horizontal="left" vertical="center" wrapText="1"/>
    </xf>
    <xf numFmtId="0" fontId="19"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1" fillId="0" borderId="13" xfId="0" applyFont="1" applyBorder="1" applyAlignment="1">
      <alignment horizontal="right" vertical="center" wrapText="1"/>
    </xf>
    <xf numFmtId="0" fontId="31" fillId="0" borderId="14" xfId="0" applyFont="1" applyBorder="1" applyAlignment="1">
      <alignment horizontal="right" vertical="center" wrapText="1"/>
    </xf>
    <xf numFmtId="0" fontId="19" fillId="3" borderId="0" xfId="0" applyFont="1" applyFill="1" applyAlignment="1">
      <alignment horizontal="left" vertical="center"/>
    </xf>
    <xf numFmtId="0" fontId="23" fillId="0" borderId="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44" fillId="0" borderId="2" xfId="0" applyFont="1" applyBorder="1" applyAlignment="1">
      <alignment horizontal="center" vertical="center" wrapText="1"/>
    </xf>
    <xf numFmtId="0" fontId="44" fillId="0" borderId="9" xfId="0" applyFont="1" applyBorder="1" applyAlignment="1">
      <alignment horizontal="center" vertical="center" wrapText="1"/>
    </xf>
    <xf numFmtId="165" fontId="50" fillId="7" borderId="8" xfId="0" applyNumberFormat="1" applyFont="1" applyFill="1" applyBorder="1" applyAlignment="1">
      <alignment horizontal="center" vertical="center" wrapText="1"/>
    </xf>
    <xf numFmtId="165" fontId="50" fillId="7" borderId="2" xfId="0" applyNumberFormat="1" applyFont="1" applyFill="1" applyBorder="1" applyAlignment="1">
      <alignment horizontal="center" vertical="center" wrapText="1"/>
    </xf>
    <xf numFmtId="165" fontId="50" fillId="7" borderId="9" xfId="0" applyNumberFormat="1" applyFont="1" applyFill="1" applyBorder="1" applyAlignment="1">
      <alignment horizontal="center" vertical="center" wrapText="1"/>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5" fillId="0" borderId="0" xfId="0" applyFont="1" applyBorder="1" applyAlignment="1">
      <alignment horizontal="left" vertical="center"/>
    </xf>
    <xf numFmtId="0" fontId="20" fillId="0" borderId="0" xfId="0" applyFont="1" applyAlignment="1">
      <alignment horizontal="center" vertical="center"/>
    </xf>
    <xf numFmtId="0" fontId="20"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2" fillId="0" borderId="0" xfId="0" applyFont="1" applyAlignment="1">
      <alignment horizontal="left" vertical="center"/>
    </xf>
    <xf numFmtId="0" fontId="20" fillId="0" borderId="2" xfId="0" applyFont="1" applyBorder="1" applyAlignment="1">
      <alignment horizontal="left" vertical="center"/>
    </xf>
    <xf numFmtId="0" fontId="22" fillId="0" borderId="15"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vertical="center"/>
    </xf>
    <xf numFmtId="0" fontId="20" fillId="0" borderId="1" xfId="0" applyFont="1" applyBorder="1" applyAlignment="1">
      <alignment horizontal="center" vertical="center"/>
    </xf>
    <xf numFmtId="0" fontId="34" fillId="0" borderId="10" xfId="0" applyFont="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38" fillId="0" borderId="0" xfId="0" applyFont="1" applyAlignment="1">
      <alignment horizontal="left" vertical="center"/>
    </xf>
    <xf numFmtId="0" fontId="18" fillId="2" borderId="0" xfId="14" applyFont="1" applyFill="1" applyAlignment="1">
      <alignment horizontal="left" vertical="center" wrapText="1"/>
    </xf>
    <xf numFmtId="0" fontId="41" fillId="0" borderId="0" xfId="0" applyFont="1" applyAlignment="1">
      <alignment horizontal="left" vertical="center" wrapText="1"/>
    </xf>
    <xf numFmtId="0" fontId="17" fillId="2" borderId="1" xfId="14" applyFont="1" applyFill="1" applyBorder="1" applyAlignment="1">
      <alignment horizontal="right" vertical="center"/>
    </xf>
    <xf numFmtId="0" fontId="10" fillId="2" borderId="13" xfId="14" applyFont="1" applyFill="1" applyBorder="1" applyAlignment="1">
      <alignment horizontal="right" vertical="center"/>
    </xf>
    <xf numFmtId="0" fontId="10" fillId="2" borderId="15" xfId="14" applyFont="1" applyFill="1" applyBorder="1" applyAlignment="1">
      <alignment horizontal="right" vertical="center"/>
    </xf>
    <xf numFmtId="0" fontId="10" fillId="2" borderId="14" xfId="14" applyFont="1" applyFill="1" applyBorder="1" applyAlignment="1">
      <alignment horizontal="right" vertical="center"/>
    </xf>
    <xf numFmtId="0" fontId="17" fillId="2" borderId="13" xfId="14" applyFont="1" applyFill="1" applyBorder="1" applyAlignment="1">
      <alignment horizontal="right" vertical="center"/>
    </xf>
    <xf numFmtId="0" fontId="17" fillId="2" borderId="15" xfId="14" applyFont="1" applyFill="1" applyBorder="1" applyAlignment="1">
      <alignment horizontal="right" vertical="center"/>
    </xf>
    <xf numFmtId="0" fontId="17" fillId="2" borderId="14" xfId="14" applyFont="1" applyFill="1" applyBorder="1" applyAlignment="1">
      <alignment horizontal="right" vertical="center"/>
    </xf>
    <xf numFmtId="0" fontId="9" fillId="2" borderId="0" xfId="14" applyFont="1" applyFill="1" applyAlignment="1">
      <alignment horizontal="left" vertical="center" wrapText="1"/>
    </xf>
    <xf numFmtId="167" fontId="9" fillId="2" borderId="1" xfId="15" applyNumberFormat="1" applyFont="1" applyFill="1" applyBorder="1" applyAlignment="1">
      <alignment horizontal="center" vertical="center" wrapText="1"/>
    </xf>
    <xf numFmtId="167" fontId="9" fillId="2" borderId="3" xfId="15" applyNumberFormat="1" applyFont="1" applyFill="1" applyBorder="1" applyAlignment="1">
      <alignment horizontal="center" vertical="center" wrapText="1"/>
    </xf>
    <xf numFmtId="167" fontId="9" fillId="2" borderId="5" xfId="15" applyNumberFormat="1" applyFont="1" applyFill="1" applyBorder="1" applyAlignment="1">
      <alignment horizontal="center" vertical="center" wrapText="1"/>
    </xf>
    <xf numFmtId="167" fontId="9" fillId="2" borderId="8" xfId="15" applyNumberFormat="1" applyFont="1" applyFill="1" applyBorder="1" applyAlignment="1">
      <alignment horizontal="center" vertical="center" wrapText="1"/>
    </xf>
    <xf numFmtId="167" fontId="9" fillId="2" borderId="9" xfId="15" applyNumberFormat="1" applyFont="1" applyFill="1" applyBorder="1" applyAlignment="1">
      <alignment horizontal="center" vertical="center" wrapText="1"/>
    </xf>
    <xf numFmtId="167" fontId="9" fillId="0" borderId="10" xfId="15" applyNumberFormat="1" applyFont="1" applyFill="1" applyBorder="1" applyAlignment="1">
      <alignment horizontal="center" vertical="center" wrapText="1"/>
    </xf>
    <xf numFmtId="167" fontId="9" fillId="0" borderId="11" xfId="15" applyNumberFormat="1" applyFont="1" applyFill="1" applyBorder="1" applyAlignment="1">
      <alignment horizontal="center" vertical="center" wrapText="1"/>
    </xf>
    <xf numFmtId="167" fontId="9" fillId="0" borderId="12" xfId="15" applyNumberFormat="1" applyFont="1" applyFill="1" applyBorder="1" applyAlignment="1">
      <alignment horizontal="center" vertical="center" wrapText="1"/>
    </xf>
    <xf numFmtId="167" fontId="9" fillId="0" borderId="3" xfId="15" applyNumberFormat="1" applyFont="1" applyFill="1" applyBorder="1" applyAlignment="1">
      <alignment horizontal="center" vertical="center" wrapText="1"/>
    </xf>
    <xf numFmtId="167" fontId="9" fillId="0" borderId="5" xfId="15" applyNumberFormat="1" applyFont="1" applyFill="1" applyBorder="1" applyAlignment="1">
      <alignment horizontal="center" vertical="center" wrapText="1"/>
    </xf>
    <xf numFmtId="167" fontId="9" fillId="0" borderId="6" xfId="15" applyNumberFormat="1" applyFont="1" applyFill="1" applyBorder="1" applyAlignment="1">
      <alignment horizontal="center" vertical="center" wrapText="1"/>
    </xf>
    <xf numFmtId="167" fontId="9" fillId="0" borderId="7" xfId="15" applyNumberFormat="1" applyFont="1" applyFill="1" applyBorder="1" applyAlignment="1">
      <alignment horizontal="center" vertical="center" wrapText="1"/>
    </xf>
    <xf numFmtId="167" fontId="9" fillId="0" borderId="8" xfId="15" applyNumberFormat="1" applyFont="1" applyFill="1" applyBorder="1" applyAlignment="1">
      <alignment horizontal="center" vertical="center" wrapText="1"/>
    </xf>
    <xf numFmtId="167" fontId="9" fillId="0" borderId="9" xfId="15" applyNumberFormat="1" applyFont="1" applyFill="1" applyBorder="1" applyAlignment="1">
      <alignment horizontal="center" vertical="center" wrapText="1"/>
    </xf>
    <xf numFmtId="167" fontId="9" fillId="0" borderId="1" xfId="15" applyNumberFormat="1" applyFont="1" applyFill="1" applyBorder="1" applyAlignment="1">
      <alignment horizontal="center" vertical="center" wrapText="1"/>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20" fillId="0" borderId="0" xfId="0" applyFont="1" applyBorder="1" applyAlignment="1">
      <alignment horizontal="center" vertical="center"/>
    </xf>
    <xf numFmtId="0" fontId="13" fillId="0" borderId="1" xfId="0" applyFont="1" applyFill="1" applyBorder="1" applyAlignment="1">
      <alignment horizontal="center" vertical="center"/>
    </xf>
    <xf numFmtId="0" fontId="20" fillId="0" borderId="0" xfId="0" applyFont="1" applyBorder="1" applyAlignment="1">
      <alignment horizontal="left" vertical="center"/>
    </xf>
    <xf numFmtId="0" fontId="35" fillId="0" borderId="0" xfId="0" applyFont="1" applyBorder="1" applyAlignment="1">
      <alignment horizontal="center"/>
    </xf>
    <xf numFmtId="0" fontId="35" fillId="0" borderId="7" xfId="0" applyFont="1" applyBorder="1" applyAlignment="1">
      <alignment horizontal="center"/>
    </xf>
  </cellXfs>
  <cellStyles count="38">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xfId="34" builtinId="4"/>
    <cellStyle name="Moneda [0]" xfId="35" builtinId="7"/>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4" xfId="33" xr:uid="{1864A511-58E5-4F30-B6C6-12D8E8BEEE5B}"/>
    <cellStyle name="Moneda 7" xfId="20" xr:uid="{00000000-0005-0000-0000-000009000000}"/>
    <cellStyle name="Normal" xfId="0" builtinId="0"/>
    <cellStyle name="Normal 10" xfId="6" xr:uid="{00000000-0005-0000-0000-00000B000000}"/>
    <cellStyle name="Normal 12" xfId="19" xr:uid="{00000000-0005-0000-0000-00000C000000}"/>
    <cellStyle name="Normal 2" xfId="10" xr:uid="{00000000-0005-0000-0000-00000D000000}"/>
    <cellStyle name="Normal 2 2" xfId="14" xr:uid="{00000000-0005-0000-0000-00000E000000}"/>
    <cellStyle name="Normal 2 2 2" xfId="31" xr:uid="{228DE3BF-CCB2-4F89-9ABC-9143256676D7}"/>
    <cellStyle name="Normal 2 3" xfId="18" xr:uid="{00000000-0005-0000-0000-00000F000000}"/>
    <cellStyle name="Normal 2 4" xfId="36" xr:uid="{C5495107-0308-4863-A44C-0A0D4BCC744C}"/>
    <cellStyle name="Normal 2 60" xfId="37" xr:uid="{CC6D4278-503B-48AE-A9B8-78D258F742D4}"/>
    <cellStyle name="Normal 3" xfId="22" xr:uid="{00000000-0005-0000-0000-000010000000}"/>
    <cellStyle name="Normal 3 2" xfId="27" xr:uid="{0E97378B-1E7C-4D77-A900-98946525B51B}"/>
    <cellStyle name="Normal 4" xfId="29" xr:uid="{B299BDDA-4231-4AB1-9DED-D0B88C3C909D}"/>
    <cellStyle name="Normal 5" xfId="24" xr:uid="{D5D4BAC2-C6FA-4DDE-AC39-B55977E54D02}"/>
    <cellStyle name="Normal 6" xfId="2" xr:uid="{00000000-0005-0000-0000-000011000000}"/>
    <cellStyle name="Normal 7" xfId="32" xr:uid="{D2D37B0C-2032-4C12-87C0-D4A2B63A9B3C}"/>
    <cellStyle name="Normal 9" xfId="1" xr:uid="{00000000-0005-0000-0000-000012000000}"/>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ual 2" xfId="4" xr:uid="{00000000-0005-0000-0000-00001700000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85725</xdr:colOff>
      <xdr:row>0</xdr:row>
      <xdr:rowOff>152402</xdr:rowOff>
    </xdr:from>
    <xdr:to>
      <xdr:col>6</xdr:col>
      <xdr:colOff>923925</xdr:colOff>
      <xdr:row>0</xdr:row>
      <xdr:rowOff>762000</xdr:rowOff>
    </xdr:to>
    <xdr:pic>
      <xdr:nvPicPr>
        <xdr:cNvPr id="2" name="Imagen 1">
          <a:extLst>
            <a:ext uri="{FF2B5EF4-FFF2-40B4-BE49-F238E27FC236}">
              <a16:creationId xmlns:a16="http://schemas.microsoft.com/office/drawing/2014/main" id="{8D0F9F28-F843-4C66-B077-CB16628F65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52402"/>
          <a:ext cx="838200" cy="60959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pbox/00.%202020_OS%20117/1.%20ED_INGENIERIAS/TRABAJO%20ED_INGENIERIAS_2020/00.%20PBSERVACIONES_SGR%20JULIO%2010------/PPTO%20ED_ING%20V-3%20(1)-JUL13%20LIMPIO%20-%20IMPRES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199" t="s">
        <v>1</v>
      </c>
      <c r="C2" s="199"/>
      <c r="D2" s="199"/>
      <c r="E2" s="199"/>
      <c r="F2" s="199"/>
      <c r="G2" s="199"/>
      <c r="H2" s="199"/>
    </row>
    <row r="3" spans="2:9" ht="15.95" customHeight="1">
      <c r="B3" s="200" t="s">
        <v>2</v>
      </c>
      <c r="C3" s="200"/>
      <c r="D3" s="200"/>
      <c r="E3" s="200"/>
      <c r="F3" s="200"/>
      <c r="G3" s="200"/>
      <c r="H3" s="200"/>
    </row>
    <row r="4" spans="2:9" ht="15.95" customHeight="1">
      <c r="B4" s="200" t="s">
        <v>3</v>
      </c>
      <c r="C4" s="200"/>
      <c r="D4" s="200"/>
      <c r="E4" s="200"/>
      <c r="F4" s="200"/>
      <c r="G4" s="200"/>
      <c r="H4" s="200"/>
    </row>
    <row r="6" spans="2:9">
      <c r="B6" s="201" t="s">
        <v>1</v>
      </c>
      <c r="C6" s="201"/>
      <c r="D6" s="201"/>
      <c r="E6" s="201"/>
      <c r="F6" s="201"/>
      <c r="G6" s="201"/>
      <c r="H6" s="201"/>
    </row>
    <row r="7" spans="2:9" ht="17.100000000000001" customHeight="1">
      <c r="B7" s="12"/>
      <c r="C7" s="202" t="s">
        <v>4</v>
      </c>
      <c r="D7" s="202"/>
      <c r="E7" s="202"/>
      <c r="F7" s="202"/>
      <c r="G7" s="202"/>
      <c r="H7" s="202"/>
    </row>
    <row r="8" spans="2:9" ht="15.95" customHeight="1">
      <c r="B8" s="12"/>
      <c r="C8" s="198" t="s">
        <v>1</v>
      </c>
      <c r="D8" s="198"/>
      <c r="E8" s="198"/>
      <c r="F8" s="198"/>
      <c r="G8" s="13"/>
      <c r="H8" s="14" t="s">
        <v>1</v>
      </c>
    </row>
    <row r="9" spans="2:9">
      <c r="B9" s="12"/>
      <c r="C9" s="195" t="s">
        <v>5</v>
      </c>
      <c r="D9" s="195"/>
      <c r="E9" s="195"/>
      <c r="F9" s="195"/>
      <c r="G9" s="195"/>
      <c r="H9" s="195"/>
    </row>
    <row r="10" spans="2:9">
      <c r="B10" s="12"/>
      <c r="C10" s="195"/>
      <c r="D10" s="195"/>
      <c r="E10" s="195"/>
      <c r="F10" s="195"/>
      <c r="G10" s="195"/>
      <c r="H10" s="195"/>
    </row>
    <row r="12" spans="2:9" ht="15.95" customHeight="1">
      <c r="B12" s="196" t="s">
        <v>10</v>
      </c>
      <c r="C12" s="196"/>
      <c r="D12" s="196"/>
      <c r="E12" s="196"/>
      <c r="F12" s="196"/>
      <c r="G12" s="2"/>
      <c r="H12" s="2"/>
      <c r="I12" s="3"/>
    </row>
    <row r="13" spans="2:9" ht="25.5">
      <c r="B13" s="91" t="s">
        <v>0</v>
      </c>
      <c r="C13" s="91" t="s">
        <v>6</v>
      </c>
      <c r="D13" s="91" t="s">
        <v>7</v>
      </c>
      <c r="E13" s="91" t="s">
        <v>8</v>
      </c>
      <c r="F13" s="91"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197" t="s">
        <v>14</v>
      </c>
      <c r="C20" s="197"/>
      <c r="D20" s="197"/>
      <c r="E20" s="197"/>
      <c r="F20" s="197"/>
      <c r="G20" s="197"/>
    </row>
    <row r="21" spans="2:7" ht="38.25">
      <c r="B21" s="91" t="s">
        <v>0</v>
      </c>
      <c r="C21" s="91" t="s">
        <v>17</v>
      </c>
      <c r="D21" s="91" t="s">
        <v>11</v>
      </c>
      <c r="E21" s="92" t="s">
        <v>12</v>
      </c>
      <c r="F21" s="91" t="s">
        <v>13</v>
      </c>
      <c r="G21" s="91"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J66"/>
  <sheetViews>
    <sheetView topLeftCell="A46" zoomScale="130" zoomScaleNormal="130" workbookViewId="0">
      <selection activeCell="J54" sqref="J54"/>
    </sheetView>
  </sheetViews>
  <sheetFormatPr baseColWidth="10" defaultColWidth="9.42578125" defaultRowHeight="15"/>
  <cols>
    <col min="1" max="1" width="1.85546875" style="19" customWidth="1"/>
    <col min="2" max="2" width="5.85546875" style="21" customWidth="1"/>
    <col min="3" max="3" width="41.42578125" style="30" customWidth="1"/>
    <col min="4" max="4" width="9.85546875" style="45" customWidth="1"/>
    <col min="5" max="5" width="8" style="46" customWidth="1"/>
    <col min="6" max="6" width="12.85546875" style="22" customWidth="1"/>
    <col min="7" max="7" width="10.85546875" style="22" customWidth="1"/>
    <col min="8" max="8" width="12.85546875" style="22" customWidth="1"/>
    <col min="9" max="9" width="1.85546875" style="19" customWidth="1"/>
    <col min="10" max="10" width="19.140625" style="19" customWidth="1"/>
    <col min="11" max="11" width="18.42578125" style="19" customWidth="1"/>
    <col min="12" max="16384" width="9.42578125" style="19"/>
  </cols>
  <sheetData>
    <row r="2" spans="2:10" ht="15.95" customHeight="1">
      <c r="B2" s="220" t="s">
        <v>1</v>
      </c>
      <c r="C2" s="220"/>
      <c r="D2" s="220"/>
      <c r="E2" s="220"/>
      <c r="F2" s="220"/>
      <c r="G2" s="220"/>
      <c r="H2" s="220"/>
    </row>
    <row r="3" spans="2:10" ht="15.95" customHeight="1">
      <c r="B3" s="221" t="s">
        <v>25</v>
      </c>
      <c r="C3" s="221"/>
      <c r="D3" s="221"/>
      <c r="E3" s="221"/>
      <c r="F3" s="221"/>
      <c r="G3" s="221"/>
      <c r="H3" s="221"/>
    </row>
    <row r="4" spans="2:10" ht="15.95" customHeight="1">
      <c r="B4" s="221" t="s">
        <v>117</v>
      </c>
      <c r="C4" s="221"/>
      <c r="D4" s="221"/>
      <c r="E4" s="221"/>
      <c r="F4" s="221"/>
      <c r="G4" s="221"/>
      <c r="H4" s="221"/>
    </row>
    <row r="6" spans="2:10">
      <c r="B6" s="222" t="s">
        <v>26</v>
      </c>
      <c r="C6" s="222"/>
      <c r="D6" s="222"/>
      <c r="E6" s="222"/>
      <c r="F6" s="222"/>
      <c r="G6" s="222"/>
      <c r="H6" s="222"/>
    </row>
    <row r="7" spans="2:10">
      <c r="B7" s="20"/>
      <c r="C7" s="58" t="s">
        <v>74</v>
      </c>
      <c r="D7" s="55"/>
      <c r="E7" s="55"/>
      <c r="F7" s="55"/>
      <c r="G7" s="55"/>
      <c r="H7" s="56"/>
    </row>
    <row r="8" spans="2:10" ht="17.100000000000001" customHeight="1">
      <c r="C8" s="223" t="s">
        <v>73</v>
      </c>
      <c r="D8" s="224"/>
      <c r="E8" s="224"/>
      <c r="F8" s="224"/>
      <c r="G8" s="225"/>
      <c r="H8" s="226"/>
    </row>
    <row r="9" spans="2:10" ht="15.95" customHeight="1">
      <c r="C9" s="218" t="s">
        <v>27</v>
      </c>
      <c r="D9" s="219"/>
      <c r="E9" s="219"/>
      <c r="F9" s="219"/>
      <c r="G9" s="54"/>
      <c r="H9" s="23">
        <v>3</v>
      </c>
    </row>
    <row r="10" spans="2:10">
      <c r="C10" s="24" t="s">
        <v>1</v>
      </c>
      <c r="D10" s="25"/>
      <c r="E10" s="26"/>
      <c r="F10" s="27"/>
      <c r="G10" s="28"/>
      <c r="H10" s="29" t="s">
        <v>1</v>
      </c>
    </row>
    <row r="12" spans="2:10" ht="15.95" customHeight="1">
      <c r="B12" s="267" t="s">
        <v>28</v>
      </c>
      <c r="C12" s="267"/>
      <c r="D12" s="267"/>
      <c r="E12" s="267"/>
      <c r="F12" s="267"/>
      <c r="G12" s="267"/>
      <c r="H12" s="267"/>
      <c r="I12" s="30"/>
      <c r="J12" s="30"/>
    </row>
    <row r="14" spans="2:10" ht="17.100000000000001" customHeight="1">
      <c r="B14" s="273" t="s">
        <v>0</v>
      </c>
      <c r="C14" s="273" t="s">
        <v>29</v>
      </c>
      <c r="D14" s="282" t="s">
        <v>30</v>
      </c>
      <c r="E14" s="273" t="s">
        <v>31</v>
      </c>
      <c r="F14" s="282" t="s">
        <v>32</v>
      </c>
      <c r="G14" s="282" t="s">
        <v>33</v>
      </c>
      <c r="H14" s="282" t="s">
        <v>34</v>
      </c>
    </row>
    <row r="15" spans="2:10">
      <c r="B15" s="274"/>
      <c r="C15" s="274"/>
      <c r="D15" s="282"/>
      <c r="E15" s="274"/>
      <c r="F15" s="282"/>
      <c r="G15" s="282" t="s">
        <v>35</v>
      </c>
      <c r="H15" s="282"/>
    </row>
    <row r="16" spans="2:10">
      <c r="B16" s="275"/>
      <c r="C16" s="275"/>
      <c r="D16" s="84" t="s">
        <v>36</v>
      </c>
      <c r="E16" s="275"/>
      <c r="F16" s="84" t="s">
        <v>37</v>
      </c>
      <c r="G16" s="84" t="s">
        <v>38</v>
      </c>
      <c r="H16" s="84" t="s">
        <v>24</v>
      </c>
    </row>
    <row r="17" spans="2:8">
      <c r="B17" s="133" t="s">
        <v>39</v>
      </c>
      <c r="C17" s="132" t="s">
        <v>446</v>
      </c>
      <c r="D17" s="194"/>
      <c r="E17" s="140"/>
      <c r="F17" s="84"/>
      <c r="G17" s="84"/>
      <c r="H17" s="32">
        <f t="shared" ref="H17:H19" si="0">+D17*(1+E17)*F17*G17</f>
        <v>0</v>
      </c>
    </row>
    <row r="18" spans="2:8">
      <c r="B18" s="133" t="s">
        <v>40</v>
      </c>
      <c r="C18" s="132" t="s">
        <v>248</v>
      </c>
      <c r="D18" s="131"/>
      <c r="E18" s="31"/>
      <c r="F18" s="31"/>
      <c r="G18" s="31"/>
      <c r="H18" s="32">
        <f t="shared" si="0"/>
        <v>0</v>
      </c>
    </row>
    <row r="19" spans="2:8" ht="25.5">
      <c r="B19" s="133" t="s">
        <v>41</v>
      </c>
      <c r="C19" s="132" t="s">
        <v>300</v>
      </c>
      <c r="D19" s="131"/>
      <c r="E19" s="31"/>
      <c r="F19" s="31"/>
      <c r="G19" s="31"/>
      <c r="H19" s="32">
        <f t="shared" si="0"/>
        <v>0</v>
      </c>
    </row>
    <row r="20" spans="2:8" ht="30">
      <c r="B20" s="133" t="s">
        <v>42</v>
      </c>
      <c r="C20" s="135" t="s">
        <v>451</v>
      </c>
      <c r="D20" s="131"/>
      <c r="E20" s="31"/>
      <c r="F20" s="31"/>
      <c r="G20" s="31"/>
      <c r="H20" s="32">
        <f t="shared" ref="H20:H27" si="1">+D20*(1+E20)*F20*G20</f>
        <v>0</v>
      </c>
    </row>
    <row r="21" spans="2:8">
      <c r="B21" s="133" t="s">
        <v>43</v>
      </c>
      <c r="C21" s="135" t="s">
        <v>452</v>
      </c>
      <c r="D21" s="131"/>
      <c r="E21" s="31"/>
      <c r="F21" s="31"/>
      <c r="G21" s="31"/>
      <c r="H21" s="32">
        <f t="shared" si="1"/>
        <v>0</v>
      </c>
    </row>
    <row r="22" spans="2:8">
      <c r="B22" s="133" t="s">
        <v>454</v>
      </c>
      <c r="C22" s="135" t="s">
        <v>453</v>
      </c>
      <c r="D22" s="131"/>
      <c r="E22" s="31"/>
      <c r="F22" s="31"/>
      <c r="G22" s="31"/>
      <c r="H22" s="32">
        <f t="shared" si="1"/>
        <v>0</v>
      </c>
    </row>
    <row r="23" spans="2:8">
      <c r="B23" s="133" t="s">
        <v>456</v>
      </c>
      <c r="C23" s="135" t="s">
        <v>455</v>
      </c>
      <c r="D23" s="131"/>
      <c r="E23" s="31"/>
      <c r="F23" s="31"/>
      <c r="G23" s="31"/>
      <c r="H23" s="32">
        <f t="shared" si="1"/>
        <v>0</v>
      </c>
    </row>
    <row r="24" spans="2:8">
      <c r="B24" s="133" t="s">
        <v>458</v>
      </c>
      <c r="C24" s="135" t="s">
        <v>457</v>
      </c>
      <c r="D24" s="131"/>
      <c r="E24" s="31"/>
      <c r="F24" s="31"/>
      <c r="G24" s="31"/>
      <c r="H24" s="32">
        <f t="shared" si="1"/>
        <v>0</v>
      </c>
    </row>
    <row r="25" spans="2:8">
      <c r="B25" s="133" t="s">
        <v>459</v>
      </c>
      <c r="C25" s="135" t="s">
        <v>460</v>
      </c>
      <c r="D25" s="131"/>
      <c r="E25" s="31"/>
      <c r="F25" s="31"/>
      <c r="G25" s="31"/>
      <c r="H25" s="32">
        <f t="shared" si="1"/>
        <v>0</v>
      </c>
    </row>
    <row r="26" spans="2:8">
      <c r="B26" s="133" t="s">
        <v>461</v>
      </c>
      <c r="C26" s="135" t="s">
        <v>462</v>
      </c>
      <c r="D26" s="131"/>
      <c r="E26" s="31"/>
      <c r="F26" s="31"/>
      <c r="G26" s="31"/>
      <c r="H26" s="32">
        <f t="shared" si="1"/>
        <v>0</v>
      </c>
    </row>
    <row r="27" spans="2:8">
      <c r="B27" s="133" t="s">
        <v>463</v>
      </c>
      <c r="C27" s="33" t="s">
        <v>159</v>
      </c>
      <c r="D27" s="131"/>
      <c r="E27" s="31"/>
      <c r="F27" s="31"/>
      <c r="G27" s="31"/>
      <c r="H27" s="32">
        <f t="shared" si="1"/>
        <v>0</v>
      </c>
    </row>
    <row r="28" spans="2:8">
      <c r="B28" s="260" t="s">
        <v>45</v>
      </c>
      <c r="C28" s="260"/>
      <c r="D28" s="260"/>
      <c r="E28" s="260"/>
      <c r="F28" s="260"/>
      <c r="G28" s="260"/>
      <c r="H28" s="34">
        <f>SUM(H17:H27)</f>
        <v>0</v>
      </c>
    </row>
    <row r="30" spans="2:8">
      <c r="B30" s="267" t="s">
        <v>257</v>
      </c>
      <c r="C30" s="267"/>
      <c r="D30" s="267"/>
      <c r="E30" s="267"/>
      <c r="F30" s="267"/>
      <c r="G30" s="267"/>
      <c r="H30" s="267"/>
    </row>
    <row r="32" spans="2:8" ht="15.95" customHeight="1">
      <c r="B32" s="273" t="s">
        <v>0</v>
      </c>
      <c r="C32" s="276" t="s">
        <v>29</v>
      </c>
      <c r="D32" s="277"/>
      <c r="E32" s="282" t="s">
        <v>46</v>
      </c>
      <c r="F32" s="282" t="s">
        <v>47</v>
      </c>
      <c r="G32" s="282" t="s">
        <v>48</v>
      </c>
      <c r="H32" s="282" t="s">
        <v>34</v>
      </c>
    </row>
    <row r="33" spans="2:8">
      <c r="B33" s="274"/>
      <c r="C33" s="278"/>
      <c r="D33" s="279"/>
      <c r="E33" s="282"/>
      <c r="F33" s="282"/>
      <c r="G33" s="282" t="s">
        <v>35</v>
      </c>
      <c r="H33" s="282"/>
    </row>
    <row r="34" spans="2:8">
      <c r="B34" s="275"/>
      <c r="C34" s="280"/>
      <c r="D34" s="281"/>
      <c r="E34" s="84" t="s">
        <v>49</v>
      </c>
      <c r="F34" s="84" t="s">
        <v>50</v>
      </c>
      <c r="G34" s="84" t="s">
        <v>38</v>
      </c>
      <c r="H34" s="84" t="s">
        <v>24</v>
      </c>
    </row>
    <row r="35" spans="2:8">
      <c r="B35" s="48" t="s">
        <v>51</v>
      </c>
      <c r="C35" s="136" t="s">
        <v>242</v>
      </c>
      <c r="D35" s="132"/>
      <c r="E35" s="36"/>
      <c r="F35" s="34">
        <v>0</v>
      </c>
      <c r="G35" s="37">
        <v>0</v>
      </c>
      <c r="H35" s="34">
        <f>+F35*G35</f>
        <v>0</v>
      </c>
    </row>
    <row r="36" spans="2:8">
      <c r="B36" s="48" t="s">
        <v>52</v>
      </c>
      <c r="C36" s="136" t="s">
        <v>251</v>
      </c>
      <c r="D36" s="132"/>
      <c r="E36" s="36"/>
      <c r="F36" s="34">
        <v>0</v>
      </c>
      <c r="G36" s="37">
        <v>0</v>
      </c>
      <c r="H36" s="34">
        <f t="shared" ref="H36:H43" si="2">+F36*G36</f>
        <v>0</v>
      </c>
    </row>
    <row r="37" spans="2:8">
      <c r="B37" s="48" t="s">
        <v>53</v>
      </c>
      <c r="C37" s="136" t="s">
        <v>54</v>
      </c>
      <c r="D37" s="132"/>
      <c r="E37" s="36"/>
      <c r="F37" s="34">
        <v>0</v>
      </c>
      <c r="G37" s="37">
        <v>0</v>
      </c>
      <c r="H37" s="34">
        <f t="shared" si="2"/>
        <v>0</v>
      </c>
    </row>
    <row r="38" spans="2:8">
      <c r="B38" s="48" t="s">
        <v>55</v>
      </c>
      <c r="C38" s="136" t="s">
        <v>56</v>
      </c>
      <c r="D38" s="132"/>
      <c r="E38" s="36"/>
      <c r="F38" s="34">
        <v>0</v>
      </c>
      <c r="G38" s="37">
        <v>0</v>
      </c>
      <c r="H38" s="34">
        <f t="shared" si="2"/>
        <v>0</v>
      </c>
    </row>
    <row r="39" spans="2:8">
      <c r="B39" s="48" t="s">
        <v>57</v>
      </c>
      <c r="C39" s="135" t="s">
        <v>449</v>
      </c>
      <c r="D39" s="132"/>
      <c r="E39" s="36"/>
      <c r="F39" s="34">
        <v>0</v>
      </c>
      <c r="G39" s="37">
        <v>0</v>
      </c>
      <c r="H39" s="34">
        <f t="shared" si="2"/>
        <v>0</v>
      </c>
    </row>
    <row r="40" spans="2:8">
      <c r="B40" s="48" t="s">
        <v>58</v>
      </c>
      <c r="C40" s="135" t="s">
        <v>467</v>
      </c>
      <c r="D40" s="132"/>
      <c r="E40" s="36"/>
      <c r="F40" s="34"/>
      <c r="G40" s="37"/>
      <c r="H40" s="34"/>
    </row>
    <row r="41" spans="2:8">
      <c r="B41" s="48" t="s">
        <v>59</v>
      </c>
      <c r="C41" s="136" t="s">
        <v>464</v>
      </c>
      <c r="D41" s="137"/>
      <c r="E41" s="36"/>
      <c r="F41" s="34">
        <v>0</v>
      </c>
      <c r="G41" s="37">
        <v>0</v>
      </c>
      <c r="H41" s="34">
        <f t="shared" si="2"/>
        <v>0</v>
      </c>
    </row>
    <row r="42" spans="2:8">
      <c r="B42" s="48" t="s">
        <v>60</v>
      </c>
      <c r="C42" s="136" t="s">
        <v>448</v>
      </c>
      <c r="D42" s="137"/>
      <c r="E42" s="36"/>
      <c r="F42" s="34">
        <v>0</v>
      </c>
      <c r="G42" s="37">
        <v>0</v>
      </c>
      <c r="H42" s="34">
        <f t="shared" si="2"/>
        <v>0</v>
      </c>
    </row>
    <row r="43" spans="2:8" ht="21.95" customHeight="1">
      <c r="B43" s="48" t="s">
        <v>447</v>
      </c>
      <c r="C43" s="136" t="s">
        <v>252</v>
      </c>
      <c r="D43" s="137"/>
      <c r="E43" s="36"/>
      <c r="F43" s="34">
        <v>0</v>
      </c>
      <c r="G43" s="37">
        <v>0</v>
      </c>
      <c r="H43" s="34">
        <f t="shared" si="2"/>
        <v>0</v>
      </c>
    </row>
    <row r="44" spans="2:8">
      <c r="B44" s="48" t="s">
        <v>450</v>
      </c>
      <c r="C44" s="135" t="s">
        <v>466</v>
      </c>
      <c r="D44" s="132"/>
      <c r="E44" s="36"/>
      <c r="F44" s="34">
        <v>0</v>
      </c>
      <c r="G44" s="37">
        <v>0</v>
      </c>
      <c r="H44" s="34">
        <f t="shared" ref="H44" si="3">+F44*G44</f>
        <v>0</v>
      </c>
    </row>
    <row r="45" spans="2:8" ht="45">
      <c r="B45" s="48" t="s">
        <v>468</v>
      </c>
      <c r="C45" s="135" t="s">
        <v>465</v>
      </c>
      <c r="D45" s="132"/>
      <c r="E45" s="36"/>
      <c r="F45" s="34">
        <v>0</v>
      </c>
      <c r="G45" s="37">
        <v>0</v>
      </c>
      <c r="H45" s="34">
        <f t="shared" ref="H45" si="4">+F45*G45</f>
        <v>0</v>
      </c>
    </row>
    <row r="46" spans="2:8">
      <c r="B46" s="260" t="s">
        <v>258</v>
      </c>
      <c r="C46" s="260"/>
      <c r="D46" s="260"/>
      <c r="E46" s="260"/>
      <c r="F46" s="260"/>
      <c r="G46" s="260"/>
      <c r="H46" s="34">
        <f>SUM(H35:H45)</f>
        <v>0</v>
      </c>
    </row>
    <row r="48" spans="2:8">
      <c r="B48" s="267" t="s">
        <v>61</v>
      </c>
      <c r="C48" s="267"/>
      <c r="D48" s="267"/>
      <c r="E48" s="267"/>
      <c r="F48" s="267"/>
      <c r="G48" s="267"/>
      <c r="H48" s="267"/>
    </row>
    <row r="50" spans="2:8">
      <c r="B50" s="268" t="s">
        <v>0</v>
      </c>
      <c r="C50" s="269" t="s">
        <v>29</v>
      </c>
      <c r="D50" s="270"/>
      <c r="E50" s="268" t="s">
        <v>46</v>
      </c>
      <c r="F50" s="268" t="s">
        <v>62</v>
      </c>
      <c r="G50" s="268" t="s">
        <v>48</v>
      </c>
      <c r="H50" s="268" t="s">
        <v>34</v>
      </c>
    </row>
    <row r="51" spans="2:8">
      <c r="B51" s="268"/>
      <c r="C51" s="271"/>
      <c r="D51" s="272"/>
      <c r="E51" s="268"/>
      <c r="F51" s="268"/>
      <c r="G51" s="268" t="s">
        <v>35</v>
      </c>
      <c r="H51" s="268"/>
    </row>
    <row r="52" spans="2:8">
      <c r="B52" s="35" t="s">
        <v>63</v>
      </c>
      <c r="C52" s="136" t="s">
        <v>253</v>
      </c>
      <c r="D52" s="136"/>
      <c r="E52" s="36" t="s">
        <v>49</v>
      </c>
      <c r="F52" s="34">
        <f>+G8</f>
        <v>0</v>
      </c>
      <c r="G52" s="38"/>
      <c r="H52" s="34"/>
    </row>
    <row r="53" spans="2:8">
      <c r="B53" s="35" t="s">
        <v>64</v>
      </c>
      <c r="C53" s="136" t="s">
        <v>254</v>
      </c>
      <c r="D53" s="136"/>
      <c r="E53" s="36" t="s">
        <v>49</v>
      </c>
      <c r="F53" s="34">
        <f>+G8</f>
        <v>0</v>
      </c>
      <c r="G53" s="38"/>
      <c r="H53" s="34" t="s">
        <v>1</v>
      </c>
    </row>
    <row r="54" spans="2:8">
      <c r="B54" s="35" t="s">
        <v>65</v>
      </c>
      <c r="C54" s="136" t="s">
        <v>255</v>
      </c>
      <c r="D54" s="136"/>
      <c r="E54" s="36" t="s">
        <v>49</v>
      </c>
      <c r="F54" s="34">
        <f>+G8</f>
        <v>0</v>
      </c>
      <c r="G54" s="38"/>
      <c r="H54" s="34" t="s">
        <v>1</v>
      </c>
    </row>
    <row r="55" spans="2:8">
      <c r="B55" s="35" t="s">
        <v>66</v>
      </c>
      <c r="C55" s="136" t="s">
        <v>256</v>
      </c>
      <c r="D55" s="136"/>
      <c r="E55" s="36" t="s">
        <v>49</v>
      </c>
      <c r="F55" s="34">
        <f>+G9</f>
        <v>0</v>
      </c>
      <c r="G55" s="39" t="s">
        <v>1</v>
      </c>
      <c r="H55" s="34" t="s">
        <v>1</v>
      </c>
    </row>
    <row r="56" spans="2:8">
      <c r="B56" s="260" t="s">
        <v>67</v>
      </c>
      <c r="C56" s="260"/>
      <c r="D56" s="260"/>
      <c r="E56" s="260"/>
      <c r="F56" s="260"/>
      <c r="G56" s="260"/>
      <c r="H56" s="34">
        <f>SUM(H52:H55)</f>
        <v>0</v>
      </c>
    </row>
    <row r="57" spans="2:8">
      <c r="B57" s="40"/>
      <c r="C57" s="41"/>
      <c r="D57" s="42"/>
      <c r="E57" s="43"/>
      <c r="F57" s="44"/>
      <c r="G57" s="44"/>
      <c r="H57" s="44"/>
    </row>
    <row r="58" spans="2:8">
      <c r="B58" s="261" t="s">
        <v>68</v>
      </c>
      <c r="C58" s="262"/>
      <c r="D58" s="263"/>
      <c r="E58" s="36"/>
      <c r="F58" s="34"/>
      <c r="G58" s="35"/>
      <c r="H58" s="34">
        <f>+H28+H46+H56</f>
        <v>0</v>
      </c>
    </row>
    <row r="59" spans="2:8">
      <c r="B59" s="261" t="s">
        <v>69</v>
      </c>
      <c r="C59" s="262"/>
      <c r="D59" s="263"/>
      <c r="E59" s="36"/>
      <c r="F59" s="34">
        <f>+G8</f>
        <v>0</v>
      </c>
      <c r="G59" s="38">
        <v>0</v>
      </c>
      <c r="H59" s="34">
        <f>+F59*G59</f>
        <v>0</v>
      </c>
    </row>
    <row r="60" spans="2:8">
      <c r="B60" s="261" t="s">
        <v>70</v>
      </c>
      <c r="C60" s="262"/>
      <c r="D60" s="263"/>
      <c r="E60" s="36"/>
      <c r="F60" s="34">
        <f>+G8</f>
        <v>0</v>
      </c>
      <c r="G60" s="38">
        <v>0</v>
      </c>
      <c r="H60" s="34">
        <f>+F60*G60</f>
        <v>0</v>
      </c>
    </row>
    <row r="61" spans="2:8">
      <c r="B61" s="264" t="s">
        <v>71</v>
      </c>
      <c r="C61" s="265"/>
      <c r="D61" s="265"/>
      <c r="E61" s="265"/>
      <c r="F61" s="265"/>
      <c r="G61" s="266"/>
      <c r="H61" s="34">
        <f>SUM(H58:H60)</f>
        <v>0</v>
      </c>
    </row>
    <row r="62" spans="2:8">
      <c r="H62" s="47" t="s">
        <v>1</v>
      </c>
    </row>
    <row r="63" spans="2:8">
      <c r="B63" s="258"/>
      <c r="C63" s="258"/>
      <c r="D63" s="258"/>
      <c r="E63" s="258"/>
      <c r="F63" s="258"/>
      <c r="G63" s="258"/>
    </row>
    <row r="64" spans="2:8" ht="41.1" customHeight="1">
      <c r="B64" s="259" t="s">
        <v>244</v>
      </c>
      <c r="C64" s="259"/>
      <c r="D64" s="259"/>
      <c r="E64" s="259"/>
      <c r="F64" s="259"/>
      <c r="G64" s="259"/>
      <c r="H64" s="259"/>
    </row>
    <row r="65" spans="7:10">
      <c r="G65" s="44" t="s">
        <v>1</v>
      </c>
      <c r="H65" s="44" t="s">
        <v>1</v>
      </c>
      <c r="J65" s="49" t="s">
        <v>1</v>
      </c>
    </row>
    <row r="66" spans="7:10">
      <c r="G66" s="44" t="s">
        <v>1</v>
      </c>
      <c r="H66" s="8" t="s">
        <v>1</v>
      </c>
      <c r="J66" s="49" t="s">
        <v>1</v>
      </c>
    </row>
  </sheetData>
  <mergeCells count="38">
    <mergeCell ref="B2:H2"/>
    <mergeCell ref="B3:H3"/>
    <mergeCell ref="B4:H4"/>
    <mergeCell ref="B6:H6"/>
    <mergeCell ref="C8:F8"/>
    <mergeCell ref="G8:H8"/>
    <mergeCell ref="C9:F9"/>
    <mergeCell ref="B12:H12"/>
    <mergeCell ref="B14:B16"/>
    <mergeCell ref="C14:C16"/>
    <mergeCell ref="D14:D15"/>
    <mergeCell ref="E14:E16"/>
    <mergeCell ref="F14:F15"/>
    <mergeCell ref="G14:G15"/>
    <mergeCell ref="H14:H15"/>
    <mergeCell ref="B28:G28"/>
    <mergeCell ref="B30:H30"/>
    <mergeCell ref="B32:B34"/>
    <mergeCell ref="C32:D34"/>
    <mergeCell ref="E32:E33"/>
    <mergeCell ref="F32:F33"/>
    <mergeCell ref="G32:G33"/>
    <mergeCell ref="H32:H33"/>
    <mergeCell ref="B46:G46"/>
    <mergeCell ref="B48:H48"/>
    <mergeCell ref="B50:B51"/>
    <mergeCell ref="C50:D51"/>
    <mergeCell ref="E50:E51"/>
    <mergeCell ref="F50:F51"/>
    <mergeCell ref="G50:G51"/>
    <mergeCell ref="H50:H51"/>
    <mergeCell ref="B63:G63"/>
    <mergeCell ref="B64:H64"/>
    <mergeCell ref="B56:G56"/>
    <mergeCell ref="B58:D58"/>
    <mergeCell ref="B59:D59"/>
    <mergeCell ref="B60:D60"/>
    <mergeCell ref="B61:G61"/>
  </mergeCells>
  <phoneticPr fontId="43" type="noConversion"/>
  <printOptions horizontalCentered="1"/>
  <pageMargins left="0" right="0" top="0.74803149606299213" bottom="0.74803149606299213" header="0.31496062992125984" footer="0.31496062992125984"/>
  <pageSetup orientation="portrait" horizontalDpi="0" verticalDpi="0"/>
  <rowBreaks count="1" manualBreakCount="1">
    <brk id="47" min="1" max="7"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topLeftCell="A34" zoomScale="98" zoomScaleNormal="98" workbookViewId="0">
      <selection activeCell="O3" sqref="O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237" t="s">
        <v>199</v>
      </c>
      <c r="C2" s="237"/>
      <c r="D2" s="237"/>
      <c r="E2" s="237"/>
      <c r="F2" s="237"/>
      <c r="G2" s="237"/>
      <c r="H2" s="237"/>
      <c r="I2" s="237"/>
      <c r="J2" s="238"/>
      <c r="K2" s="238"/>
      <c r="L2" s="238"/>
    </row>
    <row r="3" spans="2:12" ht="26.25" customHeight="1">
      <c r="B3" s="237"/>
      <c r="C3" s="237"/>
      <c r="D3" s="237"/>
      <c r="E3" s="237"/>
      <c r="F3" s="237"/>
      <c r="G3" s="237"/>
      <c r="H3" s="237"/>
      <c r="I3" s="237"/>
      <c r="J3" s="254" t="s">
        <v>205</v>
      </c>
      <c r="K3" s="254"/>
      <c r="L3" s="254"/>
    </row>
    <row r="4" spans="2:12" ht="30" customHeight="1">
      <c r="B4" s="104"/>
      <c r="C4" s="246" t="s">
        <v>206</v>
      </c>
      <c r="D4" s="246"/>
      <c r="E4" s="246"/>
      <c r="F4" s="246"/>
      <c r="G4" s="246"/>
      <c r="H4" s="246"/>
      <c r="I4" s="246"/>
      <c r="J4" s="246"/>
      <c r="K4" s="246"/>
      <c r="L4" s="105"/>
    </row>
    <row r="5" spans="2:12" ht="5.25" customHeight="1">
      <c r="B5" s="116"/>
      <c r="C5" s="117"/>
      <c r="D5" s="117"/>
      <c r="E5" s="117"/>
      <c r="F5" s="117"/>
      <c r="G5" s="117"/>
      <c r="H5" s="117"/>
      <c r="I5" s="117"/>
      <c r="J5" s="117"/>
      <c r="K5" s="117"/>
      <c r="L5" s="118"/>
    </row>
    <row r="6" spans="2:12" ht="27" customHeight="1">
      <c r="B6" s="119"/>
      <c r="C6" s="287" t="s">
        <v>208</v>
      </c>
      <c r="D6" s="287"/>
      <c r="E6" s="67"/>
      <c r="F6" s="111" t="s">
        <v>207</v>
      </c>
      <c r="G6" s="286"/>
      <c r="H6" s="286"/>
      <c r="I6" s="286"/>
      <c r="J6" s="286"/>
      <c r="K6" s="286"/>
      <c r="L6" s="120"/>
    </row>
    <row r="7" spans="2:12" ht="6.75" customHeight="1">
      <c r="B7" s="119"/>
      <c r="C7" s="78"/>
      <c r="D7" s="78"/>
      <c r="E7" s="112"/>
      <c r="F7" s="78"/>
      <c r="G7" s="78"/>
      <c r="H7" s="78"/>
      <c r="I7" s="78"/>
      <c r="J7" s="78">
        <v>4</v>
      </c>
      <c r="K7" s="78"/>
      <c r="L7" s="120"/>
    </row>
    <row r="8" spans="2:12" ht="24.95" customHeight="1">
      <c r="B8" s="119"/>
      <c r="C8" s="287" t="s">
        <v>209</v>
      </c>
      <c r="D8" s="287"/>
      <c r="E8" s="114" t="s">
        <v>1</v>
      </c>
      <c r="F8" s="111" t="s">
        <v>211</v>
      </c>
      <c r="G8" s="108" t="s">
        <v>1</v>
      </c>
      <c r="H8" s="109"/>
      <c r="I8" s="111" t="s">
        <v>212</v>
      </c>
      <c r="J8" s="108" t="s">
        <v>1</v>
      </c>
      <c r="K8" s="109"/>
      <c r="L8" s="120"/>
    </row>
    <row r="9" spans="2:12" ht="6" customHeight="1">
      <c r="B9" s="119"/>
      <c r="C9" s="110"/>
      <c r="D9" s="110"/>
      <c r="E9" s="110"/>
      <c r="F9" s="78"/>
      <c r="G9" s="78"/>
      <c r="H9" s="78"/>
      <c r="I9" s="78"/>
      <c r="J9" s="78"/>
      <c r="K9" s="78"/>
      <c r="L9" s="120"/>
    </row>
    <row r="10" spans="2:12" ht="6" customHeight="1">
      <c r="B10" s="119"/>
      <c r="C10" s="110"/>
      <c r="D10" s="110"/>
      <c r="E10" s="110"/>
      <c r="F10" s="107"/>
      <c r="G10" s="107"/>
      <c r="H10" s="107"/>
      <c r="I10" s="107"/>
      <c r="J10" s="107"/>
      <c r="K10" s="107"/>
      <c r="L10" s="120"/>
    </row>
    <row r="11" spans="2:12" ht="24.95" customHeight="1">
      <c r="B11" s="119"/>
      <c r="C11" s="287" t="s">
        <v>213</v>
      </c>
      <c r="D11" s="287"/>
      <c r="E11" s="114" t="s">
        <v>1</v>
      </c>
      <c r="F11" s="111" t="s">
        <v>210</v>
      </c>
      <c r="G11" s="286"/>
      <c r="H11" s="286"/>
      <c r="I11" s="286"/>
      <c r="J11" s="286"/>
      <c r="K11" s="286"/>
      <c r="L11" s="120"/>
    </row>
    <row r="12" spans="2:12" ht="9.75" customHeight="1">
      <c r="B12" s="119"/>
      <c r="C12" s="78"/>
      <c r="D12" s="78"/>
      <c r="E12" s="78"/>
      <c r="F12" s="78"/>
      <c r="G12" s="78"/>
      <c r="H12" s="78"/>
      <c r="I12" s="78"/>
      <c r="J12" s="78"/>
      <c r="K12" s="78"/>
      <c r="L12" s="120"/>
    </row>
    <row r="13" spans="2:12">
      <c r="B13" s="119"/>
      <c r="C13" s="285"/>
      <c r="D13" s="285"/>
      <c r="E13" s="285"/>
      <c r="F13" s="285"/>
      <c r="G13" s="285"/>
      <c r="H13" s="285"/>
      <c r="I13" s="285"/>
      <c r="J13" s="285"/>
      <c r="K13" s="285"/>
      <c r="L13" s="120"/>
    </row>
    <row r="14" spans="2:12">
      <c r="B14" s="119"/>
      <c r="C14" s="78"/>
      <c r="D14" s="78"/>
      <c r="E14" s="78"/>
      <c r="F14" s="78"/>
      <c r="G14" s="78"/>
      <c r="H14" s="78"/>
      <c r="I14" s="78"/>
      <c r="J14" s="78"/>
      <c r="K14" s="78"/>
      <c r="L14" s="120"/>
    </row>
    <row r="15" spans="2:12">
      <c r="B15" s="119"/>
      <c r="C15" s="78"/>
      <c r="D15" s="78"/>
      <c r="E15" s="78"/>
      <c r="F15" s="78"/>
      <c r="G15" s="78"/>
      <c r="H15" s="78"/>
      <c r="I15" s="78"/>
      <c r="J15" s="78"/>
      <c r="K15" s="78"/>
      <c r="L15" s="120"/>
    </row>
    <row r="16" spans="2:12">
      <c r="B16" s="119"/>
      <c r="C16" s="66" t="s">
        <v>0</v>
      </c>
      <c r="D16" s="253" t="s">
        <v>166</v>
      </c>
      <c r="E16" s="253"/>
      <c r="F16" s="253"/>
      <c r="G16" s="253"/>
      <c r="H16" s="253"/>
      <c r="I16" s="253"/>
      <c r="J16" s="66" t="s">
        <v>37</v>
      </c>
      <c r="K16" s="66" t="s">
        <v>214</v>
      </c>
      <c r="L16" s="120"/>
    </row>
    <row r="17" spans="2:12">
      <c r="B17" s="119"/>
      <c r="C17" s="78"/>
      <c r="D17" s="78"/>
      <c r="E17" s="78"/>
      <c r="F17" s="78"/>
      <c r="G17" s="78"/>
      <c r="H17" s="78"/>
      <c r="I17" s="78"/>
      <c r="J17" s="78"/>
      <c r="K17" s="78"/>
      <c r="L17" s="120"/>
    </row>
    <row r="18" spans="2:12">
      <c r="B18" s="119"/>
      <c r="C18" s="245" t="s">
        <v>228</v>
      </c>
      <c r="D18" s="245"/>
      <c r="E18" s="245"/>
      <c r="F18" s="245"/>
      <c r="G18" s="245"/>
      <c r="H18" s="245"/>
      <c r="I18" s="245"/>
      <c r="J18" s="245"/>
      <c r="K18" s="245"/>
      <c r="L18" s="120"/>
    </row>
    <row r="19" spans="2:12">
      <c r="B19" s="119"/>
      <c r="C19" s="113" t="s">
        <v>39</v>
      </c>
      <c r="D19" s="283" t="s">
        <v>1</v>
      </c>
      <c r="E19" s="283"/>
      <c r="F19" s="283"/>
      <c r="G19" s="283"/>
      <c r="H19" s="283"/>
      <c r="I19" s="283"/>
      <c r="J19" s="99" t="s">
        <v>1</v>
      </c>
      <c r="K19" s="99"/>
      <c r="L19" s="120"/>
    </row>
    <row r="20" spans="2:12">
      <c r="B20" s="119"/>
      <c r="C20" s="113" t="s">
        <v>40</v>
      </c>
      <c r="D20" s="283" t="s">
        <v>1</v>
      </c>
      <c r="E20" s="283"/>
      <c r="F20" s="283"/>
      <c r="G20" s="283"/>
      <c r="H20" s="283"/>
      <c r="I20" s="283"/>
      <c r="J20" s="99"/>
      <c r="K20" s="99"/>
      <c r="L20" s="120"/>
    </row>
    <row r="21" spans="2:12">
      <c r="B21" s="119"/>
      <c r="C21" s="113" t="s">
        <v>41</v>
      </c>
      <c r="D21" s="283" t="s">
        <v>1</v>
      </c>
      <c r="E21" s="283"/>
      <c r="F21" s="283"/>
      <c r="G21" s="283"/>
      <c r="H21" s="283"/>
      <c r="I21" s="283"/>
      <c r="J21" s="99"/>
      <c r="K21" s="99"/>
      <c r="L21" s="120"/>
    </row>
    <row r="22" spans="2:12">
      <c r="B22" s="119"/>
      <c r="C22" s="113" t="s">
        <v>42</v>
      </c>
      <c r="D22" s="283" t="s">
        <v>1</v>
      </c>
      <c r="E22" s="283"/>
      <c r="F22" s="283"/>
      <c r="G22" s="283"/>
      <c r="H22" s="283"/>
      <c r="I22" s="283"/>
      <c r="J22" s="99"/>
      <c r="K22" s="99"/>
      <c r="L22" s="120"/>
    </row>
    <row r="23" spans="2:12">
      <c r="B23" s="119"/>
      <c r="C23" s="78"/>
      <c r="D23" s="78"/>
      <c r="E23" s="78"/>
      <c r="F23" s="78"/>
      <c r="G23" s="78"/>
      <c r="H23" s="78"/>
      <c r="I23" s="78"/>
      <c r="J23" s="78"/>
      <c r="K23" s="78"/>
      <c r="L23" s="120"/>
    </row>
    <row r="24" spans="2:12">
      <c r="B24" s="119"/>
      <c r="C24" s="245" t="s">
        <v>227</v>
      </c>
      <c r="D24" s="245"/>
      <c r="E24" s="245"/>
      <c r="F24" s="245"/>
      <c r="G24" s="245"/>
      <c r="H24" s="245"/>
      <c r="I24" s="245"/>
      <c r="J24" s="245"/>
      <c r="K24" s="245"/>
      <c r="L24" s="120"/>
    </row>
    <row r="25" spans="2:12">
      <c r="B25" s="119"/>
      <c r="C25" s="113" t="s">
        <v>51</v>
      </c>
      <c r="D25" s="283" t="s">
        <v>219</v>
      </c>
      <c r="E25" s="283"/>
      <c r="F25" s="283"/>
      <c r="G25" s="283"/>
      <c r="H25" s="283"/>
      <c r="I25" s="283"/>
      <c r="J25" s="99" t="s">
        <v>1</v>
      </c>
      <c r="K25" s="99"/>
      <c r="L25" s="120"/>
    </row>
    <row r="26" spans="2:12">
      <c r="B26" s="119"/>
      <c r="C26" s="113" t="s">
        <v>52</v>
      </c>
      <c r="D26" s="283" t="s">
        <v>220</v>
      </c>
      <c r="E26" s="283"/>
      <c r="F26" s="283"/>
      <c r="G26" s="283"/>
      <c r="H26" s="283"/>
      <c r="I26" s="283"/>
      <c r="J26" s="99"/>
      <c r="K26" s="99"/>
      <c r="L26" s="120"/>
    </row>
    <row r="27" spans="2:12">
      <c r="B27" s="119"/>
      <c r="C27" s="113" t="s">
        <v>53</v>
      </c>
      <c r="D27" s="283" t="s">
        <v>221</v>
      </c>
      <c r="E27" s="283"/>
      <c r="F27" s="283"/>
      <c r="G27" s="283"/>
      <c r="H27" s="283"/>
      <c r="I27" s="283"/>
      <c r="J27" s="99"/>
      <c r="K27" s="99"/>
      <c r="L27" s="120"/>
    </row>
    <row r="28" spans="2:12">
      <c r="B28" s="119"/>
      <c r="C28" s="113" t="s">
        <v>55</v>
      </c>
      <c r="D28" s="283" t="s">
        <v>222</v>
      </c>
      <c r="E28" s="283"/>
      <c r="F28" s="283"/>
      <c r="G28" s="283"/>
      <c r="H28" s="283"/>
      <c r="I28" s="283"/>
      <c r="J28" s="99"/>
      <c r="K28" s="99"/>
      <c r="L28" s="120"/>
    </row>
    <row r="29" spans="2:12">
      <c r="B29" s="119"/>
      <c r="C29" s="78"/>
      <c r="D29" s="78"/>
      <c r="E29" s="78"/>
      <c r="F29" s="78"/>
      <c r="G29" s="78"/>
      <c r="H29" s="78"/>
      <c r="I29" s="78"/>
      <c r="J29" s="78"/>
      <c r="K29" s="78"/>
      <c r="L29" s="120"/>
    </row>
    <row r="30" spans="2:12">
      <c r="B30" s="119"/>
      <c r="C30" s="245" t="s">
        <v>226</v>
      </c>
      <c r="D30" s="245"/>
      <c r="E30" s="245"/>
      <c r="F30" s="245"/>
      <c r="G30" s="245"/>
      <c r="H30" s="245"/>
      <c r="I30" s="245"/>
      <c r="J30" s="245"/>
      <c r="K30" s="245"/>
      <c r="L30" s="120"/>
    </row>
    <row r="31" spans="2:12">
      <c r="B31" s="119"/>
      <c r="C31" s="113" t="s">
        <v>63</v>
      </c>
      <c r="D31" s="283" t="s">
        <v>1</v>
      </c>
      <c r="E31" s="283"/>
      <c r="F31" s="283"/>
      <c r="G31" s="283"/>
      <c r="H31" s="283"/>
      <c r="I31" s="283"/>
      <c r="J31" s="99"/>
      <c r="K31" s="99"/>
      <c r="L31" s="120"/>
    </row>
    <row r="32" spans="2:12">
      <c r="B32" s="119"/>
      <c r="C32" s="113" t="s">
        <v>64</v>
      </c>
      <c r="D32" s="283" t="s">
        <v>1</v>
      </c>
      <c r="E32" s="283"/>
      <c r="F32" s="283"/>
      <c r="G32" s="283"/>
      <c r="H32" s="283"/>
      <c r="I32" s="283"/>
      <c r="J32" s="115"/>
      <c r="K32" s="115"/>
      <c r="L32" s="120"/>
    </row>
    <row r="33" spans="2:12">
      <c r="B33" s="119"/>
      <c r="C33" s="113" t="s">
        <v>65</v>
      </c>
      <c r="D33" s="283" t="s">
        <v>1</v>
      </c>
      <c r="E33" s="283"/>
      <c r="F33" s="283"/>
      <c r="G33" s="283"/>
      <c r="H33" s="283"/>
      <c r="I33" s="283"/>
      <c r="J33" s="115"/>
      <c r="K33" s="115"/>
      <c r="L33" s="120"/>
    </row>
    <row r="34" spans="2:12">
      <c r="B34" s="119"/>
      <c r="C34" s="113" t="s">
        <v>66</v>
      </c>
      <c r="D34" s="283" t="s">
        <v>1</v>
      </c>
      <c r="E34" s="283"/>
      <c r="F34" s="283"/>
      <c r="G34" s="283"/>
      <c r="H34" s="283"/>
      <c r="I34" s="283"/>
      <c r="J34" s="115"/>
      <c r="K34" s="115"/>
      <c r="L34" s="120"/>
    </row>
    <row r="35" spans="2:12">
      <c r="B35" s="119"/>
      <c r="C35" s="78"/>
      <c r="D35" s="78"/>
      <c r="E35" s="78"/>
      <c r="F35" s="78"/>
      <c r="G35" s="78"/>
      <c r="H35" s="78"/>
      <c r="I35" s="78"/>
      <c r="J35" s="78"/>
      <c r="K35" s="78"/>
      <c r="L35" s="120"/>
    </row>
    <row r="36" spans="2:12">
      <c r="B36" s="119"/>
      <c r="C36" s="245" t="s">
        <v>225</v>
      </c>
      <c r="D36" s="245"/>
      <c r="E36" s="245"/>
      <c r="F36" s="245"/>
      <c r="G36" s="245"/>
      <c r="H36" s="245"/>
      <c r="I36" s="245"/>
      <c r="J36" s="245"/>
      <c r="K36" s="245"/>
      <c r="L36" s="120"/>
    </row>
    <row r="37" spans="2:12">
      <c r="B37" s="119"/>
      <c r="C37" s="113" t="s">
        <v>215</v>
      </c>
      <c r="D37" s="283" t="s">
        <v>1</v>
      </c>
      <c r="E37" s="283"/>
      <c r="F37" s="283"/>
      <c r="G37" s="283"/>
      <c r="H37" s="283"/>
      <c r="I37" s="283"/>
      <c r="J37" s="99"/>
      <c r="K37" s="99"/>
      <c r="L37" s="120"/>
    </row>
    <row r="38" spans="2:12">
      <c r="B38" s="119"/>
      <c r="C38" s="113" t="s">
        <v>216</v>
      </c>
      <c r="D38" s="283" t="s">
        <v>1</v>
      </c>
      <c r="E38" s="283"/>
      <c r="F38" s="283"/>
      <c r="G38" s="283"/>
      <c r="H38" s="283"/>
      <c r="I38" s="283"/>
      <c r="J38" s="115"/>
      <c r="K38" s="115"/>
      <c r="L38" s="120"/>
    </row>
    <row r="39" spans="2:12">
      <c r="B39" s="119"/>
      <c r="C39" s="78"/>
      <c r="D39" s="78"/>
      <c r="E39" s="78"/>
      <c r="F39" s="78"/>
      <c r="G39" s="78"/>
      <c r="H39" s="78"/>
      <c r="I39" s="78"/>
      <c r="J39" s="78"/>
      <c r="K39" s="78"/>
      <c r="L39" s="120"/>
    </row>
    <row r="40" spans="2:12">
      <c r="B40" s="119"/>
      <c r="C40" s="245" t="s">
        <v>229</v>
      </c>
      <c r="D40" s="245"/>
      <c r="E40" s="245"/>
      <c r="F40" s="245"/>
      <c r="G40" s="245"/>
      <c r="H40" s="245"/>
      <c r="I40" s="245"/>
      <c r="J40" s="245"/>
      <c r="K40" s="245"/>
      <c r="L40" s="120"/>
    </row>
    <row r="41" spans="2:12">
      <c r="B41" s="119"/>
      <c r="C41" s="113" t="s">
        <v>217</v>
      </c>
      <c r="D41" s="283" t="s">
        <v>1</v>
      </c>
      <c r="E41" s="283"/>
      <c r="F41" s="283"/>
      <c r="G41" s="283"/>
      <c r="H41" s="283"/>
      <c r="I41" s="283"/>
      <c r="J41" s="99"/>
      <c r="K41" s="99"/>
      <c r="L41" s="120"/>
    </row>
    <row r="42" spans="2:12">
      <c r="B42" s="119"/>
      <c r="C42" s="113" t="s">
        <v>218</v>
      </c>
      <c r="D42" s="283" t="s">
        <v>1</v>
      </c>
      <c r="E42" s="283"/>
      <c r="F42" s="283"/>
      <c r="G42" s="283"/>
      <c r="H42" s="283"/>
      <c r="I42" s="283"/>
      <c r="J42" s="115"/>
      <c r="K42" s="115"/>
      <c r="L42" s="120"/>
    </row>
    <row r="43" spans="2:12">
      <c r="B43" s="119"/>
      <c r="C43" s="78"/>
      <c r="D43" s="78"/>
      <c r="E43" s="78"/>
      <c r="F43" s="78"/>
      <c r="G43" s="78"/>
      <c r="H43" s="78"/>
      <c r="I43" s="78"/>
      <c r="J43" s="78"/>
      <c r="K43" s="78"/>
      <c r="L43" s="120"/>
    </row>
    <row r="44" spans="2:12">
      <c r="B44" s="119"/>
      <c r="C44" s="125" t="s">
        <v>230</v>
      </c>
      <c r="D44" s="78"/>
      <c r="E44" s="78"/>
      <c r="F44" s="78"/>
      <c r="G44" s="78"/>
      <c r="H44" s="78"/>
      <c r="I44" s="288" t="s">
        <v>223</v>
      </c>
      <c r="J44" s="289"/>
      <c r="K44" s="99"/>
      <c r="L44" s="120"/>
    </row>
    <row r="45" spans="2:12">
      <c r="B45" s="119"/>
      <c r="C45" s="78"/>
      <c r="D45" s="284" t="s">
        <v>224</v>
      </c>
      <c r="E45" s="284"/>
      <c r="F45" s="284"/>
      <c r="G45" s="284"/>
      <c r="H45" s="284"/>
      <c r="I45" s="284"/>
      <c r="J45" s="78"/>
      <c r="K45" s="78"/>
      <c r="L45" s="120"/>
    </row>
    <row r="46" spans="2:12">
      <c r="B46" s="119"/>
      <c r="C46" s="78"/>
      <c r="D46" s="124"/>
      <c r="E46" s="124"/>
      <c r="F46" s="124"/>
      <c r="G46" s="124"/>
      <c r="H46" s="124"/>
      <c r="I46" s="124"/>
      <c r="J46" s="124"/>
      <c r="K46" s="124"/>
      <c r="L46" s="120"/>
    </row>
    <row r="47" spans="2:12">
      <c r="B47" s="119"/>
      <c r="C47" s="78"/>
      <c r="D47" s="124" t="s">
        <v>1</v>
      </c>
      <c r="E47" s="124"/>
      <c r="F47" s="124"/>
      <c r="G47" s="124"/>
      <c r="H47" s="124"/>
      <c r="I47" s="124"/>
      <c r="J47" s="124"/>
      <c r="K47" s="124"/>
      <c r="L47" s="120"/>
    </row>
    <row r="48" spans="2:12">
      <c r="B48" s="119"/>
      <c r="C48" s="78"/>
      <c r="D48" s="124" t="s">
        <v>233</v>
      </c>
      <c r="E48" s="124"/>
      <c r="F48" s="124"/>
      <c r="G48" s="124" t="s">
        <v>234</v>
      </c>
      <c r="H48" s="124"/>
      <c r="I48" s="124"/>
      <c r="J48" s="124"/>
      <c r="K48" s="124"/>
      <c r="L48" s="120"/>
    </row>
    <row r="49" spans="1:12">
      <c r="B49" s="119"/>
      <c r="C49" s="78"/>
      <c r="D49" s="124"/>
      <c r="E49" s="124"/>
      <c r="F49" s="124"/>
      <c r="G49" s="124"/>
      <c r="H49" s="124"/>
      <c r="I49" s="124"/>
      <c r="J49" s="124"/>
      <c r="K49" s="124"/>
      <c r="L49" s="120"/>
    </row>
    <row r="50" spans="1:12">
      <c r="B50" s="119"/>
      <c r="C50" s="78"/>
      <c r="D50" s="124"/>
      <c r="E50" s="124"/>
      <c r="F50" s="124"/>
      <c r="G50" s="124"/>
      <c r="H50" s="124"/>
      <c r="I50" s="124"/>
      <c r="J50" s="124"/>
      <c r="K50" s="124"/>
      <c r="L50" s="120"/>
    </row>
    <row r="51" spans="1:12">
      <c r="B51" s="119"/>
      <c r="C51" s="78"/>
      <c r="D51" s="124"/>
      <c r="E51" s="124"/>
      <c r="F51" s="124"/>
      <c r="G51" s="124"/>
      <c r="H51" s="124"/>
      <c r="I51" s="124"/>
      <c r="J51" s="124"/>
      <c r="K51" s="124"/>
      <c r="L51" s="120"/>
    </row>
    <row r="52" spans="1:12">
      <c r="B52" s="119"/>
      <c r="C52" s="78"/>
      <c r="D52" s="284" t="s">
        <v>232</v>
      </c>
      <c r="E52" s="284"/>
      <c r="F52" s="124"/>
      <c r="G52" s="284" t="s">
        <v>232</v>
      </c>
      <c r="H52" s="284"/>
      <c r="I52" s="284" t="s">
        <v>1</v>
      </c>
      <c r="J52" s="284"/>
      <c r="K52" s="78"/>
      <c r="L52" s="120"/>
    </row>
    <row r="53" spans="1:12">
      <c r="B53" s="119"/>
      <c r="C53" s="78"/>
      <c r="D53" s="284" t="s">
        <v>151</v>
      </c>
      <c r="E53" s="284"/>
      <c r="F53" s="124"/>
      <c r="G53" s="284" t="s">
        <v>151</v>
      </c>
      <c r="H53" s="284"/>
      <c r="I53" s="284" t="s">
        <v>1</v>
      </c>
      <c r="J53" s="284"/>
      <c r="K53" s="78"/>
      <c r="L53" s="120"/>
    </row>
    <row r="54" spans="1:12">
      <c r="B54" s="119"/>
      <c r="C54" s="78"/>
      <c r="D54" s="284" t="s">
        <v>19</v>
      </c>
      <c r="E54" s="284"/>
      <c r="F54" s="124"/>
      <c r="G54" s="284" t="s">
        <v>231</v>
      </c>
      <c r="H54" s="284"/>
      <c r="I54" s="284" t="s">
        <v>1</v>
      </c>
      <c r="J54" s="284"/>
      <c r="K54" s="78"/>
      <c r="L54" s="120"/>
    </row>
    <row r="55" spans="1:12">
      <c r="B55" s="119"/>
      <c r="C55" s="78"/>
      <c r="D55" s="124"/>
      <c r="E55" s="124"/>
      <c r="F55" s="124"/>
      <c r="G55" s="124"/>
      <c r="H55" s="124"/>
      <c r="I55" s="124"/>
      <c r="J55" s="78"/>
      <c r="K55" s="78"/>
      <c r="L55" s="120"/>
    </row>
    <row r="56" spans="1:12">
      <c r="B56" s="119"/>
      <c r="C56" s="78"/>
      <c r="D56" s="284"/>
      <c r="E56" s="284"/>
      <c r="F56" s="284"/>
      <c r="G56" s="284"/>
      <c r="H56" s="284"/>
      <c r="I56" s="284"/>
      <c r="J56" s="78"/>
      <c r="K56" s="78"/>
      <c r="L56" s="120"/>
    </row>
    <row r="57" spans="1:12">
      <c r="B57" s="121"/>
      <c r="C57" s="122"/>
      <c r="D57" s="122"/>
      <c r="E57" s="122"/>
      <c r="F57" s="122"/>
      <c r="G57" s="122"/>
      <c r="H57" s="122"/>
      <c r="I57" s="122"/>
      <c r="J57" s="122"/>
      <c r="K57" s="122"/>
      <c r="L57" s="123"/>
    </row>
    <row r="61" spans="1:12">
      <c r="A61" s="134"/>
    </row>
    <row r="62" spans="1:12" ht="27" customHeight="1">
      <c r="A62" s="195" t="s">
        <v>243</v>
      </c>
      <c r="B62" s="195"/>
      <c r="C62" s="195"/>
      <c r="D62" s="195"/>
      <c r="E62" s="195"/>
      <c r="F62" s="195"/>
      <c r="G62" s="195"/>
      <c r="H62" s="195"/>
      <c r="I62" s="195"/>
      <c r="J62" s="195"/>
      <c r="K62" s="195"/>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199" t="s">
        <v>1</v>
      </c>
      <c r="C2" s="199"/>
      <c r="D2" s="199"/>
      <c r="E2" s="199"/>
      <c r="F2" s="199"/>
      <c r="G2" s="199"/>
      <c r="H2" s="199"/>
    </row>
    <row r="3" spans="1:12" ht="15.95" customHeight="1">
      <c r="B3" s="200" t="s">
        <v>15</v>
      </c>
      <c r="C3" s="200"/>
      <c r="D3" s="200"/>
      <c r="E3" s="200"/>
      <c r="F3" s="200"/>
      <c r="G3" s="200"/>
      <c r="H3" s="200"/>
      <c r="I3" s="200"/>
      <c r="J3" s="200"/>
      <c r="K3" s="200"/>
      <c r="L3" s="200"/>
    </row>
    <row r="4" spans="1:12" ht="15.95" customHeight="1">
      <c r="B4" s="200" t="s">
        <v>16</v>
      </c>
      <c r="C4" s="200"/>
      <c r="D4" s="200"/>
      <c r="E4" s="200"/>
      <c r="F4" s="200"/>
      <c r="G4" s="200"/>
      <c r="H4" s="200"/>
      <c r="I4" s="200"/>
      <c r="J4" s="200"/>
      <c r="K4" s="200"/>
      <c r="L4" s="200"/>
    </row>
    <row r="6" spans="1:12">
      <c r="B6" s="201" t="s">
        <v>1</v>
      </c>
      <c r="C6" s="201"/>
      <c r="D6" s="201"/>
      <c r="E6" s="201"/>
      <c r="F6" s="201"/>
      <c r="G6" s="201"/>
      <c r="H6" s="201"/>
    </row>
    <row r="7" spans="1:12" ht="17.100000000000001" customHeight="1">
      <c r="A7" s="11"/>
      <c r="B7" s="12"/>
      <c r="C7" s="202" t="s">
        <v>4</v>
      </c>
      <c r="D7" s="202"/>
      <c r="E7" s="202"/>
      <c r="F7" s="202"/>
      <c r="G7" s="202"/>
      <c r="H7" s="202"/>
    </row>
    <row r="8" spans="1:12" ht="15.95" customHeight="1">
      <c r="A8" s="11"/>
      <c r="B8" s="12"/>
      <c r="C8" s="198" t="s">
        <v>1</v>
      </c>
      <c r="D8" s="198"/>
      <c r="E8" s="198"/>
      <c r="F8" s="198"/>
      <c r="G8" s="13"/>
      <c r="H8" s="14" t="s">
        <v>1</v>
      </c>
    </row>
    <row r="9" spans="1:12">
      <c r="A9" s="11"/>
      <c r="B9" s="12"/>
      <c r="C9" s="195" t="s">
        <v>5</v>
      </c>
      <c r="D9" s="195"/>
      <c r="E9" s="195"/>
      <c r="F9" s="195"/>
      <c r="G9" s="195"/>
      <c r="H9" s="195"/>
    </row>
    <row r="10" spans="1:12">
      <c r="A10" s="11"/>
      <c r="B10" s="12"/>
      <c r="C10" s="195"/>
      <c r="D10" s="195"/>
      <c r="E10" s="195"/>
      <c r="F10" s="195"/>
      <c r="G10" s="195"/>
      <c r="H10" s="195"/>
    </row>
    <row r="11" spans="1:12">
      <c r="A11" s="11"/>
      <c r="B11" s="12"/>
      <c r="C11" s="15"/>
      <c r="D11" s="16"/>
      <c r="E11" s="17"/>
      <c r="F11" s="7"/>
      <c r="G11" s="7"/>
      <c r="H11" s="7"/>
    </row>
    <row r="12" spans="1:12" ht="15.95" customHeight="1">
      <c r="B12" s="205" t="s">
        <v>0</v>
      </c>
      <c r="C12" s="205" t="s">
        <v>17</v>
      </c>
      <c r="D12" s="205" t="s">
        <v>18</v>
      </c>
      <c r="E12" s="205" t="s">
        <v>19</v>
      </c>
      <c r="F12" s="205" t="s">
        <v>20</v>
      </c>
      <c r="G12" s="204" t="s">
        <v>21</v>
      </c>
      <c r="H12" s="204" t="s">
        <v>22</v>
      </c>
      <c r="I12" s="203" t="s">
        <v>75</v>
      </c>
      <c r="J12" s="203" t="s">
        <v>76</v>
      </c>
      <c r="K12" s="203"/>
      <c r="L12" s="204" t="s">
        <v>23</v>
      </c>
    </row>
    <row r="13" spans="1:12">
      <c r="B13" s="205"/>
      <c r="C13" s="205"/>
      <c r="D13" s="205"/>
      <c r="E13" s="205"/>
      <c r="F13" s="205"/>
      <c r="G13" s="204"/>
      <c r="H13" s="204"/>
      <c r="I13" s="203"/>
      <c r="J13" s="85" t="s">
        <v>24</v>
      </c>
      <c r="K13" s="90" t="s">
        <v>77</v>
      </c>
      <c r="L13" s="204"/>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59"/>
      <c r="C22" s="59"/>
      <c r="D22" s="59"/>
      <c r="E22" s="59"/>
      <c r="F22" s="59"/>
      <c r="G22" s="59"/>
      <c r="H22" s="59"/>
      <c r="I22" s="59"/>
      <c r="J22" s="59"/>
      <c r="K22" s="59"/>
      <c r="L22" s="59"/>
    </row>
    <row r="23" spans="2:12">
      <c r="B23" s="60"/>
      <c r="C23" s="60"/>
      <c r="D23" s="60"/>
      <c r="E23" s="59"/>
      <c r="F23" s="59"/>
      <c r="G23" s="59"/>
      <c r="H23" s="59"/>
      <c r="I23" s="59"/>
      <c r="J23" s="59"/>
      <c r="K23" s="59"/>
      <c r="L23" s="59"/>
    </row>
    <row r="24" spans="2:12">
      <c r="B24" s="65" t="s">
        <v>78</v>
      </c>
      <c r="C24" s="65"/>
      <c r="D24" s="65"/>
      <c r="E24" s="59"/>
      <c r="F24" s="59"/>
      <c r="G24" s="59"/>
      <c r="H24" s="59"/>
      <c r="I24" s="59"/>
      <c r="J24" s="59"/>
      <c r="K24" s="59"/>
      <c r="L24" s="59"/>
    </row>
    <row r="25" spans="2:12">
      <c r="B25" s="65" t="s">
        <v>79</v>
      </c>
      <c r="C25" s="65"/>
      <c r="D25" s="65"/>
      <c r="E25" s="59"/>
      <c r="F25" s="59"/>
      <c r="G25" s="59"/>
      <c r="H25" s="59"/>
      <c r="I25" s="59"/>
      <c r="J25" s="59"/>
      <c r="K25" s="59"/>
      <c r="L25" s="59"/>
    </row>
    <row r="26" spans="2:12">
      <c r="B26" s="65" t="s">
        <v>235</v>
      </c>
      <c r="C26" s="65"/>
      <c r="D26" s="65"/>
      <c r="E26" s="59"/>
      <c r="F26" s="59"/>
      <c r="G26" s="59"/>
      <c r="H26" s="59"/>
      <c r="I26" s="59"/>
      <c r="J26" s="59"/>
      <c r="K26" s="59"/>
      <c r="L26" s="59"/>
    </row>
    <row r="27" spans="2:12">
      <c r="B27" s="61"/>
      <c r="C27" s="62"/>
      <c r="D27" s="63"/>
    </row>
    <row r="28" spans="2:12">
      <c r="B28" s="61"/>
      <c r="C28" s="62"/>
      <c r="D28" s="63"/>
    </row>
    <row r="29" spans="2:12">
      <c r="D29" s="18"/>
    </row>
  </sheetData>
  <mergeCells count="17">
    <mergeCell ref="I12:I13"/>
    <mergeCell ref="J12:K12"/>
    <mergeCell ref="L12:L13"/>
    <mergeCell ref="C9:H10"/>
    <mergeCell ref="B12:B13"/>
    <mergeCell ref="C12:C13"/>
    <mergeCell ref="D12:D13"/>
    <mergeCell ref="E12:E13"/>
    <mergeCell ref="F12:F13"/>
    <mergeCell ref="G12:G13"/>
    <mergeCell ref="H12:H13"/>
    <mergeCell ref="C8:F8"/>
    <mergeCell ref="B2:H2"/>
    <mergeCell ref="B6:H6"/>
    <mergeCell ref="C7:H7"/>
    <mergeCell ref="B3:L3"/>
    <mergeCell ref="B4:L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5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199" t="s">
        <v>1</v>
      </c>
      <c r="C2" s="199"/>
      <c r="D2" s="199"/>
      <c r="E2" s="199"/>
      <c r="F2" s="199"/>
      <c r="G2" s="199"/>
      <c r="H2" s="199"/>
      <c r="I2" s="199"/>
      <c r="J2" s="126"/>
      <c r="K2" s="126"/>
    </row>
    <row r="3" spans="1:12" ht="15.95" customHeight="1">
      <c r="B3" s="200" t="s">
        <v>155</v>
      </c>
      <c r="C3" s="200"/>
      <c r="D3" s="200"/>
      <c r="E3" s="200"/>
      <c r="F3" s="200"/>
      <c r="G3" s="200"/>
      <c r="H3" s="200"/>
      <c r="I3" s="200"/>
      <c r="J3" s="200"/>
      <c r="K3" s="200"/>
    </row>
    <row r="4" spans="1:12" ht="15.95" customHeight="1">
      <c r="B4" s="200" t="s">
        <v>156</v>
      </c>
      <c r="C4" s="200"/>
      <c r="D4" s="200"/>
      <c r="E4" s="200"/>
      <c r="F4" s="200"/>
      <c r="G4" s="200"/>
      <c r="H4" s="200"/>
      <c r="I4" s="200"/>
      <c r="J4" s="200"/>
      <c r="K4" s="200"/>
    </row>
    <row r="6" spans="1:12">
      <c r="B6" s="201" t="s">
        <v>1</v>
      </c>
      <c r="C6" s="201"/>
      <c r="D6" s="201"/>
      <c r="E6" s="201"/>
      <c r="F6" s="201"/>
      <c r="G6" s="201"/>
      <c r="H6" s="201"/>
      <c r="I6" s="201"/>
      <c r="J6" s="127"/>
      <c r="K6" s="127"/>
    </row>
    <row r="7" spans="1:12" ht="17.100000000000001" customHeight="1">
      <c r="A7" s="11"/>
      <c r="B7" s="12"/>
      <c r="C7" s="202" t="s">
        <v>4</v>
      </c>
      <c r="D7" s="202"/>
      <c r="E7" s="202"/>
      <c r="F7" s="202"/>
      <c r="G7" s="202"/>
      <c r="H7" s="202"/>
      <c r="I7" s="202"/>
      <c r="J7" s="128"/>
      <c r="K7" s="128"/>
    </row>
    <row r="8" spans="1:12" ht="15.95" customHeight="1">
      <c r="A8" s="11"/>
      <c r="B8" s="12"/>
      <c r="C8" s="198" t="s">
        <v>1</v>
      </c>
      <c r="D8" s="198"/>
      <c r="E8" s="198"/>
      <c r="F8" s="198"/>
      <c r="G8" s="13"/>
      <c r="H8" s="13"/>
      <c r="I8" s="14" t="s">
        <v>1</v>
      </c>
      <c r="J8" s="14"/>
      <c r="K8" s="14"/>
    </row>
    <row r="9" spans="1:12">
      <c r="A9" s="11"/>
      <c r="B9" s="205" t="s">
        <v>0</v>
      </c>
      <c r="C9" s="205" t="s">
        <v>166</v>
      </c>
      <c r="D9" s="205" t="s">
        <v>157</v>
      </c>
      <c r="E9" s="205"/>
      <c r="F9" s="205"/>
      <c r="G9" s="205"/>
      <c r="H9" s="205"/>
      <c r="I9" s="205"/>
      <c r="J9" s="205"/>
      <c r="K9" s="205"/>
      <c r="L9" s="138"/>
    </row>
    <row r="10" spans="1:12" ht="63.75">
      <c r="A10" s="11"/>
      <c r="B10" s="205"/>
      <c r="C10" s="205"/>
      <c r="D10" s="89" t="s">
        <v>158</v>
      </c>
      <c r="E10" s="89" t="s">
        <v>167</v>
      </c>
      <c r="F10" s="89" t="s">
        <v>259</v>
      </c>
      <c r="G10" s="89" t="s">
        <v>44</v>
      </c>
      <c r="H10" s="89" t="s">
        <v>260</v>
      </c>
      <c r="I10" s="89" t="s">
        <v>249</v>
      </c>
      <c r="J10" s="89" t="s">
        <v>250</v>
      </c>
      <c r="K10" s="89" t="s">
        <v>261</v>
      </c>
      <c r="L10" s="89" t="s">
        <v>159</v>
      </c>
    </row>
    <row r="11" spans="1:12">
      <c r="B11" s="10">
        <v>1</v>
      </c>
      <c r="C11" s="80" t="s">
        <v>160</v>
      </c>
      <c r="D11" s="10"/>
      <c r="E11" s="10"/>
      <c r="F11" s="10"/>
      <c r="G11" s="10"/>
      <c r="H11" s="10"/>
      <c r="I11" s="10"/>
      <c r="J11" s="139"/>
      <c r="K11" s="10"/>
      <c r="L11" s="10"/>
    </row>
    <row r="12" spans="1:12">
      <c r="B12" s="10">
        <v>2</v>
      </c>
      <c r="C12" s="80" t="s">
        <v>121</v>
      </c>
      <c r="D12" s="10"/>
      <c r="E12" s="10"/>
      <c r="F12" s="10"/>
      <c r="G12" s="10"/>
      <c r="H12" s="10"/>
      <c r="I12" s="10"/>
      <c r="J12" s="139"/>
      <c r="K12" s="10"/>
      <c r="L12" s="10"/>
    </row>
    <row r="13" spans="1:12">
      <c r="B13" s="10">
        <v>3</v>
      </c>
      <c r="C13" s="80" t="s">
        <v>161</v>
      </c>
      <c r="D13" s="10"/>
      <c r="E13" s="10"/>
      <c r="F13" s="10"/>
      <c r="G13" s="10"/>
      <c r="H13" s="10"/>
      <c r="I13" s="10"/>
      <c r="J13" s="139"/>
      <c r="K13" s="10"/>
      <c r="L13" s="10"/>
    </row>
    <row r="14" spans="1:12">
      <c r="B14" s="10">
        <v>4</v>
      </c>
      <c r="C14" s="80" t="s">
        <v>162</v>
      </c>
      <c r="D14" s="10"/>
      <c r="E14" s="10"/>
      <c r="F14" s="10"/>
      <c r="G14" s="10"/>
      <c r="H14" s="10"/>
      <c r="I14" s="10"/>
      <c r="J14" s="139"/>
      <c r="K14" s="10"/>
      <c r="L14" s="10"/>
    </row>
    <row r="15" spans="1:12" ht="53.1" customHeight="1">
      <c r="B15" s="10">
        <v>5</v>
      </c>
      <c r="C15" s="80" t="s">
        <v>239</v>
      </c>
      <c r="D15" s="10"/>
      <c r="E15" s="10"/>
      <c r="F15" s="10"/>
      <c r="G15" s="10"/>
      <c r="H15" s="10"/>
      <c r="I15" s="10"/>
      <c r="J15" s="139"/>
      <c r="K15" s="10"/>
      <c r="L15" s="10"/>
    </row>
    <row r="16" spans="1:12">
      <c r="B16" s="10">
        <v>6</v>
      </c>
      <c r="C16" s="80" t="s">
        <v>163</v>
      </c>
      <c r="D16" s="10"/>
      <c r="E16" s="10"/>
      <c r="F16" s="10"/>
      <c r="G16" s="10"/>
      <c r="H16" s="10"/>
      <c r="I16" s="10"/>
      <c r="J16" s="139"/>
      <c r="K16" s="10"/>
      <c r="L16" s="10"/>
    </row>
    <row r="17" spans="2:12">
      <c r="B17" s="10">
        <v>7</v>
      </c>
      <c r="C17" s="80" t="s">
        <v>18</v>
      </c>
      <c r="D17" s="10"/>
      <c r="E17" s="10"/>
      <c r="F17" s="10"/>
      <c r="G17" s="10"/>
      <c r="H17" s="10"/>
      <c r="I17" s="10"/>
      <c r="J17" s="139"/>
      <c r="K17" s="10"/>
      <c r="L17" s="10"/>
    </row>
    <row r="18" spans="2:12">
      <c r="B18" s="10">
        <v>8</v>
      </c>
      <c r="C18" s="80" t="s">
        <v>20</v>
      </c>
      <c r="D18" s="10"/>
      <c r="E18" s="10"/>
      <c r="F18" s="10"/>
      <c r="G18" s="10"/>
      <c r="H18" s="10"/>
      <c r="I18" s="10"/>
      <c r="J18" s="139"/>
      <c r="K18" s="10"/>
      <c r="L18" s="10"/>
    </row>
    <row r="19" spans="2:12">
      <c r="B19" s="10">
        <v>9</v>
      </c>
      <c r="C19" s="80" t="s">
        <v>164</v>
      </c>
      <c r="D19" s="10"/>
      <c r="E19" s="10"/>
      <c r="F19" s="10"/>
      <c r="G19" s="10"/>
      <c r="H19" s="10"/>
      <c r="I19" s="10"/>
      <c r="J19" s="139"/>
      <c r="K19" s="10"/>
      <c r="L19" s="10"/>
    </row>
    <row r="20" spans="2:12">
      <c r="B20" s="10">
        <v>10</v>
      </c>
      <c r="C20" s="80" t="s">
        <v>165</v>
      </c>
      <c r="D20" s="10"/>
      <c r="E20" s="10"/>
      <c r="F20" s="10"/>
      <c r="G20" s="10"/>
      <c r="H20" s="10"/>
      <c r="I20" s="10"/>
      <c r="J20" s="139"/>
      <c r="K20" s="10"/>
      <c r="L20" s="10"/>
    </row>
    <row r="22" spans="2:12" ht="15.95" customHeight="1">
      <c r="C22" s="207"/>
      <c r="D22" s="207"/>
      <c r="E22" s="207"/>
      <c r="F22" s="207"/>
      <c r="G22" s="207"/>
      <c r="H22" s="207"/>
      <c r="I22" s="207"/>
      <c r="J22" s="129"/>
      <c r="K22" s="129"/>
    </row>
    <row r="23" spans="2:12">
      <c r="C23" s="207"/>
      <c r="D23" s="207"/>
      <c r="E23" s="207"/>
      <c r="F23" s="207"/>
      <c r="G23" s="207"/>
      <c r="H23" s="207"/>
      <c r="I23" s="207"/>
      <c r="J23" s="129"/>
      <c r="K23" s="129"/>
    </row>
    <row r="26" spans="2:12" ht="93" customHeight="1">
      <c r="C26" s="206" t="s">
        <v>238</v>
      </c>
      <c r="D26" s="206"/>
      <c r="E26" s="206"/>
      <c r="F26" s="206"/>
      <c r="G26" s="206"/>
      <c r="H26" s="206"/>
      <c r="I26" s="206"/>
      <c r="J26" s="130"/>
      <c r="K26" s="130"/>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50" customWidth="1"/>
    <col min="5" max="5" width="18.85546875" style="5" customWidth="1"/>
    <col min="6" max="8" width="18.85546875" style="6" customWidth="1"/>
    <col min="9" max="9" width="18.85546875" style="1" customWidth="1"/>
    <col min="10" max="16384" width="9.42578125" style="1"/>
  </cols>
  <sheetData>
    <row r="2" spans="1:9" ht="15.95" customHeight="1">
      <c r="B2" s="199" t="s">
        <v>1</v>
      </c>
      <c r="C2" s="199"/>
      <c r="D2" s="199"/>
      <c r="E2" s="199"/>
      <c r="F2" s="199"/>
      <c r="G2" s="199"/>
      <c r="H2" s="199"/>
    </row>
    <row r="3" spans="1:9" ht="15.95" customHeight="1">
      <c r="B3" s="200" t="s">
        <v>134</v>
      </c>
      <c r="C3" s="200"/>
      <c r="D3" s="200"/>
      <c r="E3" s="200"/>
      <c r="F3" s="200"/>
      <c r="G3" s="200"/>
      <c r="H3" s="200"/>
      <c r="I3" s="200"/>
    </row>
    <row r="4" spans="1:9" ht="15.95" customHeight="1">
      <c r="B4" s="200" t="s">
        <v>133</v>
      </c>
      <c r="C4" s="200"/>
      <c r="D4" s="200"/>
      <c r="E4" s="200"/>
      <c r="F4" s="200"/>
      <c r="G4" s="200"/>
      <c r="H4" s="200"/>
      <c r="I4" s="200"/>
    </row>
    <row r="6" spans="1:9">
      <c r="B6" s="201" t="s">
        <v>1</v>
      </c>
      <c r="C6" s="201"/>
      <c r="D6" s="201"/>
      <c r="E6" s="201"/>
      <c r="F6" s="201"/>
      <c r="G6" s="201"/>
      <c r="H6" s="201"/>
    </row>
    <row r="7" spans="1:9" ht="17.100000000000001" customHeight="1">
      <c r="A7" s="11"/>
      <c r="B7" s="12"/>
      <c r="C7" s="202" t="s">
        <v>4</v>
      </c>
      <c r="D7" s="202"/>
      <c r="E7" s="202"/>
      <c r="F7" s="202"/>
      <c r="G7" s="202"/>
      <c r="H7" s="202"/>
    </row>
    <row r="8" spans="1:9" ht="15.95" customHeight="1">
      <c r="A8" s="11"/>
      <c r="B8" s="12"/>
      <c r="C8" s="198" t="s">
        <v>1</v>
      </c>
      <c r="D8" s="198"/>
      <c r="E8" s="198"/>
      <c r="F8" s="198"/>
      <c r="G8" s="13"/>
      <c r="H8" s="14" t="s">
        <v>1</v>
      </c>
    </row>
    <row r="9" spans="1:9" ht="21.95" customHeight="1">
      <c r="B9" s="204" t="s">
        <v>135</v>
      </c>
      <c r="C9" s="204" t="s">
        <v>0</v>
      </c>
      <c r="D9" s="204" t="s">
        <v>136</v>
      </c>
      <c r="E9" s="204" t="s">
        <v>137</v>
      </c>
      <c r="F9" s="204"/>
      <c r="G9" s="204"/>
      <c r="H9" s="204"/>
      <c r="I9" s="204"/>
    </row>
    <row r="10" spans="1:9">
      <c r="B10" s="204"/>
      <c r="C10" s="204"/>
      <c r="D10" s="204"/>
      <c r="E10" s="87">
        <v>1</v>
      </c>
      <c r="F10" s="87">
        <v>2</v>
      </c>
      <c r="G10" s="87">
        <v>3</v>
      </c>
      <c r="H10" s="87">
        <v>4</v>
      </c>
      <c r="I10" s="87">
        <v>5</v>
      </c>
    </row>
    <row r="11" spans="1:9">
      <c r="B11" s="208" t="s">
        <v>138</v>
      </c>
      <c r="C11" s="72">
        <v>1</v>
      </c>
      <c r="D11" s="64" t="s">
        <v>139</v>
      </c>
      <c r="E11" s="64"/>
      <c r="F11" s="64"/>
      <c r="G11" s="64"/>
      <c r="H11" s="64"/>
      <c r="I11" s="64"/>
    </row>
    <row r="12" spans="1:9">
      <c r="B12" s="208"/>
      <c r="C12" s="72">
        <v>2</v>
      </c>
      <c r="D12" s="64" t="s">
        <v>20</v>
      </c>
      <c r="E12" s="64"/>
      <c r="F12" s="64"/>
      <c r="G12" s="64"/>
      <c r="H12" s="64"/>
      <c r="I12" s="64"/>
    </row>
    <row r="13" spans="1:9">
      <c r="B13" s="208"/>
      <c r="C13" s="72">
        <v>3</v>
      </c>
      <c r="D13" s="64" t="s">
        <v>140</v>
      </c>
      <c r="E13" s="64"/>
      <c r="F13" s="64"/>
      <c r="G13" s="64"/>
      <c r="H13" s="64"/>
      <c r="I13" s="64"/>
    </row>
    <row r="14" spans="1:9">
      <c r="B14" s="208"/>
      <c r="C14" s="72">
        <v>4</v>
      </c>
      <c r="D14" s="64" t="s">
        <v>141</v>
      </c>
      <c r="E14" s="64"/>
      <c r="F14" s="64"/>
      <c r="G14" s="64"/>
      <c r="H14" s="64"/>
      <c r="I14" s="64"/>
    </row>
    <row r="15" spans="1:9">
      <c r="B15" s="208"/>
      <c r="C15" s="72">
        <v>5</v>
      </c>
      <c r="D15" s="64" t="s">
        <v>142</v>
      </c>
      <c r="E15" s="64"/>
      <c r="F15" s="64"/>
      <c r="G15" s="64"/>
      <c r="H15" s="64"/>
      <c r="I15" s="64"/>
    </row>
    <row r="16" spans="1:9">
      <c r="B16" s="208"/>
      <c r="C16" s="72">
        <v>6</v>
      </c>
      <c r="D16" s="64" t="s">
        <v>143</v>
      </c>
      <c r="E16" s="64"/>
      <c r="F16" s="64"/>
      <c r="G16" s="64"/>
      <c r="H16" s="64"/>
      <c r="I16" s="64"/>
    </row>
    <row r="17" spans="2:9">
      <c r="B17" s="208"/>
      <c r="C17" s="72">
        <v>7</v>
      </c>
      <c r="D17" s="64" t="s">
        <v>144</v>
      </c>
      <c r="E17" s="64"/>
      <c r="F17" s="64"/>
      <c r="G17" s="64"/>
      <c r="H17" s="64"/>
      <c r="I17" s="64"/>
    </row>
    <row r="18" spans="2:9">
      <c r="B18" s="208"/>
      <c r="C18" s="72">
        <v>8</v>
      </c>
      <c r="D18" s="64" t="s">
        <v>145</v>
      </c>
      <c r="E18" s="64"/>
      <c r="F18" s="64"/>
      <c r="G18" s="64"/>
      <c r="H18" s="64"/>
      <c r="I18" s="64"/>
    </row>
    <row r="19" spans="2:9">
      <c r="B19" s="208"/>
      <c r="C19" s="72">
        <v>9</v>
      </c>
      <c r="D19" s="64" t="s">
        <v>146</v>
      </c>
      <c r="E19" s="64"/>
      <c r="F19" s="64"/>
      <c r="G19" s="64"/>
      <c r="H19" s="64"/>
      <c r="I19" s="64"/>
    </row>
    <row r="20" spans="2:9">
      <c r="B20" s="208"/>
      <c r="C20" s="72">
        <v>10</v>
      </c>
      <c r="D20" s="64" t="s">
        <v>174</v>
      </c>
      <c r="E20" s="64"/>
      <c r="F20" s="64"/>
      <c r="G20" s="64"/>
      <c r="H20" s="64"/>
      <c r="I20" s="64"/>
    </row>
    <row r="21" spans="2:9">
      <c r="B21" s="208"/>
      <c r="C21" s="72">
        <v>11</v>
      </c>
      <c r="D21" s="64" t="s">
        <v>147</v>
      </c>
      <c r="E21" s="64"/>
      <c r="F21" s="64"/>
      <c r="G21" s="64"/>
      <c r="H21" s="64"/>
      <c r="I21" s="64"/>
    </row>
    <row r="22" spans="2:9">
      <c r="B22" s="208"/>
      <c r="C22" s="72">
        <v>12</v>
      </c>
      <c r="D22" s="64" t="s">
        <v>148</v>
      </c>
      <c r="E22" s="64"/>
      <c r="F22" s="64"/>
      <c r="G22" s="64"/>
      <c r="H22" s="64"/>
      <c r="I22" s="64"/>
    </row>
    <row r="23" spans="2:9" ht="38.25">
      <c r="B23" s="208"/>
      <c r="C23" s="72">
        <v>13</v>
      </c>
      <c r="D23" s="64" t="s">
        <v>149</v>
      </c>
      <c r="E23" s="64"/>
      <c r="F23" s="64"/>
      <c r="G23" s="64"/>
      <c r="H23" s="64"/>
      <c r="I23" s="64"/>
    </row>
    <row r="24" spans="2:9" ht="18" customHeight="1">
      <c r="B24" s="208" t="s">
        <v>150</v>
      </c>
      <c r="C24" s="72">
        <v>14</v>
      </c>
      <c r="D24" s="64" t="s">
        <v>151</v>
      </c>
      <c r="E24" s="64"/>
      <c r="F24" s="64"/>
      <c r="G24" s="64"/>
      <c r="H24" s="64"/>
      <c r="I24" s="64"/>
    </row>
    <row r="25" spans="2:9">
      <c r="B25" s="208"/>
      <c r="C25" s="72">
        <v>15</v>
      </c>
      <c r="D25" s="64" t="s">
        <v>152</v>
      </c>
      <c r="E25" s="64"/>
      <c r="F25" s="64"/>
      <c r="G25" s="64"/>
      <c r="H25" s="64"/>
      <c r="I25" s="64"/>
    </row>
    <row r="26" spans="2:9">
      <c r="B26" s="208"/>
      <c r="C26" s="72">
        <v>16</v>
      </c>
      <c r="D26" s="64" t="s">
        <v>153</v>
      </c>
      <c r="E26" s="64"/>
      <c r="F26" s="64"/>
      <c r="G26" s="64"/>
      <c r="H26" s="64"/>
      <c r="I26" s="64"/>
    </row>
    <row r="27" spans="2:9" ht="18" customHeight="1">
      <c r="B27" s="208" t="s">
        <v>154</v>
      </c>
      <c r="C27" s="72">
        <v>17</v>
      </c>
      <c r="D27" s="64" t="s">
        <v>151</v>
      </c>
      <c r="E27" s="64"/>
      <c r="F27" s="64"/>
      <c r="G27" s="64"/>
      <c r="H27" s="64"/>
      <c r="I27" s="64"/>
    </row>
    <row r="28" spans="2:9">
      <c r="B28" s="208"/>
      <c r="C28" s="72">
        <v>18</v>
      </c>
      <c r="D28" s="64" t="s">
        <v>152</v>
      </c>
      <c r="E28" s="64"/>
      <c r="F28" s="64"/>
      <c r="G28" s="64"/>
      <c r="H28" s="64"/>
      <c r="I28" s="64"/>
    </row>
    <row r="29" spans="2:9">
      <c r="B29" s="208"/>
      <c r="C29" s="72">
        <v>19</v>
      </c>
      <c r="D29" s="64" t="s">
        <v>153</v>
      </c>
      <c r="E29" s="64"/>
      <c r="F29" s="64"/>
      <c r="G29" s="64"/>
      <c r="H29" s="64"/>
      <c r="I29" s="64"/>
    </row>
    <row r="30" spans="2:9">
      <c r="B30" s="76" t="s">
        <v>173</v>
      </c>
      <c r="C30" s="79"/>
      <c r="D30" s="79"/>
      <c r="E30" s="79"/>
      <c r="F30" s="79"/>
      <c r="G30" s="79"/>
      <c r="H30" s="79"/>
      <c r="I30" s="79"/>
    </row>
    <row r="34" spans="4:5">
      <c r="D34" s="81" t="s">
        <v>168</v>
      </c>
      <c r="E34" s="81" t="s">
        <v>169</v>
      </c>
    </row>
    <row r="35" spans="4:5">
      <c r="D35" s="81"/>
      <c r="E35" s="59"/>
    </row>
    <row r="36" spans="4:5">
      <c r="D36" s="81"/>
      <c r="E36" s="59"/>
    </row>
    <row r="37" spans="4:5">
      <c r="D37" s="81" t="s">
        <v>170</v>
      </c>
      <c r="E37" s="81" t="s">
        <v>170</v>
      </c>
    </row>
    <row r="38" spans="4:5">
      <c r="D38" s="81" t="s">
        <v>171</v>
      </c>
      <c r="E38" s="81" t="s">
        <v>171</v>
      </c>
    </row>
    <row r="39" spans="4:5">
      <c r="D39" s="81" t="s">
        <v>172</v>
      </c>
      <c r="E39" s="81" t="s">
        <v>172</v>
      </c>
    </row>
    <row r="40" spans="4:5">
      <c r="D40" s="81"/>
      <c r="E40" s="59"/>
    </row>
  </sheetData>
  <mergeCells count="13">
    <mergeCell ref="B2:H2"/>
    <mergeCell ref="B6:H6"/>
    <mergeCell ref="C7:H7"/>
    <mergeCell ref="C8:F8"/>
    <mergeCell ref="B24:B26"/>
    <mergeCell ref="B27:B29"/>
    <mergeCell ref="B3:I3"/>
    <mergeCell ref="B4:I4"/>
    <mergeCell ref="B9:B10"/>
    <mergeCell ref="C9:C10"/>
    <mergeCell ref="D9:D10"/>
    <mergeCell ref="E9:I9"/>
    <mergeCell ref="B11:B2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50" customWidth="1"/>
    <col min="5" max="5" width="10.85546875" style="6" customWidth="1"/>
    <col min="6" max="6" width="2.85546875" style="6" customWidth="1"/>
    <col min="7" max="7" width="1.85546875" style="1" customWidth="1"/>
    <col min="8" max="16384" width="9.42578125" style="1"/>
  </cols>
  <sheetData>
    <row r="2" spans="2:6" ht="15.95" customHeight="1">
      <c r="B2" s="199" t="s">
        <v>1</v>
      </c>
      <c r="C2" s="199"/>
      <c r="D2" s="199"/>
      <c r="E2" s="199"/>
      <c r="F2" s="199"/>
    </row>
    <row r="3" spans="2:6" ht="15.95" customHeight="1">
      <c r="B3" s="200" t="s">
        <v>130</v>
      </c>
      <c r="C3" s="200"/>
      <c r="D3" s="200"/>
      <c r="E3" s="200"/>
      <c r="F3" s="200"/>
    </row>
    <row r="4" spans="2:6" ht="15.95" customHeight="1">
      <c r="B4" s="200" t="s">
        <v>129</v>
      </c>
      <c r="C4" s="200"/>
      <c r="D4" s="200"/>
      <c r="E4" s="200"/>
      <c r="F4" s="200"/>
    </row>
    <row r="6" spans="2:6">
      <c r="B6" s="201" t="s">
        <v>1</v>
      </c>
      <c r="C6" s="201"/>
      <c r="D6" s="201"/>
      <c r="E6" s="201"/>
      <c r="F6" s="201"/>
    </row>
    <row r="7" spans="2:6" ht="17.100000000000001" customHeight="1">
      <c r="B7" s="202" t="s">
        <v>4</v>
      </c>
      <c r="C7" s="202"/>
      <c r="D7" s="202"/>
      <c r="E7" s="51"/>
    </row>
    <row r="8" spans="2:6" ht="15.95" customHeight="1">
      <c r="B8" s="12"/>
      <c r="C8" s="198" t="s">
        <v>1</v>
      </c>
      <c r="D8" s="198"/>
      <c r="E8" s="13"/>
      <c r="F8" s="14" t="s">
        <v>1</v>
      </c>
    </row>
    <row r="9" spans="2:6">
      <c r="B9" s="12"/>
      <c r="C9" s="209" t="s">
        <v>1</v>
      </c>
      <c r="D9" s="209"/>
      <c r="E9" s="209"/>
      <c r="F9" s="209"/>
    </row>
    <row r="10" spans="2:6">
      <c r="B10" s="12"/>
      <c r="C10" s="209"/>
      <c r="D10" s="209"/>
      <c r="E10" s="209"/>
      <c r="F10" s="209"/>
    </row>
    <row r="11" spans="2:6" ht="45.95" customHeight="1">
      <c r="B11" s="88" t="s">
        <v>126</v>
      </c>
      <c r="C11" s="88" t="s">
        <v>127</v>
      </c>
      <c r="D11" s="88" t="s">
        <v>128</v>
      </c>
    </row>
    <row r="12" spans="2:6">
      <c r="B12" s="74"/>
      <c r="C12" s="74"/>
      <c r="D12" s="74"/>
    </row>
    <row r="13" spans="2:6">
      <c r="B13" s="74"/>
      <c r="C13" s="74"/>
      <c r="D13" s="74"/>
    </row>
    <row r="14" spans="2:6">
      <c r="B14" s="74"/>
      <c r="C14" s="74"/>
      <c r="D14" s="74"/>
    </row>
    <row r="15" spans="2:6">
      <c r="B15" s="210" t="s">
        <v>125</v>
      </c>
      <c r="C15" s="211"/>
      <c r="D15" s="74"/>
    </row>
    <row r="16" spans="2:6">
      <c r="B16" s="75" t="s">
        <v>132</v>
      </c>
    </row>
    <row r="17" spans="2:4">
      <c r="B17" s="75" t="s">
        <v>131</v>
      </c>
    </row>
    <row r="20" spans="2:4">
      <c r="B20" s="81" t="s">
        <v>175</v>
      </c>
    </row>
    <row r="21" spans="2:4">
      <c r="B21" s="81"/>
    </row>
    <row r="22" spans="2:4">
      <c r="B22" s="81"/>
    </row>
    <row r="23" spans="2:4">
      <c r="B23" s="81" t="s">
        <v>170</v>
      </c>
    </row>
    <row r="24" spans="2:4">
      <c r="B24" s="81" t="s">
        <v>171</v>
      </c>
    </row>
    <row r="25" spans="2:4">
      <c r="B25" s="81" t="s">
        <v>172</v>
      </c>
    </row>
    <row r="26" spans="2:4">
      <c r="B26" s="81"/>
    </row>
    <row r="27" spans="2:4">
      <c r="B27" s="81"/>
    </row>
    <row r="28" spans="2:4">
      <c r="B28" s="212" t="s">
        <v>176</v>
      </c>
      <c r="C28" s="212"/>
      <c r="D28" s="212"/>
    </row>
    <row r="29" spans="2:4">
      <c r="B29" s="81"/>
    </row>
    <row r="30" spans="2:4">
      <c r="B30" s="81"/>
    </row>
    <row r="31" spans="2:4">
      <c r="B31" s="81" t="s">
        <v>1</v>
      </c>
    </row>
    <row r="32" spans="2:4" ht="15.75">
      <c r="B32" s="82"/>
    </row>
    <row r="33" spans="2:2">
      <c r="B33" s="59"/>
    </row>
    <row r="34" spans="2:2" ht="15.75">
      <c r="B34" s="8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5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199" t="s">
        <v>1</v>
      </c>
      <c r="C2" s="199"/>
      <c r="D2" s="199"/>
      <c r="E2" s="199"/>
      <c r="F2" s="199"/>
      <c r="G2" s="199"/>
      <c r="H2" s="199"/>
    </row>
    <row r="3" spans="2:8" ht="15.95" customHeight="1">
      <c r="B3" s="200" t="s">
        <v>118</v>
      </c>
      <c r="C3" s="200"/>
      <c r="D3" s="200"/>
      <c r="E3" s="200"/>
      <c r="F3" s="200"/>
      <c r="G3" s="200"/>
      <c r="H3" s="200"/>
    </row>
    <row r="4" spans="2:8" ht="15.95" customHeight="1">
      <c r="B4" s="200" t="s">
        <v>119</v>
      </c>
      <c r="C4" s="200"/>
      <c r="D4" s="200"/>
      <c r="E4" s="200"/>
      <c r="F4" s="200"/>
      <c r="G4" s="200"/>
      <c r="H4" s="200"/>
    </row>
    <row r="6" spans="2:8">
      <c r="B6" s="201" t="s">
        <v>1</v>
      </c>
      <c r="C6" s="201"/>
      <c r="D6" s="201"/>
      <c r="E6" s="201"/>
      <c r="F6" s="201"/>
      <c r="G6" s="201"/>
      <c r="H6" s="201"/>
    </row>
    <row r="7" spans="2:8" ht="17.100000000000001" customHeight="1">
      <c r="B7" s="51" t="s">
        <v>4</v>
      </c>
      <c r="C7" s="51"/>
      <c r="D7" s="51"/>
      <c r="E7" s="51"/>
      <c r="F7" s="51"/>
      <c r="G7" s="51"/>
    </row>
    <row r="8" spans="2:8" ht="15.95" customHeight="1">
      <c r="B8" s="12"/>
      <c r="C8" s="198" t="s">
        <v>1</v>
      </c>
      <c r="D8" s="198"/>
      <c r="E8" s="198"/>
      <c r="F8" s="198"/>
      <c r="G8" s="13"/>
      <c r="H8" s="14" t="s">
        <v>1</v>
      </c>
    </row>
    <row r="9" spans="2:8">
      <c r="B9" s="12"/>
      <c r="C9" s="209" t="s">
        <v>1</v>
      </c>
      <c r="D9" s="209"/>
      <c r="E9" s="209"/>
      <c r="F9" s="209"/>
      <c r="G9" s="209"/>
      <c r="H9" s="209"/>
    </row>
    <row r="10" spans="2:8">
      <c r="B10" s="12"/>
      <c r="C10" s="209"/>
      <c r="D10" s="209"/>
      <c r="E10" s="209"/>
      <c r="F10" s="209"/>
      <c r="G10" s="209"/>
      <c r="H10" s="209"/>
    </row>
    <row r="11" spans="2:8" ht="45.95" customHeight="1">
      <c r="B11" s="88" t="s">
        <v>120</v>
      </c>
      <c r="C11" s="88" t="s">
        <v>121</v>
      </c>
      <c r="D11" s="88" t="s">
        <v>122</v>
      </c>
      <c r="E11" s="88" t="s">
        <v>123</v>
      </c>
      <c r="F11" s="88" t="s">
        <v>124</v>
      </c>
    </row>
    <row r="12" spans="2:8">
      <c r="B12" s="74"/>
      <c r="C12" s="74"/>
      <c r="D12" s="74"/>
      <c r="E12" s="74"/>
      <c r="F12" s="74"/>
    </row>
    <row r="13" spans="2:8">
      <c r="B13" s="74"/>
      <c r="C13" s="74"/>
      <c r="D13" s="74"/>
      <c r="E13" s="74"/>
      <c r="F13" s="74"/>
    </row>
    <row r="14" spans="2:8">
      <c r="B14" s="74"/>
      <c r="C14" s="74"/>
      <c r="D14" s="74"/>
      <c r="E14" s="74"/>
      <c r="F14" s="74"/>
    </row>
    <row r="18" spans="2:6">
      <c r="B18" s="81" t="s">
        <v>168</v>
      </c>
      <c r="C18" s="81" t="s">
        <v>169</v>
      </c>
    </row>
    <row r="19" spans="2:6">
      <c r="B19" s="81"/>
      <c r="C19" s="59"/>
    </row>
    <row r="20" spans="2:6">
      <c r="B20" s="81"/>
      <c r="C20" s="59"/>
    </row>
    <row r="21" spans="2:6">
      <c r="B21" s="81" t="s">
        <v>170</v>
      </c>
      <c r="C21" s="81" t="s">
        <v>170</v>
      </c>
    </row>
    <row r="22" spans="2:6">
      <c r="B22" s="81" t="s">
        <v>171</v>
      </c>
      <c r="C22" s="81" t="s">
        <v>171</v>
      </c>
    </row>
    <row r="23" spans="2:6">
      <c r="B23" s="81" t="s">
        <v>172</v>
      </c>
      <c r="C23" s="81" t="s">
        <v>172</v>
      </c>
    </row>
    <row r="24" spans="2:6">
      <c r="B24" s="83"/>
      <c r="C24" s="59"/>
    </row>
    <row r="25" spans="2:6">
      <c r="B25" s="83"/>
      <c r="C25" s="59"/>
    </row>
    <row r="26" spans="2:6">
      <c r="B26" s="83"/>
      <c r="C26" s="59"/>
    </row>
    <row r="27" spans="2:6">
      <c r="B27" s="83"/>
      <c r="C27" s="59"/>
    </row>
    <row r="28" spans="2:6">
      <c r="B28" s="212" t="s">
        <v>176</v>
      </c>
      <c r="C28" s="212"/>
      <c r="D28" s="212"/>
      <c r="E28" s="212"/>
      <c r="F28" s="212"/>
    </row>
    <row r="29" spans="2:6">
      <c r="B29" s="81"/>
      <c r="C29" s="5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19" zoomScale="130" zoomScaleNormal="130" workbookViewId="0">
      <selection activeCell="G15" sqref="G15"/>
    </sheetView>
  </sheetViews>
  <sheetFormatPr baseColWidth="10" defaultColWidth="9.42578125" defaultRowHeight="15"/>
  <cols>
    <col min="1" max="1" width="1.85546875" style="19" customWidth="1"/>
    <col min="2" max="2" width="5.85546875" style="21" customWidth="1"/>
    <col min="3" max="3" width="33.42578125" style="30" customWidth="1"/>
    <col min="4" max="4" width="9.85546875" style="52" customWidth="1"/>
    <col min="5" max="5" width="10.85546875" style="46" customWidth="1"/>
    <col min="6" max="8" width="12.85546875" style="22" customWidth="1"/>
    <col min="9" max="9" width="1.85546875" style="19" customWidth="1"/>
    <col min="10" max="10" width="19.140625" style="19" customWidth="1"/>
    <col min="11" max="11" width="18.42578125" style="19" customWidth="1"/>
    <col min="12" max="16384" width="9.42578125" style="19"/>
  </cols>
  <sheetData>
    <row r="2" spans="2:8" ht="15.95" customHeight="1">
      <c r="B2" s="220" t="s">
        <v>1</v>
      </c>
      <c r="C2" s="220"/>
      <c r="D2" s="220"/>
      <c r="E2" s="220"/>
      <c r="F2" s="220"/>
      <c r="G2" s="220"/>
      <c r="H2" s="220"/>
    </row>
    <row r="3" spans="2:8" ht="15.95" customHeight="1">
      <c r="B3" s="221" t="s">
        <v>82</v>
      </c>
      <c r="C3" s="221"/>
      <c r="D3" s="221"/>
      <c r="E3" s="221"/>
      <c r="F3" s="221"/>
      <c r="G3" s="221"/>
      <c r="H3" s="221"/>
    </row>
    <row r="4" spans="2:8" ht="15.95" customHeight="1">
      <c r="B4" s="221" t="s">
        <v>72</v>
      </c>
      <c r="C4" s="221"/>
      <c r="D4" s="221"/>
      <c r="E4" s="221"/>
      <c r="F4" s="221"/>
      <c r="G4" s="221"/>
      <c r="H4" s="221"/>
    </row>
    <row r="6" spans="2:8">
      <c r="B6" s="222" t="s">
        <v>26</v>
      </c>
      <c r="C6" s="222"/>
      <c r="D6" s="222"/>
      <c r="E6" s="222"/>
      <c r="F6" s="222"/>
      <c r="G6" s="222"/>
      <c r="H6" s="222"/>
    </row>
    <row r="7" spans="2:8">
      <c r="B7" s="53"/>
      <c r="C7" s="58" t="s">
        <v>74</v>
      </c>
      <c r="D7" s="55"/>
      <c r="E7" s="55"/>
      <c r="F7" s="55"/>
      <c r="G7" s="55"/>
      <c r="H7" s="56"/>
    </row>
    <row r="8" spans="2:8" ht="17.100000000000001" customHeight="1">
      <c r="C8" s="223" t="s">
        <v>73</v>
      </c>
      <c r="D8" s="224"/>
      <c r="E8" s="224"/>
      <c r="F8" s="224"/>
      <c r="G8" s="225"/>
      <c r="H8" s="226"/>
    </row>
    <row r="9" spans="2:8" ht="15.95" customHeight="1">
      <c r="C9" s="218" t="s">
        <v>27</v>
      </c>
      <c r="D9" s="219"/>
      <c r="E9" s="219"/>
      <c r="F9" s="219"/>
      <c r="G9" s="54"/>
      <c r="H9" s="57"/>
    </row>
    <row r="10" spans="2:8">
      <c r="C10" s="24" t="s">
        <v>1</v>
      </c>
      <c r="D10" s="25"/>
      <c r="E10" s="26"/>
      <c r="F10" s="27"/>
      <c r="G10" s="28"/>
      <c r="H10" s="29" t="s">
        <v>1</v>
      </c>
    </row>
    <row r="11" spans="2:8">
      <c r="C11" s="68"/>
      <c r="D11" s="69"/>
      <c r="E11" s="70"/>
      <c r="F11" s="71"/>
      <c r="G11" s="54"/>
      <c r="H11" s="71"/>
    </row>
    <row r="12" spans="2:8">
      <c r="C12" s="68"/>
      <c r="D12" s="69"/>
      <c r="E12" s="70"/>
      <c r="F12" s="71"/>
      <c r="G12" s="54"/>
      <c r="H12" s="71"/>
    </row>
    <row r="13" spans="2:8">
      <c r="B13" s="217" t="s">
        <v>96</v>
      </c>
      <c r="C13" s="217"/>
      <c r="D13" s="217"/>
      <c r="E13" s="217"/>
      <c r="F13" s="217"/>
    </row>
    <row r="14" spans="2:8" ht="25.5">
      <c r="B14" s="85" t="s">
        <v>0</v>
      </c>
      <c r="C14" s="204" t="s">
        <v>83</v>
      </c>
      <c r="D14" s="204"/>
      <c r="E14" s="85" t="s">
        <v>84</v>
      </c>
      <c r="F14" s="85" t="s">
        <v>85</v>
      </c>
    </row>
    <row r="15" spans="2:8">
      <c r="B15" s="72">
        <v>1</v>
      </c>
      <c r="C15" s="64" t="s">
        <v>86</v>
      </c>
      <c r="D15" s="72" t="s">
        <v>87</v>
      </c>
      <c r="E15" s="72" t="s">
        <v>88</v>
      </c>
      <c r="F15" s="72" t="s">
        <v>89</v>
      </c>
    </row>
    <row r="16" spans="2:8">
      <c r="B16" s="72">
        <v>2</v>
      </c>
      <c r="C16" s="64" t="s">
        <v>90</v>
      </c>
      <c r="D16" s="72" t="s">
        <v>91</v>
      </c>
      <c r="E16" s="72" t="s">
        <v>92</v>
      </c>
      <c r="F16" s="72" t="s">
        <v>240</v>
      </c>
    </row>
    <row r="17" spans="2:8">
      <c r="B17" s="72">
        <v>3</v>
      </c>
      <c r="C17" s="64" t="s">
        <v>93</v>
      </c>
      <c r="D17" s="72" t="s">
        <v>94</v>
      </c>
      <c r="E17" s="72" t="s">
        <v>95</v>
      </c>
      <c r="F17" s="72" t="s">
        <v>241</v>
      </c>
    </row>
    <row r="21" spans="2:8">
      <c r="B21" s="216" t="s">
        <v>113</v>
      </c>
      <c r="C21" s="216"/>
      <c r="D21" s="216"/>
      <c r="E21" s="216"/>
      <c r="F21" s="216"/>
      <c r="G21" s="216"/>
      <c r="H21" s="216"/>
    </row>
    <row r="22" spans="2:8">
      <c r="B22" s="204" t="s">
        <v>0</v>
      </c>
      <c r="C22" s="204" t="s">
        <v>29</v>
      </c>
      <c r="D22" s="204"/>
      <c r="E22" s="204" t="s">
        <v>83</v>
      </c>
      <c r="F22" s="204" t="s">
        <v>97</v>
      </c>
      <c r="G22" s="204"/>
      <c r="H22" s="204"/>
    </row>
    <row r="23" spans="2:8" ht="24">
      <c r="B23" s="204"/>
      <c r="C23" s="204"/>
      <c r="D23" s="204"/>
      <c r="E23" s="204"/>
      <c r="F23" s="86" t="s">
        <v>98</v>
      </c>
      <c r="G23" s="87" t="s">
        <v>99</v>
      </c>
      <c r="H23" s="87" t="s">
        <v>100</v>
      </c>
    </row>
    <row r="24" spans="2:8">
      <c r="B24" s="72">
        <v>1</v>
      </c>
      <c r="C24" s="64" t="s">
        <v>101</v>
      </c>
      <c r="D24" s="72" t="s">
        <v>102</v>
      </c>
      <c r="E24" s="73"/>
      <c r="F24" s="73"/>
      <c r="G24" s="73"/>
      <c r="H24" s="73"/>
    </row>
    <row r="25" spans="2:8">
      <c r="B25" s="72">
        <v>2</v>
      </c>
      <c r="C25" s="64" t="s">
        <v>103</v>
      </c>
      <c r="D25" s="72" t="s">
        <v>104</v>
      </c>
      <c r="E25" s="73"/>
      <c r="F25" s="73"/>
      <c r="G25" s="73"/>
      <c r="H25" s="73"/>
    </row>
    <row r="26" spans="2:8">
      <c r="B26" s="72">
        <v>3</v>
      </c>
      <c r="C26" s="64" t="s">
        <v>105</v>
      </c>
      <c r="D26" s="72" t="s">
        <v>106</v>
      </c>
      <c r="E26" s="73"/>
      <c r="F26" s="73"/>
      <c r="G26" s="73"/>
      <c r="H26" s="73"/>
    </row>
    <row r="27" spans="2:8">
      <c r="B27" s="72">
        <v>4</v>
      </c>
      <c r="C27" s="64" t="s">
        <v>107</v>
      </c>
      <c r="D27" s="72" t="s">
        <v>108</v>
      </c>
      <c r="E27" s="73"/>
      <c r="F27" s="73"/>
      <c r="G27" s="73"/>
      <c r="H27" s="73"/>
    </row>
    <row r="28" spans="2:8">
      <c r="B28" s="72">
        <v>5</v>
      </c>
      <c r="C28" s="64" t="s">
        <v>86</v>
      </c>
      <c r="D28" s="72" t="s">
        <v>87</v>
      </c>
      <c r="E28" s="73"/>
      <c r="F28" s="73"/>
      <c r="G28" s="73"/>
      <c r="H28" s="73"/>
    </row>
    <row r="29" spans="2:8">
      <c r="B29" s="72">
        <v>6</v>
      </c>
      <c r="C29" s="64" t="s">
        <v>109</v>
      </c>
      <c r="D29" s="72" t="s">
        <v>110</v>
      </c>
      <c r="E29" s="73"/>
      <c r="F29" s="73"/>
      <c r="G29" s="73"/>
      <c r="H29" s="73"/>
    </row>
    <row r="30" spans="2:8">
      <c r="B30" s="72">
        <v>7</v>
      </c>
      <c r="C30" s="64" t="s">
        <v>111</v>
      </c>
      <c r="D30" s="72" t="s">
        <v>112</v>
      </c>
      <c r="E30" s="73"/>
      <c r="F30" s="73"/>
      <c r="G30" s="73"/>
      <c r="H30" s="73"/>
    </row>
    <row r="34" spans="2:8">
      <c r="B34" s="216" t="s">
        <v>116</v>
      </c>
      <c r="C34" s="216"/>
      <c r="D34" s="216"/>
      <c r="E34" s="216"/>
      <c r="F34" s="216"/>
      <c r="G34" s="216"/>
      <c r="H34" s="216"/>
    </row>
    <row r="35" spans="2:8">
      <c r="B35" s="204" t="s">
        <v>0</v>
      </c>
      <c r="C35" s="204" t="s">
        <v>29</v>
      </c>
      <c r="D35" s="204"/>
      <c r="E35" s="204" t="s">
        <v>83</v>
      </c>
      <c r="F35" s="204" t="s">
        <v>97</v>
      </c>
      <c r="G35" s="204"/>
      <c r="H35" s="204"/>
    </row>
    <row r="36" spans="2:8">
      <c r="B36" s="204"/>
      <c r="C36" s="204"/>
      <c r="D36" s="204"/>
      <c r="E36" s="204"/>
      <c r="F36" s="213" t="s">
        <v>98</v>
      </c>
      <c r="G36" s="214" t="s">
        <v>114</v>
      </c>
      <c r="H36" s="214" t="s">
        <v>115</v>
      </c>
    </row>
    <row r="37" spans="2:8">
      <c r="B37" s="204"/>
      <c r="C37" s="204"/>
      <c r="D37" s="204"/>
      <c r="E37" s="204"/>
      <c r="F37" s="213"/>
      <c r="G37" s="215"/>
      <c r="H37" s="215"/>
    </row>
    <row r="38" spans="2:8">
      <c r="B38" s="72">
        <v>1</v>
      </c>
      <c r="C38" s="64" t="s">
        <v>86</v>
      </c>
      <c r="D38" s="72" t="s">
        <v>87</v>
      </c>
      <c r="E38" s="73"/>
      <c r="F38" s="73"/>
      <c r="G38" s="73"/>
      <c r="H38" s="73"/>
    </row>
    <row r="39" spans="2:8">
      <c r="B39" s="72">
        <v>2</v>
      </c>
      <c r="C39" s="64" t="s">
        <v>90</v>
      </c>
      <c r="D39" s="72" t="s">
        <v>91</v>
      </c>
      <c r="E39" s="73"/>
      <c r="F39" s="73"/>
      <c r="G39" s="73"/>
      <c r="H39" s="73"/>
    </row>
    <row r="40" spans="2:8">
      <c r="B40" s="72">
        <v>3</v>
      </c>
      <c r="C40" s="64" t="s">
        <v>93</v>
      </c>
      <c r="D40" s="72" t="s">
        <v>94</v>
      </c>
      <c r="E40" s="73"/>
      <c r="F40" s="73"/>
      <c r="G40" s="73"/>
      <c r="H40" s="73"/>
    </row>
  </sheetData>
  <mergeCells count="22">
    <mergeCell ref="C9:F9"/>
    <mergeCell ref="B2:H2"/>
    <mergeCell ref="B3:H3"/>
    <mergeCell ref="B4:H4"/>
    <mergeCell ref="B6:H6"/>
    <mergeCell ref="C8:F8"/>
    <mergeCell ref="G8:H8"/>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2C85-ACB4-418B-A97C-935EEFA4E993}">
  <sheetPr>
    <tabColor theme="0"/>
  </sheetPr>
  <dimension ref="B1:I185"/>
  <sheetViews>
    <sheetView tabSelected="1" topLeftCell="B1" zoomScale="90" zoomScaleNormal="90" workbookViewId="0">
      <selection activeCell="I7" sqref="I7"/>
    </sheetView>
  </sheetViews>
  <sheetFormatPr baseColWidth="10" defaultRowHeight="15"/>
  <cols>
    <col min="1" max="1" width="0" hidden="1" customWidth="1"/>
    <col min="2" max="2" width="6.28515625" bestFit="1" customWidth="1"/>
    <col min="3" max="3" width="60.7109375" customWidth="1"/>
    <col min="4" max="4" width="5.7109375" customWidth="1"/>
    <col min="5" max="5" width="8.7109375" bestFit="1" customWidth="1"/>
    <col min="6" max="6" width="14.140625" bestFit="1" customWidth="1"/>
    <col min="7" max="7" width="15.5703125" bestFit="1" customWidth="1"/>
    <col min="8" max="8" width="1.7109375" customWidth="1"/>
    <col min="9" max="9" width="14.42578125" bestFit="1" customWidth="1"/>
  </cols>
  <sheetData>
    <row r="1" spans="2:7" ht="69.95" customHeight="1">
      <c r="B1" s="227" t="s">
        <v>301</v>
      </c>
      <c r="C1" s="227"/>
      <c r="D1" s="227"/>
      <c r="E1" s="227"/>
      <c r="F1" s="228"/>
      <c r="G1" s="141"/>
    </row>
    <row r="2" spans="2:7" ht="26.25">
      <c r="B2" s="142" t="s">
        <v>262</v>
      </c>
      <c r="C2" s="142" t="s">
        <v>263</v>
      </c>
      <c r="D2" s="142" t="s">
        <v>237</v>
      </c>
      <c r="E2" s="142" t="s">
        <v>264</v>
      </c>
      <c r="F2" s="143" t="s">
        <v>247</v>
      </c>
      <c r="G2" s="143" t="s">
        <v>265</v>
      </c>
    </row>
    <row r="3" spans="2:7">
      <c r="B3" s="144">
        <v>1</v>
      </c>
      <c r="C3" s="145" t="s">
        <v>80</v>
      </c>
      <c r="D3" s="146"/>
      <c r="E3" s="171"/>
      <c r="F3" s="147"/>
      <c r="G3" s="147"/>
    </row>
    <row r="4" spans="2:7">
      <c r="B4" s="148">
        <f>B3+0.01</f>
        <v>1.01</v>
      </c>
      <c r="C4" s="149" t="s">
        <v>266</v>
      </c>
      <c r="D4" s="10" t="s">
        <v>267</v>
      </c>
      <c r="E4" s="172">
        <v>21</v>
      </c>
      <c r="F4" s="173"/>
      <c r="G4" s="151">
        <f t="shared" ref="G4:G16" si="0">(E4*F4)</f>
        <v>0</v>
      </c>
    </row>
    <row r="5" spans="2:7" ht="37.5" customHeight="1">
      <c r="B5" s="148">
        <f>B4+0.01</f>
        <v>1.02</v>
      </c>
      <c r="C5" s="149" t="s">
        <v>302</v>
      </c>
      <c r="D5" s="10" t="s">
        <v>268</v>
      </c>
      <c r="E5" s="172">
        <v>52</v>
      </c>
      <c r="F5" s="173"/>
      <c r="G5" s="151">
        <f t="shared" si="0"/>
        <v>0</v>
      </c>
    </row>
    <row r="6" spans="2:7" ht="38.25">
      <c r="B6" s="152">
        <f t="shared" ref="B6:B16" si="1">B5+0.01</f>
        <v>1.03</v>
      </c>
      <c r="C6" s="153" t="s">
        <v>269</v>
      </c>
      <c r="D6" s="10" t="s">
        <v>267</v>
      </c>
      <c r="E6" s="172">
        <v>33</v>
      </c>
      <c r="F6" s="173"/>
      <c r="G6" s="151">
        <f t="shared" si="0"/>
        <v>0</v>
      </c>
    </row>
    <row r="7" spans="2:7" ht="38.25">
      <c r="B7" s="148">
        <f>B6+0.01</f>
        <v>1.04</v>
      </c>
      <c r="C7" s="149" t="s">
        <v>270</v>
      </c>
      <c r="D7" s="10" t="s">
        <v>268</v>
      </c>
      <c r="E7" s="172">
        <v>42</v>
      </c>
      <c r="F7" s="173"/>
      <c r="G7" s="151">
        <f t="shared" si="0"/>
        <v>0</v>
      </c>
    </row>
    <row r="8" spans="2:7" ht="38.25">
      <c r="B8" s="148">
        <f t="shared" si="1"/>
        <v>1.05</v>
      </c>
      <c r="C8" s="149" t="s">
        <v>303</v>
      </c>
      <c r="D8" s="10" t="s">
        <v>268</v>
      </c>
      <c r="E8" s="172">
        <v>58</v>
      </c>
      <c r="F8" s="173"/>
      <c r="G8" s="151">
        <f t="shared" si="0"/>
        <v>0</v>
      </c>
    </row>
    <row r="9" spans="2:7" ht="28.5" customHeight="1">
      <c r="B9" s="152">
        <f t="shared" si="1"/>
        <v>1.06</v>
      </c>
      <c r="C9" s="174" t="s">
        <v>271</v>
      </c>
      <c r="D9" s="154" t="s">
        <v>268</v>
      </c>
      <c r="E9" s="172">
        <v>58</v>
      </c>
      <c r="F9" s="173"/>
      <c r="G9" s="151">
        <f t="shared" si="0"/>
        <v>0</v>
      </c>
    </row>
    <row r="10" spans="2:7" ht="38.25" customHeight="1">
      <c r="B10" s="152">
        <f t="shared" si="1"/>
        <v>1.07</v>
      </c>
      <c r="C10" s="174" t="s">
        <v>304</v>
      </c>
      <c r="D10" s="154" t="s">
        <v>268</v>
      </c>
      <c r="E10" s="172">
        <v>211</v>
      </c>
      <c r="F10" s="173"/>
      <c r="G10" s="151">
        <f t="shared" si="0"/>
        <v>0</v>
      </c>
    </row>
    <row r="11" spans="2:7" ht="38.25">
      <c r="B11" s="152">
        <f t="shared" si="1"/>
        <v>1.08</v>
      </c>
      <c r="C11" s="174" t="s">
        <v>305</v>
      </c>
      <c r="D11" s="154" t="s">
        <v>268</v>
      </c>
      <c r="E11" s="172">
        <v>11</v>
      </c>
      <c r="F11" s="173"/>
      <c r="G11" s="151">
        <f t="shared" si="0"/>
        <v>0</v>
      </c>
    </row>
    <row r="12" spans="2:7" ht="38.25">
      <c r="B12" s="152">
        <f t="shared" si="1"/>
        <v>1.0900000000000001</v>
      </c>
      <c r="C12" s="174" t="s">
        <v>306</v>
      </c>
      <c r="D12" s="154" t="s">
        <v>237</v>
      </c>
      <c r="E12" s="172">
        <v>9</v>
      </c>
      <c r="F12" s="173"/>
      <c r="G12" s="151">
        <f t="shared" si="0"/>
        <v>0</v>
      </c>
    </row>
    <row r="13" spans="2:7" ht="38.25">
      <c r="B13" s="152">
        <f t="shared" si="1"/>
        <v>1.1000000000000001</v>
      </c>
      <c r="C13" s="174" t="s">
        <v>307</v>
      </c>
      <c r="D13" s="154" t="s">
        <v>237</v>
      </c>
      <c r="E13" s="172">
        <v>1</v>
      </c>
      <c r="F13" s="173"/>
      <c r="G13" s="151">
        <f t="shared" si="0"/>
        <v>0</v>
      </c>
    </row>
    <row r="14" spans="2:7" ht="63.75">
      <c r="B14" s="152">
        <f t="shared" si="1"/>
        <v>1.1100000000000001</v>
      </c>
      <c r="C14" s="153" t="s">
        <v>308</v>
      </c>
      <c r="D14" s="154" t="s">
        <v>268</v>
      </c>
      <c r="E14" s="172">
        <v>17</v>
      </c>
      <c r="F14" s="173"/>
      <c r="G14" s="151">
        <f t="shared" si="0"/>
        <v>0</v>
      </c>
    </row>
    <row r="15" spans="2:7" ht="51">
      <c r="B15" s="152">
        <f t="shared" si="1"/>
        <v>1.1200000000000001</v>
      </c>
      <c r="C15" s="174" t="s">
        <v>309</v>
      </c>
      <c r="D15" s="154" t="s">
        <v>268</v>
      </c>
      <c r="E15" s="172">
        <v>162</v>
      </c>
      <c r="F15" s="173"/>
      <c r="G15" s="151">
        <f t="shared" si="0"/>
        <v>0</v>
      </c>
    </row>
    <row r="16" spans="2:7" ht="38.25">
      <c r="B16" s="152">
        <f t="shared" si="1"/>
        <v>1.1300000000000001</v>
      </c>
      <c r="C16" s="149" t="s">
        <v>310</v>
      </c>
      <c r="D16" s="154" t="s">
        <v>268</v>
      </c>
      <c r="E16" s="172">
        <v>112</v>
      </c>
      <c r="F16" s="173"/>
      <c r="G16" s="151">
        <f t="shared" si="0"/>
        <v>0</v>
      </c>
    </row>
    <row r="17" spans="2:7">
      <c r="B17" s="155"/>
      <c r="C17" s="156" t="s">
        <v>272</v>
      </c>
      <c r="D17" s="157"/>
      <c r="E17" s="175"/>
      <c r="F17" s="158"/>
      <c r="G17" s="159">
        <f>SUM(G4:G16)</f>
        <v>0</v>
      </c>
    </row>
    <row r="18" spans="2:7">
      <c r="B18" s="144">
        <v>2</v>
      </c>
      <c r="C18" s="160" t="s">
        <v>273</v>
      </c>
      <c r="D18" s="146"/>
      <c r="E18" s="176"/>
      <c r="F18" s="147"/>
      <c r="G18" s="147"/>
    </row>
    <row r="19" spans="2:7" ht="38.25">
      <c r="B19" s="148">
        <f>B18+0.01</f>
        <v>2.0099999999999998</v>
      </c>
      <c r="C19" s="153" t="s">
        <v>311</v>
      </c>
      <c r="D19" s="154" t="s">
        <v>274</v>
      </c>
      <c r="E19" s="172">
        <v>50</v>
      </c>
      <c r="F19" s="173"/>
      <c r="G19" s="173">
        <f>(E19*F19)</f>
        <v>0</v>
      </c>
    </row>
    <row r="20" spans="2:7">
      <c r="B20" s="148">
        <f t="shared" ref="B20:B23" si="2">B19+0.01</f>
        <v>2.0199999999999996</v>
      </c>
      <c r="C20" s="153" t="s">
        <v>275</v>
      </c>
      <c r="D20" s="154" t="s">
        <v>274</v>
      </c>
      <c r="E20" s="172">
        <v>45</v>
      </c>
      <c r="F20" s="173"/>
      <c r="G20" s="173">
        <f>(E20*F20)</f>
        <v>0</v>
      </c>
    </row>
    <row r="21" spans="2:7">
      <c r="B21" s="148">
        <f t="shared" si="2"/>
        <v>2.0299999999999994</v>
      </c>
      <c r="C21" s="153" t="s">
        <v>276</v>
      </c>
      <c r="D21" s="154" t="s">
        <v>274</v>
      </c>
      <c r="E21" s="172">
        <v>11</v>
      </c>
      <c r="F21" s="173"/>
      <c r="G21" s="173">
        <f>(E21*F21)</f>
        <v>0</v>
      </c>
    </row>
    <row r="22" spans="2:7">
      <c r="B22" s="148">
        <f t="shared" si="2"/>
        <v>2.0399999999999991</v>
      </c>
      <c r="C22" s="149" t="s">
        <v>312</v>
      </c>
      <c r="D22" s="154" t="s">
        <v>274</v>
      </c>
      <c r="E22" s="172">
        <v>2</v>
      </c>
      <c r="F22" s="173"/>
      <c r="G22" s="173">
        <f>(E22*F22)</f>
        <v>0</v>
      </c>
    </row>
    <row r="23" spans="2:7" ht="25.5">
      <c r="B23" s="148">
        <f t="shared" si="2"/>
        <v>2.0499999999999989</v>
      </c>
      <c r="C23" s="149" t="s">
        <v>313</v>
      </c>
      <c r="D23" s="154" t="s">
        <v>274</v>
      </c>
      <c r="E23" s="172">
        <v>10</v>
      </c>
      <c r="F23" s="173"/>
      <c r="G23" s="173">
        <f>(E23*F23)</f>
        <v>0</v>
      </c>
    </row>
    <row r="24" spans="2:7">
      <c r="B24" s="155"/>
      <c r="C24" s="156" t="s">
        <v>277</v>
      </c>
      <c r="D24" s="157"/>
      <c r="E24" s="175"/>
      <c r="F24" s="158"/>
      <c r="G24" s="159">
        <f>SUM(G19:G23)</f>
        <v>0</v>
      </c>
    </row>
    <row r="25" spans="2:7">
      <c r="B25" s="144">
        <v>3</v>
      </c>
      <c r="C25" s="160" t="s">
        <v>314</v>
      </c>
      <c r="D25" s="146"/>
      <c r="E25" s="176"/>
      <c r="F25" s="147"/>
      <c r="G25" s="147"/>
    </row>
    <row r="26" spans="2:7" ht="51">
      <c r="B26" s="148">
        <f>B25+0.01</f>
        <v>3.01</v>
      </c>
      <c r="C26" s="153" t="s">
        <v>315</v>
      </c>
      <c r="D26" s="154" t="s">
        <v>268</v>
      </c>
      <c r="E26" s="172">
        <v>73</v>
      </c>
      <c r="F26" s="173"/>
      <c r="G26" s="173">
        <f>(E26*F26)</f>
        <v>0</v>
      </c>
    </row>
    <row r="27" spans="2:7" ht="51">
      <c r="B27" s="148">
        <f t="shared" ref="B27" si="3">B26+0.01</f>
        <v>3.0199999999999996</v>
      </c>
      <c r="C27" s="153" t="s">
        <v>316</v>
      </c>
      <c r="D27" s="154" t="s">
        <v>317</v>
      </c>
      <c r="E27" s="172">
        <v>1106</v>
      </c>
      <c r="F27" s="173"/>
      <c r="G27" s="173">
        <f>(E27*F27)</f>
        <v>0</v>
      </c>
    </row>
    <row r="28" spans="2:7" ht="25.5">
      <c r="B28" s="148">
        <f>B27+0.01</f>
        <v>3.0299999999999994</v>
      </c>
      <c r="C28" s="153" t="s">
        <v>318</v>
      </c>
      <c r="D28" s="154" t="s">
        <v>237</v>
      </c>
      <c r="E28" s="172">
        <v>391</v>
      </c>
      <c r="F28" s="173"/>
      <c r="G28" s="173">
        <f>(E28*F28)</f>
        <v>0</v>
      </c>
    </row>
    <row r="29" spans="2:7" ht="25.5">
      <c r="B29" s="148">
        <f>B28+0.01</f>
        <v>3.0399999999999991</v>
      </c>
      <c r="C29" s="153" t="s">
        <v>319</v>
      </c>
      <c r="D29" s="154" t="s">
        <v>237</v>
      </c>
      <c r="E29" s="172">
        <v>68</v>
      </c>
      <c r="F29" s="173"/>
      <c r="G29" s="173">
        <f>(E29*F29)</f>
        <v>0</v>
      </c>
    </row>
    <row r="30" spans="2:7">
      <c r="B30" s="148">
        <f t="shared" ref="B30" si="4">B29+0.01</f>
        <v>3.0499999999999989</v>
      </c>
      <c r="C30" s="153" t="s">
        <v>320</v>
      </c>
      <c r="D30" s="154" t="s">
        <v>267</v>
      </c>
      <c r="E30" s="172">
        <v>2</v>
      </c>
      <c r="F30" s="173"/>
      <c r="G30" s="173">
        <f>(E30*F30)</f>
        <v>0</v>
      </c>
    </row>
    <row r="31" spans="2:7">
      <c r="B31" s="155"/>
      <c r="C31" s="156" t="s">
        <v>277</v>
      </c>
      <c r="D31" s="157"/>
      <c r="E31" s="175"/>
      <c r="F31" s="158"/>
      <c r="G31" s="159">
        <f>SUM(G26:G30)</f>
        <v>0</v>
      </c>
    </row>
    <row r="32" spans="2:7">
      <c r="B32" s="144">
        <v>4</v>
      </c>
      <c r="C32" s="160" t="s">
        <v>278</v>
      </c>
      <c r="D32" s="146"/>
      <c r="E32" s="176"/>
      <c r="F32" s="147"/>
      <c r="G32" s="147"/>
    </row>
    <row r="33" spans="2:7" ht="89.25">
      <c r="B33" s="148">
        <f t="shared" ref="B33:B36" si="5">B32+0.01</f>
        <v>4.01</v>
      </c>
      <c r="C33" s="153" t="s">
        <v>321</v>
      </c>
      <c r="D33" s="154" t="s">
        <v>268</v>
      </c>
      <c r="E33" s="172">
        <v>234</v>
      </c>
      <c r="F33" s="173"/>
      <c r="G33" s="173">
        <f>(E33*F33)</f>
        <v>0</v>
      </c>
    </row>
    <row r="34" spans="2:7" ht="44.25" customHeight="1">
      <c r="B34" s="148">
        <f>B33+0.01</f>
        <v>4.0199999999999996</v>
      </c>
      <c r="C34" s="153" t="s">
        <v>279</v>
      </c>
      <c r="D34" s="154" t="s">
        <v>268</v>
      </c>
      <c r="E34" s="172">
        <v>16</v>
      </c>
      <c r="F34" s="173"/>
      <c r="G34" s="173">
        <f>(E34*F34)</f>
        <v>0</v>
      </c>
    </row>
    <row r="35" spans="2:7" ht="63.75">
      <c r="B35" s="148">
        <f t="shared" si="5"/>
        <v>4.0299999999999994</v>
      </c>
      <c r="C35" s="153" t="s">
        <v>322</v>
      </c>
      <c r="D35" s="154" t="s">
        <v>268</v>
      </c>
      <c r="E35" s="172">
        <v>222</v>
      </c>
      <c r="F35" s="173"/>
      <c r="G35" s="173">
        <f>(E35*F35)</f>
        <v>0</v>
      </c>
    </row>
    <row r="36" spans="2:7" ht="45" customHeight="1">
      <c r="B36" s="148">
        <f t="shared" si="5"/>
        <v>4.0399999999999991</v>
      </c>
      <c r="C36" s="153" t="s">
        <v>280</v>
      </c>
      <c r="D36" s="154" t="s">
        <v>267</v>
      </c>
      <c r="E36" s="172">
        <v>19</v>
      </c>
      <c r="F36" s="173"/>
      <c r="G36" s="173">
        <f>(E36*F36)</f>
        <v>0</v>
      </c>
    </row>
    <row r="37" spans="2:7">
      <c r="B37" s="155"/>
      <c r="C37" s="156" t="s">
        <v>277</v>
      </c>
      <c r="D37" s="157"/>
      <c r="E37" s="175"/>
      <c r="F37" s="158"/>
      <c r="G37" s="159">
        <f>SUM(G33:G36)</f>
        <v>0</v>
      </c>
    </row>
    <row r="38" spans="2:7">
      <c r="B38" s="144">
        <v>5</v>
      </c>
      <c r="C38" s="145" t="s">
        <v>245</v>
      </c>
      <c r="D38" s="146"/>
      <c r="E38" s="176"/>
      <c r="F38" s="147"/>
      <c r="G38" s="147"/>
    </row>
    <row r="39" spans="2:7" ht="25.5">
      <c r="B39" s="148">
        <f>B38+0.01</f>
        <v>5.01</v>
      </c>
      <c r="C39" s="153" t="s">
        <v>323</v>
      </c>
      <c r="D39" s="154" t="s">
        <v>268</v>
      </c>
      <c r="E39" s="172">
        <v>107</v>
      </c>
      <c r="F39" s="173"/>
      <c r="G39" s="173">
        <f>(E39*F39)</f>
        <v>0</v>
      </c>
    </row>
    <row r="40" spans="2:7" ht="28.5" customHeight="1">
      <c r="B40" s="148">
        <f>B39+0.01</f>
        <v>5.0199999999999996</v>
      </c>
      <c r="C40" s="153" t="s">
        <v>324</v>
      </c>
      <c r="D40" s="154" t="s">
        <v>268</v>
      </c>
      <c r="E40" s="172">
        <v>88</v>
      </c>
      <c r="F40" s="173"/>
      <c r="G40" s="173">
        <f>(E40*F40)</f>
        <v>0</v>
      </c>
    </row>
    <row r="41" spans="2:7" ht="88.5" customHeight="1">
      <c r="B41" s="148">
        <f>B40+0.01</f>
        <v>5.0299999999999994</v>
      </c>
      <c r="C41" s="153" t="s">
        <v>325</v>
      </c>
      <c r="D41" s="154" t="s">
        <v>268</v>
      </c>
      <c r="E41" s="172">
        <v>15</v>
      </c>
      <c r="F41" s="173"/>
      <c r="G41" s="173">
        <f>(E41*F41)</f>
        <v>0</v>
      </c>
    </row>
    <row r="42" spans="2:7" ht="89.25">
      <c r="B42" s="148">
        <f>B41+0.01</f>
        <v>5.0399999999999991</v>
      </c>
      <c r="C42" s="153" t="s">
        <v>326</v>
      </c>
      <c r="D42" s="154" t="s">
        <v>268</v>
      </c>
      <c r="E42" s="172">
        <v>235</v>
      </c>
      <c r="F42" s="173"/>
      <c r="G42" s="173">
        <f>(E42*F42)</f>
        <v>0</v>
      </c>
    </row>
    <row r="43" spans="2:7">
      <c r="B43" s="155"/>
      <c r="C43" s="156" t="s">
        <v>277</v>
      </c>
      <c r="D43" s="157"/>
      <c r="E43" s="175"/>
      <c r="F43" s="158"/>
      <c r="G43" s="159">
        <f>SUM(G39:G42)</f>
        <v>0</v>
      </c>
    </row>
    <row r="44" spans="2:7">
      <c r="B44" s="144">
        <v>6</v>
      </c>
      <c r="C44" s="145" t="s">
        <v>327</v>
      </c>
      <c r="D44" s="146"/>
      <c r="E44" s="176"/>
      <c r="F44" s="147"/>
      <c r="G44" s="147"/>
    </row>
    <row r="45" spans="2:7" ht="40.5" customHeight="1">
      <c r="B45" s="148">
        <f>B44+0.01</f>
        <v>6.01</v>
      </c>
      <c r="C45" s="153" t="s">
        <v>281</v>
      </c>
      <c r="D45" s="154" t="s">
        <v>268</v>
      </c>
      <c r="E45" s="172">
        <v>128</v>
      </c>
      <c r="F45" s="173"/>
      <c r="G45" s="173">
        <f>(E45*F45)</f>
        <v>0</v>
      </c>
    </row>
    <row r="46" spans="2:7">
      <c r="B46" s="148">
        <f>B45+0.01</f>
        <v>6.02</v>
      </c>
      <c r="C46" s="153" t="s">
        <v>282</v>
      </c>
      <c r="D46" s="154" t="s">
        <v>268</v>
      </c>
      <c r="E46" s="172">
        <v>859</v>
      </c>
      <c r="F46" s="173"/>
      <c r="G46" s="173">
        <f>(E46*F46)</f>
        <v>0</v>
      </c>
    </row>
    <row r="47" spans="2:7">
      <c r="B47" s="155"/>
      <c r="C47" s="156" t="s">
        <v>277</v>
      </c>
      <c r="D47" s="157"/>
      <c r="E47" s="175"/>
      <c r="F47" s="158"/>
      <c r="G47" s="159">
        <f>SUM(G45:G46)</f>
        <v>0</v>
      </c>
    </row>
    <row r="48" spans="2:7">
      <c r="B48" s="144">
        <v>7</v>
      </c>
      <c r="C48" s="145" t="s">
        <v>283</v>
      </c>
      <c r="D48" s="146"/>
      <c r="E48" s="176"/>
      <c r="F48" s="147"/>
      <c r="G48" s="147"/>
    </row>
    <row r="49" spans="2:7">
      <c r="B49" s="177"/>
      <c r="C49" s="178" t="s">
        <v>328</v>
      </c>
      <c r="D49" s="179"/>
      <c r="E49" s="175"/>
      <c r="F49" s="158"/>
      <c r="G49" s="158"/>
    </row>
    <row r="50" spans="2:7" ht="63.75">
      <c r="B50" s="148">
        <f>B48+0.01</f>
        <v>7.01</v>
      </c>
      <c r="C50" s="153" t="s">
        <v>329</v>
      </c>
      <c r="D50" s="154" t="s">
        <v>268</v>
      </c>
      <c r="E50" s="172">
        <v>8</v>
      </c>
      <c r="F50" s="173"/>
      <c r="G50" s="173">
        <f t="shared" ref="G50:G59" si="6">(E50*F50)</f>
        <v>0</v>
      </c>
    </row>
    <row r="51" spans="2:7" ht="38.25">
      <c r="B51" s="148">
        <f t="shared" ref="B51:B59" si="7">B50+0.01</f>
        <v>7.02</v>
      </c>
      <c r="C51" s="153" t="s">
        <v>330</v>
      </c>
      <c r="D51" s="154" t="s">
        <v>268</v>
      </c>
      <c r="E51" s="172">
        <v>5</v>
      </c>
      <c r="F51" s="173"/>
      <c r="G51" s="173">
        <f t="shared" si="6"/>
        <v>0</v>
      </c>
    </row>
    <row r="52" spans="2:7" ht="51">
      <c r="B52" s="148">
        <f t="shared" si="7"/>
        <v>7.0299999999999994</v>
      </c>
      <c r="C52" s="153" t="s">
        <v>331</v>
      </c>
      <c r="D52" s="154" t="s">
        <v>268</v>
      </c>
      <c r="E52" s="172">
        <v>3</v>
      </c>
      <c r="F52" s="173"/>
      <c r="G52" s="173">
        <f t="shared" si="6"/>
        <v>0</v>
      </c>
    </row>
    <row r="53" spans="2:7" ht="63.75">
      <c r="B53" s="148">
        <f t="shared" si="7"/>
        <v>7.0399999999999991</v>
      </c>
      <c r="C53" s="153" t="s">
        <v>332</v>
      </c>
      <c r="D53" s="154" t="s">
        <v>268</v>
      </c>
      <c r="E53" s="172">
        <v>20</v>
      </c>
      <c r="F53" s="173"/>
      <c r="G53" s="173">
        <f t="shared" si="6"/>
        <v>0</v>
      </c>
    </row>
    <row r="54" spans="2:7" ht="66.75" customHeight="1">
      <c r="B54" s="148">
        <f t="shared" si="7"/>
        <v>7.0499999999999989</v>
      </c>
      <c r="C54" s="153" t="s">
        <v>333</v>
      </c>
      <c r="D54" s="154" t="s">
        <v>268</v>
      </c>
      <c r="E54" s="172">
        <v>2</v>
      </c>
      <c r="F54" s="173"/>
      <c r="G54" s="173">
        <f t="shared" si="6"/>
        <v>0</v>
      </c>
    </row>
    <row r="55" spans="2:7" ht="63.75">
      <c r="B55" s="148">
        <f t="shared" si="7"/>
        <v>7.0599999999999987</v>
      </c>
      <c r="C55" s="153" t="s">
        <v>334</v>
      </c>
      <c r="D55" s="154" t="s">
        <v>268</v>
      </c>
      <c r="E55" s="172">
        <v>2</v>
      </c>
      <c r="F55" s="173"/>
      <c r="G55" s="173">
        <f t="shared" si="6"/>
        <v>0</v>
      </c>
    </row>
    <row r="56" spans="2:7" ht="38.25">
      <c r="B56" s="148">
        <f t="shared" si="7"/>
        <v>7.0699999999999985</v>
      </c>
      <c r="C56" s="180" t="s">
        <v>335</v>
      </c>
      <c r="D56" s="154" t="s">
        <v>268</v>
      </c>
      <c r="E56" s="172">
        <v>7</v>
      </c>
      <c r="F56" s="173"/>
      <c r="G56" s="173">
        <f t="shared" si="6"/>
        <v>0</v>
      </c>
    </row>
    <row r="57" spans="2:7" ht="38.25">
      <c r="B57" s="148">
        <f t="shared" si="7"/>
        <v>7.0799999999999983</v>
      </c>
      <c r="C57" s="153" t="s">
        <v>336</v>
      </c>
      <c r="D57" s="154" t="s">
        <v>268</v>
      </c>
      <c r="E57" s="172">
        <v>2</v>
      </c>
      <c r="F57" s="173"/>
      <c r="G57" s="173">
        <f t="shared" si="6"/>
        <v>0</v>
      </c>
    </row>
    <row r="58" spans="2:7" ht="51">
      <c r="B58" s="148">
        <f t="shared" si="7"/>
        <v>7.0899999999999981</v>
      </c>
      <c r="C58" s="153" t="s">
        <v>337</v>
      </c>
      <c r="D58" s="154" t="s">
        <v>268</v>
      </c>
      <c r="E58" s="172">
        <v>3</v>
      </c>
      <c r="F58" s="173"/>
      <c r="G58" s="173">
        <f t="shared" si="6"/>
        <v>0</v>
      </c>
    </row>
    <row r="59" spans="2:7" ht="76.5">
      <c r="B59" s="181">
        <f t="shared" si="7"/>
        <v>7.0999999999999979</v>
      </c>
      <c r="C59" s="153" t="s">
        <v>338</v>
      </c>
      <c r="D59" s="154" t="s">
        <v>268</v>
      </c>
      <c r="E59" s="172">
        <v>10</v>
      </c>
      <c r="F59" s="173"/>
      <c r="G59" s="173">
        <f t="shared" si="6"/>
        <v>0</v>
      </c>
    </row>
    <row r="60" spans="2:7">
      <c r="B60" s="177"/>
      <c r="C60" s="178" t="s">
        <v>339</v>
      </c>
      <c r="D60" s="179"/>
      <c r="E60" s="193"/>
      <c r="F60" s="158"/>
      <c r="G60" s="158"/>
    </row>
    <row r="61" spans="2:7" ht="76.5">
      <c r="B61" s="148">
        <f>B59+0.01</f>
        <v>7.1099999999999977</v>
      </c>
      <c r="C61" s="153" t="s">
        <v>340</v>
      </c>
      <c r="D61" s="154" t="s">
        <v>268</v>
      </c>
      <c r="E61" s="172">
        <v>11</v>
      </c>
      <c r="F61" s="173"/>
      <c r="G61" s="173">
        <f>(E61*F61)</f>
        <v>0</v>
      </c>
    </row>
    <row r="62" spans="2:7" ht="80.25" customHeight="1">
      <c r="B62" s="148">
        <f>B61+0.01</f>
        <v>7.1199999999999974</v>
      </c>
      <c r="C62" s="153" t="s">
        <v>341</v>
      </c>
      <c r="D62" s="154" t="s">
        <v>268</v>
      </c>
      <c r="E62" s="172">
        <v>49</v>
      </c>
      <c r="F62" s="173"/>
      <c r="G62" s="173">
        <f>(E62*F62)</f>
        <v>0</v>
      </c>
    </row>
    <row r="63" spans="2:7" ht="57" customHeight="1">
      <c r="B63" s="148">
        <f>B62+0.01</f>
        <v>7.1299999999999972</v>
      </c>
      <c r="C63" s="153" t="s">
        <v>342</v>
      </c>
      <c r="D63" s="154" t="s">
        <v>268</v>
      </c>
      <c r="E63" s="172">
        <v>59</v>
      </c>
      <c r="F63" s="173"/>
      <c r="G63" s="173">
        <f>(E63*F63)</f>
        <v>0</v>
      </c>
    </row>
    <row r="64" spans="2:7">
      <c r="B64" s="155"/>
      <c r="C64" s="156" t="s">
        <v>277</v>
      </c>
      <c r="D64" s="157"/>
      <c r="E64" s="175"/>
      <c r="F64" s="158"/>
      <c r="G64" s="159">
        <f>SUM(G50:G63)</f>
        <v>0</v>
      </c>
    </row>
    <row r="65" spans="2:7">
      <c r="B65" s="144">
        <v>8</v>
      </c>
      <c r="C65" s="145" t="s">
        <v>284</v>
      </c>
      <c r="D65" s="146"/>
      <c r="E65" s="176"/>
      <c r="F65" s="147"/>
      <c r="G65" s="147"/>
    </row>
    <row r="66" spans="2:7" ht="38.25">
      <c r="B66" s="148">
        <f>B65+0.01</f>
        <v>8.01</v>
      </c>
      <c r="C66" s="153" t="s">
        <v>343</v>
      </c>
      <c r="D66" s="154" t="s">
        <v>237</v>
      </c>
      <c r="E66" s="172">
        <v>1</v>
      </c>
      <c r="F66" s="173"/>
      <c r="G66" s="173">
        <f t="shared" ref="G66:G74" si="8">(E66*F66)</f>
        <v>0</v>
      </c>
    </row>
    <row r="67" spans="2:7" ht="51">
      <c r="B67" s="148">
        <f>B66+0.01</f>
        <v>8.02</v>
      </c>
      <c r="C67" s="153" t="s">
        <v>344</v>
      </c>
      <c r="D67" s="154" t="s">
        <v>237</v>
      </c>
      <c r="E67" s="172">
        <v>2</v>
      </c>
      <c r="F67" s="173"/>
      <c r="G67" s="173">
        <f t="shared" si="8"/>
        <v>0</v>
      </c>
    </row>
    <row r="68" spans="2:7" ht="29.25" customHeight="1">
      <c r="B68" s="148">
        <f t="shared" ref="B68:B72" si="9">B67+0.01</f>
        <v>8.0299999999999994</v>
      </c>
      <c r="C68" s="153" t="s">
        <v>285</v>
      </c>
      <c r="D68" s="154" t="s">
        <v>237</v>
      </c>
      <c r="E68" s="172">
        <v>3</v>
      </c>
      <c r="F68" s="173"/>
      <c r="G68" s="173">
        <f t="shared" si="8"/>
        <v>0</v>
      </c>
    </row>
    <row r="69" spans="2:7" ht="25.5">
      <c r="B69" s="148">
        <f t="shared" si="9"/>
        <v>8.0399999999999991</v>
      </c>
      <c r="C69" s="153" t="s">
        <v>345</v>
      </c>
      <c r="D69" s="154" t="s">
        <v>237</v>
      </c>
      <c r="E69" s="172">
        <v>1</v>
      </c>
      <c r="F69" s="173"/>
      <c r="G69" s="173">
        <f t="shared" si="8"/>
        <v>0</v>
      </c>
    </row>
    <row r="70" spans="2:7" ht="25.5">
      <c r="B70" s="148">
        <f t="shared" si="9"/>
        <v>8.0499999999999989</v>
      </c>
      <c r="C70" s="153" t="s">
        <v>346</v>
      </c>
      <c r="D70" s="154" t="s">
        <v>267</v>
      </c>
      <c r="E70" s="172">
        <v>5</v>
      </c>
      <c r="F70" s="173"/>
      <c r="G70" s="173">
        <f t="shared" si="8"/>
        <v>0</v>
      </c>
    </row>
    <row r="71" spans="2:7" ht="25.5">
      <c r="B71" s="148">
        <f t="shared" si="9"/>
        <v>8.0599999999999987</v>
      </c>
      <c r="C71" s="153" t="s">
        <v>347</v>
      </c>
      <c r="D71" s="154" t="s">
        <v>237</v>
      </c>
      <c r="E71" s="172">
        <v>2</v>
      </c>
      <c r="F71" s="173"/>
      <c r="G71" s="173">
        <f t="shared" si="8"/>
        <v>0</v>
      </c>
    </row>
    <row r="72" spans="2:7" ht="25.5">
      <c r="B72" s="148">
        <f t="shared" si="9"/>
        <v>8.0699999999999985</v>
      </c>
      <c r="C72" s="153" t="s">
        <v>348</v>
      </c>
      <c r="D72" s="154" t="s">
        <v>237</v>
      </c>
      <c r="E72" s="172">
        <v>2</v>
      </c>
      <c r="F72" s="173"/>
      <c r="G72" s="173">
        <f t="shared" si="8"/>
        <v>0</v>
      </c>
    </row>
    <row r="73" spans="2:7" ht="25.5">
      <c r="B73" s="148">
        <f>B72+0.01</f>
        <v>8.0799999999999983</v>
      </c>
      <c r="C73" s="153" t="s">
        <v>349</v>
      </c>
      <c r="D73" s="154" t="s">
        <v>268</v>
      </c>
      <c r="E73" s="172">
        <v>3</v>
      </c>
      <c r="F73" s="173"/>
      <c r="G73" s="173">
        <f t="shared" si="8"/>
        <v>0</v>
      </c>
    </row>
    <row r="74" spans="2:7" ht="30" customHeight="1">
      <c r="B74" s="148">
        <f>B73+0.01</f>
        <v>8.0899999999999981</v>
      </c>
      <c r="C74" s="153" t="s">
        <v>350</v>
      </c>
      <c r="D74" s="154" t="s">
        <v>237</v>
      </c>
      <c r="E74" s="172">
        <v>1</v>
      </c>
      <c r="F74" s="173"/>
      <c r="G74" s="173">
        <f t="shared" si="8"/>
        <v>0</v>
      </c>
    </row>
    <row r="75" spans="2:7">
      <c r="B75" s="155"/>
      <c r="C75" s="156" t="s">
        <v>277</v>
      </c>
      <c r="D75" s="157"/>
      <c r="E75" s="175"/>
      <c r="F75" s="158"/>
      <c r="G75" s="159">
        <f>SUM(G66:G74)</f>
        <v>0</v>
      </c>
    </row>
    <row r="76" spans="2:7">
      <c r="B76" s="144">
        <v>9</v>
      </c>
      <c r="C76" s="145" t="s">
        <v>246</v>
      </c>
      <c r="D76" s="146"/>
      <c r="E76" s="176"/>
      <c r="F76" s="147"/>
      <c r="G76" s="147"/>
    </row>
    <row r="77" spans="2:7">
      <c r="B77" s="144"/>
      <c r="C77" s="145" t="s">
        <v>351</v>
      </c>
      <c r="D77" s="161"/>
      <c r="E77" s="176"/>
      <c r="F77" s="147"/>
      <c r="G77" s="147"/>
    </row>
    <row r="78" spans="2:7">
      <c r="B78" s="148">
        <f>B76+0.01</f>
        <v>9.01</v>
      </c>
      <c r="C78" s="153" t="s">
        <v>352</v>
      </c>
      <c r="D78" s="154" t="s">
        <v>237</v>
      </c>
      <c r="E78" s="172">
        <v>15</v>
      </c>
      <c r="F78" s="173"/>
      <c r="G78" s="173">
        <f t="shared" ref="G78:G87" si="10">(E78*F78)</f>
        <v>0</v>
      </c>
    </row>
    <row r="79" spans="2:7">
      <c r="B79" s="148">
        <f>B78+0.01</f>
        <v>9.02</v>
      </c>
      <c r="C79" s="153" t="s">
        <v>353</v>
      </c>
      <c r="D79" s="154" t="s">
        <v>237</v>
      </c>
      <c r="E79" s="172">
        <v>8</v>
      </c>
      <c r="F79" s="173"/>
      <c r="G79" s="173">
        <f t="shared" si="10"/>
        <v>0</v>
      </c>
    </row>
    <row r="80" spans="2:7">
      <c r="B80" s="148">
        <f>B79+0.01</f>
        <v>9.0299999999999994</v>
      </c>
      <c r="C80" s="153" t="s">
        <v>354</v>
      </c>
      <c r="D80" s="154" t="s">
        <v>237</v>
      </c>
      <c r="E80" s="172">
        <v>7</v>
      </c>
      <c r="F80" s="173"/>
      <c r="G80" s="173">
        <f t="shared" si="10"/>
        <v>0</v>
      </c>
    </row>
    <row r="81" spans="2:7">
      <c r="B81" s="148">
        <f>B80+0.01</f>
        <v>9.0399999999999991</v>
      </c>
      <c r="C81" s="153" t="s">
        <v>286</v>
      </c>
      <c r="D81" s="154" t="s">
        <v>267</v>
      </c>
      <c r="E81" s="172">
        <v>20</v>
      </c>
      <c r="F81" s="173"/>
      <c r="G81" s="173">
        <f t="shared" si="10"/>
        <v>0</v>
      </c>
    </row>
    <row r="82" spans="2:7">
      <c r="B82" s="148">
        <f>B81+0.01</f>
        <v>9.0499999999999989</v>
      </c>
      <c r="C82" s="153" t="s">
        <v>355</v>
      </c>
      <c r="D82" s="154" t="s">
        <v>267</v>
      </c>
      <c r="E82" s="172">
        <v>5</v>
      </c>
      <c r="F82" s="173"/>
      <c r="G82" s="173">
        <f t="shared" si="10"/>
        <v>0</v>
      </c>
    </row>
    <row r="83" spans="2:7">
      <c r="B83" s="148">
        <f>B82+0.01</f>
        <v>9.0599999999999987</v>
      </c>
      <c r="C83" s="153" t="s">
        <v>287</v>
      </c>
      <c r="D83" s="154" t="s">
        <v>267</v>
      </c>
      <c r="E83" s="172">
        <v>45</v>
      </c>
      <c r="F83" s="173"/>
      <c r="G83" s="173">
        <f t="shared" si="10"/>
        <v>0</v>
      </c>
    </row>
    <row r="84" spans="2:7">
      <c r="B84" s="148">
        <f t="shared" ref="B84:B85" si="11">B83+0.01</f>
        <v>9.0699999999999985</v>
      </c>
      <c r="C84" s="153" t="s">
        <v>288</v>
      </c>
      <c r="D84" s="154" t="s">
        <v>237</v>
      </c>
      <c r="E84" s="172">
        <v>4</v>
      </c>
      <c r="F84" s="173"/>
      <c r="G84" s="173">
        <f t="shared" si="10"/>
        <v>0</v>
      </c>
    </row>
    <row r="85" spans="2:7" ht="25.5">
      <c r="B85" s="148">
        <f t="shared" si="11"/>
        <v>9.0799999999999983</v>
      </c>
      <c r="C85" s="153" t="s">
        <v>289</v>
      </c>
      <c r="D85" s="154" t="s">
        <v>237</v>
      </c>
      <c r="E85" s="172">
        <v>8</v>
      </c>
      <c r="F85" s="173"/>
      <c r="G85" s="173">
        <f t="shared" si="10"/>
        <v>0</v>
      </c>
    </row>
    <row r="86" spans="2:7">
      <c r="B86" s="148">
        <f>B85+0.01</f>
        <v>9.0899999999999981</v>
      </c>
      <c r="C86" s="153" t="s">
        <v>290</v>
      </c>
      <c r="D86" s="154" t="s">
        <v>237</v>
      </c>
      <c r="E86" s="172">
        <v>4</v>
      </c>
      <c r="F86" s="173"/>
      <c r="G86" s="173">
        <f t="shared" si="10"/>
        <v>0</v>
      </c>
    </row>
    <row r="87" spans="2:7">
      <c r="B87" s="148">
        <f>B86+0.01</f>
        <v>9.0999999999999979</v>
      </c>
      <c r="C87" s="153" t="s">
        <v>356</v>
      </c>
      <c r="D87" s="154" t="s">
        <v>237</v>
      </c>
      <c r="E87" s="172">
        <v>7</v>
      </c>
      <c r="F87" s="173"/>
      <c r="G87" s="173">
        <f t="shared" si="10"/>
        <v>0</v>
      </c>
    </row>
    <row r="88" spans="2:7">
      <c r="B88" s="144"/>
      <c r="C88" s="145" t="s">
        <v>291</v>
      </c>
      <c r="D88" s="161"/>
      <c r="E88" s="176"/>
      <c r="F88" s="147"/>
      <c r="G88" s="147"/>
    </row>
    <row r="89" spans="2:7">
      <c r="B89" s="148">
        <f>B87+0.01</f>
        <v>9.1099999999999977</v>
      </c>
      <c r="C89" s="153" t="s">
        <v>357</v>
      </c>
      <c r="D89" s="154" t="s">
        <v>237</v>
      </c>
      <c r="E89" s="172">
        <v>16</v>
      </c>
      <c r="F89" s="173"/>
      <c r="G89" s="173">
        <f t="shared" ref="G89:G95" si="12">(E89*F89)</f>
        <v>0</v>
      </c>
    </row>
    <row r="90" spans="2:7">
      <c r="B90" s="148">
        <f>B89+0.01</f>
        <v>9.1199999999999974</v>
      </c>
      <c r="C90" s="153" t="s">
        <v>358</v>
      </c>
      <c r="D90" s="154" t="s">
        <v>237</v>
      </c>
      <c r="E90" s="172">
        <v>2</v>
      </c>
      <c r="F90" s="173"/>
      <c r="G90" s="173">
        <f t="shared" si="12"/>
        <v>0</v>
      </c>
    </row>
    <row r="91" spans="2:7">
      <c r="B91" s="148">
        <f>B90+0.01</f>
        <v>9.1299999999999972</v>
      </c>
      <c r="C91" s="153" t="s">
        <v>359</v>
      </c>
      <c r="D91" s="154" t="s">
        <v>267</v>
      </c>
      <c r="E91" s="172">
        <v>60</v>
      </c>
      <c r="F91" s="173"/>
      <c r="G91" s="173">
        <f t="shared" si="12"/>
        <v>0</v>
      </c>
    </row>
    <row r="92" spans="2:7">
      <c r="B92" s="148">
        <f t="shared" ref="B92:B94" si="13">B91+0.01</f>
        <v>9.139999999999997</v>
      </c>
      <c r="C92" s="153" t="s">
        <v>360</v>
      </c>
      <c r="D92" s="154" t="s">
        <v>267</v>
      </c>
      <c r="E92" s="172">
        <v>3</v>
      </c>
      <c r="F92" s="173"/>
      <c r="G92" s="173">
        <f t="shared" si="12"/>
        <v>0</v>
      </c>
    </row>
    <row r="93" spans="2:7">
      <c r="B93" s="148">
        <f t="shared" si="13"/>
        <v>9.1499999999999968</v>
      </c>
      <c r="C93" s="153" t="s">
        <v>361</v>
      </c>
      <c r="D93" s="154" t="s">
        <v>267</v>
      </c>
      <c r="E93" s="172">
        <v>25</v>
      </c>
      <c r="F93" s="173"/>
      <c r="G93" s="173">
        <f t="shared" si="12"/>
        <v>0</v>
      </c>
    </row>
    <row r="94" spans="2:7">
      <c r="B94" s="148">
        <f t="shared" si="13"/>
        <v>9.1599999999999966</v>
      </c>
      <c r="C94" s="153" t="s">
        <v>362</v>
      </c>
      <c r="D94" s="154" t="s">
        <v>237</v>
      </c>
      <c r="E94" s="172">
        <v>6</v>
      </c>
      <c r="F94" s="173"/>
      <c r="G94" s="173">
        <f t="shared" si="12"/>
        <v>0</v>
      </c>
    </row>
    <row r="95" spans="2:7">
      <c r="B95" s="148">
        <f>B94+0.01</f>
        <v>9.1699999999999964</v>
      </c>
      <c r="C95" s="153" t="s">
        <v>363</v>
      </c>
      <c r="D95" s="154" t="s">
        <v>237</v>
      </c>
      <c r="E95" s="172">
        <v>3</v>
      </c>
      <c r="F95" s="173"/>
      <c r="G95" s="173">
        <f t="shared" si="12"/>
        <v>0</v>
      </c>
    </row>
    <row r="96" spans="2:7">
      <c r="B96" s="144"/>
      <c r="C96" s="145" t="s">
        <v>364</v>
      </c>
      <c r="D96" s="161"/>
      <c r="E96" s="176"/>
      <c r="F96" s="147"/>
      <c r="G96" s="147"/>
    </row>
    <row r="97" spans="2:7">
      <c r="B97" s="148">
        <f>B95+0.01</f>
        <v>9.1799999999999962</v>
      </c>
      <c r="C97" s="153" t="s">
        <v>365</v>
      </c>
      <c r="D97" s="154" t="s">
        <v>366</v>
      </c>
      <c r="E97" s="172">
        <v>7</v>
      </c>
      <c r="F97" s="173"/>
      <c r="G97" s="173">
        <f t="shared" ref="G97:G103" si="14">(E97*F97)</f>
        <v>0</v>
      </c>
    </row>
    <row r="98" spans="2:7">
      <c r="B98" s="148">
        <f>B97+0.01</f>
        <v>9.1899999999999959</v>
      </c>
      <c r="C98" s="153" t="s">
        <v>367</v>
      </c>
      <c r="D98" s="154" t="s">
        <v>366</v>
      </c>
      <c r="E98" s="172">
        <v>16</v>
      </c>
      <c r="F98" s="173"/>
      <c r="G98" s="173">
        <f t="shared" si="14"/>
        <v>0</v>
      </c>
    </row>
    <row r="99" spans="2:7">
      <c r="B99" s="148">
        <f t="shared" ref="B99:B103" si="15">B98+0.01</f>
        <v>9.1999999999999957</v>
      </c>
      <c r="C99" s="153" t="s">
        <v>368</v>
      </c>
      <c r="D99" s="154" t="s">
        <v>366</v>
      </c>
      <c r="E99" s="172">
        <v>3</v>
      </c>
      <c r="F99" s="173"/>
      <c r="G99" s="173">
        <f t="shared" si="14"/>
        <v>0</v>
      </c>
    </row>
    <row r="100" spans="2:7">
      <c r="B100" s="148">
        <f t="shared" si="15"/>
        <v>9.2099999999999955</v>
      </c>
      <c r="C100" s="153" t="s">
        <v>369</v>
      </c>
      <c r="D100" s="154" t="s">
        <v>370</v>
      </c>
      <c r="E100" s="172">
        <v>46</v>
      </c>
      <c r="F100" s="173"/>
      <c r="G100" s="173">
        <f t="shared" si="14"/>
        <v>0</v>
      </c>
    </row>
    <row r="101" spans="2:7" ht="25.5">
      <c r="B101" s="148">
        <f>B100+0.01</f>
        <v>9.2199999999999953</v>
      </c>
      <c r="C101" s="153" t="s">
        <v>371</v>
      </c>
      <c r="D101" s="154" t="s">
        <v>370</v>
      </c>
      <c r="E101" s="172">
        <v>20</v>
      </c>
      <c r="F101" s="173"/>
      <c r="G101" s="173">
        <f t="shared" si="14"/>
        <v>0</v>
      </c>
    </row>
    <row r="102" spans="2:7">
      <c r="B102" s="148">
        <f t="shared" si="15"/>
        <v>9.2299999999999951</v>
      </c>
      <c r="C102" s="153" t="s">
        <v>372</v>
      </c>
      <c r="D102" s="154" t="s">
        <v>370</v>
      </c>
      <c r="E102" s="172">
        <v>1</v>
      </c>
      <c r="F102" s="173"/>
      <c r="G102" s="173">
        <f t="shared" si="14"/>
        <v>0</v>
      </c>
    </row>
    <row r="103" spans="2:7">
      <c r="B103" s="148">
        <f t="shared" si="15"/>
        <v>9.2399999999999949</v>
      </c>
      <c r="C103" s="153" t="s">
        <v>373</v>
      </c>
      <c r="D103" s="154" t="s">
        <v>370</v>
      </c>
      <c r="E103" s="172">
        <v>1</v>
      </c>
      <c r="F103" s="173"/>
      <c r="G103" s="173">
        <f t="shared" si="14"/>
        <v>0</v>
      </c>
    </row>
    <row r="104" spans="2:7">
      <c r="B104" s="155"/>
      <c r="C104" s="156" t="s">
        <v>277</v>
      </c>
      <c r="D104" s="157"/>
      <c r="E104" s="175"/>
      <c r="F104" s="158"/>
      <c r="G104" s="159">
        <f>SUM(G78:G103)</f>
        <v>0</v>
      </c>
    </row>
    <row r="105" spans="2:7">
      <c r="B105" s="144">
        <v>10</v>
      </c>
      <c r="C105" s="160" t="s">
        <v>374</v>
      </c>
      <c r="D105" s="146"/>
      <c r="E105" s="176"/>
      <c r="F105" s="147"/>
      <c r="G105" s="147"/>
    </row>
    <row r="106" spans="2:7" ht="285">
      <c r="B106" s="148">
        <f>B105+0.01</f>
        <v>10.01</v>
      </c>
      <c r="C106" s="182" t="s">
        <v>375</v>
      </c>
      <c r="D106" s="154" t="s">
        <v>236</v>
      </c>
      <c r="E106" s="150">
        <v>1</v>
      </c>
      <c r="F106" s="183"/>
      <c r="G106" s="151">
        <f t="shared" ref="G106:G169" si="16">(E106*F106)</f>
        <v>0</v>
      </c>
    </row>
    <row r="107" spans="2:7" ht="156.75">
      <c r="B107" s="148">
        <f t="shared" ref="B107:B170" si="17">B106+0.01</f>
        <v>10.02</v>
      </c>
      <c r="C107" s="182" t="s">
        <v>376</v>
      </c>
      <c r="D107" s="154" t="s">
        <v>236</v>
      </c>
      <c r="E107" s="150">
        <v>1</v>
      </c>
      <c r="F107" s="183"/>
      <c r="G107" s="151">
        <f t="shared" si="16"/>
        <v>0</v>
      </c>
    </row>
    <row r="108" spans="2:7" ht="85.5">
      <c r="B108" s="148">
        <f t="shared" si="17"/>
        <v>10.029999999999999</v>
      </c>
      <c r="C108" s="184" t="s">
        <v>377</v>
      </c>
      <c r="D108" s="154" t="s">
        <v>236</v>
      </c>
      <c r="E108" s="150">
        <v>1</v>
      </c>
      <c r="F108" s="183"/>
      <c r="G108" s="151">
        <f t="shared" si="16"/>
        <v>0</v>
      </c>
    </row>
    <row r="109" spans="2:7" ht="42.75">
      <c r="B109" s="148">
        <f t="shared" si="17"/>
        <v>10.039999999999999</v>
      </c>
      <c r="C109" s="184" t="s">
        <v>378</v>
      </c>
      <c r="D109" s="154" t="s">
        <v>236</v>
      </c>
      <c r="E109" s="150">
        <v>1</v>
      </c>
      <c r="F109" s="183"/>
      <c r="G109" s="151">
        <f t="shared" si="16"/>
        <v>0</v>
      </c>
    </row>
    <row r="110" spans="2:7" ht="57">
      <c r="B110" s="148">
        <f t="shared" si="17"/>
        <v>10.049999999999999</v>
      </c>
      <c r="C110" s="184" t="s">
        <v>379</v>
      </c>
      <c r="D110" s="154" t="s">
        <v>236</v>
      </c>
      <c r="E110" s="150">
        <v>16</v>
      </c>
      <c r="F110" s="183"/>
      <c r="G110" s="151">
        <f t="shared" si="16"/>
        <v>0</v>
      </c>
    </row>
    <row r="111" spans="2:7" ht="42.75">
      <c r="B111" s="148">
        <f t="shared" si="17"/>
        <v>10.059999999999999</v>
      </c>
      <c r="C111" s="184" t="s">
        <v>380</v>
      </c>
      <c r="D111" s="154" t="s">
        <v>236</v>
      </c>
      <c r="E111" s="150">
        <v>5</v>
      </c>
      <c r="F111" s="183"/>
      <c r="G111" s="151">
        <f t="shared" si="16"/>
        <v>0</v>
      </c>
    </row>
    <row r="112" spans="2:7" ht="42.75">
      <c r="B112" s="148">
        <f>B111+0.01</f>
        <v>10.069999999999999</v>
      </c>
      <c r="C112" s="184" t="s">
        <v>381</v>
      </c>
      <c r="D112" s="154" t="s">
        <v>236</v>
      </c>
      <c r="E112" s="150">
        <v>1</v>
      </c>
      <c r="F112" s="183"/>
      <c r="G112" s="151">
        <f t="shared" si="16"/>
        <v>0</v>
      </c>
    </row>
    <row r="113" spans="2:7" ht="71.25">
      <c r="B113" s="148">
        <f t="shared" si="17"/>
        <v>10.079999999999998</v>
      </c>
      <c r="C113" s="185" t="s">
        <v>382</v>
      </c>
      <c r="D113" s="154" t="s">
        <v>292</v>
      </c>
      <c r="E113" s="150">
        <v>16</v>
      </c>
      <c r="F113" s="183"/>
      <c r="G113" s="151">
        <f t="shared" si="16"/>
        <v>0</v>
      </c>
    </row>
    <row r="114" spans="2:7" ht="57">
      <c r="B114" s="148">
        <f t="shared" si="17"/>
        <v>10.089999999999998</v>
      </c>
      <c r="C114" s="184" t="s">
        <v>383</v>
      </c>
      <c r="D114" s="154" t="s">
        <v>292</v>
      </c>
      <c r="E114" s="150">
        <v>14</v>
      </c>
      <c r="F114" s="183"/>
      <c r="G114" s="151">
        <f t="shared" si="16"/>
        <v>0</v>
      </c>
    </row>
    <row r="115" spans="2:7" ht="42.75">
      <c r="B115" s="148">
        <f t="shared" si="17"/>
        <v>10.099999999999998</v>
      </c>
      <c r="C115" s="186" t="s">
        <v>384</v>
      </c>
      <c r="D115" s="154" t="s">
        <v>236</v>
      </c>
      <c r="E115" s="150">
        <v>1</v>
      </c>
      <c r="F115" s="183"/>
      <c r="G115" s="151">
        <f t="shared" si="16"/>
        <v>0</v>
      </c>
    </row>
    <row r="116" spans="2:7" ht="42.75">
      <c r="B116" s="148">
        <f t="shared" si="17"/>
        <v>10.109999999999998</v>
      </c>
      <c r="C116" s="186" t="s">
        <v>385</v>
      </c>
      <c r="D116" s="154" t="s">
        <v>236</v>
      </c>
      <c r="E116" s="150">
        <v>1</v>
      </c>
      <c r="F116" s="183"/>
      <c r="G116" s="151">
        <f t="shared" si="16"/>
        <v>0</v>
      </c>
    </row>
    <row r="117" spans="2:7" ht="42.75">
      <c r="B117" s="148">
        <f t="shared" si="17"/>
        <v>10.119999999999997</v>
      </c>
      <c r="C117" s="186" t="s">
        <v>386</v>
      </c>
      <c r="D117" s="154" t="s">
        <v>292</v>
      </c>
      <c r="E117" s="150">
        <v>33</v>
      </c>
      <c r="F117" s="183"/>
      <c r="G117" s="151">
        <f t="shared" si="16"/>
        <v>0</v>
      </c>
    </row>
    <row r="118" spans="2:7" ht="71.25">
      <c r="B118" s="148">
        <f t="shared" si="17"/>
        <v>10.129999999999997</v>
      </c>
      <c r="C118" s="187" t="s">
        <v>387</v>
      </c>
      <c r="D118" s="154" t="s">
        <v>292</v>
      </c>
      <c r="E118" s="150">
        <v>22</v>
      </c>
      <c r="F118" s="183"/>
      <c r="G118" s="151">
        <f t="shared" si="16"/>
        <v>0</v>
      </c>
    </row>
    <row r="119" spans="2:7" ht="28.5">
      <c r="B119" s="148">
        <f>B118+0.01</f>
        <v>10.139999999999997</v>
      </c>
      <c r="C119" s="184" t="s">
        <v>388</v>
      </c>
      <c r="D119" s="154" t="s">
        <v>292</v>
      </c>
      <c r="E119" s="150">
        <v>80</v>
      </c>
      <c r="F119" s="183"/>
      <c r="G119" s="151">
        <f t="shared" si="16"/>
        <v>0</v>
      </c>
    </row>
    <row r="120" spans="2:7" ht="28.5">
      <c r="B120" s="148">
        <f t="shared" si="17"/>
        <v>10.149999999999997</v>
      </c>
      <c r="C120" s="186" t="s">
        <v>389</v>
      </c>
      <c r="D120" s="154" t="s">
        <v>236</v>
      </c>
      <c r="E120" s="150">
        <v>60</v>
      </c>
      <c r="F120" s="183"/>
      <c r="G120" s="151">
        <f t="shared" si="16"/>
        <v>0</v>
      </c>
    </row>
    <row r="121" spans="2:7" ht="71.25">
      <c r="B121" s="148">
        <f t="shared" si="17"/>
        <v>10.159999999999997</v>
      </c>
      <c r="C121" s="188" t="s">
        <v>390</v>
      </c>
      <c r="D121" s="154" t="s">
        <v>292</v>
      </c>
      <c r="E121" s="150">
        <v>230</v>
      </c>
      <c r="F121" s="183"/>
      <c r="G121" s="151">
        <f t="shared" si="16"/>
        <v>0</v>
      </c>
    </row>
    <row r="122" spans="2:7" ht="57">
      <c r="B122" s="148">
        <f t="shared" si="17"/>
        <v>10.169999999999996</v>
      </c>
      <c r="C122" s="186" t="s">
        <v>391</v>
      </c>
      <c r="D122" s="154" t="s">
        <v>292</v>
      </c>
      <c r="E122" s="150">
        <v>85</v>
      </c>
      <c r="F122" s="183"/>
      <c r="G122" s="151">
        <f t="shared" si="16"/>
        <v>0</v>
      </c>
    </row>
    <row r="123" spans="2:7" ht="156.75">
      <c r="B123" s="148">
        <f t="shared" si="17"/>
        <v>10.179999999999996</v>
      </c>
      <c r="C123" s="184" t="s">
        <v>392</v>
      </c>
      <c r="D123" s="154" t="s">
        <v>236</v>
      </c>
      <c r="E123" s="150">
        <v>26</v>
      </c>
      <c r="F123" s="183"/>
      <c r="G123" s="151">
        <f t="shared" si="16"/>
        <v>0</v>
      </c>
    </row>
    <row r="124" spans="2:7" ht="185.25">
      <c r="B124" s="148">
        <f>B123+0.01</f>
        <v>10.189999999999996</v>
      </c>
      <c r="C124" s="184" t="s">
        <v>393</v>
      </c>
      <c r="D124" s="154" t="s">
        <v>236</v>
      </c>
      <c r="E124" s="150">
        <v>26</v>
      </c>
      <c r="F124" s="183"/>
      <c r="G124" s="151">
        <f t="shared" si="16"/>
        <v>0</v>
      </c>
    </row>
    <row r="125" spans="2:7" ht="142.5">
      <c r="B125" s="148">
        <f t="shared" si="17"/>
        <v>10.199999999999996</v>
      </c>
      <c r="C125" s="184" t="s">
        <v>394</v>
      </c>
      <c r="D125" s="154" t="s">
        <v>236</v>
      </c>
      <c r="E125" s="150">
        <v>4</v>
      </c>
      <c r="F125" s="183"/>
      <c r="G125" s="151">
        <f t="shared" si="16"/>
        <v>0</v>
      </c>
    </row>
    <row r="126" spans="2:7" ht="185.25">
      <c r="B126" s="148">
        <f t="shared" si="17"/>
        <v>10.209999999999996</v>
      </c>
      <c r="C126" s="184" t="s">
        <v>395</v>
      </c>
      <c r="D126" s="154" t="s">
        <v>236</v>
      </c>
      <c r="E126" s="150">
        <v>2</v>
      </c>
      <c r="F126" s="183"/>
      <c r="G126" s="151">
        <f t="shared" si="16"/>
        <v>0</v>
      </c>
    </row>
    <row r="127" spans="2:7" ht="114">
      <c r="B127" s="148">
        <f t="shared" si="17"/>
        <v>10.219999999999995</v>
      </c>
      <c r="C127" s="184" t="s">
        <v>396</v>
      </c>
      <c r="D127" s="154" t="s">
        <v>236</v>
      </c>
      <c r="E127" s="150">
        <v>54</v>
      </c>
      <c r="F127" s="183"/>
      <c r="G127" s="151">
        <f t="shared" si="16"/>
        <v>0</v>
      </c>
    </row>
    <row r="128" spans="2:7" ht="142.5">
      <c r="B128" s="148">
        <f t="shared" si="17"/>
        <v>10.229999999999995</v>
      </c>
      <c r="C128" s="184" t="s">
        <v>397</v>
      </c>
      <c r="D128" s="154" t="s">
        <v>236</v>
      </c>
      <c r="E128" s="150">
        <v>7</v>
      </c>
      <c r="F128" s="183"/>
      <c r="G128" s="151">
        <f t="shared" si="16"/>
        <v>0</v>
      </c>
    </row>
    <row r="129" spans="2:7" ht="128.25">
      <c r="B129" s="148">
        <f t="shared" si="17"/>
        <v>10.239999999999995</v>
      </c>
      <c r="C129" s="184" t="s">
        <v>398</v>
      </c>
      <c r="D129" s="154" t="s">
        <v>236</v>
      </c>
      <c r="E129" s="150">
        <v>22</v>
      </c>
      <c r="F129" s="183"/>
      <c r="G129" s="151">
        <f t="shared" si="16"/>
        <v>0</v>
      </c>
    </row>
    <row r="130" spans="2:7" ht="128.25">
      <c r="B130" s="148">
        <f t="shared" si="17"/>
        <v>10.249999999999995</v>
      </c>
      <c r="C130" s="184" t="s">
        <v>399</v>
      </c>
      <c r="D130" s="154" t="s">
        <v>236</v>
      </c>
      <c r="E130" s="150">
        <v>8</v>
      </c>
      <c r="F130" s="183"/>
      <c r="G130" s="151">
        <f t="shared" si="16"/>
        <v>0</v>
      </c>
    </row>
    <row r="131" spans="2:7" ht="114">
      <c r="B131" s="148">
        <f t="shared" si="17"/>
        <v>10.259999999999994</v>
      </c>
      <c r="C131" s="184" t="s">
        <v>400</v>
      </c>
      <c r="D131" s="154" t="s">
        <v>236</v>
      </c>
      <c r="E131" s="150">
        <v>2</v>
      </c>
      <c r="F131" s="183"/>
      <c r="G131" s="151">
        <f t="shared" si="16"/>
        <v>0</v>
      </c>
    </row>
    <row r="132" spans="2:7" ht="128.25">
      <c r="B132" s="148">
        <f t="shared" si="17"/>
        <v>10.269999999999994</v>
      </c>
      <c r="C132" s="184" t="s">
        <v>401</v>
      </c>
      <c r="D132" s="154" t="s">
        <v>236</v>
      </c>
      <c r="E132" s="150">
        <v>2</v>
      </c>
      <c r="F132" s="183"/>
      <c r="G132" s="151">
        <f t="shared" si="16"/>
        <v>0</v>
      </c>
    </row>
    <row r="133" spans="2:7" ht="85.5">
      <c r="B133" s="148">
        <f t="shared" si="17"/>
        <v>10.279999999999994</v>
      </c>
      <c r="C133" s="184" t="s">
        <v>402</v>
      </c>
      <c r="D133" s="154" t="s">
        <v>236</v>
      </c>
      <c r="E133" s="150">
        <v>6</v>
      </c>
      <c r="F133" s="183"/>
      <c r="G133" s="151">
        <f t="shared" si="16"/>
        <v>0</v>
      </c>
    </row>
    <row r="134" spans="2:7" ht="71.25">
      <c r="B134" s="148">
        <f t="shared" si="17"/>
        <v>10.289999999999994</v>
      </c>
      <c r="C134" s="189" t="s">
        <v>403</v>
      </c>
      <c r="D134" s="154" t="s">
        <v>236</v>
      </c>
      <c r="E134" s="150">
        <v>6</v>
      </c>
      <c r="F134" s="183"/>
      <c r="G134" s="151">
        <f t="shared" si="16"/>
        <v>0</v>
      </c>
    </row>
    <row r="135" spans="2:7" ht="85.5">
      <c r="B135" s="148">
        <f t="shared" si="17"/>
        <v>10.299999999999994</v>
      </c>
      <c r="C135" s="184" t="s">
        <v>404</v>
      </c>
      <c r="D135" s="154" t="s">
        <v>236</v>
      </c>
      <c r="E135" s="150">
        <v>20</v>
      </c>
      <c r="F135" s="183"/>
      <c r="G135" s="151">
        <f t="shared" si="16"/>
        <v>0</v>
      </c>
    </row>
    <row r="136" spans="2:7" ht="85.5">
      <c r="B136" s="148">
        <f>B135+0.01</f>
        <v>10.309999999999993</v>
      </c>
      <c r="C136" s="184" t="s">
        <v>405</v>
      </c>
      <c r="D136" s="154" t="s">
        <v>236</v>
      </c>
      <c r="E136" s="150">
        <v>3</v>
      </c>
      <c r="F136" s="183"/>
      <c r="G136" s="151">
        <f t="shared" si="16"/>
        <v>0</v>
      </c>
    </row>
    <row r="137" spans="2:7" ht="85.5">
      <c r="B137" s="148">
        <f t="shared" si="17"/>
        <v>10.319999999999993</v>
      </c>
      <c r="C137" s="184" t="s">
        <v>406</v>
      </c>
      <c r="D137" s="154" t="s">
        <v>236</v>
      </c>
      <c r="E137" s="150">
        <v>10</v>
      </c>
      <c r="F137" s="183"/>
      <c r="G137" s="151">
        <f t="shared" si="16"/>
        <v>0</v>
      </c>
    </row>
    <row r="138" spans="2:7" ht="71.25">
      <c r="B138" s="148">
        <f t="shared" si="17"/>
        <v>10.329999999999993</v>
      </c>
      <c r="C138" s="184" t="s">
        <v>407</v>
      </c>
      <c r="D138" s="154" t="s">
        <v>236</v>
      </c>
      <c r="E138" s="150">
        <v>18</v>
      </c>
      <c r="F138" s="183"/>
      <c r="G138" s="151">
        <f t="shared" si="16"/>
        <v>0</v>
      </c>
    </row>
    <row r="139" spans="2:7" ht="85.5">
      <c r="B139" s="148">
        <f t="shared" si="17"/>
        <v>10.339999999999993</v>
      </c>
      <c r="C139" s="184" t="s">
        <v>408</v>
      </c>
      <c r="D139" s="154" t="s">
        <v>236</v>
      </c>
      <c r="E139" s="150">
        <v>2</v>
      </c>
      <c r="F139" s="183"/>
      <c r="G139" s="151">
        <f t="shared" si="16"/>
        <v>0</v>
      </c>
    </row>
    <row r="140" spans="2:7" ht="85.5">
      <c r="B140" s="148">
        <f t="shared" si="17"/>
        <v>10.349999999999993</v>
      </c>
      <c r="C140" s="184" t="s">
        <v>409</v>
      </c>
      <c r="D140" s="154" t="s">
        <v>236</v>
      </c>
      <c r="E140" s="150">
        <v>4</v>
      </c>
      <c r="F140" s="183"/>
      <c r="G140" s="151">
        <f t="shared" si="16"/>
        <v>0</v>
      </c>
    </row>
    <row r="141" spans="2:7" ht="85.5">
      <c r="B141" s="148">
        <f t="shared" si="17"/>
        <v>10.359999999999992</v>
      </c>
      <c r="C141" s="184" t="s">
        <v>410</v>
      </c>
      <c r="D141" s="154" t="s">
        <v>236</v>
      </c>
      <c r="E141" s="150">
        <v>1</v>
      </c>
      <c r="F141" s="183"/>
      <c r="G141" s="151">
        <f t="shared" si="16"/>
        <v>0</v>
      </c>
    </row>
    <row r="142" spans="2:7" ht="57">
      <c r="B142" s="148">
        <f>B141+0.01</f>
        <v>10.369999999999992</v>
      </c>
      <c r="C142" s="186" t="s">
        <v>411</v>
      </c>
      <c r="D142" s="154" t="s">
        <v>292</v>
      </c>
      <c r="E142" s="150">
        <v>2154</v>
      </c>
      <c r="F142" s="183"/>
      <c r="G142" s="151">
        <f t="shared" si="16"/>
        <v>0</v>
      </c>
    </row>
    <row r="143" spans="2:7" ht="99.75">
      <c r="B143" s="148">
        <f t="shared" si="17"/>
        <v>10.379999999999992</v>
      </c>
      <c r="C143" s="186" t="s">
        <v>412</v>
      </c>
      <c r="D143" s="154" t="s">
        <v>236</v>
      </c>
      <c r="E143" s="150">
        <v>21</v>
      </c>
      <c r="F143" s="183"/>
      <c r="G143" s="151">
        <f t="shared" si="16"/>
        <v>0</v>
      </c>
    </row>
    <row r="144" spans="2:7" ht="85.5">
      <c r="B144" s="148">
        <f t="shared" si="17"/>
        <v>10.389999999999992</v>
      </c>
      <c r="C144" s="186" t="s">
        <v>413</v>
      </c>
      <c r="D144" s="154" t="s">
        <v>236</v>
      </c>
      <c r="E144" s="150">
        <v>3</v>
      </c>
      <c r="F144" s="183"/>
      <c r="G144" s="151">
        <f t="shared" si="16"/>
        <v>0</v>
      </c>
    </row>
    <row r="145" spans="2:7" ht="85.5">
      <c r="B145" s="148">
        <f t="shared" si="17"/>
        <v>10.399999999999991</v>
      </c>
      <c r="C145" s="186" t="s">
        <v>414</v>
      </c>
      <c r="D145" s="154" t="s">
        <v>236</v>
      </c>
      <c r="E145" s="150">
        <v>4</v>
      </c>
      <c r="F145" s="183"/>
      <c r="G145" s="151">
        <f t="shared" si="16"/>
        <v>0</v>
      </c>
    </row>
    <row r="146" spans="2:7" ht="28.5">
      <c r="B146" s="148">
        <f t="shared" si="17"/>
        <v>10.409999999999991</v>
      </c>
      <c r="C146" s="186" t="s">
        <v>415</v>
      </c>
      <c r="D146" s="154" t="s">
        <v>236</v>
      </c>
      <c r="E146" s="150">
        <v>49</v>
      </c>
      <c r="F146" s="183"/>
      <c r="G146" s="151">
        <f t="shared" si="16"/>
        <v>0</v>
      </c>
    </row>
    <row r="147" spans="2:7">
      <c r="B147" s="148">
        <f t="shared" si="17"/>
        <v>10.419999999999991</v>
      </c>
      <c r="C147" s="186" t="s">
        <v>416</v>
      </c>
      <c r="D147" s="154" t="s">
        <v>236</v>
      </c>
      <c r="E147" s="150">
        <v>60</v>
      </c>
      <c r="F147" s="183"/>
      <c r="G147" s="151">
        <f t="shared" si="16"/>
        <v>0</v>
      </c>
    </row>
    <row r="148" spans="2:7" ht="85.5">
      <c r="B148" s="148">
        <f t="shared" si="17"/>
        <v>10.429999999999991</v>
      </c>
      <c r="C148" s="184" t="s">
        <v>417</v>
      </c>
      <c r="D148" s="154" t="s">
        <v>292</v>
      </c>
      <c r="E148" s="150">
        <v>12</v>
      </c>
      <c r="F148" s="183"/>
      <c r="G148" s="151">
        <f t="shared" si="16"/>
        <v>0</v>
      </c>
    </row>
    <row r="149" spans="2:7" ht="99.75">
      <c r="B149" s="148">
        <f>B148+0.01</f>
        <v>10.439999999999991</v>
      </c>
      <c r="C149" s="182" t="s">
        <v>418</v>
      </c>
      <c r="D149" s="154" t="s">
        <v>292</v>
      </c>
      <c r="E149" s="150">
        <v>10</v>
      </c>
      <c r="F149" s="183"/>
      <c r="G149" s="151">
        <f t="shared" si="16"/>
        <v>0</v>
      </c>
    </row>
    <row r="150" spans="2:7" ht="85.5">
      <c r="B150" s="148">
        <f t="shared" si="17"/>
        <v>10.44999999999999</v>
      </c>
      <c r="C150" s="182" t="s">
        <v>419</v>
      </c>
      <c r="D150" s="154" t="s">
        <v>370</v>
      </c>
      <c r="E150" s="150">
        <v>98</v>
      </c>
      <c r="F150" s="183"/>
      <c r="G150" s="151">
        <f t="shared" si="16"/>
        <v>0</v>
      </c>
    </row>
    <row r="151" spans="2:7" ht="57">
      <c r="B151" s="148">
        <f t="shared" si="17"/>
        <v>10.45999999999999</v>
      </c>
      <c r="C151" s="186" t="s">
        <v>420</v>
      </c>
      <c r="D151" s="154" t="s">
        <v>292</v>
      </c>
      <c r="E151" s="150">
        <v>161</v>
      </c>
      <c r="F151" s="183"/>
      <c r="G151" s="151">
        <f t="shared" si="16"/>
        <v>0</v>
      </c>
    </row>
    <row r="152" spans="2:7" ht="42.75">
      <c r="B152" s="148">
        <f t="shared" si="17"/>
        <v>10.46999999999999</v>
      </c>
      <c r="C152" s="186" t="s">
        <v>421</v>
      </c>
      <c r="D152" s="154" t="s">
        <v>292</v>
      </c>
      <c r="E152" s="150">
        <v>86</v>
      </c>
      <c r="F152" s="183"/>
      <c r="G152" s="151">
        <f t="shared" si="16"/>
        <v>0</v>
      </c>
    </row>
    <row r="153" spans="2:7" ht="57">
      <c r="B153" s="148">
        <f t="shared" si="17"/>
        <v>10.47999999999999</v>
      </c>
      <c r="C153" s="186" t="s">
        <v>422</v>
      </c>
      <c r="D153" s="154" t="s">
        <v>236</v>
      </c>
      <c r="E153" s="150">
        <v>8</v>
      </c>
      <c r="F153" s="183"/>
      <c r="G153" s="151">
        <f t="shared" si="16"/>
        <v>0</v>
      </c>
    </row>
    <row r="154" spans="2:7" ht="171">
      <c r="B154" s="148">
        <f>B153+0.01</f>
        <v>10.48999999999999</v>
      </c>
      <c r="C154" s="184" t="s">
        <v>423</v>
      </c>
      <c r="D154" s="154" t="s">
        <v>236</v>
      </c>
      <c r="E154" s="150">
        <v>2</v>
      </c>
      <c r="F154" s="183"/>
      <c r="G154" s="151">
        <f t="shared" si="16"/>
        <v>0</v>
      </c>
    </row>
    <row r="155" spans="2:7" ht="213.75">
      <c r="B155" s="148">
        <f t="shared" si="17"/>
        <v>10.499999999999989</v>
      </c>
      <c r="C155" s="184" t="s">
        <v>424</v>
      </c>
      <c r="D155" s="154" t="s">
        <v>236</v>
      </c>
      <c r="E155" s="150">
        <v>1</v>
      </c>
      <c r="F155" s="183"/>
      <c r="G155" s="151">
        <f t="shared" si="16"/>
        <v>0</v>
      </c>
    </row>
    <row r="156" spans="2:7" ht="42.75">
      <c r="B156" s="148">
        <f t="shared" si="17"/>
        <v>10.509999999999989</v>
      </c>
      <c r="C156" s="190" t="s">
        <v>425</v>
      </c>
      <c r="D156" s="154" t="s">
        <v>236</v>
      </c>
      <c r="E156" s="150">
        <v>1</v>
      </c>
      <c r="F156" s="183"/>
      <c r="G156" s="151">
        <f t="shared" si="16"/>
        <v>0</v>
      </c>
    </row>
    <row r="157" spans="2:7" ht="42.75">
      <c r="B157" s="148">
        <f t="shared" si="17"/>
        <v>10.519999999999989</v>
      </c>
      <c r="C157" s="186" t="s">
        <v>426</v>
      </c>
      <c r="D157" s="154" t="s">
        <v>292</v>
      </c>
      <c r="E157" s="150">
        <v>56</v>
      </c>
      <c r="F157" s="183"/>
      <c r="G157" s="151">
        <f t="shared" si="16"/>
        <v>0</v>
      </c>
    </row>
    <row r="158" spans="2:7" ht="28.5">
      <c r="B158" s="148">
        <f t="shared" si="17"/>
        <v>10.529999999999989</v>
      </c>
      <c r="C158" s="189" t="s">
        <v>427</v>
      </c>
      <c r="D158" s="154" t="s">
        <v>292</v>
      </c>
      <c r="E158" s="150">
        <v>48</v>
      </c>
      <c r="F158" s="183"/>
      <c r="G158" s="151">
        <f t="shared" si="16"/>
        <v>0</v>
      </c>
    </row>
    <row r="159" spans="2:7" ht="99.75">
      <c r="B159" s="148">
        <f t="shared" si="17"/>
        <v>10.539999999999988</v>
      </c>
      <c r="C159" s="185" t="s">
        <v>428</v>
      </c>
      <c r="D159" s="154" t="s">
        <v>292</v>
      </c>
      <c r="E159" s="150">
        <v>44</v>
      </c>
      <c r="F159" s="183"/>
      <c r="G159" s="151">
        <f t="shared" si="16"/>
        <v>0</v>
      </c>
    </row>
    <row r="160" spans="2:7" ht="42.75">
      <c r="B160" s="148">
        <f t="shared" si="17"/>
        <v>10.549999999999988</v>
      </c>
      <c r="C160" s="186" t="s">
        <v>429</v>
      </c>
      <c r="D160" s="154" t="s">
        <v>292</v>
      </c>
      <c r="E160" s="150">
        <v>52</v>
      </c>
      <c r="F160" s="183"/>
      <c r="G160" s="151">
        <f t="shared" si="16"/>
        <v>0</v>
      </c>
    </row>
    <row r="161" spans="2:7" ht="57">
      <c r="B161" s="148">
        <f t="shared" si="17"/>
        <v>10.559999999999988</v>
      </c>
      <c r="C161" s="185" t="s">
        <v>430</v>
      </c>
      <c r="D161" s="154" t="s">
        <v>292</v>
      </c>
      <c r="E161" s="150">
        <v>48</v>
      </c>
      <c r="F161" s="183"/>
      <c r="G161" s="151">
        <f t="shared" si="16"/>
        <v>0</v>
      </c>
    </row>
    <row r="162" spans="2:7">
      <c r="B162" s="148">
        <f t="shared" si="17"/>
        <v>10.569999999999988</v>
      </c>
      <c r="C162" s="190" t="s">
        <v>431</v>
      </c>
      <c r="D162" s="154" t="s">
        <v>236</v>
      </c>
      <c r="E162" s="150">
        <v>1</v>
      </c>
      <c r="F162" s="183"/>
      <c r="G162" s="151">
        <f t="shared" si="16"/>
        <v>0</v>
      </c>
    </row>
    <row r="163" spans="2:7">
      <c r="B163" s="148">
        <f t="shared" si="17"/>
        <v>10.579999999999988</v>
      </c>
      <c r="C163" s="190" t="s">
        <v>432</v>
      </c>
      <c r="D163" s="154" t="s">
        <v>236</v>
      </c>
      <c r="E163" s="150">
        <v>1</v>
      </c>
      <c r="F163" s="183"/>
      <c r="G163" s="151">
        <f t="shared" si="16"/>
        <v>0</v>
      </c>
    </row>
    <row r="164" spans="2:7" ht="71.25">
      <c r="B164" s="148">
        <f t="shared" si="17"/>
        <v>10.589999999999987</v>
      </c>
      <c r="C164" s="185" t="s">
        <v>433</v>
      </c>
      <c r="D164" s="154" t="s">
        <v>236</v>
      </c>
      <c r="E164" s="150">
        <v>1</v>
      </c>
      <c r="F164" s="183"/>
      <c r="G164" s="151">
        <f t="shared" si="16"/>
        <v>0</v>
      </c>
    </row>
    <row r="165" spans="2:7" ht="99.75">
      <c r="B165" s="148">
        <f t="shared" si="17"/>
        <v>10.599999999999987</v>
      </c>
      <c r="C165" s="191" t="s">
        <v>434</v>
      </c>
      <c r="D165" s="154" t="s">
        <v>236</v>
      </c>
      <c r="E165" s="150">
        <v>2</v>
      </c>
      <c r="F165" s="183"/>
      <c r="G165" s="151">
        <f t="shared" si="16"/>
        <v>0</v>
      </c>
    </row>
    <row r="166" spans="2:7" ht="85.5">
      <c r="B166" s="148">
        <f t="shared" si="17"/>
        <v>10.609999999999987</v>
      </c>
      <c r="C166" s="191" t="s">
        <v>435</v>
      </c>
      <c r="D166" s="154" t="s">
        <v>236</v>
      </c>
      <c r="E166" s="150">
        <v>1</v>
      </c>
      <c r="F166" s="183"/>
      <c r="G166" s="151">
        <f t="shared" si="16"/>
        <v>0</v>
      </c>
    </row>
    <row r="167" spans="2:7" ht="57">
      <c r="B167" s="148">
        <f t="shared" si="17"/>
        <v>10.619999999999987</v>
      </c>
      <c r="C167" s="191" t="s">
        <v>436</v>
      </c>
      <c r="D167" s="154" t="s">
        <v>236</v>
      </c>
      <c r="E167" s="150">
        <v>3</v>
      </c>
      <c r="F167" s="183"/>
      <c r="G167" s="151">
        <f t="shared" si="16"/>
        <v>0</v>
      </c>
    </row>
    <row r="168" spans="2:7" ht="42.75">
      <c r="B168" s="148">
        <f t="shared" si="17"/>
        <v>10.629999999999987</v>
      </c>
      <c r="C168" s="191" t="s">
        <v>437</v>
      </c>
      <c r="D168" s="154" t="s">
        <v>236</v>
      </c>
      <c r="E168" s="150">
        <v>3</v>
      </c>
      <c r="F168" s="183"/>
      <c r="G168" s="151">
        <f t="shared" si="16"/>
        <v>0</v>
      </c>
    </row>
    <row r="169" spans="2:7" ht="57">
      <c r="B169" s="148">
        <f t="shared" si="17"/>
        <v>10.639999999999986</v>
      </c>
      <c r="C169" s="191" t="s">
        <v>438</v>
      </c>
      <c r="D169" s="154" t="s">
        <v>236</v>
      </c>
      <c r="E169" s="150">
        <v>6</v>
      </c>
      <c r="F169" s="183"/>
      <c r="G169" s="151">
        <f t="shared" si="16"/>
        <v>0</v>
      </c>
    </row>
    <row r="170" spans="2:7" ht="42.75">
      <c r="B170" s="148">
        <f t="shared" si="17"/>
        <v>10.649999999999986</v>
      </c>
      <c r="C170" s="191" t="s">
        <v>439</v>
      </c>
      <c r="D170" s="154" t="s">
        <v>236</v>
      </c>
      <c r="E170" s="150">
        <v>3</v>
      </c>
      <c r="F170" s="183"/>
      <c r="G170" s="151">
        <f t="shared" ref="G170:G176" si="18">(E170*F170)</f>
        <v>0</v>
      </c>
    </row>
    <row r="171" spans="2:7" ht="42.75">
      <c r="B171" s="148">
        <f t="shared" ref="B171:B176" si="19">B170+0.01</f>
        <v>10.659999999999986</v>
      </c>
      <c r="C171" s="191" t="s">
        <v>440</v>
      </c>
      <c r="D171" s="154" t="s">
        <v>236</v>
      </c>
      <c r="E171" s="150">
        <v>1</v>
      </c>
      <c r="F171" s="183"/>
      <c r="G171" s="151">
        <f t="shared" si="18"/>
        <v>0</v>
      </c>
    </row>
    <row r="172" spans="2:7" ht="42.75">
      <c r="B172" s="148">
        <f t="shared" si="19"/>
        <v>10.669999999999986</v>
      </c>
      <c r="C172" s="191" t="s">
        <v>441</v>
      </c>
      <c r="D172" s="154" t="s">
        <v>292</v>
      </c>
      <c r="E172" s="150">
        <v>24</v>
      </c>
      <c r="F172" s="183"/>
      <c r="G172" s="151">
        <f t="shared" si="18"/>
        <v>0</v>
      </c>
    </row>
    <row r="173" spans="2:7" ht="28.5">
      <c r="B173" s="148">
        <f t="shared" si="19"/>
        <v>10.679999999999986</v>
      </c>
      <c r="C173" s="191" t="s">
        <v>442</v>
      </c>
      <c r="D173" s="154" t="s">
        <v>292</v>
      </c>
      <c r="E173" s="150">
        <v>60</v>
      </c>
      <c r="F173" s="183"/>
      <c r="G173" s="151">
        <f t="shared" si="18"/>
        <v>0</v>
      </c>
    </row>
    <row r="174" spans="2:7" ht="42.75">
      <c r="B174" s="148">
        <f t="shared" si="19"/>
        <v>10.689999999999985</v>
      </c>
      <c r="C174" s="191" t="s">
        <v>443</v>
      </c>
      <c r="D174" s="154" t="s">
        <v>236</v>
      </c>
      <c r="E174" s="150">
        <v>1</v>
      </c>
      <c r="F174" s="183"/>
      <c r="G174" s="151">
        <f t="shared" si="18"/>
        <v>0</v>
      </c>
    </row>
    <row r="175" spans="2:7" ht="42.75">
      <c r="B175" s="148">
        <f t="shared" si="19"/>
        <v>10.699999999999985</v>
      </c>
      <c r="C175" s="191" t="s">
        <v>444</v>
      </c>
      <c r="D175" s="154" t="s">
        <v>292</v>
      </c>
      <c r="E175" s="150">
        <v>15</v>
      </c>
      <c r="F175" s="183"/>
      <c r="G175" s="151">
        <f t="shared" si="18"/>
        <v>0</v>
      </c>
    </row>
    <row r="176" spans="2:7" ht="85.5">
      <c r="B176" s="148">
        <f t="shared" si="19"/>
        <v>10.709999999999985</v>
      </c>
      <c r="C176" s="191" t="s">
        <v>445</v>
      </c>
      <c r="D176" s="154" t="s">
        <v>236</v>
      </c>
      <c r="E176" s="150">
        <v>1</v>
      </c>
      <c r="F176" s="183"/>
      <c r="G176" s="151">
        <f t="shared" si="18"/>
        <v>0</v>
      </c>
    </row>
    <row r="177" spans="2:9">
      <c r="B177" s="155"/>
      <c r="C177" s="156" t="s">
        <v>277</v>
      </c>
      <c r="D177" s="157"/>
      <c r="E177" s="175"/>
      <c r="F177" s="158"/>
      <c r="G177" s="159">
        <f>SUM(G106:G176)</f>
        <v>0</v>
      </c>
    </row>
    <row r="178" spans="2:9">
      <c r="B178" s="229" t="s">
        <v>293</v>
      </c>
      <c r="C178" s="230"/>
      <c r="D178" s="230"/>
      <c r="E178" s="230"/>
      <c r="F178" s="231"/>
      <c r="G178" s="162">
        <f>ROUND(SUM(G4:G177)/2,0)</f>
        <v>0</v>
      </c>
      <c r="I178" s="192"/>
    </row>
    <row r="179" spans="2:9" ht="20.25">
      <c r="B179" s="163"/>
      <c r="C179" s="164" t="s">
        <v>294</v>
      </c>
      <c r="E179" s="165"/>
      <c r="F179" s="166">
        <v>0</v>
      </c>
      <c r="G179" s="167">
        <f>(G178*F179)</f>
        <v>0</v>
      </c>
    </row>
    <row r="180" spans="2:9" ht="20.25">
      <c r="B180" s="163"/>
      <c r="C180" s="164" t="s">
        <v>295</v>
      </c>
      <c r="E180" s="165"/>
      <c r="F180" s="166">
        <v>0</v>
      </c>
      <c r="G180" s="167">
        <f>(G178*F180)</f>
        <v>0</v>
      </c>
    </row>
    <row r="181" spans="2:9" ht="20.25">
      <c r="B181" s="163"/>
      <c r="C181" s="164" t="s">
        <v>296</v>
      </c>
      <c r="E181" s="165"/>
      <c r="F181" s="166">
        <v>0</v>
      </c>
      <c r="G181" s="167">
        <f>(G178*F181)</f>
        <v>0</v>
      </c>
    </row>
    <row r="182" spans="2:9" ht="20.25">
      <c r="B182" s="163"/>
      <c r="C182" s="164" t="s">
        <v>297</v>
      </c>
      <c r="E182" s="165"/>
      <c r="F182" s="166"/>
      <c r="G182" s="168">
        <f>ROUND(SUM(G178:G181),0)</f>
        <v>0</v>
      </c>
    </row>
    <row r="183" spans="2:9" ht="20.25">
      <c r="B183" s="163"/>
      <c r="C183" s="164" t="s">
        <v>298</v>
      </c>
      <c r="E183" s="165"/>
      <c r="F183" s="166">
        <v>0.19</v>
      </c>
      <c r="G183" s="167">
        <f>(G181*F183)</f>
        <v>0</v>
      </c>
    </row>
    <row r="184" spans="2:9" ht="20.25">
      <c r="B184" s="163"/>
      <c r="C184" s="164" t="s">
        <v>299</v>
      </c>
      <c r="D184" s="165"/>
      <c r="E184" s="165"/>
      <c r="F184" s="163"/>
      <c r="G184" s="169">
        <f>ROUND(SUM(G182:G183),0)</f>
        <v>0</v>
      </c>
    </row>
    <row r="185" spans="2:9" ht="15.75">
      <c r="G185" s="170"/>
    </row>
  </sheetData>
  <mergeCells count="2">
    <mergeCell ref="B1:F1"/>
    <mergeCell ref="B178:F17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zoomScale="98" zoomScaleNormal="98" workbookViewId="0">
      <selection activeCell="K16" sqref="K16:L16"/>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237" t="s">
        <v>199</v>
      </c>
      <c r="C2" s="237"/>
      <c r="D2" s="237"/>
      <c r="E2" s="237"/>
      <c r="F2" s="237"/>
      <c r="G2" s="237"/>
      <c r="H2" s="237"/>
      <c r="I2" s="237"/>
      <c r="J2" s="237"/>
      <c r="K2" s="238"/>
      <c r="L2" s="238"/>
      <c r="M2" s="238"/>
    </row>
    <row r="3" spans="2:13" ht="26.25" customHeight="1">
      <c r="B3" s="237"/>
      <c r="C3" s="237"/>
      <c r="D3" s="237"/>
      <c r="E3" s="237"/>
      <c r="F3" s="237"/>
      <c r="G3" s="237"/>
      <c r="H3" s="237"/>
      <c r="I3" s="237"/>
      <c r="J3" s="237"/>
      <c r="K3" s="254" t="s">
        <v>204</v>
      </c>
      <c r="L3" s="254"/>
      <c r="M3" s="254"/>
    </row>
    <row r="4" spans="2:13" ht="30" customHeight="1">
      <c r="B4" s="104"/>
      <c r="C4" s="246" t="s">
        <v>177</v>
      </c>
      <c r="D4" s="246"/>
      <c r="E4" s="246"/>
      <c r="F4" s="246"/>
      <c r="G4" s="246"/>
      <c r="H4" s="246"/>
      <c r="I4" s="246"/>
      <c r="J4" s="246"/>
      <c r="K4" s="246"/>
      <c r="L4" s="246"/>
      <c r="M4" s="105"/>
    </row>
    <row r="5" spans="2:13" ht="5.25" customHeight="1">
      <c r="B5" s="97"/>
      <c r="M5" s="96"/>
    </row>
    <row r="6" spans="2:13" ht="27" customHeight="1">
      <c r="B6" s="97"/>
      <c r="C6" s="235" t="s">
        <v>190</v>
      </c>
      <c r="D6" s="235"/>
      <c r="E6" s="239"/>
      <c r="F6" s="106"/>
      <c r="G6" s="107"/>
      <c r="H6" s="107"/>
      <c r="I6" s="107"/>
      <c r="J6" s="107"/>
      <c r="K6" s="107"/>
      <c r="L6" s="107"/>
      <c r="M6" s="96"/>
    </row>
    <row r="7" spans="2:13" ht="6.75" customHeight="1">
      <c r="B7" s="97"/>
      <c r="F7" s="77"/>
      <c r="G7" s="77"/>
      <c r="H7" s="77"/>
      <c r="I7" s="77"/>
      <c r="J7" s="77"/>
      <c r="K7" s="77"/>
      <c r="L7" s="77"/>
      <c r="M7" s="96"/>
    </row>
    <row r="8" spans="2:13" ht="24.95" customHeight="1">
      <c r="B8" s="97"/>
      <c r="C8" s="235" t="s">
        <v>191</v>
      </c>
      <c r="D8" s="235"/>
      <c r="E8" s="236"/>
      <c r="F8" s="232"/>
      <c r="G8" s="233"/>
      <c r="H8" s="233"/>
      <c r="I8" s="233"/>
      <c r="J8" s="233"/>
      <c r="K8" s="233"/>
      <c r="L8" s="234"/>
      <c r="M8" s="96"/>
    </row>
    <row r="9" spans="2:13" ht="6" customHeight="1">
      <c r="B9" s="97"/>
      <c r="C9" s="102"/>
      <c r="D9" s="102"/>
      <c r="E9" s="102"/>
      <c r="F9" s="77"/>
      <c r="G9" s="77"/>
      <c r="H9" s="77"/>
      <c r="I9" s="77"/>
      <c r="J9" s="77"/>
      <c r="K9" s="77"/>
      <c r="L9" s="77"/>
      <c r="M9" s="96"/>
    </row>
    <row r="10" spans="2:13" ht="24.95" customHeight="1">
      <c r="B10" s="97"/>
      <c r="C10" s="235" t="s">
        <v>192</v>
      </c>
      <c r="D10" s="235"/>
      <c r="E10" s="236"/>
      <c r="F10" s="106"/>
      <c r="G10" s="107"/>
      <c r="H10" s="107"/>
      <c r="I10" s="240" t="s">
        <v>193</v>
      </c>
      <c r="J10" s="240"/>
      <c r="K10" s="241"/>
      <c r="L10" s="106"/>
      <c r="M10" s="96"/>
    </row>
    <row r="11" spans="2:13" ht="6" customHeight="1">
      <c r="B11" s="97"/>
      <c r="C11" s="102"/>
      <c r="D11" s="102"/>
      <c r="E11" s="103"/>
      <c r="F11" s="107"/>
      <c r="G11" s="107"/>
      <c r="H11" s="107"/>
      <c r="I11" s="107"/>
      <c r="J11" s="107"/>
      <c r="K11" s="107"/>
      <c r="L11" s="107"/>
      <c r="M11" s="96"/>
    </row>
    <row r="12" spans="2:13" ht="24.95" customHeight="1">
      <c r="B12" s="97"/>
      <c r="C12" s="235" t="s">
        <v>29</v>
      </c>
      <c r="D12" s="235"/>
      <c r="E12" s="236"/>
      <c r="F12" s="232"/>
      <c r="G12" s="233"/>
      <c r="H12" s="233"/>
      <c r="I12" s="233"/>
      <c r="J12" s="233"/>
      <c r="K12" s="233"/>
      <c r="L12" s="234"/>
      <c r="M12" s="96"/>
    </row>
    <row r="13" spans="2:13" ht="9.75" customHeight="1">
      <c r="B13" s="97"/>
      <c r="M13" s="96"/>
    </row>
    <row r="14" spans="2:13">
      <c r="B14" s="97"/>
      <c r="C14" s="240"/>
      <c r="D14" s="240"/>
      <c r="E14" s="240"/>
      <c r="F14" s="240"/>
      <c r="G14" s="240"/>
      <c r="H14" s="240"/>
      <c r="I14" s="240"/>
      <c r="J14" s="240"/>
      <c r="K14" s="240"/>
      <c r="L14" s="240"/>
      <c r="M14" s="96"/>
    </row>
    <row r="15" spans="2:13">
      <c r="B15" s="97"/>
      <c r="C15" s="245" t="s">
        <v>195</v>
      </c>
      <c r="D15" s="245"/>
      <c r="E15" s="245"/>
      <c r="F15" s="245"/>
      <c r="G15" s="245"/>
      <c r="H15" s="245"/>
      <c r="I15" s="245"/>
      <c r="J15" s="245"/>
      <c r="K15" s="245"/>
      <c r="L15" s="245"/>
      <c r="M15" s="96"/>
    </row>
    <row r="16" spans="2:13">
      <c r="B16" s="97"/>
      <c r="C16" s="247" t="s">
        <v>188</v>
      </c>
      <c r="D16" s="248"/>
      <c r="E16" s="248"/>
      <c r="F16" s="248"/>
      <c r="G16" s="249"/>
      <c r="H16" s="66" t="s">
        <v>46</v>
      </c>
      <c r="I16" s="66" t="s">
        <v>194</v>
      </c>
      <c r="J16" s="66" t="s">
        <v>48</v>
      </c>
      <c r="K16" s="247" t="s">
        <v>178</v>
      </c>
      <c r="L16" s="249"/>
      <c r="M16" s="96"/>
    </row>
    <row r="17" spans="2:13">
      <c r="B17" s="97"/>
      <c r="C17" s="247"/>
      <c r="D17" s="248"/>
      <c r="E17" s="248"/>
      <c r="F17" s="248"/>
      <c r="G17" s="249"/>
      <c r="H17" s="99"/>
      <c r="I17" s="99"/>
      <c r="J17" s="99"/>
      <c r="K17" s="247"/>
      <c r="L17" s="249"/>
      <c r="M17" s="96"/>
    </row>
    <row r="18" spans="2:13">
      <c r="B18" s="97"/>
      <c r="C18" s="247"/>
      <c r="D18" s="248"/>
      <c r="E18" s="248"/>
      <c r="F18" s="248"/>
      <c r="G18" s="249"/>
      <c r="H18" s="99" t="s">
        <v>200</v>
      </c>
      <c r="I18" s="99" t="s">
        <v>1</v>
      </c>
      <c r="J18" s="99" t="s">
        <v>1</v>
      </c>
      <c r="K18" s="247"/>
      <c r="L18" s="249"/>
      <c r="M18" s="96"/>
    </row>
    <row r="19" spans="2:13">
      <c r="B19" s="97"/>
      <c r="C19" s="247"/>
      <c r="D19" s="248"/>
      <c r="E19" s="248"/>
      <c r="F19" s="248"/>
      <c r="G19" s="249"/>
      <c r="H19" s="99"/>
      <c r="I19" s="99"/>
      <c r="J19" s="99"/>
      <c r="K19" s="247"/>
      <c r="L19" s="249"/>
      <c r="M19" s="96"/>
    </row>
    <row r="20" spans="2:13">
      <c r="B20" s="97"/>
      <c r="C20" s="247"/>
      <c r="D20" s="248"/>
      <c r="E20" s="248"/>
      <c r="F20" s="248"/>
      <c r="G20" s="249"/>
      <c r="H20" s="99"/>
      <c r="I20" s="99"/>
      <c r="J20" s="99"/>
      <c r="K20" s="247"/>
      <c r="L20" s="249"/>
      <c r="M20" s="96"/>
    </row>
    <row r="21" spans="2:13">
      <c r="B21" s="97"/>
      <c r="C21" s="247"/>
      <c r="D21" s="248"/>
      <c r="E21" s="248"/>
      <c r="F21" s="248"/>
      <c r="G21" s="249"/>
      <c r="H21" s="99"/>
      <c r="I21" s="99"/>
      <c r="J21" s="99"/>
      <c r="K21" s="247"/>
      <c r="L21" s="249"/>
      <c r="M21" s="96"/>
    </row>
    <row r="22" spans="2:13">
      <c r="B22" s="97"/>
      <c r="C22" s="247"/>
      <c r="D22" s="248"/>
      <c r="E22" s="248"/>
      <c r="F22" s="248"/>
      <c r="G22" s="249"/>
      <c r="H22" s="99"/>
      <c r="I22" s="99"/>
      <c r="J22" s="99"/>
      <c r="K22" s="247"/>
      <c r="L22" s="249"/>
      <c r="M22" s="96"/>
    </row>
    <row r="23" spans="2:13">
      <c r="B23" s="97"/>
      <c r="C23" s="247"/>
      <c r="D23" s="248"/>
      <c r="E23" s="248"/>
      <c r="F23" s="248"/>
      <c r="G23" s="249"/>
      <c r="H23" s="99"/>
      <c r="I23" s="99"/>
      <c r="J23" s="99"/>
      <c r="K23" s="247"/>
      <c r="L23" s="249"/>
      <c r="M23" s="96"/>
    </row>
    <row r="24" spans="2:13">
      <c r="B24" s="97"/>
      <c r="C24" s="77"/>
      <c r="D24" s="77"/>
      <c r="E24" s="77"/>
      <c r="F24" s="77"/>
      <c r="G24" s="77"/>
      <c r="H24" s="77"/>
      <c r="I24" s="77"/>
      <c r="J24" s="98" t="s">
        <v>81</v>
      </c>
      <c r="K24" s="247"/>
      <c r="L24" s="249"/>
      <c r="M24" s="96"/>
    </row>
    <row r="25" spans="2:13">
      <c r="B25" s="97"/>
      <c r="C25" s="245" t="s">
        <v>202</v>
      </c>
      <c r="D25" s="245"/>
      <c r="E25" s="245"/>
      <c r="F25" s="245"/>
      <c r="G25" s="245"/>
      <c r="H25" s="245"/>
      <c r="I25" s="245"/>
      <c r="J25" s="245"/>
      <c r="K25" s="245"/>
      <c r="L25" s="245"/>
      <c r="M25" s="96"/>
    </row>
    <row r="26" spans="2:13">
      <c r="B26" s="97"/>
      <c r="C26" s="253" t="s">
        <v>187</v>
      </c>
      <c r="D26" s="253"/>
      <c r="E26" s="253"/>
      <c r="F26" s="66" t="s">
        <v>186</v>
      </c>
      <c r="G26" s="66" t="s">
        <v>185</v>
      </c>
      <c r="H26" s="66" t="s">
        <v>184</v>
      </c>
      <c r="I26" s="66" t="s">
        <v>183</v>
      </c>
      <c r="J26" s="101" t="s">
        <v>182</v>
      </c>
      <c r="K26" s="247" t="s">
        <v>178</v>
      </c>
      <c r="L26" s="249"/>
      <c r="M26" s="96"/>
    </row>
    <row r="27" spans="2:13">
      <c r="B27" s="97"/>
      <c r="C27" s="232"/>
      <c r="D27" s="233"/>
      <c r="E27" s="234"/>
      <c r="F27" s="99"/>
      <c r="G27" s="99"/>
      <c r="H27" s="99"/>
      <c r="I27" s="99"/>
      <c r="J27" s="99"/>
      <c r="K27" s="247"/>
      <c r="L27" s="249"/>
      <c r="M27" s="96"/>
    </row>
    <row r="28" spans="2:13">
      <c r="B28" s="97"/>
      <c r="C28" s="232"/>
      <c r="D28" s="233"/>
      <c r="E28" s="234"/>
      <c r="F28" s="99"/>
      <c r="G28" s="99"/>
      <c r="H28" s="99"/>
      <c r="I28" s="99"/>
      <c r="J28" s="99"/>
      <c r="K28" s="247"/>
      <c r="L28" s="249"/>
      <c r="M28" s="96"/>
    </row>
    <row r="29" spans="2:13">
      <c r="B29" s="97"/>
      <c r="C29" s="232"/>
      <c r="D29" s="233"/>
      <c r="E29" s="234"/>
      <c r="F29" s="99"/>
      <c r="G29" s="99"/>
      <c r="H29" s="99"/>
      <c r="I29" s="99"/>
      <c r="J29" s="99"/>
      <c r="K29" s="247"/>
      <c r="L29" s="249"/>
      <c r="M29" s="96"/>
    </row>
    <row r="30" spans="2:13">
      <c r="B30" s="97"/>
      <c r="C30" s="232"/>
      <c r="D30" s="233"/>
      <c r="E30" s="234"/>
      <c r="F30" s="99"/>
      <c r="G30" s="99"/>
      <c r="H30" s="99"/>
      <c r="I30" s="99"/>
      <c r="J30" s="99"/>
      <c r="K30" s="247"/>
      <c r="L30" s="249"/>
      <c r="M30" s="96"/>
    </row>
    <row r="31" spans="2:13">
      <c r="B31" s="97"/>
      <c r="C31" s="77"/>
      <c r="D31" s="77"/>
      <c r="E31" s="77"/>
      <c r="F31" s="77"/>
      <c r="G31" s="77"/>
      <c r="H31" s="77"/>
      <c r="I31" s="77"/>
      <c r="J31" s="98" t="s">
        <v>81</v>
      </c>
      <c r="K31" s="247"/>
      <c r="L31" s="249"/>
      <c r="M31" s="96"/>
    </row>
    <row r="32" spans="2:13" ht="20.100000000000001" customHeight="1">
      <c r="B32" s="97"/>
      <c r="C32" s="245" t="s">
        <v>203</v>
      </c>
      <c r="D32" s="245"/>
      <c r="E32" s="245"/>
      <c r="F32" s="245"/>
      <c r="G32" s="245"/>
      <c r="H32" s="245"/>
      <c r="I32" s="245"/>
      <c r="J32" s="245"/>
      <c r="K32" s="245"/>
      <c r="L32" s="245"/>
      <c r="M32" s="96"/>
    </row>
    <row r="33" spans="2:13" ht="20.100000000000001" customHeight="1">
      <c r="B33" s="97"/>
      <c r="C33" s="247" t="s">
        <v>188</v>
      </c>
      <c r="D33" s="248"/>
      <c r="E33" s="248"/>
      <c r="F33" s="248"/>
      <c r="G33" s="249"/>
      <c r="H33" s="66" t="s">
        <v>189</v>
      </c>
      <c r="I33" s="66" t="s">
        <v>183</v>
      </c>
      <c r="J33" s="66" t="s">
        <v>182</v>
      </c>
      <c r="K33" s="247" t="s">
        <v>178</v>
      </c>
      <c r="L33" s="249"/>
      <c r="M33" s="96"/>
    </row>
    <row r="34" spans="2:13">
      <c r="B34" s="97"/>
      <c r="C34" s="250"/>
      <c r="D34" s="251"/>
      <c r="E34" s="251"/>
      <c r="F34" s="251"/>
      <c r="G34" s="252"/>
      <c r="H34" s="99"/>
      <c r="I34" s="99"/>
      <c r="J34" s="99"/>
      <c r="K34" s="247"/>
      <c r="L34" s="249"/>
      <c r="M34" s="96"/>
    </row>
    <row r="35" spans="2:13">
      <c r="B35" s="97"/>
      <c r="C35" s="250"/>
      <c r="D35" s="251"/>
      <c r="E35" s="251"/>
      <c r="F35" s="251"/>
      <c r="G35" s="252"/>
      <c r="H35" s="99"/>
      <c r="I35" s="99"/>
      <c r="J35" s="99"/>
      <c r="K35" s="247"/>
      <c r="L35" s="249"/>
      <c r="M35" s="96"/>
    </row>
    <row r="36" spans="2:13">
      <c r="B36" s="97"/>
      <c r="C36" s="250"/>
      <c r="D36" s="251"/>
      <c r="E36" s="251"/>
      <c r="F36" s="251"/>
      <c r="G36" s="252"/>
      <c r="H36" s="99"/>
      <c r="I36" s="99"/>
      <c r="J36" s="99"/>
      <c r="K36" s="247"/>
      <c r="L36" s="249"/>
      <c r="M36" s="96"/>
    </row>
    <row r="37" spans="2:13">
      <c r="B37" s="97"/>
      <c r="C37" s="250"/>
      <c r="D37" s="251"/>
      <c r="E37" s="251"/>
      <c r="F37" s="251"/>
      <c r="G37" s="252"/>
      <c r="H37" s="99"/>
      <c r="I37" s="99"/>
      <c r="J37" s="99"/>
      <c r="K37" s="247"/>
      <c r="L37" s="249"/>
      <c r="M37" s="96"/>
    </row>
    <row r="38" spans="2:13">
      <c r="B38" s="97"/>
      <c r="C38" s="240"/>
      <c r="D38" s="240"/>
      <c r="E38" s="240"/>
      <c r="F38" s="240"/>
      <c r="G38" s="240"/>
      <c r="H38" s="77"/>
      <c r="I38" s="77"/>
      <c r="J38" s="98" t="s">
        <v>81</v>
      </c>
      <c r="K38" s="247"/>
      <c r="L38" s="249"/>
      <c r="M38" s="96"/>
    </row>
    <row r="39" spans="2:13" ht="20.100000000000001" customHeight="1">
      <c r="B39" s="97"/>
      <c r="C39" s="245" t="s">
        <v>181</v>
      </c>
      <c r="D39" s="245"/>
      <c r="E39" s="245"/>
      <c r="F39" s="245"/>
      <c r="G39" s="245"/>
      <c r="H39" s="245"/>
      <c r="I39" s="245"/>
      <c r="J39" s="245"/>
      <c r="K39" s="245"/>
      <c r="L39" s="245"/>
      <c r="M39" s="96"/>
    </row>
    <row r="40" spans="2:13" ht="20.100000000000001" customHeight="1">
      <c r="B40" s="97"/>
      <c r="C40" s="247" t="s">
        <v>180</v>
      </c>
      <c r="D40" s="248"/>
      <c r="E40" s="248"/>
      <c r="F40" s="249"/>
      <c r="G40" s="66" t="s">
        <v>1</v>
      </c>
      <c r="H40" s="66" t="s">
        <v>179</v>
      </c>
      <c r="I40" s="66" t="s">
        <v>196</v>
      </c>
      <c r="J40" s="66" t="s">
        <v>197</v>
      </c>
      <c r="K40" s="247" t="s">
        <v>178</v>
      </c>
      <c r="L40" s="249"/>
      <c r="M40" s="96"/>
    </row>
    <row r="41" spans="2:13">
      <c r="B41" s="97"/>
      <c r="C41" s="247"/>
      <c r="D41" s="248"/>
      <c r="E41" s="248"/>
      <c r="F41" s="249"/>
      <c r="G41" s="100"/>
      <c r="H41" s="99"/>
      <c r="I41" s="99"/>
      <c r="J41" s="99"/>
      <c r="K41" s="247"/>
      <c r="L41" s="249"/>
      <c r="M41" s="96"/>
    </row>
    <row r="42" spans="2:13">
      <c r="B42" s="97"/>
      <c r="C42" s="247"/>
      <c r="D42" s="248"/>
      <c r="E42" s="248"/>
      <c r="F42" s="249"/>
      <c r="G42" s="100"/>
      <c r="H42" s="99"/>
      <c r="I42" s="99"/>
      <c r="J42" s="99"/>
      <c r="K42" s="247"/>
      <c r="L42" s="249"/>
      <c r="M42" s="96"/>
    </row>
    <row r="43" spans="2:13">
      <c r="B43" s="97"/>
      <c r="C43" s="247"/>
      <c r="D43" s="248"/>
      <c r="E43" s="248"/>
      <c r="F43" s="249"/>
      <c r="G43" s="100"/>
      <c r="H43" s="99"/>
      <c r="I43" s="99"/>
      <c r="J43" s="99"/>
      <c r="K43" s="247"/>
      <c r="L43" s="249"/>
      <c r="M43" s="96"/>
    </row>
    <row r="44" spans="2:13">
      <c r="B44" s="97"/>
      <c r="C44" s="247"/>
      <c r="D44" s="248"/>
      <c r="E44" s="248"/>
      <c r="F44" s="249"/>
      <c r="G44" s="100"/>
      <c r="H44" s="99"/>
      <c r="I44" s="99"/>
      <c r="J44" s="99"/>
      <c r="K44" s="247"/>
      <c r="L44" s="249"/>
      <c r="M44" s="96"/>
    </row>
    <row r="45" spans="2:13">
      <c r="B45" s="97"/>
      <c r="C45" s="247"/>
      <c r="D45" s="248"/>
      <c r="E45" s="248"/>
      <c r="F45" s="249"/>
      <c r="G45" s="100"/>
      <c r="H45" s="99"/>
      <c r="I45" s="99"/>
      <c r="J45" s="99"/>
      <c r="K45" s="247"/>
      <c r="L45" s="249"/>
      <c r="M45" s="96"/>
    </row>
    <row r="46" spans="2:13">
      <c r="B46" s="97"/>
      <c r="C46" s="247"/>
      <c r="D46" s="248"/>
      <c r="E46" s="248"/>
      <c r="F46" s="249"/>
      <c r="G46" s="100"/>
      <c r="H46" s="99"/>
      <c r="I46" s="99"/>
      <c r="J46" s="99"/>
      <c r="K46" s="247"/>
      <c r="L46" s="249"/>
      <c r="M46" s="96"/>
    </row>
    <row r="47" spans="2:13">
      <c r="B47" s="97"/>
      <c r="C47" s="247"/>
      <c r="D47" s="248"/>
      <c r="E47" s="248"/>
      <c r="F47" s="249"/>
      <c r="G47" s="100"/>
      <c r="H47" s="99"/>
      <c r="I47" s="99"/>
      <c r="J47" s="99"/>
      <c r="K47" s="247"/>
      <c r="L47" s="249"/>
      <c r="M47" s="96"/>
    </row>
    <row r="48" spans="2:13">
      <c r="B48" s="97"/>
      <c r="C48" s="77"/>
      <c r="D48" s="77"/>
      <c r="E48" s="77"/>
      <c r="F48" s="77"/>
      <c r="G48" s="77"/>
      <c r="H48" s="77"/>
      <c r="I48" s="77"/>
      <c r="J48" s="98" t="s">
        <v>81</v>
      </c>
      <c r="K48" s="247"/>
      <c r="L48" s="249"/>
      <c r="M48" s="96"/>
    </row>
    <row r="49" spans="2:13" ht="9" customHeight="1">
      <c r="B49" s="97"/>
      <c r="M49" s="96"/>
    </row>
    <row r="50" spans="2:13" ht="24.95" customHeight="1">
      <c r="B50" s="97"/>
      <c r="C50" s="244" t="s">
        <v>1</v>
      </c>
      <c r="D50" s="244"/>
      <c r="E50" s="244"/>
      <c r="F50" s="244"/>
      <c r="G50" s="244"/>
      <c r="H50" s="242" t="s">
        <v>201</v>
      </c>
      <c r="I50" s="242"/>
      <c r="J50" s="243"/>
      <c r="K50" s="255"/>
      <c r="L50" s="256"/>
      <c r="M50" s="96"/>
    </row>
    <row r="51" spans="2:13" ht="10.5" customHeight="1">
      <c r="B51" s="95"/>
      <c r="C51" s="94"/>
      <c r="D51" s="94"/>
      <c r="E51" s="94"/>
      <c r="F51" s="94"/>
      <c r="G51" s="94"/>
      <c r="H51" s="94"/>
      <c r="I51" s="94"/>
      <c r="J51" s="94"/>
      <c r="K51" s="94"/>
      <c r="L51" s="94"/>
      <c r="M51" s="93"/>
    </row>
    <row r="52" spans="2:13" ht="6.75" customHeight="1"/>
    <row r="55" spans="2:13" ht="30" customHeight="1">
      <c r="B55" s="257" t="s">
        <v>198</v>
      </c>
      <c r="C55" s="257"/>
      <c r="D55" s="257"/>
      <c r="E55" s="257"/>
      <c r="F55" s="257"/>
      <c r="G55" s="257"/>
      <c r="H55" s="257"/>
      <c r="I55" s="257"/>
      <c r="J55" s="257"/>
      <c r="K55" s="257"/>
      <c r="L55" s="257"/>
      <c r="M55" s="257"/>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09 CUADRO CANTIDADES</vt:lpstr>
      <vt:lpstr>10 APU</vt:lpstr>
      <vt:lpstr>11 AIU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AIU'!Área_de_impresión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lpstr>'11 AIU'!Títulos_a_imprimir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Patricia</cp:lastModifiedBy>
  <cp:lastPrinted>2020-07-28T20:23:58Z</cp:lastPrinted>
  <dcterms:created xsi:type="dcterms:W3CDTF">2020-04-27T19:39:39Z</dcterms:created>
  <dcterms:modified xsi:type="dcterms:W3CDTF">2021-09-23T23:19:04Z</dcterms:modified>
</cp:coreProperties>
</file>