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OFERTAS\"/>
    </mc:Choice>
  </mc:AlternateContent>
  <xr:revisionPtr revIDLastSave="0" documentId="13_ncr:1_{7080BD45-D5EF-41D5-AE66-F49A4AEAAC61}" xr6:coauthVersionLast="47" xr6:coauthVersionMax="47" xr10:uidLastSave="{00000000-0000-0000-0000-000000000000}"/>
  <bookViews>
    <workbookView xWindow="-120" yWindow="-120" windowWidth="29040" windowHeight="15720" xr2:uid="{C1494029-F0F9-4577-987F-BA0C56C95C4A}"/>
  </bookViews>
  <sheets>
    <sheet name="ANEXO 4 ESTANTERIAS Y ALMACEN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11" i="1" l="1"/>
  <c r="AQ11" i="1" l="1"/>
  <c r="AN11" i="1"/>
  <c r="AQ9" i="1"/>
  <c r="AQ10" i="1"/>
  <c r="AQ8" i="1"/>
  <c r="AH10" i="1" l="1"/>
  <c r="AI10" i="1" s="1"/>
  <c r="AJ10" i="1" s="1"/>
  <c r="AH9" i="1"/>
  <c r="AI9" i="1" s="1"/>
  <c r="AJ9" i="1" s="1"/>
  <c r="AH8" i="1"/>
  <c r="AI8" i="1" s="1"/>
  <c r="AJ8" i="1" s="1"/>
  <c r="AJ11" i="1" s="1"/>
  <c r="V10" i="1"/>
  <c r="W10" i="1" s="1"/>
  <c r="X10" i="1" s="1"/>
  <c r="V9" i="1"/>
  <c r="W9" i="1" s="1"/>
  <c r="X9" i="1" s="1"/>
  <c r="V8" i="1"/>
  <c r="W8" i="1" s="1"/>
  <c r="X8" i="1" s="1"/>
  <c r="X11" i="1" s="1"/>
  <c r="J10" i="1" l="1"/>
  <c r="K10" i="1" s="1"/>
  <c r="L10" i="1" s="1"/>
  <c r="J9" i="1"/>
  <c r="K9" i="1" s="1"/>
  <c r="L9" i="1" s="1"/>
  <c r="J8" i="1"/>
  <c r="K8" i="1" s="1"/>
  <c r="L8" i="1" s="1"/>
  <c r="L11" i="1" l="1"/>
</calcChain>
</file>

<file path=xl/sharedStrings.xml><?xml version="1.0" encoding="utf-8"?>
<sst xmlns="http://schemas.openxmlformats.org/spreadsheetml/2006/main" count="111" uniqueCount="47">
  <si>
    <t xml:space="preserve">UNIVERSIDAD TECNOLÓGICA DE PEREIRA </t>
  </si>
  <si>
    <t>INVITACIÓN PÚBLICA  BS 20 DE 2026</t>
  </si>
  <si>
    <t xml:space="preserve">
“COMPRA DE AMOBLAMIENTO PARA LAS DEPENDENCIAS DE LA UNIVERSIDAD ”</t>
  </si>
  <si>
    <t>ANEXO 4 COMPRA DE ESTANTERÍAS Y ELEMENTOS DE ALMACENAMIENTO</t>
  </si>
  <si>
    <t>ÍTEM</t>
  </si>
  <si>
    <t>NOMBREL DEL ELEMENTO</t>
  </si>
  <si>
    <t>DESCRIPCIÓN ESPECIFICACIONES</t>
  </si>
  <si>
    <t xml:space="preserve">MARCA </t>
  </si>
  <si>
    <t>UNIDAD DE MEDIDA</t>
  </si>
  <si>
    <t>CANTIDAD</t>
  </si>
  <si>
    <t>DESCRIPCION MARCA/ REFERENCIA/ESPECIFICACIONES OFERTADAS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</si>
  <si>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</si>
  <si>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</si>
  <si>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</si>
  <si>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</si>
  <si>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</si>
  <si>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</si>
  <si>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TIEMPO DE GARANTIA 
</t>
  </si>
  <si>
    <t xml:space="preserve">IMÁGENES DE REFERENCIA </t>
  </si>
  <si>
    <t>Estanteria</t>
  </si>
  <si>
    <t>Estantería altura 90 cm: Medidas 110 cm de ancho x 90 cm de alto x 45 cm de profundidad. La estanteria cuenta con 3 niveles utiles, capacidad de carga de 200 kg por nivel. Los entrepaños permiten ser graduados a diferentes alturas. El sistema de entrepaños es modular y estan reforzados en su parte inferior. Los parales, vigas y entrepaños son fabricados en lamina CR. calibre 16 (1.5 mm), con acabado en pintura al horno de aplicación electrostática 60-80μ, todas sus partes quedán totalmente recubiertas por este acabado evitando la corrosión. Incluye pestaña antirebose.</t>
  </si>
  <si>
    <t>Unidad</t>
  </si>
  <si>
    <t>Estantería altura 2m: Medidas 110 cm de ancho x 2,00 cm de alto x 45 cm de profundidad. La estanteria cuenta con 6 niveles utiles, capacidad de carga de 200 kg por nivel. Los entrepaños permiten ser graduados a diferentes alturas. El sistema de entrepaños es modular y estan reforzados en su parte inferior. Los parales, vigas y entrepaños son fabricados en lamina CR. calibre 16 (1.5 mm), con acabado en pintura al horno de aplicación electrostática 60-80μ, todas sus partes quedán totalmente recubiertas por este acabado evitando la corrosión. Incluye pestaña antirebose.</t>
  </si>
  <si>
    <t>Cajones para almacenamiento</t>
  </si>
  <si>
    <t>Almacenamiento de Laboratorio: Almacenamiento bajo, medidas 0,90 ancho X 0,49 profundidad x 0,70 alto. Fabricado en lamina Cold rolled calibre 18” con acabado en pintura al horno de aplicación electrostática 60-80μ, todas sus partes quedán totalmente recubiertas por este acabado evitando la corrosión. Capacidad de carga es de 80 kg por entrepaño. Incluye 1 entrepaño interno, para 2 niveles útiles, puertas abatibles con cerradura, llave, manija en aluminio y niveladores a piso fabricados en polipropileno de alta densidad, con un diámetro total de 30 mm, altura 20 mm, tornillo de rosca de 5/16¨ x 1½¨.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</si>
  <si>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</si>
  <si>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</si>
  <si>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</si>
  <si>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</si>
  <si>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</si>
  <si>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</si>
  <si>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 xml:space="preserve">COMPARATIVO ECONOMICO </t>
  </si>
  <si>
    <t xml:space="preserve">SOLINOFF SAS </t>
  </si>
  <si>
    <t>SOLINOFF</t>
  </si>
  <si>
    <t>45 DIAS</t>
  </si>
  <si>
    <t>5 AÑOS</t>
  </si>
  <si>
    <t>METALCON</t>
  </si>
  <si>
    <t xml:space="preserve">METALES Y CONCEPTOS </t>
  </si>
  <si>
    <t xml:space="preserve">30 DIAS </t>
  </si>
  <si>
    <t>BASA</t>
  </si>
  <si>
    <t xml:space="preserve">BASA DISEÑO SAS </t>
  </si>
  <si>
    <t>45 dias</t>
  </si>
  <si>
    <t>18 meses</t>
  </si>
  <si>
    <t xml:space="preserve">PRESUPUESTO DISPONIBLE </t>
  </si>
  <si>
    <t xml:space="preserve">DIFERENCIA </t>
  </si>
  <si>
    <t xml:space="preserve">MEJOR PRECIO </t>
  </si>
  <si>
    <t xml:space="preserve">MINIMO VALOR TOTAL IVA INCLUIDO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</si>
</sst>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79">
    <xf numFmtId="0" fontId="0" fillId="0" borderId="0" xfId="0"/>
    <xf numFmtId="0" fontId="3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9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9" fontId="7" fillId="0" borderId="0" xfId="3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" xfId="4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42" fontId="2" fillId="4" borderId="5" xfId="2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1" xfId="4" applyNumberFormat="1" applyFont="1" applyFill="1" applyBorder="1" applyAlignment="1">
      <alignment horizontal="center" vertical="center" wrapText="1"/>
    </xf>
    <xf numFmtId="42" fontId="2" fillId="5" borderId="5" xfId="2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1" xfId="4" applyNumberFormat="1" applyFont="1" applyFill="1" applyBorder="1" applyAlignment="1">
      <alignment horizontal="center" vertical="center" wrapText="1"/>
    </xf>
    <xf numFmtId="42" fontId="2" fillId="6" borderId="5" xfId="2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6" borderId="7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 applyProtection="1">
      <alignment horizontal="center"/>
      <protection locked="0"/>
    </xf>
    <xf numFmtId="0" fontId="2" fillId="6" borderId="8" xfId="0" applyFont="1" applyFill="1" applyBorder="1" applyAlignment="1" applyProtection="1">
      <alignment horizontal="center"/>
      <protection locked="0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2" fontId="2" fillId="8" borderId="1" xfId="0" applyNumberFormat="1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horizontal="center" vertical="center"/>
    </xf>
  </cellXfs>
  <cellStyles count="5">
    <cellStyle name="Excel Built-in Normal" xfId="4" xr:uid="{D5A7DF25-540D-4EC3-A7E1-5FE3ABE7D26C}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352425</xdr:colOff>
      <xdr:row>7</xdr:row>
      <xdr:rowOff>76200</xdr:rowOff>
    </xdr:from>
    <xdr:to>
      <xdr:col>14</xdr:col>
      <xdr:colOff>1438427</xdr:colOff>
      <xdr:row>7</xdr:row>
      <xdr:rowOff>1838571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9EC0F4-7693-429E-B03D-A9F329329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06775" y="2438400"/>
          <a:ext cx="1086002" cy="1762371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333375</xdr:colOff>
      <xdr:row>8</xdr:row>
      <xdr:rowOff>76200</xdr:rowOff>
    </xdr:from>
    <xdr:to>
      <xdr:col>14</xdr:col>
      <xdr:colOff>1324113</xdr:colOff>
      <xdr:row>8</xdr:row>
      <xdr:rowOff>1809992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0C4C76-1942-4C92-B225-49D67578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87725" y="4162425"/>
          <a:ext cx="990738" cy="1733792"/>
        </a:xfrm>
        <a:prstGeom prst="rect">
          <a:avLst/>
        </a:prstGeom>
      </xdr:spPr>
    </xdr:pic>
    <xdr:clientData/>
  </xdr:twoCellAnchor>
  <xdr:twoCellAnchor editAs="oneCell">
    <xdr:from>
      <xdr:col>14</xdr:col>
      <xdr:colOff>257174</xdr:colOff>
      <xdr:row>9</xdr:row>
      <xdr:rowOff>106545</xdr:rowOff>
    </xdr:from>
    <xdr:to>
      <xdr:col>14</xdr:col>
      <xdr:colOff>1647825</xdr:colOff>
      <xdr:row>9</xdr:row>
      <xdr:rowOff>1257429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246291-9E85-49F6-A65A-AC9E006CE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11524" y="6088245"/>
          <a:ext cx="1390651" cy="1150884"/>
        </a:xfrm>
        <a:prstGeom prst="rect">
          <a:avLst/>
        </a:prstGeom>
      </xdr:spPr>
    </xdr:pic>
    <xdr:clientData/>
  </xdr:twoCellAnchor>
  <xdr:oneCellAnchor>
    <xdr:from>
      <xdr:col>26</xdr:col>
      <xdr:colOff>352425</xdr:colOff>
      <xdr:row>7</xdr:row>
      <xdr:rowOff>76200</xdr:rowOff>
    </xdr:from>
    <xdr:ext cx="1086002" cy="1762371"/>
    <xdr:pic>
      <xdr:nvPicPr>
        <xdr:cNvPr id="5" name="Imagen 4">
          <a:extLst>
            <a:ext uri="{FF2B5EF4-FFF2-40B4-BE49-F238E27FC236}">
              <a16:creationId xmlns:a16="http://schemas.microsoft.com/office/drawing/2014/main" id="{76F995AF-4C86-4F3A-9BB9-C44438A91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01950" y="2438400"/>
          <a:ext cx="1086002" cy="1762371"/>
        </a:xfrm>
        <a:prstGeom prst="rect">
          <a:avLst/>
        </a:prstGeom>
      </xdr:spPr>
    </xdr:pic>
    <xdr:clientData/>
  </xdr:oneCellAnchor>
  <xdr:oneCellAnchor>
    <xdr:from>
      <xdr:col>26</xdr:col>
      <xdr:colOff>333375</xdr:colOff>
      <xdr:row>8</xdr:row>
      <xdr:rowOff>76200</xdr:rowOff>
    </xdr:from>
    <xdr:ext cx="990738" cy="1733792"/>
    <xdr:pic>
      <xdr:nvPicPr>
        <xdr:cNvPr id="6" name="Imagen 5">
          <a:extLst>
            <a:ext uri="{FF2B5EF4-FFF2-40B4-BE49-F238E27FC236}">
              <a16:creationId xmlns:a16="http://schemas.microsoft.com/office/drawing/2014/main" id="{39D73E45-14DB-4422-B2AC-47F132CE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82900" y="4162425"/>
          <a:ext cx="990738" cy="1733792"/>
        </a:xfrm>
        <a:prstGeom prst="rect">
          <a:avLst/>
        </a:prstGeom>
      </xdr:spPr>
    </xdr:pic>
    <xdr:clientData/>
  </xdr:oneCellAnchor>
  <xdr:oneCellAnchor>
    <xdr:from>
      <xdr:col>26</xdr:col>
      <xdr:colOff>257174</xdr:colOff>
      <xdr:row>9</xdr:row>
      <xdr:rowOff>106545</xdr:rowOff>
    </xdr:from>
    <xdr:ext cx="1390651" cy="1150884"/>
    <xdr:pic>
      <xdr:nvPicPr>
        <xdr:cNvPr id="7" name="Imagen 6">
          <a:extLst>
            <a:ext uri="{FF2B5EF4-FFF2-40B4-BE49-F238E27FC236}">
              <a16:creationId xmlns:a16="http://schemas.microsoft.com/office/drawing/2014/main" id="{00589DFE-FD93-4C35-89A4-5C4C252AF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06699" y="6088245"/>
          <a:ext cx="1390651" cy="1150884"/>
        </a:xfrm>
        <a:prstGeom prst="rect">
          <a:avLst/>
        </a:prstGeom>
      </xdr:spPr>
    </xdr:pic>
    <xdr:clientData/>
  </xdr:oneCellAnchor>
  <xdr:oneCellAnchor>
    <xdr:from>
      <xdr:col>38</xdr:col>
      <xdr:colOff>352425</xdr:colOff>
      <xdr:row>7</xdr:row>
      <xdr:rowOff>76200</xdr:rowOff>
    </xdr:from>
    <xdr:ext cx="1086002" cy="1762371"/>
    <xdr:pic>
      <xdr:nvPicPr>
        <xdr:cNvPr id="8" name="Imagen 7">
          <a:extLst>
            <a:ext uri="{FF2B5EF4-FFF2-40B4-BE49-F238E27FC236}">
              <a16:creationId xmlns:a16="http://schemas.microsoft.com/office/drawing/2014/main" id="{E5F1C594-331D-4D2E-855A-22C8239EB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01950" y="2438400"/>
          <a:ext cx="1086002" cy="1762371"/>
        </a:xfrm>
        <a:prstGeom prst="rect">
          <a:avLst/>
        </a:prstGeom>
      </xdr:spPr>
    </xdr:pic>
    <xdr:clientData/>
  </xdr:oneCellAnchor>
  <xdr:oneCellAnchor>
    <xdr:from>
      <xdr:col>38</xdr:col>
      <xdr:colOff>333375</xdr:colOff>
      <xdr:row>8</xdr:row>
      <xdr:rowOff>76200</xdr:rowOff>
    </xdr:from>
    <xdr:ext cx="990738" cy="1733792"/>
    <xdr:pic>
      <xdr:nvPicPr>
        <xdr:cNvPr id="9" name="Imagen 8">
          <a:extLst>
            <a:ext uri="{FF2B5EF4-FFF2-40B4-BE49-F238E27FC236}">
              <a16:creationId xmlns:a16="http://schemas.microsoft.com/office/drawing/2014/main" id="{43E54653-1975-49E8-A1F4-06AC462E9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82900" y="4162425"/>
          <a:ext cx="990738" cy="1733792"/>
        </a:xfrm>
        <a:prstGeom prst="rect">
          <a:avLst/>
        </a:prstGeom>
      </xdr:spPr>
    </xdr:pic>
    <xdr:clientData/>
  </xdr:oneCellAnchor>
  <xdr:oneCellAnchor>
    <xdr:from>
      <xdr:col>38</xdr:col>
      <xdr:colOff>257174</xdr:colOff>
      <xdr:row>9</xdr:row>
      <xdr:rowOff>106545</xdr:rowOff>
    </xdr:from>
    <xdr:ext cx="1390651" cy="1150884"/>
    <xdr:pic>
      <xdr:nvPicPr>
        <xdr:cNvPr id="10" name="Imagen 9">
          <a:extLst>
            <a:ext uri="{FF2B5EF4-FFF2-40B4-BE49-F238E27FC236}">
              <a16:creationId xmlns:a16="http://schemas.microsoft.com/office/drawing/2014/main" id="{CB88D331-32F6-4E99-97C1-0D0AA39A3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06699" y="6088245"/>
          <a:ext cx="1390651" cy="11508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C2034-ECF3-4389-9066-767CB80F9A57}">
  <dimension ref="A1:AQ34"/>
  <sheetViews>
    <sheetView tabSelected="1" topLeftCell="Z1" zoomScale="90" zoomScaleNormal="90" workbookViewId="0">
      <pane ySplit="1" topLeftCell="A8" activePane="bottomLeft" state="frozen"/>
      <selection pane="bottomLeft" activeCell="AE8" sqref="AE8"/>
    </sheetView>
  </sheetViews>
  <sheetFormatPr baseColWidth="10" defaultColWidth="11.42578125" defaultRowHeight="12" x14ac:dyDescent="0.2"/>
  <cols>
    <col min="1" max="1" width="4.7109375" style="1" bestFit="1" customWidth="1"/>
    <col min="2" max="2" width="14.7109375" style="31" customWidth="1"/>
    <col min="3" max="3" width="53.5703125" style="32" customWidth="1"/>
    <col min="4" max="4" width="8.28515625" style="32" customWidth="1"/>
    <col min="5" max="5" width="9.85546875" style="1" bestFit="1" customWidth="1"/>
    <col min="6" max="6" width="9.28515625" style="1" bestFit="1" customWidth="1"/>
    <col min="7" max="7" width="41.7109375" style="1" customWidth="1"/>
    <col min="8" max="9" width="14.42578125" style="1" customWidth="1"/>
    <col min="10" max="10" width="12" style="1" customWidth="1"/>
    <col min="11" max="11" width="14.42578125" style="1" customWidth="1"/>
    <col min="12" max="12" width="12.42578125" style="1" customWidth="1"/>
    <col min="13" max="13" width="13.42578125" style="1" customWidth="1"/>
    <col min="14" max="14" width="12.28515625" style="1" customWidth="1"/>
    <col min="15" max="15" width="27.7109375" style="1" customWidth="1"/>
    <col min="16" max="16" width="10.42578125" style="32" customWidth="1"/>
    <col min="17" max="17" width="9.85546875" style="1" bestFit="1" customWidth="1"/>
    <col min="18" max="18" width="9.28515625" style="1" bestFit="1" customWidth="1"/>
    <col min="19" max="19" width="40.28515625" style="1" customWidth="1"/>
    <col min="20" max="21" width="14.42578125" style="1" customWidth="1"/>
    <col min="22" max="22" width="12" style="1" customWidth="1"/>
    <col min="23" max="23" width="14.42578125" style="1" customWidth="1"/>
    <col min="24" max="24" width="12.42578125" style="1" customWidth="1"/>
    <col min="25" max="25" width="13.42578125" style="1" customWidth="1"/>
    <col min="26" max="26" width="12.28515625" style="1" customWidth="1"/>
    <col min="27" max="27" width="27.7109375" style="1" customWidth="1"/>
    <col min="28" max="28" width="7" style="32" bestFit="1" customWidth="1"/>
    <col min="29" max="29" width="9.85546875" style="1" bestFit="1" customWidth="1"/>
    <col min="30" max="30" width="9.28515625" style="1" bestFit="1" customWidth="1"/>
    <col min="31" max="31" width="41.28515625" style="1" customWidth="1"/>
    <col min="32" max="33" width="14.42578125" style="1" customWidth="1"/>
    <col min="34" max="34" width="12" style="1" customWidth="1"/>
    <col min="35" max="35" width="14.42578125" style="1" customWidth="1"/>
    <col min="36" max="36" width="12.42578125" style="1" customWidth="1"/>
    <col min="37" max="37" width="13.42578125" style="1" customWidth="1"/>
    <col min="38" max="38" width="12.28515625" style="1" customWidth="1"/>
    <col min="39" max="39" width="27.7109375" style="1" customWidth="1"/>
    <col min="40" max="40" width="11.7109375" style="18" customWidth="1"/>
    <col min="41" max="41" width="12.85546875" style="18" customWidth="1"/>
    <col min="42" max="42" width="13.7109375" style="18" customWidth="1"/>
    <col min="43" max="43" width="21.42578125" style="31" customWidth="1"/>
    <col min="44" max="16384" width="11.42578125" style="1"/>
  </cols>
  <sheetData>
    <row r="1" spans="1:43" ht="1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P1" s="1"/>
      <c r="AB1" s="1"/>
    </row>
    <row r="2" spans="1:43" ht="15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P2" s="1"/>
      <c r="AB2" s="1"/>
    </row>
    <row r="3" spans="1:43" ht="17.25" customHeight="1" x14ac:dyDescent="0.2">
      <c r="A3" s="55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P3" s="1"/>
      <c r="AB3" s="1"/>
    </row>
    <row r="4" spans="1:43" ht="14.25" customHeight="1" x14ac:dyDescent="0.2">
      <c r="A4" s="56" t="s">
        <v>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P4" s="1"/>
      <c r="AB4" s="1"/>
    </row>
    <row r="5" spans="1:43" ht="45.75" customHeight="1" x14ac:dyDescent="0.2">
      <c r="A5" s="55" t="s">
        <v>3</v>
      </c>
      <c r="B5" s="55"/>
      <c r="C5" s="2"/>
      <c r="D5" s="2"/>
      <c r="E5" s="2"/>
      <c r="F5" s="2"/>
      <c r="G5" s="2"/>
      <c r="H5" s="2"/>
      <c r="I5" s="2"/>
      <c r="J5" s="2"/>
      <c r="K5" s="2"/>
      <c r="L5" s="2"/>
      <c r="P5" s="2"/>
      <c r="Q5" s="2"/>
      <c r="R5" s="2"/>
      <c r="S5" s="2"/>
      <c r="T5" s="2"/>
      <c r="U5" s="2"/>
      <c r="V5" s="2"/>
      <c r="W5" s="2"/>
      <c r="X5" s="2"/>
      <c r="AB5" s="2"/>
      <c r="AC5" s="2"/>
      <c r="AD5" s="2"/>
      <c r="AE5" s="2"/>
      <c r="AF5" s="2"/>
      <c r="AG5" s="2"/>
      <c r="AH5" s="2"/>
      <c r="AI5" s="2"/>
      <c r="AJ5" s="2"/>
    </row>
    <row r="6" spans="1:43" ht="17.25" customHeight="1" x14ac:dyDescent="0.2">
      <c r="A6" s="3"/>
      <c r="B6" s="4"/>
      <c r="C6" s="5"/>
      <c r="D6" s="57" t="s">
        <v>32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  <c r="P6" s="63" t="s">
        <v>37</v>
      </c>
      <c r="Q6" s="64"/>
      <c r="R6" s="64"/>
      <c r="S6" s="64"/>
      <c r="T6" s="64"/>
      <c r="U6" s="64"/>
      <c r="V6" s="64"/>
      <c r="W6" s="64"/>
      <c r="X6" s="64"/>
      <c r="Y6" s="64"/>
      <c r="Z6" s="64"/>
      <c r="AA6" s="65"/>
      <c r="AB6" s="69" t="s">
        <v>40</v>
      </c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1"/>
    </row>
    <row r="7" spans="1:43" ht="60.75" customHeight="1" x14ac:dyDescent="0.2">
      <c r="A7" s="6" t="s">
        <v>4</v>
      </c>
      <c r="B7" s="6" t="s">
        <v>5</v>
      </c>
      <c r="C7" s="6" t="s">
        <v>6</v>
      </c>
      <c r="D7" s="33" t="s">
        <v>7</v>
      </c>
      <c r="E7" s="33" t="s">
        <v>8</v>
      </c>
      <c r="F7" s="34" t="s">
        <v>9</v>
      </c>
      <c r="G7" s="35" t="s">
        <v>10</v>
      </c>
      <c r="H7" s="35" t="s">
        <v>11</v>
      </c>
      <c r="I7" s="35" t="s">
        <v>12</v>
      </c>
      <c r="J7" s="35" t="s">
        <v>13</v>
      </c>
      <c r="K7" s="35" t="s">
        <v>14</v>
      </c>
      <c r="L7" s="36" t="s">
        <v>15</v>
      </c>
      <c r="M7" s="36" t="s">
        <v>16</v>
      </c>
      <c r="N7" s="36" t="s">
        <v>17</v>
      </c>
      <c r="O7" s="36" t="s">
        <v>18</v>
      </c>
      <c r="P7" s="39" t="s">
        <v>7</v>
      </c>
      <c r="Q7" s="39" t="s">
        <v>8</v>
      </c>
      <c r="R7" s="40" t="s">
        <v>9</v>
      </c>
      <c r="S7" s="41" t="s">
        <v>10</v>
      </c>
      <c r="T7" s="41" t="s">
        <v>11</v>
      </c>
      <c r="U7" s="41" t="s">
        <v>12</v>
      </c>
      <c r="V7" s="41" t="s">
        <v>13</v>
      </c>
      <c r="W7" s="41" t="s">
        <v>14</v>
      </c>
      <c r="X7" s="42" t="s">
        <v>15</v>
      </c>
      <c r="Y7" s="42" t="s">
        <v>16</v>
      </c>
      <c r="Z7" s="42" t="s">
        <v>17</v>
      </c>
      <c r="AA7" s="42" t="s">
        <v>18</v>
      </c>
      <c r="AB7" s="44" t="s">
        <v>7</v>
      </c>
      <c r="AC7" s="44" t="s">
        <v>8</v>
      </c>
      <c r="AD7" s="45" t="s">
        <v>9</v>
      </c>
      <c r="AE7" s="46" t="s">
        <v>10</v>
      </c>
      <c r="AF7" s="46" t="s">
        <v>11</v>
      </c>
      <c r="AG7" s="46" t="s">
        <v>12</v>
      </c>
      <c r="AH7" s="46" t="s">
        <v>13</v>
      </c>
      <c r="AI7" s="46" t="s">
        <v>14</v>
      </c>
      <c r="AJ7" s="47" t="s">
        <v>15</v>
      </c>
      <c r="AK7" s="47" t="s">
        <v>16</v>
      </c>
      <c r="AL7" s="47" t="s">
        <v>17</v>
      </c>
      <c r="AM7" s="47" t="s">
        <v>18</v>
      </c>
      <c r="AN7" s="49" t="s">
        <v>46</v>
      </c>
      <c r="AO7" s="49" t="s">
        <v>43</v>
      </c>
      <c r="AP7" s="49" t="s">
        <v>44</v>
      </c>
      <c r="AQ7" s="49" t="s">
        <v>45</v>
      </c>
    </row>
    <row r="8" spans="1:43" ht="158.25" customHeight="1" x14ac:dyDescent="0.2">
      <c r="A8" s="7">
        <v>1</v>
      </c>
      <c r="B8" s="8" t="s">
        <v>19</v>
      </c>
      <c r="C8" s="9" t="s">
        <v>20</v>
      </c>
      <c r="D8" s="10" t="s">
        <v>33</v>
      </c>
      <c r="E8" s="10" t="s">
        <v>21</v>
      </c>
      <c r="F8" s="10">
        <v>1</v>
      </c>
      <c r="G8" s="9" t="s">
        <v>20</v>
      </c>
      <c r="H8" s="12">
        <v>1090300</v>
      </c>
      <c r="I8" s="13">
        <v>0.19</v>
      </c>
      <c r="J8" s="12">
        <f>+H8*I8</f>
        <v>207157</v>
      </c>
      <c r="K8" s="12">
        <f>+H8+J8</f>
        <v>1297457</v>
      </c>
      <c r="L8" s="12">
        <f>+K8*F8</f>
        <v>1297457</v>
      </c>
      <c r="M8" s="11" t="s">
        <v>34</v>
      </c>
      <c r="N8" s="11" t="s">
        <v>35</v>
      </c>
      <c r="O8" s="14"/>
      <c r="P8" s="10" t="s">
        <v>36</v>
      </c>
      <c r="Q8" s="10" t="s">
        <v>21</v>
      </c>
      <c r="R8" s="10">
        <v>1</v>
      </c>
      <c r="S8" s="11" t="s">
        <v>20</v>
      </c>
      <c r="T8" s="12">
        <v>990000</v>
      </c>
      <c r="U8" s="13">
        <v>0.19</v>
      </c>
      <c r="V8" s="12">
        <f>+T8*U8</f>
        <v>188100</v>
      </c>
      <c r="W8" s="12">
        <f>+T8+V8</f>
        <v>1178100</v>
      </c>
      <c r="X8" s="12">
        <f>+W8*R8</f>
        <v>1178100</v>
      </c>
      <c r="Y8" s="11" t="s">
        <v>38</v>
      </c>
      <c r="Z8" s="11" t="s">
        <v>35</v>
      </c>
      <c r="AA8" s="14"/>
      <c r="AB8" s="10" t="s">
        <v>39</v>
      </c>
      <c r="AC8" s="10" t="s">
        <v>21</v>
      </c>
      <c r="AD8" s="10">
        <v>1</v>
      </c>
      <c r="AE8" s="11" t="s">
        <v>20</v>
      </c>
      <c r="AF8" s="12">
        <v>1110000</v>
      </c>
      <c r="AG8" s="13">
        <v>0.19</v>
      </c>
      <c r="AH8" s="12">
        <f>+AF8*AG8</f>
        <v>210900</v>
      </c>
      <c r="AI8" s="12">
        <f>+AF8+AH8</f>
        <v>1320900</v>
      </c>
      <c r="AJ8" s="12">
        <f>+AI8*AD8</f>
        <v>1320900</v>
      </c>
      <c r="AK8" s="11" t="s">
        <v>41</v>
      </c>
      <c r="AL8" s="11" t="s">
        <v>42</v>
      </c>
      <c r="AM8" s="14"/>
      <c r="AN8" s="50"/>
      <c r="AO8" s="50"/>
      <c r="AP8" s="51"/>
      <c r="AQ8" s="52">
        <f>IF(AN8=L8,$D$6,IF(AN8=X8,$P$6,IF(AN8=AJ8,$AB$6,0)))</f>
        <v>0</v>
      </c>
    </row>
    <row r="9" spans="1:43" ht="169.5" customHeight="1" x14ac:dyDescent="0.2">
      <c r="A9" s="7">
        <v>2</v>
      </c>
      <c r="B9" s="15" t="s">
        <v>19</v>
      </c>
      <c r="C9" s="16" t="s">
        <v>22</v>
      </c>
      <c r="D9" s="10" t="s">
        <v>33</v>
      </c>
      <c r="E9" s="10" t="s">
        <v>21</v>
      </c>
      <c r="F9" s="10">
        <v>4</v>
      </c>
      <c r="G9" s="16" t="s">
        <v>22</v>
      </c>
      <c r="H9" s="12">
        <v>1999900</v>
      </c>
      <c r="I9" s="13">
        <v>0.19</v>
      </c>
      <c r="J9" s="12">
        <f t="shared" ref="J9:J10" si="0">+H9*I9</f>
        <v>379981</v>
      </c>
      <c r="K9" s="12">
        <f t="shared" ref="K9:K10" si="1">+H9+J9</f>
        <v>2379881</v>
      </c>
      <c r="L9" s="12">
        <f t="shared" ref="L9:L10" si="2">+K9*F9</f>
        <v>9519524</v>
      </c>
      <c r="M9" s="11" t="s">
        <v>34</v>
      </c>
      <c r="N9" s="11" t="s">
        <v>35</v>
      </c>
      <c r="O9" s="14"/>
      <c r="P9" s="10" t="s">
        <v>36</v>
      </c>
      <c r="Q9" s="10" t="s">
        <v>21</v>
      </c>
      <c r="R9" s="10">
        <v>4</v>
      </c>
      <c r="S9" s="11" t="s">
        <v>22</v>
      </c>
      <c r="T9" s="12">
        <v>2246000</v>
      </c>
      <c r="U9" s="13">
        <v>0.19</v>
      </c>
      <c r="V9" s="12">
        <f t="shared" ref="V9:V10" si="3">+T9*U9</f>
        <v>426740</v>
      </c>
      <c r="W9" s="12">
        <f t="shared" ref="W9:W10" si="4">+T9+V9</f>
        <v>2672740</v>
      </c>
      <c r="X9" s="12">
        <f t="shared" ref="X9:X10" si="5">+W9*R9</f>
        <v>10690960</v>
      </c>
      <c r="Y9" s="11" t="s">
        <v>38</v>
      </c>
      <c r="Z9" s="11" t="s">
        <v>35</v>
      </c>
      <c r="AA9" s="14"/>
      <c r="AB9" s="10" t="s">
        <v>39</v>
      </c>
      <c r="AC9" s="10" t="s">
        <v>21</v>
      </c>
      <c r="AD9" s="10">
        <v>4</v>
      </c>
      <c r="AE9" s="11" t="s">
        <v>22</v>
      </c>
      <c r="AF9" s="12">
        <v>2220000</v>
      </c>
      <c r="AG9" s="13">
        <v>0.19</v>
      </c>
      <c r="AH9" s="12">
        <f t="shared" ref="AH9:AH10" si="6">+AF9*AG9</f>
        <v>421800</v>
      </c>
      <c r="AI9" s="12">
        <f t="shared" ref="AI9:AI10" si="7">+AF9+AH9</f>
        <v>2641800</v>
      </c>
      <c r="AJ9" s="12">
        <f t="shared" ref="AJ9:AJ10" si="8">+AI9*AD9</f>
        <v>10567200</v>
      </c>
      <c r="AK9" s="11" t="s">
        <v>41</v>
      </c>
      <c r="AL9" s="11" t="s">
        <v>42</v>
      </c>
      <c r="AM9" s="14"/>
      <c r="AN9" s="50"/>
      <c r="AO9" s="50"/>
      <c r="AP9" s="51"/>
      <c r="AQ9" s="52">
        <f t="shared" ref="AQ9:AQ11" si="9">IF(AN9=L9,$D$6,IF(AN9=X9,$P$6,IF(AN9=AJ9,$AB$6,0)))</f>
        <v>0</v>
      </c>
    </row>
    <row r="10" spans="1:43" ht="166.5" customHeight="1" x14ac:dyDescent="0.2">
      <c r="A10" s="7">
        <v>3</v>
      </c>
      <c r="B10" s="10" t="s">
        <v>23</v>
      </c>
      <c r="C10" s="17" t="s">
        <v>24</v>
      </c>
      <c r="D10" s="10" t="s">
        <v>33</v>
      </c>
      <c r="E10" s="10" t="s">
        <v>21</v>
      </c>
      <c r="F10" s="10">
        <v>4</v>
      </c>
      <c r="G10" s="17" t="s">
        <v>24</v>
      </c>
      <c r="H10" s="12">
        <v>1002100</v>
      </c>
      <c r="I10" s="13">
        <v>0.19</v>
      </c>
      <c r="J10" s="12">
        <f t="shared" si="0"/>
        <v>190399</v>
      </c>
      <c r="K10" s="12">
        <f t="shared" si="1"/>
        <v>1192499</v>
      </c>
      <c r="L10" s="12">
        <f t="shared" si="2"/>
        <v>4769996</v>
      </c>
      <c r="M10" s="11" t="s">
        <v>34</v>
      </c>
      <c r="N10" s="11" t="s">
        <v>35</v>
      </c>
      <c r="O10" s="14"/>
      <c r="P10" s="10" t="s">
        <v>36</v>
      </c>
      <c r="Q10" s="10" t="s">
        <v>21</v>
      </c>
      <c r="R10" s="10">
        <v>4</v>
      </c>
      <c r="S10" s="11" t="s">
        <v>24</v>
      </c>
      <c r="T10" s="12">
        <v>1125000</v>
      </c>
      <c r="U10" s="13">
        <v>0.19</v>
      </c>
      <c r="V10" s="12">
        <f t="shared" si="3"/>
        <v>213750</v>
      </c>
      <c r="W10" s="12">
        <f t="shared" si="4"/>
        <v>1338750</v>
      </c>
      <c r="X10" s="12">
        <f t="shared" si="5"/>
        <v>5355000</v>
      </c>
      <c r="Y10" s="11" t="s">
        <v>38</v>
      </c>
      <c r="Z10" s="11" t="s">
        <v>35</v>
      </c>
      <c r="AA10" s="14"/>
      <c r="AB10" s="10" t="s">
        <v>39</v>
      </c>
      <c r="AC10" s="10" t="s">
        <v>21</v>
      </c>
      <c r="AD10" s="10">
        <v>4</v>
      </c>
      <c r="AE10" s="11" t="s">
        <v>24</v>
      </c>
      <c r="AF10" s="12">
        <v>1360000</v>
      </c>
      <c r="AG10" s="13">
        <v>0.19</v>
      </c>
      <c r="AH10" s="12">
        <f t="shared" si="6"/>
        <v>258400</v>
      </c>
      <c r="AI10" s="12">
        <f t="shared" si="7"/>
        <v>1618400</v>
      </c>
      <c r="AJ10" s="12">
        <f t="shared" si="8"/>
        <v>6473600</v>
      </c>
      <c r="AK10" s="11" t="s">
        <v>41</v>
      </c>
      <c r="AL10" s="11" t="s">
        <v>42</v>
      </c>
      <c r="AM10" s="14"/>
      <c r="AN10" s="50"/>
      <c r="AO10" s="50"/>
      <c r="AP10" s="51"/>
      <c r="AQ10" s="52">
        <f t="shared" si="9"/>
        <v>0</v>
      </c>
    </row>
    <row r="11" spans="1:43" s="18" customFormat="1" ht="14.25" customHeight="1" x14ac:dyDescent="0.25">
      <c r="A11" s="37" t="s">
        <v>25</v>
      </c>
      <c r="B11" s="37"/>
      <c r="C11" s="37"/>
      <c r="D11" s="60" t="s">
        <v>25</v>
      </c>
      <c r="E11" s="61"/>
      <c r="F11" s="61"/>
      <c r="G11" s="61"/>
      <c r="H11" s="61"/>
      <c r="I11" s="61"/>
      <c r="J11" s="61"/>
      <c r="K11" s="62"/>
      <c r="L11" s="38">
        <f>SUM(L8:L10)</f>
        <v>15586977</v>
      </c>
      <c r="P11" s="66" t="s">
        <v>25</v>
      </c>
      <c r="Q11" s="67"/>
      <c r="R11" s="67"/>
      <c r="S11" s="67"/>
      <c r="T11" s="67"/>
      <c r="U11" s="67"/>
      <c r="V11" s="67"/>
      <c r="W11" s="68"/>
      <c r="X11" s="43">
        <f>SUM(X8:X10)</f>
        <v>17224060</v>
      </c>
      <c r="AB11" s="72" t="s">
        <v>25</v>
      </c>
      <c r="AC11" s="73"/>
      <c r="AD11" s="73"/>
      <c r="AE11" s="73"/>
      <c r="AF11" s="73"/>
      <c r="AG11" s="73"/>
      <c r="AH11" s="73"/>
      <c r="AI11" s="74"/>
      <c r="AJ11" s="48">
        <f>SUM(AJ8:AJ10)</f>
        <v>18361700</v>
      </c>
      <c r="AN11" s="76">
        <f>MIN(L11,X11,AJ11)</f>
        <v>15586977</v>
      </c>
      <c r="AO11" s="77">
        <v>19943805</v>
      </c>
      <c r="AP11" s="76">
        <f>+AO11-AN11</f>
        <v>4356828</v>
      </c>
      <c r="AQ11" s="78" t="str">
        <f t="shared" si="9"/>
        <v xml:space="preserve">SOLINOFF SAS </v>
      </c>
    </row>
    <row r="12" spans="1:43" s="18" customFormat="1" ht="14.2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P12" s="19"/>
      <c r="Q12" s="19"/>
      <c r="R12" s="19"/>
      <c r="S12" s="19"/>
      <c r="T12" s="19"/>
      <c r="U12" s="19"/>
      <c r="V12" s="19"/>
      <c r="W12" s="19"/>
      <c r="X12" s="20"/>
      <c r="AB12" s="19"/>
      <c r="AC12" s="19"/>
      <c r="AD12" s="19"/>
      <c r="AE12" s="19"/>
      <c r="AF12" s="19"/>
      <c r="AG12" s="19"/>
      <c r="AH12" s="19"/>
      <c r="AI12" s="19"/>
      <c r="AJ12" s="20"/>
      <c r="AQ12" s="31"/>
    </row>
    <row r="13" spans="1:43" x14ac:dyDescent="0.2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P13" s="1"/>
      <c r="AB13" s="1"/>
    </row>
    <row r="14" spans="1:43" ht="48" customHeight="1" x14ac:dyDescent="0.2">
      <c r="A14" s="53" t="s">
        <v>26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P14" s="1"/>
      <c r="AB14" s="1"/>
    </row>
    <row r="15" spans="1:43" x14ac:dyDescent="0.2">
      <c r="A15" s="21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P15" s="21"/>
      <c r="Q15" s="21"/>
      <c r="R15" s="21"/>
      <c r="S15" s="21"/>
      <c r="T15" s="21"/>
      <c r="U15" s="21"/>
      <c r="V15" s="21"/>
      <c r="W15" s="21"/>
      <c r="X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43" x14ac:dyDescent="0.2">
      <c r="A16" s="21"/>
      <c r="B16" s="22"/>
      <c r="C16" s="21"/>
      <c r="D16" s="21"/>
      <c r="E16" s="21"/>
      <c r="F16" s="21"/>
      <c r="G16" s="21"/>
      <c r="H16" s="21"/>
      <c r="I16" s="21"/>
      <c r="P16" s="21"/>
      <c r="Q16" s="21"/>
      <c r="R16" s="21"/>
      <c r="S16" s="21"/>
      <c r="T16" s="21"/>
      <c r="U16" s="21"/>
      <c r="AB16" s="21"/>
      <c r="AC16" s="21"/>
      <c r="AD16" s="21"/>
      <c r="AE16" s="21"/>
      <c r="AF16" s="21"/>
      <c r="AG16" s="21"/>
    </row>
    <row r="19" spans="1:39" ht="23.1" customHeight="1" x14ac:dyDescent="0.2">
      <c r="B19" s="23" t="s">
        <v>27</v>
      </c>
      <c r="C19" s="24"/>
      <c r="D19" s="25"/>
      <c r="P19" s="25"/>
      <c r="AB19" s="25"/>
    </row>
    <row r="20" spans="1:39" ht="36" customHeight="1" x14ac:dyDescent="0.2">
      <c r="B20" s="23" t="s">
        <v>28</v>
      </c>
      <c r="C20" s="26"/>
      <c r="D20" s="25"/>
      <c r="P20" s="25"/>
      <c r="AB20" s="25"/>
    </row>
    <row r="21" spans="1:39" ht="49.5" customHeight="1" x14ac:dyDescent="0.2">
      <c r="B21" s="23" t="s">
        <v>29</v>
      </c>
      <c r="C21" s="26"/>
      <c r="D21" s="25"/>
      <c r="P21" s="25"/>
      <c r="AB21" s="25"/>
    </row>
    <row r="22" spans="1:39" x14ac:dyDescent="0.2">
      <c r="B22" s="27" t="s">
        <v>30</v>
      </c>
      <c r="C22" s="28"/>
      <c r="D22" s="29"/>
      <c r="P22" s="29"/>
      <c r="AB22" s="29"/>
    </row>
    <row r="23" spans="1:39" x14ac:dyDescent="0.2">
      <c r="B23" s="4"/>
      <c r="C23" s="5"/>
      <c r="D23" s="5"/>
      <c r="P23" s="5"/>
      <c r="AB23" s="5"/>
    </row>
    <row r="31" spans="1:39" s="31" customFormat="1" x14ac:dyDescent="0.2">
      <c r="A31" s="30">
        <v>0</v>
      </c>
      <c r="C31" s="32"/>
      <c r="D31" s="3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32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32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s="31" customFormat="1" x14ac:dyDescent="0.2">
      <c r="A32" s="30">
        <v>0.05</v>
      </c>
      <c r="C32" s="32"/>
      <c r="D32" s="3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3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32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s="31" customFormat="1" x14ac:dyDescent="0.2">
      <c r="A33" s="30">
        <v>0.1</v>
      </c>
      <c r="C33" s="32"/>
      <c r="D33" s="3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32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32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s="31" customFormat="1" x14ac:dyDescent="0.2">
      <c r="A34" s="30">
        <v>0.19</v>
      </c>
      <c r="C34" s="32"/>
      <c r="D34" s="3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32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mergeCells count="13">
    <mergeCell ref="P6:AA6"/>
    <mergeCell ref="P11:W11"/>
    <mergeCell ref="AB6:AM6"/>
    <mergeCell ref="AB11:AI11"/>
    <mergeCell ref="A13:L13"/>
    <mergeCell ref="A14:L14"/>
    <mergeCell ref="A1:N1"/>
    <mergeCell ref="A2:N2"/>
    <mergeCell ref="A3:N3"/>
    <mergeCell ref="A4:N4"/>
    <mergeCell ref="A5:B5"/>
    <mergeCell ref="D6:O6"/>
    <mergeCell ref="D11:K11"/>
  </mergeCells>
  <pageMargins left="0.7" right="0.7" top="0.75" bottom="0.75" header="0.3" footer="0.3"/>
  <pageSetup orientation="portrait" r:id="rId1"/>
  <ignoredErrors>
    <ignoredError sqref="J8:L10 V8:X10 AH8:AJ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4 ESTANTERIAS Y ALMACENA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2026-06-09T19:03:46Z</dcterms:created>
  <dcterms:modified xsi:type="dcterms:W3CDTF">2026-07-10T15:09:16Z</dcterms:modified>
</cp:coreProperties>
</file>