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Xiomara Bedoya G\COMPRAS-2026\COMPRAS EN TRAMITE\INVITACION PUBLICA AMOBLAMIENTO\OFERTAS\"/>
    </mc:Choice>
  </mc:AlternateContent>
  <xr:revisionPtr revIDLastSave="0" documentId="13_ncr:1_{2CA7A595-9D64-472B-AE55-1320F4E2325F}" xr6:coauthVersionLast="47" xr6:coauthVersionMax="47" xr10:uidLastSave="{00000000-0000-0000-0000-000000000000}"/>
  <bookViews>
    <workbookView xWindow="28680" yWindow="3825" windowWidth="29040" windowHeight="15720" xr2:uid="{23D48BDE-5A7D-44E0-9A2A-100B3CB3AC9A}"/>
  </bookViews>
  <sheets>
    <sheet name="ANEXO 6 ITEM 6 EDUCACIÓN" sheetId="1" r:id="rId1"/>
  </sheets>
  <definedNames>
    <definedName name="_xlnm._FilterDatabase" localSheetId="0" hidden="1">'ANEXO 6 ITEM 6 EDUCACIÓN'!$A$1:$AZ$15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R14" i="1" l="1"/>
  <c r="AS14" i="1" s="1"/>
  <c r="AT14" i="1" s="1"/>
  <c r="AR13" i="1"/>
  <c r="AS13" i="1" s="1"/>
  <c r="AT13" i="1" s="1"/>
  <c r="AR11" i="1"/>
  <c r="AS11" i="1" s="1"/>
  <c r="AT11" i="1" s="1"/>
  <c r="AR10" i="1"/>
  <c r="AS10" i="1" s="1"/>
  <c r="AT10" i="1" s="1"/>
  <c r="AR9" i="1"/>
  <c r="AS9" i="1" s="1"/>
  <c r="AT9" i="1" s="1"/>
  <c r="AR8" i="1"/>
  <c r="AS8" i="1" s="1"/>
  <c r="AT8" i="1" s="1"/>
  <c r="AG14" i="1"/>
  <c r="AH14" i="1" s="1"/>
  <c r="AI14" i="1" s="1"/>
  <c r="AG13" i="1"/>
  <c r="AH13" i="1" s="1"/>
  <c r="AI13" i="1" s="1"/>
  <c r="AG12" i="1"/>
  <c r="AH12" i="1" s="1"/>
  <c r="AI12" i="1" s="1"/>
  <c r="AG11" i="1"/>
  <c r="AH11" i="1" s="1"/>
  <c r="AI11" i="1" s="1"/>
  <c r="AG9" i="1"/>
  <c r="AH9" i="1" s="1"/>
  <c r="AI9" i="1" s="1"/>
  <c r="AG8" i="1"/>
  <c r="AH8" i="1" s="1"/>
  <c r="AI8" i="1" s="1"/>
  <c r="V14" i="1"/>
  <c r="W14" i="1" s="1"/>
  <c r="X14" i="1" s="1"/>
  <c r="V13" i="1"/>
  <c r="W13" i="1" s="1"/>
  <c r="X13" i="1" s="1"/>
  <c r="V12" i="1"/>
  <c r="W12" i="1" s="1"/>
  <c r="X12" i="1" s="1"/>
  <c r="V11" i="1"/>
  <c r="W11" i="1" s="1"/>
  <c r="X11" i="1" s="1"/>
  <c r="V9" i="1"/>
  <c r="W9" i="1" s="1"/>
  <c r="X9" i="1" s="1"/>
  <c r="V8" i="1"/>
  <c r="W8" i="1" s="1"/>
  <c r="X8" i="1" s="1"/>
  <c r="K14" i="1"/>
  <c r="L14" i="1" s="1"/>
  <c r="M14" i="1" s="1"/>
  <c r="K13" i="1"/>
  <c r="L13" i="1" s="1"/>
  <c r="M13" i="1" s="1"/>
  <c r="K12" i="1"/>
  <c r="L12" i="1" s="1"/>
  <c r="M12" i="1" s="1"/>
  <c r="K11" i="1"/>
  <c r="L11" i="1" s="1"/>
  <c r="M11" i="1" s="1"/>
  <c r="K10" i="1"/>
  <c r="L10" i="1" s="1"/>
  <c r="M10" i="1" s="1"/>
  <c r="K9" i="1"/>
  <c r="L9" i="1" s="1"/>
  <c r="M9" i="1" s="1"/>
  <c r="K8" i="1"/>
  <c r="L8" i="1" s="1"/>
  <c r="M8" i="1" s="1"/>
  <c r="AW14" i="1" l="1" a="1"/>
  <c r="AW14" i="1" s="1"/>
  <c r="AZ14" i="1" s="1"/>
  <c r="AW8" i="1" a="1"/>
  <c r="AW8" i="1" s="1"/>
  <c r="AZ8" i="1" s="1"/>
  <c r="AW9" i="1" a="1"/>
  <c r="AW9" i="1" s="1"/>
  <c r="AY9" i="1" s="1"/>
  <c r="AW11" i="1" a="1"/>
  <c r="AW11" i="1" s="1"/>
  <c r="AZ11" i="1" s="1"/>
  <c r="AW12" i="1" a="1"/>
  <c r="AW12" i="1" s="1"/>
  <c r="AY12" i="1" s="1"/>
  <c r="AW10" i="1" a="1"/>
  <c r="AW10" i="1" s="1"/>
  <c r="AZ10" i="1" s="1"/>
  <c r="AW13" i="1" a="1"/>
  <c r="AW13" i="1" s="1"/>
  <c r="AZ13" i="1" s="1"/>
  <c r="AT15" i="1"/>
  <c r="AI15" i="1"/>
  <c r="X15" i="1"/>
  <c r="M15" i="1"/>
  <c r="AY14" i="1" l="1"/>
  <c r="AY8" i="1"/>
  <c r="AY11" i="1"/>
  <c r="AZ9" i="1"/>
  <c r="AZ12" i="1"/>
  <c r="AY13" i="1"/>
  <c r="AW15" i="1"/>
  <c r="AY10"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<sst xmlns="http://schemas.openxmlformats.org/spreadsheetml/2006/main" count="193" uniqueCount="63">
  <si>
    <t xml:space="preserve">UNIVERSIDAD TECNOLÓGICA DE PEREIRA </t>
  </si>
  <si>
    <t>INVITACIÓN PÚBLICA  BS 20 DE 2026</t>
  </si>
  <si>
    <t xml:space="preserve">
“COMPRA DE AMOBLAMIENTO PARA LAS DEPENDENCIAS DE LA UNIVERSIDAD ”</t>
  </si>
  <si>
    <t>ANEXO 6 COMPRA DE ELEMENTOS PARA LA FACULTAD DE  EDUCACIÓN</t>
  </si>
  <si>
    <t>ÍTEM</t>
  </si>
  <si>
    <t>NOMBREL DEL ELEMENTO</t>
  </si>
  <si>
    <t>DESCRIPCIÓN ESPECIFICACIONES</t>
  </si>
  <si>
    <t xml:space="preserve">MARCA </t>
  </si>
  <si>
    <t>UNIDAD DE MEDIDA</t>
  </si>
  <si>
    <t>CANTIDAD</t>
  </si>
  <si>
    <t>DESCRIPCION MARCA/ REFERENCIA/ESPECIFICACIONES OFERTADAS</t>
  </si>
  <si>
    <t>VALOR UNITARIO ANTES DE IVA</t>
  </si>
  <si>
    <t>PORCENTAJE IVA 
( % )</t>
  </si>
  <si>
    <t>VALOR IVA</t>
  </si>
  <si>
    <t>VALOR UNITARIO IVA INCLUIDO</t>
  </si>
  <si>
    <t>TOTAL IVA INCLUIDO</t>
  </si>
  <si>
    <t>TIEMPO DE ENTREGA
 (Días Calendario)</t>
  </si>
  <si>
    <r>
      <t>TIEMPO DE GARANTIA</t>
    </r>
    <r>
      <rPr>
        <b/>
        <sz val="9"/>
        <rFont val="Arial"/>
        <family val="2"/>
        <charset val="1"/>
      </rPr>
      <t xml:space="preserve"> 
</t>
    </r>
  </si>
  <si>
    <t xml:space="preserve">IMÁGENES DE REFERENCIA </t>
  </si>
  <si>
    <t>Tablero Movil</t>
  </si>
  <si>
    <t>Tablero movil  Medidas: 1,20m Ancho x 0,80m Alto. Estructura metalica en tubo rectangular y rodachines para desplazamiento. Pizarron en lamina cuadricula FORMICA/LAMITECH</t>
  </si>
  <si>
    <t>Unidad</t>
  </si>
  <si>
    <t>Almacenamiento Alto Formica 0,87m X 0,50m X 2,11m</t>
  </si>
  <si>
    <t xml:space="preserve">Almacenamiento Alto equipos. Dimensiones: 0,87m Ancho x 0,50m Profundidad x 2,11m Altura. Cuerpo, puertas y entrepanos elaborados en particulas aglomeradas compactadas al 100%, enchapados en FORMICA de alta presion decorativa (F8). Cantos en PVC Rigido de 2mm termofundido.  Entrepanos graduables resistentes para almacenamiento de equipos. El almacenamiento tiene una base zoano en lamina CR Cal 18, con acabado en pintura electrostatica. Sistema de nivelacion. Incluye caja en zocalo para paso de canaleta perimetral existente en sitio. </t>
  </si>
  <si>
    <t>Mesa Plegable Modular</t>
  </si>
  <si>
    <t>Mesa plegable con rodachinas. Medidas: 1,20m Largo x 0,60m Ancho x 0,70m Alto. multifuncional, permite diferentes modulaciones e incluye sistema de manija de bloqueo y desbloqueo para el giro de la superficie. Superficie en particulas aglomeradas de espesor 25mm, enchapados en FORMICA de alta presion decorativa (F8) En su cara superior y en su cara inferior superficie de balance laminado (F6). Cantos en PVC Rigido 2mm termofundido con tecnologia HOT MELT. Estructura metalica rodante en tubo de 60x40 Cal. 16 acabado en pintura epoxica, rodachinas 3" con freno. Sin conectividad</t>
  </si>
  <si>
    <t>Silla Interlocutora</t>
  </si>
  <si>
    <t>*Silla Interlocutora herraje metálico tubo calibre 18,
terminados en pintura electroestática.
* Asiento en polipropileno módulo triplex con espuma
densido 30 y tapizado en tela paño.
*Espaldar en polipropileno.</t>
  </si>
  <si>
    <t xml:space="preserve"> Biblioteca Abierta </t>
  </si>
  <si>
    <t>Modulo de biblioteca medidas 0,90m Ancho x 0,49m Profundidad x 2,11m. Cuerpo en lamina de acero Cold Rolled Cal 18, de 6 niveles de entrepanos internos graduables. Sin Puertas</t>
  </si>
  <si>
    <t>Almacenamiento Alto Formica 0,90m X 0,50m X 2,11m</t>
  </si>
  <si>
    <t xml:space="preserve">Almacenamiento Alto equipos. Dimensiones: 0,90m Ancho x 0,50m Profundidad x 2,11m Altura. Cuerpo, puertas y entrepanos elaborados en particulas aglomeradas compactadas al 100%, enchapados en FORMICA de alta presion decorativa (F8). Cantos en PVC Rigido de 2mm termofundido.  Entrepanos graduables resistentes para almacenamiento de equipos. El almacenamiento tiene una base zoano en lamina CR Cal 18, con acabado en pintura electrostatica. Sistema de nivelacion. Incluye caja en zocalo para paso de canaleta perimetral existente en sitio. </t>
  </si>
  <si>
    <t>Biblioteca Puertas De Vidrio Con Cerradura</t>
  </si>
  <si>
    <t>Modulo de biblioteca.Medidas 0,90m Ancho x 0,49 Profundidad x 2,11m Altura. Cuerpo en lamina de acero Cold Rolled Cal. 18  de 6 niveles de entrepanos internos graduables en lamina CR. Puertas frente Vidrio-Aluminio. Acabados en pintura electrostatica. Incluye manija y cerradura incorporada</t>
  </si>
  <si>
    <t xml:space="preserve">VALOR TOTAL OFERTA </t>
  </si>
  <si>
    <t>Observaciones:</t>
  </si>
  <si>
    <t>NOMBRE Y NIT  EMPRESA:</t>
  </si>
  <si>
    <t>NOMBRE Y FIRMA REPRESENTANTE LEGAL</t>
  </si>
  <si>
    <t>CÉDULA REPRESENTANTE LEGAL</t>
  </si>
  <si>
    <t>FECHA:</t>
  </si>
  <si>
    <t xml:space="preserve">COMPARATIVO ECONOMICO </t>
  </si>
  <si>
    <t xml:space="preserve">SOLINOFF SAS </t>
  </si>
  <si>
    <t>SOLINOFF</t>
  </si>
  <si>
    <t>Biblioteca Abierta: Modulo de biblioteca medidas 0,90m Ancho x 0,49m Profundidad x 2,11m. Cuerpo en lamina de acero Cold Rolled Cal 18, de 6 niveles de entrepanos internos graduables. Sin Puertas</t>
  </si>
  <si>
    <t>Biblioteca Puertas De Vidrio Con Cerradura: Modulo de biblioteca.Medidas 0,90m Ancho x 0,49 Profundidad x 2,11m Altura. Cuerpo en lamina de acero Cold Rolled Cal. 18  de 6 niveles de entrepanos internos graduables en lamina CR. Puertas frente Vidrio-Aluminio. Acabados en pintura electrostatica. Incluye manija y cerradura incorporada</t>
  </si>
  <si>
    <t>45 DIAS</t>
  </si>
  <si>
    <t xml:space="preserve">5 AÑOS </t>
  </si>
  <si>
    <t xml:space="preserve">MUMA SAS </t>
  </si>
  <si>
    <t>TABLERO MOVIL DE 1.20 ANCHO X  1.80 ALTURA TOTAL  Pizarra: Tablex enchapado con formica pizarra doble cara 
con cuadricula y cubrecanto
Base: Lamina C.R con pintura electroestática
Ruedas: Rodachinas con freno</t>
  </si>
  <si>
    <t>15 dias</t>
  </si>
  <si>
    <t>1 año en estructura, superficie y pintura (no aplica para desgaste normal)
6 meses en componentes como rodachinas o accesorios</t>
  </si>
  <si>
    <t>METALES Y CONCEPTOS</t>
  </si>
  <si>
    <t>METALCON</t>
  </si>
  <si>
    <t>30 DIAS</t>
  </si>
  <si>
    <t>5 AÑOS</t>
  </si>
  <si>
    <t xml:space="preserve">BASA DISEÑO SAS </t>
  </si>
  <si>
    <t xml:space="preserve">BASA </t>
  </si>
  <si>
    <t>45 dias</t>
  </si>
  <si>
    <t>2 años</t>
  </si>
  <si>
    <t xml:space="preserve">PRESUPUESTO DISPONIBLE </t>
  </si>
  <si>
    <t xml:space="preserve">DIFERENCIA </t>
  </si>
  <si>
    <t xml:space="preserve">MEJOR PRECIO </t>
  </si>
  <si>
    <t xml:space="preserve">MINIMO VALOR TOTAL IVA INCLUIDO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</si>
</sst>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_-&quot;$&quot;\ * #,##0_-;\-&quot;$&quot;\ * #,##0_-;_-&quot;$&quot;\ * &quot;-&quot;??_-;_-@_-"/>
  </numFmts>
  <fonts count="13" x14ac:knownFonts="1">
    <font>
      <sz val="11"/>
      <color theme="1"/>
      <name val="Calibri"/>
      <family val="2"/>
      <scheme val="minor"/>
    </font>
    <font>
      <sz val="11"/>
      <color theme="1"/>
      <name val="Calibri"/>
      <family val="2"/>
      <scheme val="minor"/>
    </font>
    <font>
      <b/>
      <sz val="9"/>
      <name val="Calibri"/>
      <family val="2"/>
      <scheme val="minor"/>
    </font>
    <font>
      <sz val="9"/>
      <name val="Calibri"/>
      <family val="2"/>
    </font>
    <font>
      <b/>
      <sz val="8"/>
      <name val="Calibri"/>
      <family val="2"/>
      <scheme val="minor"/>
    </font>
    <font>
      <sz val="9"/>
      <name val="Calibri"/>
      <family val="2"/>
      <scheme val="minor"/>
    </font>
    <font>
      <sz val="11"/>
      <color indexed="8"/>
      <name val="Calibri"/>
      <family val="2"/>
      <charset val="1"/>
    </font>
    <font>
      <b/>
      <sz val="9"/>
      <name val="Arial"/>
      <family val="2"/>
    </font>
    <font>
      <b/>
      <sz val="9"/>
      <name val="Arial"/>
      <family val="2"/>
      <charset val="1"/>
    </font>
    <font>
      <sz val="9"/>
      <color theme="1"/>
      <name val="Calibri"/>
      <family val="2"/>
      <scheme val="minor"/>
    </font>
    <font>
      <b/>
      <i/>
      <sz val="9"/>
      <name val="Calibri"/>
      <family val="2"/>
      <scheme val="minor"/>
    </font>
    <font>
      <sz val="9"/>
      <color theme="0"/>
      <name val="Calibri"/>
      <family val="2"/>
    </font>
    <font>
      <b/>
      <sz val="9"/>
      <name val="Calibri"/>
      <family val="2"/>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6">
    <xf numFmtId="0" fontId="0"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6" fillId="0" borderId="0"/>
    <xf numFmtId="0" fontId="1" fillId="0" borderId="0"/>
  </cellStyleXfs>
  <cellXfs count="93">
    <xf numFmtId="0" fontId="0" fillId="0" borderId="0" xfId="0"/>
    <xf numFmtId="0" fontId="3" fillId="0" borderId="0" xfId="0" applyFont="1"/>
    <xf numFmtId="0" fontId="2" fillId="2" borderId="0" xfId="0" applyFont="1" applyFill="1" applyAlignment="1" applyProtection="1">
      <alignment horizontal="center"/>
      <protection locked="0"/>
    </xf>
    <xf numFmtId="0" fontId="5" fillId="2" borderId="0" xfId="0" applyFont="1" applyFill="1" applyProtection="1">
      <protection locked="0"/>
    </xf>
    <xf numFmtId="0" fontId="5" fillId="2" borderId="0" xfId="0" applyFont="1" applyFill="1" applyAlignment="1" applyProtection="1">
      <alignment horizontal="center" vertical="center"/>
      <protection locked="0"/>
    </xf>
    <xf numFmtId="0" fontId="5" fillId="2" borderId="0" xfId="0" applyFont="1" applyFill="1" applyAlignment="1" applyProtection="1">
      <alignment horizontal="left"/>
      <protection locked="0"/>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9" fillId="0" borderId="1" xfId="5" applyFont="1" applyBorder="1" applyAlignment="1">
      <alignment horizontal="center" vertical="center" wrapText="1"/>
    </xf>
    <xf numFmtId="0" fontId="9" fillId="0" borderId="1" xfId="0" applyFont="1" applyBorder="1" applyAlignment="1">
      <alignment horizontal="center" vertical="center" wrapText="1"/>
    </xf>
    <xf numFmtId="3" fontId="5" fillId="0" borderId="1" xfId="0" applyNumberFormat="1" applyFont="1" applyBorder="1" applyAlignment="1" applyProtection="1">
      <alignment horizontal="center" vertical="center" wrapText="1"/>
      <protection locked="0"/>
    </xf>
    <xf numFmtId="164" fontId="5" fillId="0" borderId="1" xfId="1" applyNumberFormat="1" applyFont="1" applyBorder="1" applyAlignment="1" applyProtection="1">
      <alignment horizontal="center" vertical="center" wrapText="1"/>
      <protection locked="0"/>
    </xf>
    <xf numFmtId="9" fontId="5" fillId="0" borderId="1" xfId="3" applyFont="1" applyFill="1" applyBorder="1" applyAlignment="1" applyProtection="1">
      <alignment horizontal="center" vertical="center" wrapText="1"/>
      <protection locked="0"/>
    </xf>
    <xf numFmtId="164" fontId="5" fillId="0" borderId="1" xfId="1" applyNumberFormat="1" applyFont="1" applyFill="1" applyBorder="1" applyAlignment="1" applyProtection="1">
      <alignment horizontal="center" vertical="center" wrapText="1"/>
      <protection locked="0"/>
    </xf>
    <xf numFmtId="3" fontId="5" fillId="0" borderId="3" xfId="0" applyNumberFormat="1" applyFont="1" applyBorder="1" applyAlignment="1" applyProtection="1">
      <alignment horizontal="center" vertical="center" wrapText="1"/>
      <protection locked="0"/>
    </xf>
    <xf numFmtId="0" fontId="3" fillId="0" borderId="0" xfId="0" applyFont="1" applyAlignment="1">
      <alignment vertical="center"/>
    </xf>
    <xf numFmtId="0" fontId="2" fillId="0" borderId="0" xfId="0" applyFont="1" applyAlignment="1">
      <alignment horizontal="center" vertical="center"/>
    </xf>
    <xf numFmtId="42" fontId="2" fillId="0" borderId="0" xfId="2" applyFont="1" applyBorder="1" applyAlignment="1">
      <alignment vertical="center"/>
    </xf>
    <xf numFmtId="0" fontId="5" fillId="0" borderId="0" xfId="0" applyFont="1" applyAlignment="1">
      <alignment horizontal="left" wrapText="1"/>
    </xf>
    <xf numFmtId="0" fontId="5" fillId="0" borderId="0" xfId="0" applyFont="1" applyAlignment="1">
      <alignment horizontal="center" vertical="center" wrapText="1"/>
    </xf>
    <xf numFmtId="0" fontId="5" fillId="0" borderId="0" xfId="0" applyFont="1"/>
    <xf numFmtId="0" fontId="5" fillId="0" borderId="0" xfId="0" applyFont="1" applyAlignment="1">
      <alignment horizontal="center" vertical="center"/>
    </xf>
    <xf numFmtId="0" fontId="5" fillId="0" borderId="0" xfId="0" applyFont="1" applyAlignment="1">
      <alignment horizontal="left"/>
    </xf>
    <xf numFmtId="0" fontId="2" fillId="0" borderId="0" xfId="0" applyFont="1" applyAlignment="1" applyProtection="1">
      <alignment horizontal="center" vertical="center" wrapText="1"/>
      <protection locked="0"/>
    </xf>
    <xf numFmtId="0" fontId="5" fillId="0" borderId="4" xfId="0" applyFont="1" applyBorder="1" applyAlignment="1" applyProtection="1">
      <alignment horizontal="left"/>
      <protection locked="0"/>
    </xf>
    <xf numFmtId="0" fontId="5" fillId="0" borderId="0" xfId="0" applyFont="1" applyAlignment="1" applyProtection="1">
      <alignment horizontal="left"/>
      <protection locked="0"/>
    </xf>
    <xf numFmtId="0" fontId="5" fillId="0" borderId="2" xfId="0" applyFont="1" applyBorder="1" applyAlignment="1" applyProtection="1">
      <alignment horizontal="left"/>
      <protection locked="0"/>
    </xf>
    <xf numFmtId="0" fontId="2" fillId="0" borderId="0" xfId="0" applyFont="1" applyAlignment="1" applyProtection="1">
      <alignment horizontal="center" vertical="center"/>
      <protection locked="0"/>
    </xf>
    <xf numFmtId="0" fontId="10" fillId="0" borderId="2"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9" fontId="11" fillId="0" borderId="0" xfId="3" applyFont="1" applyAlignment="1"/>
    <xf numFmtId="0" fontId="3" fillId="0" borderId="0" xfId="0" applyFont="1" applyAlignment="1">
      <alignment horizontal="center" vertical="center"/>
    </xf>
    <xf numFmtId="0" fontId="3" fillId="0" borderId="0" xfId="0" applyFont="1" applyAlignment="1">
      <alignment horizontal="left"/>
    </xf>
    <xf numFmtId="0" fontId="2" fillId="0" borderId="3" xfId="0" applyFont="1" applyBorder="1" applyAlignment="1">
      <alignment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3" fontId="2" fillId="3" borderId="1" xfId="0" applyNumberFormat="1" applyFont="1" applyFill="1" applyBorder="1" applyAlignment="1" applyProtection="1">
      <alignment horizontal="center" vertical="center" wrapText="1"/>
      <protection locked="0"/>
    </xf>
    <xf numFmtId="3" fontId="7" fillId="3" borderId="1" xfId="4" applyNumberFormat="1" applyFont="1" applyFill="1" applyBorder="1" applyAlignment="1">
      <alignment horizontal="center" vertical="center" wrapText="1"/>
    </xf>
    <xf numFmtId="42" fontId="2" fillId="3" borderId="3" xfId="2" applyFont="1" applyFill="1" applyBorder="1" applyAlignment="1">
      <alignment vertical="center"/>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3" fontId="2" fillId="4" borderId="1" xfId="0" applyNumberFormat="1" applyFont="1" applyFill="1" applyBorder="1" applyAlignment="1" applyProtection="1">
      <alignment horizontal="center" vertical="center" wrapText="1"/>
      <protection locked="0"/>
    </xf>
    <xf numFmtId="3" fontId="7" fillId="4" borderId="1" xfId="4" applyNumberFormat="1" applyFont="1" applyFill="1" applyBorder="1" applyAlignment="1">
      <alignment horizontal="center" vertical="center" wrapText="1"/>
    </xf>
    <xf numFmtId="42" fontId="2" fillId="4" borderId="3" xfId="2" applyFont="1" applyFill="1" applyBorder="1" applyAlignment="1">
      <alignment vertical="center"/>
    </xf>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3" fontId="2" fillId="5" borderId="1" xfId="0" applyNumberFormat="1" applyFont="1" applyFill="1" applyBorder="1" applyAlignment="1" applyProtection="1">
      <alignment horizontal="center" vertical="center" wrapText="1"/>
      <protection locked="0"/>
    </xf>
    <xf numFmtId="3" fontId="7" fillId="5" borderId="1" xfId="4" applyNumberFormat="1" applyFont="1" applyFill="1" applyBorder="1" applyAlignment="1">
      <alignment horizontal="center" vertical="center" wrapText="1"/>
    </xf>
    <xf numFmtId="42" fontId="2" fillId="5" borderId="3" xfId="2" applyFont="1" applyFill="1" applyBorder="1" applyAlignment="1">
      <alignment vertical="center"/>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3" fontId="2" fillId="6" borderId="1" xfId="0" applyNumberFormat="1" applyFont="1" applyFill="1" applyBorder="1" applyAlignment="1" applyProtection="1">
      <alignment horizontal="center" vertical="center" wrapText="1"/>
      <protection locked="0"/>
    </xf>
    <xf numFmtId="3" fontId="7" fillId="6" borderId="1" xfId="4" applyNumberFormat="1" applyFont="1" applyFill="1" applyBorder="1" applyAlignment="1">
      <alignment horizontal="center" vertical="center" wrapText="1"/>
    </xf>
    <xf numFmtId="42" fontId="2" fillId="6" borderId="3" xfId="2" applyFont="1" applyFill="1" applyBorder="1" applyAlignment="1">
      <alignment vertical="center"/>
    </xf>
    <xf numFmtId="3" fontId="5" fillId="2" borderId="1" xfId="0" applyNumberFormat="1" applyFont="1" applyFill="1" applyBorder="1" applyAlignment="1" applyProtection="1">
      <alignment horizontal="center" vertical="center" wrapText="1"/>
      <protection locked="0"/>
    </xf>
    <xf numFmtId="3" fontId="5" fillId="2" borderId="3" xfId="0" applyNumberFormat="1" applyFont="1" applyFill="1" applyBorder="1" applyAlignment="1" applyProtection="1">
      <alignment horizontal="center" vertical="center" wrapText="1"/>
      <protection locked="0"/>
    </xf>
    <xf numFmtId="164" fontId="5" fillId="2" borderId="1" xfId="1" applyNumberFormat="1" applyFont="1" applyFill="1" applyBorder="1" applyAlignment="1" applyProtection="1">
      <alignment horizontal="center" vertical="center" wrapText="1"/>
      <protection locked="0"/>
    </xf>
    <xf numFmtId="9" fontId="5" fillId="2" borderId="1" xfId="3" applyFont="1" applyFill="1" applyBorder="1" applyAlignment="1" applyProtection="1">
      <alignment horizontal="center" vertical="center" wrapText="1"/>
      <protection locked="0"/>
    </xf>
    <xf numFmtId="0" fontId="12" fillId="7" borderId="7" xfId="0" applyFont="1" applyFill="1" applyBorder="1" applyAlignment="1">
      <alignment horizontal="center" vertical="center" wrapText="1"/>
    </xf>
    <xf numFmtId="0" fontId="5" fillId="0" borderId="0" xfId="0" applyFont="1" applyAlignment="1">
      <alignment horizontal="left" wrapText="1"/>
    </xf>
    <xf numFmtId="0" fontId="2" fillId="2" borderId="0" xfId="0" applyFont="1" applyFill="1" applyAlignment="1" applyProtection="1">
      <alignment horizontal="center"/>
      <protection locked="0"/>
    </xf>
    <xf numFmtId="164" fontId="3" fillId="0" borderId="1" xfId="0" applyNumberFormat="1" applyFont="1" applyBorder="1" applyAlignment="1">
      <alignment vertical="center"/>
    </xf>
    <xf numFmtId="16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2" fillId="0" borderId="8" xfId="0" applyFont="1" applyBorder="1" applyAlignment="1">
      <alignment vertical="center"/>
    </xf>
    <xf numFmtId="0" fontId="5" fillId="0" borderId="0" xfId="0" applyFont="1" applyBorder="1" applyAlignment="1" applyProtection="1">
      <alignment horizontal="left"/>
      <protection locked="0"/>
    </xf>
    <xf numFmtId="0" fontId="10" fillId="0" borderId="0" xfId="0" applyFont="1" applyBorder="1" applyAlignment="1" applyProtection="1">
      <alignment horizontal="left" vertical="center" wrapText="1"/>
      <protection locked="0"/>
    </xf>
    <xf numFmtId="164" fontId="12" fillId="0" borderId="1" xfId="0" applyNumberFormat="1" applyFont="1" applyBorder="1" applyAlignment="1">
      <alignment vertical="center"/>
    </xf>
    <xf numFmtId="0" fontId="2" fillId="4" borderId="5" xfId="0" applyFont="1" applyFill="1" applyBorder="1" applyAlignment="1" applyProtection="1">
      <alignment horizontal="center"/>
      <protection locked="0"/>
    </xf>
    <xf numFmtId="0" fontId="2" fillId="4" borderId="2" xfId="0" applyFont="1" applyFill="1" applyBorder="1" applyAlignment="1" applyProtection="1">
      <alignment horizontal="center"/>
      <protection locked="0"/>
    </xf>
    <xf numFmtId="0" fontId="2" fillId="4" borderId="5"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6" xfId="0" applyFont="1" applyFill="1" applyBorder="1" applyAlignment="1">
      <alignment horizontal="center" vertical="center"/>
    </xf>
    <xf numFmtId="0" fontId="2" fillId="5" borderId="5" xfId="0" applyFont="1" applyFill="1" applyBorder="1" applyAlignment="1" applyProtection="1">
      <alignment horizontal="center"/>
      <protection locked="0"/>
    </xf>
    <xf numFmtId="0" fontId="2" fillId="5" borderId="2" xfId="0" applyFont="1" applyFill="1" applyBorder="1" applyAlignment="1" applyProtection="1">
      <alignment horizontal="center"/>
      <protection locked="0"/>
    </xf>
    <xf numFmtId="0" fontId="2" fillId="5" borderId="5"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6" xfId="0" applyFont="1" applyFill="1" applyBorder="1" applyAlignment="1">
      <alignment horizontal="center" vertical="center"/>
    </xf>
    <xf numFmtId="0" fontId="2" fillId="6" borderId="1" xfId="0" applyFont="1" applyFill="1" applyBorder="1" applyAlignment="1" applyProtection="1">
      <alignment horizontal="center"/>
      <protection locked="0"/>
    </xf>
    <xf numFmtId="0" fontId="2" fillId="6" borderId="5"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6" xfId="0" applyFont="1" applyFill="1" applyBorder="1" applyAlignment="1">
      <alignment horizontal="center" vertical="center"/>
    </xf>
    <xf numFmtId="0" fontId="5" fillId="0" borderId="0" xfId="0" applyFont="1" applyAlignment="1">
      <alignment horizontal="left" wrapText="1"/>
    </xf>
    <xf numFmtId="0" fontId="2" fillId="0" borderId="1" xfId="0" applyFont="1" applyBorder="1" applyAlignment="1">
      <alignment horizontal="left" vertical="top" wrapText="1"/>
    </xf>
    <xf numFmtId="0" fontId="2" fillId="2" borderId="0" xfId="0" applyFont="1" applyFill="1" applyAlignment="1" applyProtection="1">
      <alignment horizontal="center"/>
      <protection locked="0"/>
    </xf>
    <xf numFmtId="0" fontId="2" fillId="2" borderId="0" xfId="0" applyFont="1" applyFill="1" applyAlignment="1" applyProtection="1">
      <alignment horizontal="center" wrapText="1"/>
      <protection locked="0"/>
    </xf>
    <xf numFmtId="0" fontId="2" fillId="0" borderId="0" xfId="0" applyFont="1" applyAlignment="1" applyProtection="1">
      <alignment horizontal="center"/>
      <protection locked="0"/>
    </xf>
    <xf numFmtId="0" fontId="4" fillId="2" borderId="0" xfId="0" applyFont="1" applyFill="1" applyAlignment="1" applyProtection="1">
      <alignment horizontal="center" wrapText="1"/>
      <protection locked="0"/>
    </xf>
    <xf numFmtId="0" fontId="2" fillId="3" borderId="5"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2" fillId="3" borderId="5"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6" xfId="0" applyFont="1" applyFill="1" applyBorder="1" applyAlignment="1">
      <alignment horizontal="center" vertical="center"/>
    </xf>
  </cellXfs>
  <cellStyles count="6">
    <cellStyle name="Excel Built-in Normal" xfId="4" xr:uid="{57BAAE1A-9AC5-49F1-BB62-675F1C66CF3D}"/>
    <cellStyle name="Moneda" xfId="1" builtinId="4"/>
    <cellStyle name="Moneda [0]" xfId="2" builtinId="7"/>
    <cellStyle name="Normal" xfId="0" builtinId="0"/>
    <cellStyle name="Normal 2" xfId="5" xr:uid="{969C4955-B7BF-49AB-8400-25A5BA1E2F81}"/>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3</xdr:col>
      <xdr:colOff>750094</xdr:colOff>
      <xdr:row>7</xdr:row>
      <xdr:rowOff>119062</xdr:rowOff>
    </xdr:from>
    <xdr:ext cx="1305107" cy="1657581"/>
    <xdr:pic>
      <xdr:nvPicPr>
        <xdr:cNvPr id="46" name="Imagen 45">
          <a:extLst>
            <a:ext uri="{FF2B5EF4-FFF2-40B4-BE49-F238E27FC236}">
              <a16:creationId xmlns:a16="http://schemas.microsoft.com/office/drawing/2014/main" id="{19E101D3-FF60-4C57-B8E3-9D5917A64775}"/>
            </a:ext>
          </a:extLst>
        </xdr:cNvPr>
        <xdr:cNvPicPr>
          <a:picLocks noChangeAspect="1"/>
        </xdr:cNvPicPr>
      </xdr:nvPicPr>
      <xdr:blipFill>
        <a:blip xmlns:r="http://schemas.openxmlformats.org/officeDocument/2006/relationships" r:embed="rId1"/>
        <a:stretch>
          <a:fillRect/>
        </a:stretch>
      </xdr:blipFill>
      <xdr:spPr>
        <a:xfrm>
          <a:off x="6715125" y="2571750"/>
          <a:ext cx="1305107" cy="1657581"/>
        </a:xfrm>
        <a:prstGeom prst="rect">
          <a:avLst/>
        </a:prstGeom>
      </xdr:spPr>
    </xdr:pic>
    <xdr:clientData/>
  </xdr:oneCellAnchor>
  <xdr:oneCellAnchor>
    <xdr:from>
      <xdr:col>3</xdr:col>
      <xdr:colOff>59531</xdr:colOff>
      <xdr:row>8</xdr:row>
      <xdr:rowOff>202406</xdr:rowOff>
    </xdr:from>
    <xdr:ext cx="1245985" cy="1419224"/>
    <xdr:pic>
      <xdr:nvPicPr>
        <xdr:cNvPr id="47" name="Imagen 46">
          <a:extLst>
            <a:ext uri="{FF2B5EF4-FFF2-40B4-BE49-F238E27FC236}">
              <a16:creationId xmlns:a16="http://schemas.microsoft.com/office/drawing/2014/main" id="{43FAE6E2-2BC0-47D2-A2A4-D04425FCC1D3}"/>
            </a:ext>
          </a:extLst>
        </xdr:cNvPr>
        <xdr:cNvPicPr>
          <a:picLocks noChangeAspect="1"/>
        </xdr:cNvPicPr>
      </xdr:nvPicPr>
      <xdr:blipFill>
        <a:blip xmlns:r="http://schemas.openxmlformats.org/officeDocument/2006/relationships" r:embed="rId2"/>
        <a:stretch>
          <a:fillRect/>
        </a:stretch>
      </xdr:blipFill>
      <xdr:spPr>
        <a:xfrm>
          <a:off x="6024562" y="4512469"/>
          <a:ext cx="1245985" cy="1419224"/>
        </a:xfrm>
        <a:prstGeom prst="rect">
          <a:avLst/>
        </a:prstGeom>
      </xdr:spPr>
    </xdr:pic>
    <xdr:clientData/>
  </xdr:oneCellAnchor>
  <xdr:oneCellAnchor>
    <xdr:from>
      <xdr:col>3</xdr:col>
      <xdr:colOff>1833563</xdr:colOff>
      <xdr:row>8</xdr:row>
      <xdr:rowOff>381000</xdr:rowOff>
    </xdr:from>
    <xdr:ext cx="838200" cy="1727473"/>
    <xdr:pic>
      <xdr:nvPicPr>
        <xdr:cNvPr id="48" name="Imagen 47">
          <a:extLst>
            <a:ext uri="{FF2B5EF4-FFF2-40B4-BE49-F238E27FC236}">
              <a16:creationId xmlns:a16="http://schemas.microsoft.com/office/drawing/2014/main" id="{A303E847-5766-4222-948C-0A94BD7AAD3A}"/>
            </a:ext>
          </a:extLst>
        </xdr:cNvPr>
        <xdr:cNvPicPr>
          <a:picLocks noChangeAspect="1"/>
        </xdr:cNvPicPr>
      </xdr:nvPicPr>
      <xdr:blipFill>
        <a:blip xmlns:r="http://schemas.openxmlformats.org/officeDocument/2006/relationships" r:embed="rId3"/>
        <a:stretch>
          <a:fillRect/>
        </a:stretch>
      </xdr:blipFill>
      <xdr:spPr>
        <a:xfrm>
          <a:off x="7798594" y="4691063"/>
          <a:ext cx="838200" cy="1727473"/>
        </a:xfrm>
        <a:prstGeom prst="rect">
          <a:avLst/>
        </a:prstGeom>
      </xdr:spPr>
    </xdr:pic>
    <xdr:clientData/>
  </xdr:oneCellAnchor>
  <xdr:oneCellAnchor>
    <xdr:from>
      <xdr:col>3</xdr:col>
      <xdr:colOff>190500</xdr:colOff>
      <xdr:row>9</xdr:row>
      <xdr:rowOff>166688</xdr:rowOff>
    </xdr:from>
    <xdr:ext cx="987409" cy="733188"/>
    <xdr:pic>
      <xdr:nvPicPr>
        <xdr:cNvPr id="49" name="Imagen 48">
          <a:extLst>
            <a:ext uri="{FF2B5EF4-FFF2-40B4-BE49-F238E27FC236}">
              <a16:creationId xmlns:a16="http://schemas.microsoft.com/office/drawing/2014/main" id="{264CBB65-E9CE-4035-8F1F-F0AED31CEE6F}"/>
            </a:ext>
          </a:extLst>
        </xdr:cNvPr>
        <xdr:cNvPicPr>
          <a:picLocks noChangeAspect="1"/>
        </xdr:cNvPicPr>
      </xdr:nvPicPr>
      <xdr:blipFill>
        <a:blip xmlns:r="http://schemas.openxmlformats.org/officeDocument/2006/relationships" r:embed="rId4"/>
        <a:stretch>
          <a:fillRect/>
        </a:stretch>
      </xdr:blipFill>
      <xdr:spPr>
        <a:xfrm>
          <a:off x="6155531" y="6738938"/>
          <a:ext cx="987409" cy="733188"/>
        </a:xfrm>
        <a:prstGeom prst="rect">
          <a:avLst/>
        </a:prstGeom>
      </xdr:spPr>
    </xdr:pic>
    <xdr:clientData/>
  </xdr:oneCellAnchor>
  <xdr:oneCellAnchor>
    <xdr:from>
      <xdr:col>3</xdr:col>
      <xdr:colOff>1512094</xdr:colOff>
      <xdr:row>9</xdr:row>
      <xdr:rowOff>345282</xdr:rowOff>
    </xdr:from>
    <xdr:ext cx="1179411" cy="752475"/>
    <xdr:pic>
      <xdr:nvPicPr>
        <xdr:cNvPr id="50" name="Imagen 49">
          <a:extLst>
            <a:ext uri="{FF2B5EF4-FFF2-40B4-BE49-F238E27FC236}">
              <a16:creationId xmlns:a16="http://schemas.microsoft.com/office/drawing/2014/main" id="{B5BFF69F-0C35-4239-A5DF-4BD63A72FB62}"/>
            </a:ext>
          </a:extLst>
        </xdr:cNvPr>
        <xdr:cNvPicPr>
          <a:picLocks noChangeAspect="1"/>
        </xdr:cNvPicPr>
      </xdr:nvPicPr>
      <xdr:blipFill>
        <a:blip xmlns:r="http://schemas.openxmlformats.org/officeDocument/2006/relationships" r:embed="rId5"/>
        <a:stretch>
          <a:fillRect/>
        </a:stretch>
      </xdr:blipFill>
      <xdr:spPr>
        <a:xfrm>
          <a:off x="7477125" y="6917532"/>
          <a:ext cx="1179411" cy="752475"/>
        </a:xfrm>
        <a:prstGeom prst="rect">
          <a:avLst/>
        </a:prstGeom>
      </xdr:spPr>
    </xdr:pic>
    <xdr:clientData/>
  </xdr:oneCellAnchor>
  <xdr:oneCellAnchor>
    <xdr:from>
      <xdr:col>3</xdr:col>
      <xdr:colOff>916781</xdr:colOff>
      <xdr:row>10</xdr:row>
      <xdr:rowOff>95250</xdr:rowOff>
    </xdr:from>
    <xdr:ext cx="1152686" cy="1038370"/>
    <xdr:pic>
      <xdr:nvPicPr>
        <xdr:cNvPr id="51" name="Imagen 50">
          <a:extLst>
            <a:ext uri="{FF2B5EF4-FFF2-40B4-BE49-F238E27FC236}">
              <a16:creationId xmlns:a16="http://schemas.microsoft.com/office/drawing/2014/main" id="{4D051DA1-BDB3-4984-A417-B6495411FA5E}"/>
            </a:ext>
          </a:extLst>
        </xdr:cNvPr>
        <xdr:cNvPicPr>
          <a:picLocks noChangeAspect="1"/>
        </xdr:cNvPicPr>
      </xdr:nvPicPr>
      <xdr:blipFill>
        <a:blip xmlns:r="http://schemas.openxmlformats.org/officeDocument/2006/relationships" r:embed="rId6"/>
        <a:stretch>
          <a:fillRect/>
        </a:stretch>
      </xdr:blipFill>
      <xdr:spPr>
        <a:xfrm>
          <a:off x="6881812" y="8203406"/>
          <a:ext cx="1152686" cy="1038370"/>
        </a:xfrm>
        <a:prstGeom prst="rect">
          <a:avLst/>
        </a:prstGeom>
      </xdr:spPr>
    </xdr:pic>
    <xdr:clientData/>
  </xdr:oneCellAnchor>
  <xdr:oneCellAnchor>
    <xdr:from>
      <xdr:col>3</xdr:col>
      <xdr:colOff>511969</xdr:colOff>
      <xdr:row>11</xdr:row>
      <xdr:rowOff>285750</xdr:rowOff>
    </xdr:from>
    <xdr:ext cx="2210108" cy="2514951"/>
    <xdr:pic>
      <xdr:nvPicPr>
        <xdr:cNvPr id="52" name="Imagen 51">
          <a:extLst>
            <a:ext uri="{FF2B5EF4-FFF2-40B4-BE49-F238E27FC236}">
              <a16:creationId xmlns:a16="http://schemas.microsoft.com/office/drawing/2014/main" id="{D9ABEA71-735E-46B7-B6FC-DBDD23638CE8}"/>
            </a:ext>
          </a:extLst>
        </xdr:cNvPr>
        <xdr:cNvPicPr>
          <a:picLocks noChangeAspect="1"/>
        </xdr:cNvPicPr>
      </xdr:nvPicPr>
      <xdr:blipFill>
        <a:blip xmlns:r="http://schemas.openxmlformats.org/officeDocument/2006/relationships" r:embed="rId7"/>
        <a:stretch>
          <a:fillRect/>
        </a:stretch>
      </xdr:blipFill>
      <xdr:spPr>
        <a:xfrm>
          <a:off x="6477000" y="9572625"/>
          <a:ext cx="2210108" cy="2514951"/>
        </a:xfrm>
        <a:prstGeom prst="rect">
          <a:avLst/>
        </a:prstGeom>
      </xdr:spPr>
    </xdr:pic>
    <xdr:clientData/>
  </xdr:oneCellAnchor>
  <xdr:oneCellAnchor>
    <xdr:from>
      <xdr:col>3</xdr:col>
      <xdr:colOff>190500</xdr:colOff>
      <xdr:row>12</xdr:row>
      <xdr:rowOff>35718</xdr:rowOff>
    </xdr:from>
    <xdr:ext cx="1091233" cy="1295399"/>
    <xdr:pic>
      <xdr:nvPicPr>
        <xdr:cNvPr id="53" name="Imagen 52">
          <a:extLst>
            <a:ext uri="{FF2B5EF4-FFF2-40B4-BE49-F238E27FC236}">
              <a16:creationId xmlns:a16="http://schemas.microsoft.com/office/drawing/2014/main" id="{289E9B1E-7911-454D-9E59-B69D2E867A3A}"/>
            </a:ext>
          </a:extLst>
        </xdr:cNvPr>
        <xdr:cNvPicPr>
          <a:picLocks noChangeAspect="1"/>
        </xdr:cNvPicPr>
      </xdr:nvPicPr>
      <xdr:blipFill>
        <a:blip xmlns:r="http://schemas.openxmlformats.org/officeDocument/2006/relationships" r:embed="rId8"/>
        <a:stretch>
          <a:fillRect/>
        </a:stretch>
      </xdr:blipFill>
      <xdr:spPr>
        <a:xfrm>
          <a:off x="6155531" y="12239624"/>
          <a:ext cx="1091233" cy="1295399"/>
        </a:xfrm>
        <a:prstGeom prst="rect">
          <a:avLst/>
        </a:prstGeom>
      </xdr:spPr>
    </xdr:pic>
    <xdr:clientData/>
  </xdr:oneCellAnchor>
  <xdr:oneCellAnchor>
    <xdr:from>
      <xdr:col>3</xdr:col>
      <xdr:colOff>1631156</xdr:colOff>
      <xdr:row>12</xdr:row>
      <xdr:rowOff>142875</xdr:rowOff>
    </xdr:from>
    <xdr:ext cx="831573" cy="1713815"/>
    <xdr:pic>
      <xdr:nvPicPr>
        <xdr:cNvPr id="54" name="Imagen 53">
          <a:extLst>
            <a:ext uri="{FF2B5EF4-FFF2-40B4-BE49-F238E27FC236}">
              <a16:creationId xmlns:a16="http://schemas.microsoft.com/office/drawing/2014/main" id="{478FD127-9598-4141-9843-51149D26DD0F}"/>
            </a:ext>
          </a:extLst>
        </xdr:cNvPr>
        <xdr:cNvPicPr>
          <a:picLocks noChangeAspect="1"/>
        </xdr:cNvPicPr>
      </xdr:nvPicPr>
      <xdr:blipFill>
        <a:blip xmlns:r="http://schemas.openxmlformats.org/officeDocument/2006/relationships" r:embed="rId3"/>
        <a:stretch>
          <a:fillRect/>
        </a:stretch>
      </xdr:blipFill>
      <xdr:spPr>
        <a:xfrm>
          <a:off x="7596187" y="12346781"/>
          <a:ext cx="831573" cy="1713815"/>
        </a:xfrm>
        <a:prstGeom prst="rect">
          <a:avLst/>
        </a:prstGeom>
      </xdr:spPr>
    </xdr:pic>
    <xdr:clientData/>
  </xdr:oneCellAnchor>
  <xdr:oneCellAnchor>
    <xdr:from>
      <xdr:col>3</xdr:col>
      <xdr:colOff>261938</xdr:colOff>
      <xdr:row>13</xdr:row>
      <xdr:rowOff>154781</xdr:rowOff>
    </xdr:from>
    <xdr:ext cx="1028700" cy="1085850"/>
    <xdr:pic>
      <xdr:nvPicPr>
        <xdr:cNvPr id="55" name="Imagen 54">
          <a:extLst>
            <a:ext uri="{FF2B5EF4-FFF2-40B4-BE49-F238E27FC236}">
              <a16:creationId xmlns:a16="http://schemas.microsoft.com/office/drawing/2014/main" id="{C0456137-5EE6-490F-BA65-A69BB892B2A4}"/>
            </a:ext>
          </a:extLst>
        </xdr:cNvPr>
        <xdr:cNvPicPr>
          <a:picLocks noChangeAspect="1"/>
        </xdr:cNvPicPr>
      </xdr:nvPicPr>
      <xdr:blipFill>
        <a:blip xmlns:r="http://schemas.openxmlformats.org/officeDocument/2006/relationships" r:embed="rId9"/>
        <a:stretch>
          <a:fillRect/>
        </a:stretch>
      </xdr:blipFill>
      <xdr:spPr>
        <a:xfrm>
          <a:off x="6226969" y="14370844"/>
          <a:ext cx="1028700" cy="1085850"/>
        </a:xfrm>
        <a:prstGeom prst="rect">
          <a:avLst/>
        </a:prstGeom>
      </xdr:spPr>
    </xdr:pic>
    <xdr:clientData/>
  </xdr:oneCellAnchor>
  <xdr:oneCellAnchor>
    <xdr:from>
      <xdr:col>3</xdr:col>
      <xdr:colOff>1809751</xdr:colOff>
      <xdr:row>13</xdr:row>
      <xdr:rowOff>285750</xdr:rowOff>
    </xdr:from>
    <xdr:ext cx="933449" cy="1675270"/>
    <xdr:pic>
      <xdr:nvPicPr>
        <xdr:cNvPr id="56" name="Imagen 55">
          <a:extLst>
            <a:ext uri="{FF2B5EF4-FFF2-40B4-BE49-F238E27FC236}">
              <a16:creationId xmlns:a16="http://schemas.microsoft.com/office/drawing/2014/main" id="{37C44A9B-EE89-4B2C-B5E8-DCA0E46C578C}"/>
            </a:ext>
          </a:extLst>
        </xdr:cNvPr>
        <xdr:cNvPicPr>
          <a:picLocks noChangeAspect="1"/>
        </xdr:cNvPicPr>
      </xdr:nvPicPr>
      <xdr:blipFill rotWithShape="1">
        <a:blip xmlns:r="http://schemas.openxmlformats.org/officeDocument/2006/relationships" r:embed="rId3"/>
        <a:srcRect l="-1" t="11524" r="-1600"/>
        <a:stretch/>
      </xdr:blipFill>
      <xdr:spPr>
        <a:xfrm>
          <a:off x="7774782" y="14501813"/>
          <a:ext cx="933449" cy="167527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08E8D-C2DA-41B2-8DA5-AEB665821518}">
  <dimension ref="A1:AZ38"/>
  <sheetViews>
    <sheetView tabSelected="1" topLeftCell="AG1" zoomScale="80" zoomScaleNormal="80" workbookViewId="0">
      <pane ySplit="1" topLeftCell="A8" activePane="bottomLeft" state="frozen"/>
      <selection pane="bottomLeft" activeCell="AW16" sqref="AW16"/>
    </sheetView>
  </sheetViews>
  <sheetFormatPr baseColWidth="10" defaultColWidth="11.42578125" defaultRowHeight="12" x14ac:dyDescent="0.2"/>
  <cols>
    <col min="1" max="1" width="4.7109375" style="1" bestFit="1" customWidth="1"/>
    <col min="2" max="2" width="18.7109375" style="31" customWidth="1"/>
    <col min="3" max="3" width="66.140625" style="32" customWidth="1"/>
    <col min="4" max="4" width="49" style="32" customWidth="1"/>
    <col min="5" max="5" width="10.42578125" style="32" customWidth="1"/>
    <col min="6" max="6" width="9.85546875" style="1" customWidth="1"/>
    <col min="7" max="7" width="13.140625" style="1" customWidth="1"/>
    <col min="8" max="8" width="37.28515625" style="1" customWidth="1"/>
    <col min="9" max="10" width="14.42578125" style="1" customWidth="1"/>
    <col min="11" max="11" width="13" style="1" customWidth="1"/>
    <col min="12" max="12" width="14.42578125" style="1" customWidth="1"/>
    <col min="13" max="13" width="19.5703125" style="1" customWidth="1"/>
    <col min="14" max="14" width="13.42578125" style="1" customWidth="1"/>
    <col min="15" max="15" width="15.85546875" style="1" customWidth="1"/>
    <col min="16" max="16" width="10.42578125" style="32" customWidth="1"/>
    <col min="17" max="17" width="9.85546875" style="1" customWidth="1"/>
    <col min="18" max="18" width="13.140625" style="1" customWidth="1"/>
    <col min="19" max="19" width="37.28515625" style="1" customWidth="1"/>
    <col min="20" max="21" width="14.42578125" style="1" customWidth="1"/>
    <col min="22" max="22" width="13" style="1" customWidth="1"/>
    <col min="23" max="23" width="14.42578125" style="1" customWidth="1"/>
    <col min="24" max="24" width="20.42578125" style="1" customWidth="1"/>
    <col min="25" max="25" width="13.42578125" style="1" customWidth="1"/>
    <col min="26" max="26" width="15.85546875" style="1" customWidth="1"/>
    <col min="27" max="27" width="12.5703125" style="32" customWidth="1"/>
    <col min="28" max="28" width="9.85546875" style="1" customWidth="1"/>
    <col min="29" max="29" width="13.140625" style="1" customWidth="1"/>
    <col min="30" max="30" width="37.28515625" style="1" customWidth="1"/>
    <col min="31" max="32" width="14.42578125" style="1" customWidth="1"/>
    <col min="33" max="33" width="13" style="1" customWidth="1"/>
    <col min="34" max="34" width="14.42578125" style="1" customWidth="1"/>
    <col min="35" max="35" width="19.42578125" style="1" customWidth="1"/>
    <col min="36" max="36" width="13.42578125" style="1" customWidth="1"/>
    <col min="37" max="37" width="15.85546875" style="1" customWidth="1"/>
    <col min="38" max="38" width="10.42578125" style="32" customWidth="1"/>
    <col min="39" max="39" width="9.85546875" style="1" customWidth="1"/>
    <col min="40" max="40" width="13.140625" style="1" customWidth="1"/>
    <col min="41" max="41" width="37.28515625" style="1" customWidth="1"/>
    <col min="42" max="43" width="14.42578125" style="1" customWidth="1"/>
    <col min="44" max="44" width="13" style="1" customWidth="1"/>
    <col min="45" max="45" width="14.42578125" style="1" customWidth="1"/>
    <col min="46" max="46" width="18.140625" style="1" customWidth="1"/>
    <col min="47" max="47" width="13.42578125" style="1" customWidth="1"/>
    <col min="48" max="48" width="15.85546875" style="1" customWidth="1"/>
    <col min="49" max="49" width="16.5703125" style="15" customWidth="1"/>
    <col min="50" max="50" width="13.7109375" style="1" customWidth="1"/>
    <col min="51" max="51" width="14.7109375" style="31" customWidth="1"/>
    <col min="52" max="52" width="26.7109375" style="31" customWidth="1"/>
    <col min="53" max="16384" width="11.42578125" style="1"/>
  </cols>
  <sheetData>
    <row r="1" spans="1:52" ht="15" customHeight="1" x14ac:dyDescent="0.2">
      <c r="A1" s="84" t="s">
        <v>0</v>
      </c>
      <c r="B1" s="84"/>
      <c r="C1" s="84"/>
      <c r="D1" s="84"/>
      <c r="E1" s="84"/>
      <c r="F1" s="84"/>
      <c r="G1" s="84"/>
      <c r="H1" s="84"/>
      <c r="I1" s="84"/>
      <c r="J1" s="84"/>
      <c r="K1" s="84"/>
      <c r="L1" s="84"/>
      <c r="M1" s="84"/>
      <c r="N1" s="84"/>
      <c r="O1" s="84"/>
      <c r="P1" s="1"/>
      <c r="AA1" s="1"/>
      <c r="AL1" s="1"/>
    </row>
    <row r="2" spans="1:52" ht="15.75" customHeight="1" x14ac:dyDescent="0.2">
      <c r="A2" s="84" t="s">
        <v>1</v>
      </c>
      <c r="B2" s="84"/>
      <c r="C2" s="84"/>
      <c r="D2" s="84"/>
      <c r="E2" s="84"/>
      <c r="F2" s="84"/>
      <c r="G2" s="84"/>
      <c r="H2" s="84"/>
      <c r="I2" s="84"/>
      <c r="J2" s="84"/>
      <c r="K2" s="84"/>
      <c r="L2" s="84"/>
      <c r="M2" s="84"/>
      <c r="N2" s="84"/>
      <c r="O2" s="84"/>
      <c r="P2" s="1"/>
      <c r="AA2" s="1"/>
      <c r="AL2" s="1"/>
    </row>
    <row r="3" spans="1:52" ht="17.25" customHeight="1" x14ac:dyDescent="0.2">
      <c r="A3" s="85" t="s">
        <v>2</v>
      </c>
      <c r="B3" s="84"/>
      <c r="C3" s="84"/>
      <c r="D3" s="84"/>
      <c r="E3" s="84"/>
      <c r="F3" s="84"/>
      <c r="G3" s="84"/>
      <c r="H3" s="84"/>
      <c r="I3" s="84"/>
      <c r="J3" s="84"/>
      <c r="K3" s="84"/>
      <c r="L3" s="84"/>
      <c r="M3" s="84"/>
      <c r="N3" s="84"/>
      <c r="O3" s="84"/>
      <c r="P3" s="1"/>
      <c r="AA3" s="1"/>
      <c r="AL3" s="1"/>
    </row>
    <row r="4" spans="1:52" ht="14.25" customHeight="1" x14ac:dyDescent="0.2">
      <c r="A4" s="86" t="s">
        <v>40</v>
      </c>
      <c r="B4" s="86"/>
      <c r="C4" s="86"/>
      <c r="D4" s="86"/>
      <c r="E4" s="86"/>
      <c r="F4" s="86"/>
      <c r="G4" s="86"/>
      <c r="H4" s="86"/>
      <c r="I4" s="86"/>
      <c r="J4" s="86"/>
      <c r="K4" s="86"/>
      <c r="L4" s="86"/>
      <c r="M4" s="86"/>
      <c r="N4" s="86"/>
      <c r="O4" s="86"/>
      <c r="P4" s="1"/>
      <c r="AA4" s="1"/>
      <c r="AL4" s="1"/>
    </row>
    <row r="5" spans="1:52" ht="34.5" customHeight="1" x14ac:dyDescent="0.2">
      <c r="A5" s="87" t="s">
        <v>3</v>
      </c>
      <c r="B5" s="87"/>
      <c r="C5" s="2"/>
      <c r="D5" s="60"/>
      <c r="E5" s="2"/>
      <c r="F5" s="2"/>
      <c r="G5" s="2"/>
      <c r="H5" s="2"/>
      <c r="I5" s="2"/>
      <c r="J5" s="2"/>
      <c r="K5" s="2"/>
      <c r="L5" s="2"/>
      <c r="M5" s="2"/>
      <c r="P5" s="2"/>
      <c r="Q5" s="2"/>
      <c r="R5" s="2"/>
      <c r="S5" s="2"/>
      <c r="T5" s="2"/>
      <c r="U5" s="2"/>
      <c r="V5" s="2"/>
      <c r="W5" s="2"/>
      <c r="X5" s="2"/>
      <c r="AA5" s="2"/>
      <c r="AB5" s="2"/>
      <c r="AC5" s="2"/>
      <c r="AD5" s="2"/>
      <c r="AE5" s="2"/>
      <c r="AF5" s="2"/>
      <c r="AG5" s="2"/>
      <c r="AH5" s="2"/>
      <c r="AI5" s="2"/>
      <c r="AL5" s="2"/>
      <c r="AM5" s="2"/>
      <c r="AN5" s="2"/>
      <c r="AO5" s="2"/>
      <c r="AP5" s="2"/>
      <c r="AQ5" s="2"/>
      <c r="AR5" s="2"/>
      <c r="AS5" s="2"/>
      <c r="AT5" s="2"/>
    </row>
    <row r="6" spans="1:52" ht="36" customHeight="1" x14ac:dyDescent="0.2">
      <c r="A6" s="3"/>
      <c r="B6" s="4"/>
      <c r="C6" s="5"/>
      <c r="D6" s="5"/>
      <c r="E6" s="88" t="s">
        <v>41</v>
      </c>
      <c r="F6" s="89"/>
      <c r="G6" s="89"/>
      <c r="H6" s="89"/>
      <c r="I6" s="89"/>
      <c r="J6" s="89"/>
      <c r="K6" s="89"/>
      <c r="L6" s="89"/>
      <c r="M6" s="89"/>
      <c r="N6" s="89"/>
      <c r="O6" s="89"/>
      <c r="P6" s="68" t="s">
        <v>47</v>
      </c>
      <c r="Q6" s="69"/>
      <c r="R6" s="69"/>
      <c r="S6" s="69"/>
      <c r="T6" s="69"/>
      <c r="U6" s="69"/>
      <c r="V6" s="69"/>
      <c r="W6" s="69"/>
      <c r="X6" s="69"/>
      <c r="Y6" s="69"/>
      <c r="Z6" s="69"/>
      <c r="AA6" s="73" t="s">
        <v>51</v>
      </c>
      <c r="AB6" s="74"/>
      <c r="AC6" s="74"/>
      <c r="AD6" s="74"/>
      <c r="AE6" s="74"/>
      <c r="AF6" s="74"/>
      <c r="AG6" s="74"/>
      <c r="AH6" s="74"/>
      <c r="AI6" s="74"/>
      <c r="AJ6" s="74"/>
      <c r="AK6" s="74"/>
      <c r="AL6" s="78" t="s">
        <v>55</v>
      </c>
      <c r="AM6" s="78"/>
      <c r="AN6" s="78"/>
      <c r="AO6" s="78"/>
      <c r="AP6" s="78"/>
      <c r="AQ6" s="78"/>
      <c r="AR6" s="78"/>
      <c r="AS6" s="78"/>
      <c r="AT6" s="78"/>
      <c r="AU6" s="78"/>
      <c r="AV6" s="78"/>
    </row>
    <row r="7" spans="1:52" ht="60.75" customHeight="1" x14ac:dyDescent="0.2">
      <c r="A7" s="6" t="s">
        <v>4</v>
      </c>
      <c r="B7" s="6" t="s">
        <v>5</v>
      </c>
      <c r="C7" s="6" t="s">
        <v>6</v>
      </c>
      <c r="D7" s="6" t="s">
        <v>18</v>
      </c>
      <c r="E7" s="34" t="s">
        <v>7</v>
      </c>
      <c r="F7" s="34" t="s">
        <v>8</v>
      </c>
      <c r="G7" s="35" t="s">
        <v>9</v>
      </c>
      <c r="H7" s="36" t="s">
        <v>10</v>
      </c>
      <c r="I7" s="36" t="s">
        <v>11</v>
      </c>
      <c r="J7" s="36" t="s">
        <v>12</v>
      </c>
      <c r="K7" s="36" t="s">
        <v>13</v>
      </c>
      <c r="L7" s="36" t="s">
        <v>14</v>
      </c>
      <c r="M7" s="36" t="s">
        <v>15</v>
      </c>
      <c r="N7" s="36" t="s">
        <v>16</v>
      </c>
      <c r="O7" s="37" t="s">
        <v>17</v>
      </c>
      <c r="P7" s="39" t="s">
        <v>7</v>
      </c>
      <c r="Q7" s="39" t="s">
        <v>8</v>
      </c>
      <c r="R7" s="40" t="s">
        <v>9</v>
      </c>
      <c r="S7" s="41" t="s">
        <v>10</v>
      </c>
      <c r="T7" s="41" t="s">
        <v>11</v>
      </c>
      <c r="U7" s="41" t="s">
        <v>12</v>
      </c>
      <c r="V7" s="41" t="s">
        <v>13</v>
      </c>
      <c r="W7" s="41" t="s">
        <v>14</v>
      </c>
      <c r="X7" s="41" t="s">
        <v>15</v>
      </c>
      <c r="Y7" s="41" t="s">
        <v>16</v>
      </c>
      <c r="Z7" s="42" t="s">
        <v>17</v>
      </c>
      <c r="AA7" s="44" t="s">
        <v>7</v>
      </c>
      <c r="AB7" s="44" t="s">
        <v>8</v>
      </c>
      <c r="AC7" s="45" t="s">
        <v>9</v>
      </c>
      <c r="AD7" s="46" t="s">
        <v>10</v>
      </c>
      <c r="AE7" s="46" t="s">
        <v>11</v>
      </c>
      <c r="AF7" s="46" t="s">
        <v>12</v>
      </c>
      <c r="AG7" s="46" t="s">
        <v>13</v>
      </c>
      <c r="AH7" s="46" t="s">
        <v>14</v>
      </c>
      <c r="AI7" s="46" t="s">
        <v>15</v>
      </c>
      <c r="AJ7" s="46" t="s">
        <v>16</v>
      </c>
      <c r="AK7" s="47" t="s">
        <v>17</v>
      </c>
      <c r="AL7" s="49" t="s">
        <v>7</v>
      </c>
      <c r="AM7" s="49" t="s">
        <v>8</v>
      </c>
      <c r="AN7" s="50" t="s">
        <v>9</v>
      </c>
      <c r="AO7" s="51" t="s">
        <v>10</v>
      </c>
      <c r="AP7" s="51" t="s">
        <v>11</v>
      </c>
      <c r="AQ7" s="51" t="s">
        <v>12</v>
      </c>
      <c r="AR7" s="51" t="s">
        <v>13</v>
      </c>
      <c r="AS7" s="51" t="s">
        <v>14</v>
      </c>
      <c r="AT7" s="51" t="s">
        <v>15</v>
      </c>
      <c r="AU7" s="51" t="s">
        <v>16</v>
      </c>
      <c r="AV7" s="52" t="s">
        <v>17</v>
      </c>
      <c r="AW7" s="58" t="s">
        <v>62</v>
      </c>
      <c r="AX7" s="58" t="s">
        <v>59</v>
      </c>
      <c r="AY7" s="58" t="s">
        <v>60</v>
      </c>
      <c r="AZ7" s="58" t="s">
        <v>61</v>
      </c>
    </row>
    <row r="8" spans="1:52" ht="146.25" customHeight="1" x14ac:dyDescent="0.2">
      <c r="A8" s="7">
        <v>1</v>
      </c>
      <c r="B8" s="8" t="s">
        <v>19</v>
      </c>
      <c r="C8" s="8" t="s">
        <v>20</v>
      </c>
      <c r="D8" s="8"/>
      <c r="E8" s="9" t="s">
        <v>42</v>
      </c>
      <c r="F8" s="9" t="s">
        <v>21</v>
      </c>
      <c r="G8" s="8">
        <v>1</v>
      </c>
      <c r="H8" s="8" t="s">
        <v>20</v>
      </c>
      <c r="I8" s="11">
        <v>1068300</v>
      </c>
      <c r="J8" s="12">
        <v>0.19</v>
      </c>
      <c r="K8" s="11">
        <f>+I8*J8</f>
        <v>202977</v>
      </c>
      <c r="L8" s="11">
        <f>+I8+K8</f>
        <v>1271277</v>
      </c>
      <c r="M8" s="11">
        <f>+L8*G8</f>
        <v>1271277</v>
      </c>
      <c r="N8" s="10" t="s">
        <v>45</v>
      </c>
      <c r="O8" s="10" t="s">
        <v>46</v>
      </c>
      <c r="P8" s="9" t="s">
        <v>47</v>
      </c>
      <c r="Q8" s="9" t="s">
        <v>21</v>
      </c>
      <c r="R8" s="8">
        <v>1</v>
      </c>
      <c r="S8" s="54" t="s">
        <v>48</v>
      </c>
      <c r="T8" s="56">
        <v>1162217</v>
      </c>
      <c r="U8" s="57">
        <v>0.19</v>
      </c>
      <c r="V8" s="11">
        <f>+T8*U8</f>
        <v>220821.23</v>
      </c>
      <c r="W8" s="11">
        <f>+T8+V8</f>
        <v>1383038.23</v>
      </c>
      <c r="X8" s="11">
        <f>+W8*R8</f>
        <v>1383038.23</v>
      </c>
      <c r="Y8" s="54" t="s">
        <v>49</v>
      </c>
      <c r="Z8" s="54" t="s">
        <v>50</v>
      </c>
      <c r="AA8" s="9" t="s">
        <v>52</v>
      </c>
      <c r="AB8" s="9" t="s">
        <v>21</v>
      </c>
      <c r="AC8" s="8">
        <v>1</v>
      </c>
      <c r="AD8" s="10" t="s">
        <v>20</v>
      </c>
      <c r="AE8" s="11">
        <v>995000</v>
      </c>
      <c r="AF8" s="12">
        <v>0.19</v>
      </c>
      <c r="AG8" s="11">
        <f>+AE8*AF8</f>
        <v>189050</v>
      </c>
      <c r="AH8" s="11">
        <f>+AE8+AG8</f>
        <v>1184050</v>
      </c>
      <c r="AI8" s="11">
        <f>+AH8*AC8</f>
        <v>1184050</v>
      </c>
      <c r="AJ8" s="10" t="s">
        <v>53</v>
      </c>
      <c r="AK8" s="10" t="s">
        <v>54</v>
      </c>
      <c r="AL8" s="9" t="s">
        <v>56</v>
      </c>
      <c r="AM8" s="9" t="s">
        <v>21</v>
      </c>
      <c r="AN8" s="8">
        <v>1</v>
      </c>
      <c r="AO8" s="8" t="s">
        <v>20</v>
      </c>
      <c r="AP8" s="11">
        <v>791000</v>
      </c>
      <c r="AQ8" s="12">
        <v>0.19</v>
      </c>
      <c r="AR8" s="11">
        <f>+AP8*AQ8</f>
        <v>150290</v>
      </c>
      <c r="AS8" s="11">
        <f>+AP8+AR8</f>
        <v>941290</v>
      </c>
      <c r="AT8" s="11">
        <f>+AS8*AN8</f>
        <v>941290</v>
      </c>
      <c r="AU8" s="10" t="s">
        <v>57</v>
      </c>
      <c r="AV8" s="10" t="s">
        <v>58</v>
      </c>
      <c r="AW8" s="61" cm="1">
        <f t="array" ref="AW8">MIN(_xlfn._xlws.FILTER(CHOOSE({1,2,3,4},M8,X8,AI8,AT8),CHOOSE({1,2,3,4},M8,X8,AI8,AT8)&gt;0))</f>
        <v>941290</v>
      </c>
      <c r="AX8" s="61">
        <v>1394680</v>
      </c>
      <c r="AY8" s="62">
        <f>+AX8-AW8</f>
        <v>453390</v>
      </c>
      <c r="AZ8" s="63" t="str">
        <f>IF(AW8=M8,$E$6,IF(AW8=X8,$P$6,IF(AW8=AI8,$AA$6,IF(AW8=AT8,$AL$6,0))))</f>
        <v xml:space="preserve">BASA DISEÑO SAS </v>
      </c>
    </row>
    <row r="9" spans="1:52" ht="178.5" customHeight="1" x14ac:dyDescent="0.2">
      <c r="A9" s="7">
        <v>2</v>
      </c>
      <c r="B9" s="8" t="s">
        <v>22</v>
      </c>
      <c r="C9" s="8" t="s">
        <v>23</v>
      </c>
      <c r="D9" s="8"/>
      <c r="E9" s="9" t="s">
        <v>42</v>
      </c>
      <c r="F9" s="9" t="s">
        <v>21</v>
      </c>
      <c r="G9" s="8">
        <v>1</v>
      </c>
      <c r="H9" s="8" t="s">
        <v>23</v>
      </c>
      <c r="I9" s="11">
        <v>3103400</v>
      </c>
      <c r="J9" s="12">
        <v>0.19</v>
      </c>
      <c r="K9" s="11">
        <f t="shared" ref="K9:K14" si="0">+I9*J9</f>
        <v>589646</v>
      </c>
      <c r="L9" s="11">
        <f t="shared" ref="L9:L14" si="1">+I9+K9</f>
        <v>3693046</v>
      </c>
      <c r="M9" s="11">
        <f t="shared" ref="M9:M14" si="2">+L9*G9</f>
        <v>3693046</v>
      </c>
      <c r="N9" s="10" t="s">
        <v>45</v>
      </c>
      <c r="O9" s="10" t="s">
        <v>46</v>
      </c>
      <c r="P9" s="9" t="s">
        <v>47</v>
      </c>
      <c r="Q9" s="9" t="s">
        <v>21</v>
      </c>
      <c r="R9" s="8">
        <v>1</v>
      </c>
      <c r="S9" s="54"/>
      <c r="T9" s="56">
        <v>0</v>
      </c>
      <c r="U9" s="57"/>
      <c r="V9" s="11">
        <f t="shared" ref="V9:V14" si="3">+T9*U9</f>
        <v>0</v>
      </c>
      <c r="W9" s="11">
        <f t="shared" ref="W9:W14" si="4">+T9+V9</f>
        <v>0</v>
      </c>
      <c r="X9" s="11">
        <f t="shared" ref="X9:X14" si="5">+W9*R9</f>
        <v>0</v>
      </c>
      <c r="Y9" s="54"/>
      <c r="Z9" s="54"/>
      <c r="AA9" s="9" t="s">
        <v>52</v>
      </c>
      <c r="AB9" s="9" t="s">
        <v>21</v>
      </c>
      <c r="AC9" s="8">
        <v>1</v>
      </c>
      <c r="AD9" s="10" t="s">
        <v>23</v>
      </c>
      <c r="AE9" s="11">
        <v>2120000</v>
      </c>
      <c r="AF9" s="12">
        <v>0.19</v>
      </c>
      <c r="AG9" s="11">
        <f t="shared" ref="AG9:AG14" si="6">+AE9*AF9</f>
        <v>402800</v>
      </c>
      <c r="AH9" s="11">
        <f t="shared" ref="AH9:AH14" si="7">+AE9+AG9</f>
        <v>2522800</v>
      </c>
      <c r="AI9" s="11">
        <f t="shared" ref="AI9:AI14" si="8">+AH9*AC9</f>
        <v>2522800</v>
      </c>
      <c r="AJ9" s="10" t="s">
        <v>53</v>
      </c>
      <c r="AK9" s="10" t="s">
        <v>54</v>
      </c>
      <c r="AL9" s="9" t="s">
        <v>56</v>
      </c>
      <c r="AM9" s="9" t="s">
        <v>21</v>
      </c>
      <c r="AN9" s="8">
        <v>1</v>
      </c>
      <c r="AO9" s="8" t="s">
        <v>23</v>
      </c>
      <c r="AP9" s="11">
        <v>1855000</v>
      </c>
      <c r="AQ9" s="12">
        <v>0.19</v>
      </c>
      <c r="AR9" s="11">
        <f t="shared" ref="AR9:AR14" si="9">+AP9*AQ9</f>
        <v>352450</v>
      </c>
      <c r="AS9" s="11">
        <f t="shared" ref="AS9:AS14" si="10">+AP9+AR9</f>
        <v>2207450</v>
      </c>
      <c r="AT9" s="11">
        <f t="shared" ref="AT9:AT14" si="11">+AS9*AN9</f>
        <v>2207450</v>
      </c>
      <c r="AU9" s="10" t="s">
        <v>57</v>
      </c>
      <c r="AV9" s="10" t="s">
        <v>58</v>
      </c>
      <c r="AW9" s="61" cm="1">
        <f t="array" ref="AW9">MIN(_xlfn._xlws.FILTER(CHOOSE({1,2,3,4},M9,X9,AI9,AT9),CHOOSE({1,2,3,4},M9,X9,AI9,AT9)&gt;0))</f>
        <v>2207450</v>
      </c>
      <c r="AX9" s="61">
        <v>3696140</v>
      </c>
      <c r="AY9" s="62">
        <f t="shared" ref="AY9:AY14" si="12">+AX9-AW9</f>
        <v>1488690</v>
      </c>
      <c r="AZ9" s="63" t="str">
        <f t="shared" ref="AZ9:AZ14" si="13">IF(AW9=M9,$E$6,IF(AW9=X9,$P$6,IF(AW9=AI9,$AA$6,IF(AW9=AT9,$AL$6,0))))</f>
        <v xml:space="preserve">BASA DISEÑO SAS </v>
      </c>
    </row>
    <row r="10" spans="1:52" ht="120.75" customHeight="1" x14ac:dyDescent="0.2">
      <c r="A10" s="7">
        <v>3</v>
      </c>
      <c r="B10" s="8" t="s">
        <v>24</v>
      </c>
      <c r="C10" s="8" t="s">
        <v>25</v>
      </c>
      <c r="D10" s="8"/>
      <c r="E10" s="9" t="s">
        <v>42</v>
      </c>
      <c r="F10" s="9" t="s">
        <v>21</v>
      </c>
      <c r="G10" s="8">
        <v>8</v>
      </c>
      <c r="H10" s="8" t="s">
        <v>25</v>
      </c>
      <c r="I10" s="11">
        <v>1150000</v>
      </c>
      <c r="J10" s="12">
        <v>0.19</v>
      </c>
      <c r="K10" s="11">
        <f t="shared" si="0"/>
        <v>218500</v>
      </c>
      <c r="L10" s="11">
        <f t="shared" si="1"/>
        <v>1368500</v>
      </c>
      <c r="M10" s="11">
        <f t="shared" si="2"/>
        <v>10948000</v>
      </c>
      <c r="N10" s="10" t="s">
        <v>45</v>
      </c>
      <c r="O10" s="10" t="s">
        <v>46</v>
      </c>
      <c r="P10" s="9"/>
      <c r="Q10" s="9"/>
      <c r="R10" s="8"/>
      <c r="S10" s="54"/>
      <c r="T10" s="56"/>
      <c r="U10" s="57"/>
      <c r="V10" s="11"/>
      <c r="W10" s="11"/>
      <c r="X10" s="11"/>
      <c r="Y10" s="54"/>
      <c r="Z10" s="54"/>
      <c r="AA10" s="9"/>
      <c r="AB10" s="9"/>
      <c r="AC10" s="8"/>
      <c r="AD10" s="10"/>
      <c r="AE10" s="11"/>
      <c r="AF10" s="12"/>
      <c r="AG10" s="11"/>
      <c r="AH10" s="11"/>
      <c r="AI10" s="11"/>
      <c r="AJ10" s="10"/>
      <c r="AK10" s="10"/>
      <c r="AL10" s="9" t="s">
        <v>56</v>
      </c>
      <c r="AM10" s="9" t="s">
        <v>21</v>
      </c>
      <c r="AN10" s="8">
        <v>8</v>
      </c>
      <c r="AO10" s="8" t="s">
        <v>25</v>
      </c>
      <c r="AP10" s="11">
        <v>953000</v>
      </c>
      <c r="AQ10" s="12">
        <v>0.19</v>
      </c>
      <c r="AR10" s="11">
        <f t="shared" si="9"/>
        <v>181070</v>
      </c>
      <c r="AS10" s="11">
        <f t="shared" si="10"/>
        <v>1134070</v>
      </c>
      <c r="AT10" s="11">
        <f t="shared" si="11"/>
        <v>9072560</v>
      </c>
      <c r="AU10" s="10" t="s">
        <v>57</v>
      </c>
      <c r="AV10" s="10" t="s">
        <v>58</v>
      </c>
      <c r="AW10" s="61" cm="1">
        <f t="array" ref="AW10">MIN(_xlfn._xlws.FILTER(CHOOSE({1,2,3,4},M10,X10,AI10,AT10),CHOOSE({1,2,3,4},M10,X10,AI10,AT10)&gt;0))</f>
        <v>9072560</v>
      </c>
      <c r="AX10" s="61">
        <v>12395040</v>
      </c>
      <c r="AY10" s="62">
        <f t="shared" si="12"/>
        <v>3322480</v>
      </c>
      <c r="AZ10" s="63" t="str">
        <f t="shared" si="13"/>
        <v xml:space="preserve">BASA DISEÑO SAS </v>
      </c>
    </row>
    <row r="11" spans="1:52" ht="93" customHeight="1" x14ac:dyDescent="0.2">
      <c r="A11" s="7">
        <v>4</v>
      </c>
      <c r="B11" s="8" t="s">
        <v>26</v>
      </c>
      <c r="C11" s="8" t="s">
        <v>27</v>
      </c>
      <c r="D11" s="8"/>
      <c r="E11" s="9" t="s">
        <v>42</v>
      </c>
      <c r="F11" s="9" t="s">
        <v>21</v>
      </c>
      <c r="G11" s="8">
        <v>1</v>
      </c>
      <c r="H11" s="8" t="s">
        <v>27</v>
      </c>
      <c r="I11" s="11">
        <v>0</v>
      </c>
      <c r="J11" s="12">
        <v>0.19</v>
      </c>
      <c r="K11" s="11">
        <f t="shared" si="0"/>
        <v>0</v>
      </c>
      <c r="L11" s="11">
        <f t="shared" si="1"/>
        <v>0</v>
      </c>
      <c r="M11" s="11">
        <f t="shared" si="2"/>
        <v>0</v>
      </c>
      <c r="N11" s="10"/>
      <c r="O11" s="10"/>
      <c r="P11" s="9" t="s">
        <v>47</v>
      </c>
      <c r="Q11" s="9" t="s">
        <v>21</v>
      </c>
      <c r="R11" s="8">
        <v>1</v>
      </c>
      <c r="S11" s="54"/>
      <c r="T11" s="56"/>
      <c r="U11" s="57"/>
      <c r="V11" s="11">
        <f t="shared" si="3"/>
        <v>0</v>
      </c>
      <c r="W11" s="11">
        <f t="shared" si="4"/>
        <v>0</v>
      </c>
      <c r="X11" s="11">
        <f t="shared" si="5"/>
        <v>0</v>
      </c>
      <c r="Y11" s="54"/>
      <c r="Z11" s="54"/>
      <c r="AA11" s="9" t="s">
        <v>52</v>
      </c>
      <c r="AB11" s="9" t="s">
        <v>21</v>
      </c>
      <c r="AC11" s="8">
        <v>1</v>
      </c>
      <c r="AD11" s="10" t="s">
        <v>27</v>
      </c>
      <c r="AE11" s="11">
        <v>148000</v>
      </c>
      <c r="AF11" s="12">
        <v>0.19</v>
      </c>
      <c r="AG11" s="11">
        <f t="shared" si="6"/>
        <v>28120</v>
      </c>
      <c r="AH11" s="11">
        <f t="shared" si="7"/>
        <v>176120</v>
      </c>
      <c r="AI11" s="11">
        <f t="shared" si="8"/>
        <v>176120</v>
      </c>
      <c r="AJ11" s="10" t="s">
        <v>53</v>
      </c>
      <c r="AK11" s="10" t="s">
        <v>54</v>
      </c>
      <c r="AL11" s="9" t="s">
        <v>56</v>
      </c>
      <c r="AM11" s="9" t="s">
        <v>21</v>
      </c>
      <c r="AN11" s="8">
        <v>1</v>
      </c>
      <c r="AO11" s="8" t="s">
        <v>27</v>
      </c>
      <c r="AP11" s="11">
        <v>141000</v>
      </c>
      <c r="AQ11" s="12">
        <v>0.19</v>
      </c>
      <c r="AR11" s="11">
        <f t="shared" si="9"/>
        <v>26790</v>
      </c>
      <c r="AS11" s="11">
        <f t="shared" si="10"/>
        <v>167790</v>
      </c>
      <c r="AT11" s="11">
        <f t="shared" si="11"/>
        <v>167790</v>
      </c>
      <c r="AU11" s="10" t="s">
        <v>57</v>
      </c>
      <c r="AV11" s="10" t="s">
        <v>58</v>
      </c>
      <c r="AW11" s="61" cm="1">
        <f t="array" ref="AW11">MIN(_xlfn._xlws.FILTER(CHOOSE({1,2,3,4},M11,X11,AI11,AT11),CHOOSE({1,2,3,4},M11,X11,AI11,AT11)&gt;0))</f>
        <v>167790</v>
      </c>
      <c r="AX11" s="61">
        <v>189210</v>
      </c>
      <c r="AY11" s="62">
        <f t="shared" si="12"/>
        <v>21420</v>
      </c>
      <c r="AZ11" s="63" t="str">
        <f t="shared" si="13"/>
        <v xml:space="preserve">BASA DISEÑO SAS </v>
      </c>
    </row>
    <row r="12" spans="1:52" ht="229.5" customHeight="1" x14ac:dyDescent="0.2">
      <c r="A12" s="7">
        <v>5</v>
      </c>
      <c r="B12" s="8" t="s">
        <v>28</v>
      </c>
      <c r="C12" s="8" t="s">
        <v>29</v>
      </c>
      <c r="D12" s="8"/>
      <c r="E12" s="9" t="s">
        <v>42</v>
      </c>
      <c r="F12" s="9" t="s">
        <v>21</v>
      </c>
      <c r="G12" s="8">
        <v>3</v>
      </c>
      <c r="H12" s="8" t="s">
        <v>43</v>
      </c>
      <c r="I12" s="11">
        <v>1480100</v>
      </c>
      <c r="J12" s="12">
        <v>0.19</v>
      </c>
      <c r="K12" s="11">
        <f t="shared" si="0"/>
        <v>281219</v>
      </c>
      <c r="L12" s="11">
        <f t="shared" si="1"/>
        <v>1761319</v>
      </c>
      <c r="M12" s="11">
        <f t="shared" si="2"/>
        <v>5283957</v>
      </c>
      <c r="N12" s="10" t="s">
        <v>45</v>
      </c>
      <c r="O12" s="10" t="s">
        <v>46</v>
      </c>
      <c r="P12" s="9" t="s">
        <v>47</v>
      </c>
      <c r="Q12" s="9" t="s">
        <v>21</v>
      </c>
      <c r="R12" s="8">
        <v>3</v>
      </c>
      <c r="S12" s="54"/>
      <c r="T12" s="56">
        <v>0</v>
      </c>
      <c r="U12" s="57"/>
      <c r="V12" s="11">
        <f t="shared" si="3"/>
        <v>0</v>
      </c>
      <c r="W12" s="11">
        <f t="shared" si="4"/>
        <v>0</v>
      </c>
      <c r="X12" s="11">
        <f t="shared" si="5"/>
        <v>0</v>
      </c>
      <c r="Y12" s="54"/>
      <c r="Z12" s="54"/>
      <c r="AA12" s="9" t="s">
        <v>52</v>
      </c>
      <c r="AB12" s="9" t="s">
        <v>21</v>
      </c>
      <c r="AC12" s="8">
        <v>3</v>
      </c>
      <c r="AD12" s="10" t="s">
        <v>29</v>
      </c>
      <c r="AE12" s="11">
        <v>1485000</v>
      </c>
      <c r="AF12" s="12">
        <v>0.19</v>
      </c>
      <c r="AG12" s="11">
        <f t="shared" si="6"/>
        <v>282150</v>
      </c>
      <c r="AH12" s="11">
        <f t="shared" si="7"/>
        <v>1767150</v>
      </c>
      <c r="AI12" s="11">
        <f t="shared" si="8"/>
        <v>5301450</v>
      </c>
      <c r="AJ12" s="10" t="s">
        <v>53</v>
      </c>
      <c r="AK12" s="10" t="s">
        <v>54</v>
      </c>
      <c r="AL12" s="9"/>
      <c r="AM12" s="9"/>
      <c r="AN12" s="8"/>
      <c r="AO12" s="8"/>
      <c r="AP12" s="11"/>
      <c r="AQ12" s="12"/>
      <c r="AR12" s="11"/>
      <c r="AS12" s="11"/>
      <c r="AT12" s="11"/>
      <c r="AU12" s="10"/>
      <c r="AV12" s="10"/>
      <c r="AW12" s="61" cm="1">
        <f t="array" ref="AW12">MIN(_xlfn._xlws.FILTER(CHOOSE({1,2,3,4},M12,X12,AI12,AT12),CHOOSE({1,2,3,4},M12,X12,AI12,AT12)&gt;0))</f>
        <v>5283957</v>
      </c>
      <c r="AX12" s="61">
        <v>5647383</v>
      </c>
      <c r="AY12" s="62">
        <f t="shared" si="12"/>
        <v>363426</v>
      </c>
      <c r="AZ12" s="63" t="str">
        <f t="shared" si="13"/>
        <v xml:space="preserve">SOLINOFF SAS </v>
      </c>
    </row>
    <row r="13" spans="1:52" ht="158.25" customHeight="1" x14ac:dyDescent="0.2">
      <c r="A13" s="7">
        <v>6</v>
      </c>
      <c r="B13" s="8" t="s">
        <v>30</v>
      </c>
      <c r="C13" s="8" t="s">
        <v>31</v>
      </c>
      <c r="D13" s="8"/>
      <c r="E13" s="9" t="s">
        <v>42</v>
      </c>
      <c r="F13" s="9" t="s">
        <v>21</v>
      </c>
      <c r="G13" s="8">
        <v>4</v>
      </c>
      <c r="H13" s="8" t="s">
        <v>31</v>
      </c>
      <c r="I13" s="13">
        <v>3103400</v>
      </c>
      <c r="J13" s="12">
        <v>0.19</v>
      </c>
      <c r="K13" s="13">
        <f t="shared" si="0"/>
        <v>589646</v>
      </c>
      <c r="L13" s="13">
        <f t="shared" si="1"/>
        <v>3693046</v>
      </c>
      <c r="M13" s="13">
        <f t="shared" si="2"/>
        <v>14772184</v>
      </c>
      <c r="N13" s="10" t="s">
        <v>45</v>
      </c>
      <c r="O13" s="10" t="s">
        <v>46</v>
      </c>
      <c r="P13" s="9" t="s">
        <v>47</v>
      </c>
      <c r="Q13" s="9" t="s">
        <v>21</v>
      </c>
      <c r="R13" s="8">
        <v>4</v>
      </c>
      <c r="S13" s="54"/>
      <c r="T13" s="56">
        <v>0</v>
      </c>
      <c r="U13" s="57"/>
      <c r="V13" s="13">
        <f t="shared" si="3"/>
        <v>0</v>
      </c>
      <c r="W13" s="13">
        <f t="shared" si="4"/>
        <v>0</v>
      </c>
      <c r="X13" s="13">
        <f t="shared" si="5"/>
        <v>0</v>
      </c>
      <c r="Y13" s="54"/>
      <c r="Z13" s="54"/>
      <c r="AA13" s="9" t="s">
        <v>52</v>
      </c>
      <c r="AB13" s="9" t="s">
        <v>21</v>
      </c>
      <c r="AC13" s="8">
        <v>4</v>
      </c>
      <c r="AD13" s="10" t="s">
        <v>31</v>
      </c>
      <c r="AE13" s="13">
        <v>2120000</v>
      </c>
      <c r="AF13" s="12">
        <v>0.19</v>
      </c>
      <c r="AG13" s="13">
        <f t="shared" si="6"/>
        <v>402800</v>
      </c>
      <c r="AH13" s="13">
        <f t="shared" si="7"/>
        <v>2522800</v>
      </c>
      <c r="AI13" s="13">
        <f t="shared" si="8"/>
        <v>10091200</v>
      </c>
      <c r="AJ13" s="10" t="s">
        <v>53</v>
      </c>
      <c r="AK13" s="10" t="s">
        <v>54</v>
      </c>
      <c r="AL13" s="9" t="s">
        <v>56</v>
      </c>
      <c r="AM13" s="9" t="s">
        <v>21</v>
      </c>
      <c r="AN13" s="8">
        <v>4</v>
      </c>
      <c r="AO13" s="8" t="s">
        <v>31</v>
      </c>
      <c r="AP13" s="13">
        <v>2339000</v>
      </c>
      <c r="AQ13" s="12">
        <v>0.19</v>
      </c>
      <c r="AR13" s="13">
        <f t="shared" si="9"/>
        <v>444410</v>
      </c>
      <c r="AS13" s="13">
        <f t="shared" si="10"/>
        <v>2783410</v>
      </c>
      <c r="AT13" s="13">
        <f t="shared" si="11"/>
        <v>11133640</v>
      </c>
      <c r="AU13" s="10" t="s">
        <v>57</v>
      </c>
      <c r="AV13" s="10" t="s">
        <v>58</v>
      </c>
      <c r="AW13" s="61" cm="1">
        <f t="array" ref="AW13">MIN(_xlfn._xlws.FILTER(CHOOSE({1,2,3,4},M13,X13,AI13,AT13),CHOOSE({1,2,3,4},M13,X13,AI13,AT13)&gt;0))</f>
        <v>10091200</v>
      </c>
      <c r="AX13" s="61">
        <v>14784560</v>
      </c>
      <c r="AY13" s="62">
        <f t="shared" si="12"/>
        <v>4693360</v>
      </c>
      <c r="AZ13" s="63" t="str">
        <f t="shared" si="13"/>
        <v>METALES Y CONCEPTOS</v>
      </c>
    </row>
    <row r="14" spans="1:52" ht="162" customHeight="1" x14ac:dyDescent="0.2">
      <c r="A14" s="7">
        <v>7</v>
      </c>
      <c r="B14" s="8" t="s">
        <v>32</v>
      </c>
      <c r="C14" s="8" t="s">
        <v>33</v>
      </c>
      <c r="D14" s="8"/>
      <c r="E14" s="9" t="s">
        <v>42</v>
      </c>
      <c r="F14" s="9" t="s">
        <v>21</v>
      </c>
      <c r="G14" s="8">
        <v>2</v>
      </c>
      <c r="H14" s="8" t="s">
        <v>44</v>
      </c>
      <c r="I14" s="11">
        <v>1851100</v>
      </c>
      <c r="J14" s="12">
        <v>0.19</v>
      </c>
      <c r="K14" s="11">
        <f t="shared" si="0"/>
        <v>351709</v>
      </c>
      <c r="L14" s="11">
        <f t="shared" si="1"/>
        <v>2202809</v>
      </c>
      <c r="M14" s="11">
        <f t="shared" si="2"/>
        <v>4405618</v>
      </c>
      <c r="N14" s="10" t="s">
        <v>45</v>
      </c>
      <c r="O14" s="10" t="s">
        <v>46</v>
      </c>
      <c r="P14" s="9" t="s">
        <v>47</v>
      </c>
      <c r="Q14" s="9" t="s">
        <v>21</v>
      </c>
      <c r="R14" s="8">
        <v>2</v>
      </c>
      <c r="S14" s="55"/>
      <c r="T14" s="56">
        <v>0</v>
      </c>
      <c r="U14" s="57"/>
      <c r="V14" s="11">
        <f t="shared" si="3"/>
        <v>0</v>
      </c>
      <c r="W14" s="11">
        <f t="shared" si="4"/>
        <v>0</v>
      </c>
      <c r="X14" s="11">
        <f t="shared" si="5"/>
        <v>0</v>
      </c>
      <c r="Y14" s="54"/>
      <c r="Z14" s="54"/>
      <c r="AA14" s="9" t="s">
        <v>52</v>
      </c>
      <c r="AB14" s="9" t="s">
        <v>21</v>
      </c>
      <c r="AC14" s="8">
        <v>2</v>
      </c>
      <c r="AD14" s="14" t="s">
        <v>33</v>
      </c>
      <c r="AE14" s="11">
        <v>2385000</v>
      </c>
      <c r="AF14" s="12">
        <v>0.19</v>
      </c>
      <c r="AG14" s="11">
        <f t="shared" si="6"/>
        <v>453150</v>
      </c>
      <c r="AH14" s="11">
        <f t="shared" si="7"/>
        <v>2838150</v>
      </c>
      <c r="AI14" s="11">
        <f t="shared" si="8"/>
        <v>5676300</v>
      </c>
      <c r="AJ14" s="10" t="s">
        <v>53</v>
      </c>
      <c r="AK14" s="10" t="s">
        <v>54</v>
      </c>
      <c r="AL14" s="9" t="s">
        <v>56</v>
      </c>
      <c r="AM14" s="9" t="s">
        <v>21</v>
      </c>
      <c r="AN14" s="8">
        <v>2</v>
      </c>
      <c r="AO14" s="8" t="s">
        <v>33</v>
      </c>
      <c r="AP14" s="11">
        <v>2581000</v>
      </c>
      <c r="AQ14" s="12">
        <v>0.19</v>
      </c>
      <c r="AR14" s="11">
        <f t="shared" si="9"/>
        <v>490390</v>
      </c>
      <c r="AS14" s="11">
        <f t="shared" si="10"/>
        <v>3071390</v>
      </c>
      <c r="AT14" s="11">
        <f t="shared" si="11"/>
        <v>6142780</v>
      </c>
      <c r="AU14" s="10" t="s">
        <v>57</v>
      </c>
      <c r="AV14" s="10" t="s">
        <v>58</v>
      </c>
      <c r="AW14" s="61" cm="1">
        <f t="array" ref="AW14">MIN(_xlfn._xlws.FILTER(CHOOSE({1,2,3,4},M14,X14,AI14,AT14),CHOOSE({1,2,3,4},M14,X14,AI14,AT14)&gt;0))</f>
        <v>4405618</v>
      </c>
      <c r="AX14" s="61">
        <v>6167770</v>
      </c>
      <c r="AY14" s="62">
        <f t="shared" si="12"/>
        <v>1762152</v>
      </c>
      <c r="AZ14" s="63" t="str">
        <f t="shared" si="13"/>
        <v xml:space="preserve">SOLINOFF SAS </v>
      </c>
    </row>
    <row r="15" spans="1:52" s="15" customFormat="1" ht="24.75" customHeight="1" x14ac:dyDescent="0.25">
      <c r="A15" s="33" t="s">
        <v>34</v>
      </c>
      <c r="B15" s="33"/>
      <c r="C15" s="33"/>
      <c r="D15" s="64"/>
      <c r="E15" s="90" t="s">
        <v>34</v>
      </c>
      <c r="F15" s="91"/>
      <c r="G15" s="91"/>
      <c r="H15" s="91"/>
      <c r="I15" s="91"/>
      <c r="J15" s="91"/>
      <c r="K15" s="91"/>
      <c r="L15" s="92"/>
      <c r="M15" s="38">
        <f>SUM(M8:M14)</f>
        <v>40374082</v>
      </c>
      <c r="P15" s="70" t="s">
        <v>34</v>
      </c>
      <c r="Q15" s="71"/>
      <c r="R15" s="71"/>
      <c r="S15" s="71"/>
      <c r="T15" s="71"/>
      <c r="U15" s="71"/>
      <c r="V15" s="71"/>
      <c r="W15" s="72"/>
      <c r="X15" s="43">
        <f>SUM(X8:X14)</f>
        <v>1383038.23</v>
      </c>
      <c r="AA15" s="75" t="s">
        <v>34</v>
      </c>
      <c r="AB15" s="76"/>
      <c r="AC15" s="76"/>
      <c r="AD15" s="76"/>
      <c r="AE15" s="76"/>
      <c r="AF15" s="76"/>
      <c r="AG15" s="76"/>
      <c r="AH15" s="77"/>
      <c r="AI15" s="48">
        <f>SUM(AI8:AI14)</f>
        <v>24951920</v>
      </c>
      <c r="AL15" s="79" t="s">
        <v>34</v>
      </c>
      <c r="AM15" s="80"/>
      <c r="AN15" s="80"/>
      <c r="AO15" s="80"/>
      <c r="AP15" s="80"/>
      <c r="AQ15" s="80"/>
      <c r="AR15" s="80"/>
      <c r="AS15" s="81"/>
      <c r="AT15" s="53">
        <f>SUM(AT8:AT14)</f>
        <v>29665510</v>
      </c>
      <c r="AW15" s="67">
        <f>SUM(AW8:AW14)</f>
        <v>32169865</v>
      </c>
      <c r="AY15" s="31"/>
      <c r="AZ15" s="31"/>
    </row>
    <row r="16" spans="1:52" s="15" customFormat="1" ht="14.25" customHeight="1" x14ac:dyDescent="0.25">
      <c r="A16" s="16"/>
      <c r="B16" s="16"/>
      <c r="C16" s="16"/>
      <c r="D16" s="16"/>
      <c r="E16" s="16"/>
      <c r="F16" s="16"/>
      <c r="G16" s="16"/>
      <c r="H16" s="16"/>
      <c r="I16" s="16"/>
      <c r="J16" s="16"/>
      <c r="K16" s="16"/>
      <c r="L16" s="16"/>
      <c r="M16" s="17"/>
      <c r="P16" s="16"/>
      <c r="Q16" s="16"/>
      <c r="R16" s="16"/>
      <c r="S16" s="16"/>
      <c r="T16" s="16"/>
      <c r="U16" s="16"/>
      <c r="V16" s="16"/>
      <c r="W16" s="16"/>
      <c r="X16" s="17"/>
      <c r="AA16" s="16"/>
      <c r="AB16" s="16"/>
      <c r="AC16" s="16"/>
      <c r="AD16" s="16"/>
      <c r="AE16" s="16"/>
      <c r="AF16" s="16"/>
      <c r="AG16" s="16"/>
      <c r="AH16" s="16"/>
      <c r="AI16" s="17"/>
      <c r="AL16" s="16"/>
      <c r="AM16" s="16"/>
      <c r="AN16" s="16"/>
      <c r="AO16" s="16"/>
      <c r="AP16" s="16"/>
      <c r="AQ16" s="16"/>
      <c r="AR16" s="16"/>
      <c r="AS16" s="16"/>
      <c r="AT16" s="17"/>
      <c r="AY16" s="31"/>
      <c r="AZ16" s="31"/>
    </row>
    <row r="17" spans="1:46" x14ac:dyDescent="0.2">
      <c r="A17" s="82"/>
      <c r="B17" s="82"/>
      <c r="C17" s="82"/>
      <c r="D17" s="82"/>
      <c r="E17" s="82"/>
      <c r="F17" s="82"/>
      <c r="G17" s="82"/>
      <c r="H17" s="82"/>
      <c r="I17" s="82"/>
      <c r="J17" s="82"/>
      <c r="K17" s="82"/>
      <c r="L17" s="82"/>
      <c r="M17" s="82"/>
      <c r="P17" s="1"/>
      <c r="AA17" s="1"/>
      <c r="AL17" s="1"/>
    </row>
    <row r="18" spans="1:46" ht="48" customHeight="1" x14ac:dyDescent="0.2">
      <c r="A18" s="83" t="s">
        <v>35</v>
      </c>
      <c r="B18" s="83"/>
      <c r="C18" s="83"/>
      <c r="D18" s="83"/>
      <c r="E18" s="83"/>
      <c r="F18" s="83"/>
      <c r="G18" s="83"/>
      <c r="H18" s="83"/>
      <c r="I18" s="83"/>
      <c r="J18" s="83"/>
      <c r="K18" s="83"/>
      <c r="L18" s="83"/>
      <c r="M18" s="83"/>
      <c r="P18" s="1"/>
      <c r="AA18" s="1"/>
      <c r="AL18" s="1"/>
    </row>
    <row r="19" spans="1:46" x14ac:dyDescent="0.2">
      <c r="A19" s="18"/>
      <c r="B19" s="19"/>
      <c r="C19" s="18"/>
      <c r="D19" s="59"/>
      <c r="E19" s="18"/>
      <c r="F19" s="18"/>
      <c r="G19" s="18"/>
      <c r="H19" s="18"/>
      <c r="I19" s="18"/>
      <c r="J19" s="18"/>
      <c r="K19" s="18"/>
      <c r="L19" s="18"/>
      <c r="M19" s="18"/>
      <c r="P19" s="18"/>
      <c r="Q19" s="18"/>
      <c r="R19" s="18"/>
      <c r="S19" s="18"/>
      <c r="T19" s="18"/>
      <c r="U19" s="18"/>
      <c r="V19" s="18"/>
      <c r="W19" s="18"/>
      <c r="X19" s="18"/>
      <c r="AA19" s="18"/>
      <c r="AB19" s="18"/>
      <c r="AC19" s="18"/>
      <c r="AD19" s="18"/>
      <c r="AE19" s="18"/>
      <c r="AF19" s="18"/>
      <c r="AG19" s="18"/>
      <c r="AH19" s="18"/>
      <c r="AI19" s="18"/>
      <c r="AL19" s="18"/>
      <c r="AM19" s="18"/>
      <c r="AN19" s="18"/>
      <c r="AO19" s="18"/>
      <c r="AP19" s="18"/>
      <c r="AQ19" s="18"/>
      <c r="AR19" s="18"/>
      <c r="AS19" s="18"/>
      <c r="AT19" s="18"/>
    </row>
    <row r="20" spans="1:46" x14ac:dyDescent="0.2">
      <c r="A20" s="18"/>
      <c r="B20" s="19"/>
      <c r="C20" s="18"/>
      <c r="D20" s="59"/>
      <c r="E20" s="18"/>
      <c r="F20" s="18"/>
      <c r="G20" s="18"/>
      <c r="H20" s="18"/>
      <c r="I20" s="18"/>
      <c r="J20" s="18"/>
      <c r="K20" s="20"/>
      <c r="L20" s="20"/>
      <c r="M20" s="20"/>
      <c r="P20" s="18"/>
      <c r="Q20" s="18"/>
      <c r="R20" s="18"/>
      <c r="S20" s="18"/>
      <c r="T20" s="18"/>
      <c r="U20" s="18"/>
      <c r="V20" s="20"/>
      <c r="W20" s="20"/>
      <c r="X20" s="20"/>
      <c r="AA20" s="18"/>
      <c r="AB20" s="18"/>
      <c r="AC20" s="18"/>
      <c r="AD20" s="18"/>
      <c r="AE20" s="18"/>
      <c r="AF20" s="18"/>
      <c r="AG20" s="20"/>
      <c r="AH20" s="20"/>
      <c r="AI20" s="20"/>
      <c r="AL20" s="18"/>
      <c r="AM20" s="18"/>
      <c r="AN20" s="18"/>
      <c r="AO20" s="18"/>
      <c r="AP20" s="18"/>
      <c r="AQ20" s="18"/>
      <c r="AR20" s="20"/>
      <c r="AS20" s="20"/>
      <c r="AT20" s="20"/>
    </row>
    <row r="21" spans="1:46" x14ac:dyDescent="0.2">
      <c r="A21" s="20"/>
      <c r="B21" s="21"/>
      <c r="C21" s="22"/>
      <c r="D21" s="22"/>
      <c r="E21" s="22"/>
      <c r="F21" s="20"/>
      <c r="G21" s="20"/>
      <c r="H21" s="20"/>
      <c r="I21" s="20"/>
      <c r="J21" s="20"/>
      <c r="K21" s="20"/>
      <c r="L21" s="20"/>
      <c r="M21" s="20"/>
      <c r="P21" s="22"/>
      <c r="Q21" s="20"/>
      <c r="R21" s="20"/>
      <c r="S21" s="20"/>
      <c r="T21" s="20"/>
      <c r="U21" s="20"/>
      <c r="V21" s="20"/>
      <c r="W21" s="20"/>
      <c r="X21" s="20"/>
      <c r="AA21" s="22"/>
      <c r="AB21" s="20"/>
      <c r="AC21" s="20"/>
      <c r="AD21" s="20"/>
      <c r="AE21" s="20"/>
      <c r="AF21" s="20"/>
      <c r="AG21" s="20"/>
      <c r="AH21" s="20"/>
      <c r="AI21" s="20"/>
      <c r="AL21" s="22"/>
      <c r="AM21" s="20"/>
      <c r="AN21" s="20"/>
      <c r="AO21" s="20"/>
      <c r="AP21" s="20"/>
      <c r="AQ21" s="20"/>
      <c r="AR21" s="20"/>
      <c r="AS21" s="20"/>
      <c r="AT21" s="20"/>
    </row>
    <row r="22" spans="1:46" x14ac:dyDescent="0.2">
      <c r="A22" s="20"/>
      <c r="B22" s="21"/>
      <c r="C22" s="22"/>
      <c r="D22" s="22"/>
      <c r="E22" s="22"/>
      <c r="F22" s="20"/>
      <c r="G22" s="20"/>
      <c r="H22" s="20"/>
      <c r="I22" s="20"/>
      <c r="J22" s="20"/>
      <c r="K22" s="20"/>
      <c r="L22" s="20"/>
      <c r="M22" s="20"/>
      <c r="P22" s="22"/>
      <c r="Q22" s="20"/>
      <c r="R22" s="20"/>
      <c r="S22" s="20"/>
      <c r="T22" s="20"/>
      <c r="U22" s="20"/>
      <c r="V22" s="20"/>
      <c r="W22" s="20"/>
      <c r="X22" s="20"/>
      <c r="AA22" s="22"/>
      <c r="AB22" s="20"/>
      <c r="AC22" s="20"/>
      <c r="AD22" s="20"/>
      <c r="AE22" s="20"/>
      <c r="AF22" s="20"/>
      <c r="AG22" s="20"/>
      <c r="AH22" s="20"/>
      <c r="AI22" s="20"/>
      <c r="AL22" s="22"/>
      <c r="AM22" s="20"/>
      <c r="AN22" s="20"/>
      <c r="AO22" s="20"/>
      <c r="AP22" s="20"/>
      <c r="AQ22" s="20"/>
      <c r="AR22" s="20"/>
      <c r="AS22" s="20"/>
      <c r="AT22" s="20"/>
    </row>
    <row r="23" spans="1:46" ht="30" customHeight="1" x14ac:dyDescent="0.2">
      <c r="A23" s="20"/>
      <c r="B23" s="23" t="s">
        <v>36</v>
      </c>
      <c r="C23" s="24"/>
      <c r="D23" s="65"/>
      <c r="E23" s="25"/>
      <c r="F23" s="20"/>
      <c r="G23" s="20"/>
      <c r="H23" s="20"/>
      <c r="I23" s="20"/>
      <c r="J23" s="20"/>
      <c r="K23" s="20"/>
      <c r="L23" s="20"/>
      <c r="M23" s="20"/>
      <c r="P23" s="25"/>
      <c r="Q23" s="20"/>
      <c r="R23" s="20"/>
      <c r="S23" s="20"/>
      <c r="T23" s="20"/>
      <c r="U23" s="20"/>
      <c r="V23" s="20"/>
      <c r="W23" s="20"/>
      <c r="X23" s="20"/>
      <c r="AA23" s="25"/>
      <c r="AB23" s="20"/>
      <c r="AC23" s="20"/>
      <c r="AD23" s="20"/>
      <c r="AE23" s="20"/>
      <c r="AF23" s="20"/>
      <c r="AG23" s="20"/>
      <c r="AH23" s="20"/>
      <c r="AI23" s="20"/>
      <c r="AL23" s="25"/>
      <c r="AM23" s="20"/>
      <c r="AN23" s="20"/>
      <c r="AO23" s="20"/>
      <c r="AP23" s="20"/>
      <c r="AQ23" s="20"/>
      <c r="AR23" s="20"/>
      <c r="AS23" s="20"/>
      <c r="AT23" s="20"/>
    </row>
    <row r="24" spans="1:46" ht="36" customHeight="1" x14ac:dyDescent="0.2">
      <c r="A24" s="20"/>
      <c r="B24" s="23" t="s">
        <v>37</v>
      </c>
      <c r="C24" s="26"/>
      <c r="D24" s="65"/>
      <c r="E24" s="25"/>
      <c r="F24" s="20"/>
      <c r="G24" s="20"/>
      <c r="H24" s="20"/>
      <c r="I24" s="20"/>
      <c r="J24" s="20"/>
      <c r="K24" s="20"/>
      <c r="L24" s="20"/>
      <c r="M24" s="20"/>
      <c r="P24" s="25"/>
      <c r="Q24" s="20"/>
      <c r="R24" s="20"/>
      <c r="S24" s="20"/>
      <c r="T24" s="20"/>
      <c r="U24" s="20"/>
      <c r="V24" s="20"/>
      <c r="W24" s="20"/>
      <c r="X24" s="20"/>
      <c r="AA24" s="25"/>
      <c r="AB24" s="20"/>
      <c r="AC24" s="20"/>
      <c r="AD24" s="20"/>
      <c r="AE24" s="20"/>
      <c r="AF24" s="20"/>
      <c r="AG24" s="20"/>
      <c r="AH24" s="20"/>
      <c r="AI24" s="20"/>
      <c r="AL24" s="25"/>
      <c r="AM24" s="20"/>
      <c r="AN24" s="20"/>
      <c r="AO24" s="20"/>
      <c r="AP24" s="20"/>
      <c r="AQ24" s="20"/>
      <c r="AR24" s="20"/>
      <c r="AS24" s="20"/>
      <c r="AT24" s="20"/>
    </row>
    <row r="25" spans="1:46" ht="49.5" customHeight="1" x14ac:dyDescent="0.2">
      <c r="A25" s="20"/>
      <c r="B25" s="23" t="s">
        <v>38</v>
      </c>
      <c r="C25" s="26"/>
      <c r="D25" s="65"/>
      <c r="E25" s="25"/>
      <c r="F25" s="20"/>
      <c r="G25" s="20"/>
      <c r="H25" s="20"/>
      <c r="I25" s="20"/>
      <c r="J25" s="20"/>
      <c r="K25" s="20"/>
      <c r="L25" s="20"/>
      <c r="M25" s="20"/>
      <c r="P25" s="25"/>
      <c r="Q25" s="20"/>
      <c r="R25" s="20"/>
      <c r="S25" s="20"/>
      <c r="T25" s="20"/>
      <c r="U25" s="20"/>
      <c r="V25" s="20"/>
      <c r="W25" s="20"/>
      <c r="X25" s="20"/>
      <c r="AA25" s="25"/>
      <c r="AB25" s="20"/>
      <c r="AC25" s="20"/>
      <c r="AD25" s="20"/>
      <c r="AE25" s="20"/>
      <c r="AF25" s="20"/>
      <c r="AG25" s="20"/>
      <c r="AH25" s="20"/>
      <c r="AI25" s="20"/>
      <c r="AL25" s="25"/>
      <c r="AM25" s="20"/>
      <c r="AN25" s="20"/>
      <c r="AO25" s="20"/>
      <c r="AP25" s="20"/>
      <c r="AQ25" s="20"/>
      <c r="AR25" s="20"/>
      <c r="AS25" s="20"/>
      <c r="AT25" s="20"/>
    </row>
    <row r="26" spans="1:46" x14ac:dyDescent="0.2">
      <c r="A26" s="20"/>
      <c r="B26" s="27" t="s">
        <v>39</v>
      </c>
      <c r="C26" s="28"/>
      <c r="D26" s="66"/>
      <c r="E26" s="29"/>
      <c r="F26" s="20"/>
      <c r="G26" s="20"/>
      <c r="H26" s="20"/>
      <c r="I26" s="20"/>
      <c r="J26" s="20"/>
      <c r="K26" s="20"/>
      <c r="L26" s="20"/>
      <c r="M26" s="20"/>
      <c r="P26" s="29"/>
      <c r="Q26" s="20"/>
      <c r="R26" s="20"/>
      <c r="S26" s="20"/>
      <c r="T26" s="20"/>
      <c r="U26" s="20"/>
      <c r="V26" s="20"/>
      <c r="W26" s="20"/>
      <c r="X26" s="20"/>
      <c r="AA26" s="29"/>
      <c r="AB26" s="20"/>
      <c r="AC26" s="20"/>
      <c r="AD26" s="20"/>
      <c r="AE26" s="20"/>
      <c r="AF26" s="20"/>
      <c r="AG26" s="20"/>
      <c r="AH26" s="20"/>
      <c r="AI26" s="20"/>
      <c r="AL26" s="29"/>
      <c r="AM26" s="20"/>
      <c r="AN26" s="20"/>
      <c r="AO26" s="20"/>
      <c r="AP26" s="20"/>
      <c r="AQ26" s="20"/>
      <c r="AR26" s="20"/>
      <c r="AS26" s="20"/>
      <c r="AT26" s="20"/>
    </row>
    <row r="27" spans="1:46" x14ac:dyDescent="0.2">
      <c r="A27" s="20"/>
      <c r="B27" s="4"/>
      <c r="C27" s="5"/>
      <c r="D27" s="5"/>
      <c r="E27" s="5"/>
      <c r="F27" s="20"/>
      <c r="G27" s="20"/>
      <c r="H27" s="20"/>
      <c r="I27" s="20"/>
      <c r="J27" s="20"/>
      <c r="K27" s="20"/>
      <c r="L27" s="20"/>
      <c r="M27" s="20"/>
      <c r="P27" s="5"/>
      <c r="Q27" s="20"/>
      <c r="R27" s="20"/>
      <c r="S27" s="20"/>
      <c r="T27" s="20"/>
      <c r="U27" s="20"/>
      <c r="V27" s="20"/>
      <c r="W27" s="20"/>
      <c r="X27" s="20"/>
      <c r="AA27" s="5"/>
      <c r="AB27" s="20"/>
      <c r="AC27" s="20"/>
      <c r="AD27" s="20"/>
      <c r="AE27" s="20"/>
      <c r="AF27" s="20"/>
      <c r="AG27" s="20"/>
      <c r="AH27" s="20"/>
      <c r="AI27" s="20"/>
      <c r="AL27" s="5"/>
      <c r="AM27" s="20"/>
      <c r="AN27" s="20"/>
      <c r="AO27" s="20"/>
      <c r="AP27" s="20"/>
      <c r="AQ27" s="20"/>
      <c r="AR27" s="20"/>
      <c r="AS27" s="20"/>
      <c r="AT27" s="20"/>
    </row>
    <row r="35" spans="1:48" s="31" customFormat="1" x14ac:dyDescent="0.2">
      <c r="A35" s="30">
        <v>0</v>
      </c>
      <c r="C35" s="32"/>
      <c r="D35" s="32"/>
      <c r="E35" s="32"/>
      <c r="F35" s="1"/>
      <c r="G35" s="1"/>
      <c r="H35" s="1"/>
      <c r="I35" s="1"/>
      <c r="J35" s="1"/>
      <c r="K35" s="1"/>
      <c r="L35" s="1"/>
      <c r="M35" s="1"/>
      <c r="N35" s="1"/>
      <c r="O35" s="1"/>
      <c r="P35" s="32"/>
      <c r="Q35" s="1"/>
      <c r="R35" s="1"/>
      <c r="S35" s="1"/>
      <c r="T35" s="1"/>
      <c r="U35" s="1"/>
      <c r="V35" s="1"/>
      <c r="W35" s="1"/>
      <c r="X35" s="1"/>
      <c r="Y35" s="1"/>
      <c r="Z35" s="1"/>
      <c r="AA35" s="32"/>
      <c r="AB35" s="1"/>
      <c r="AC35" s="1"/>
      <c r="AD35" s="1"/>
      <c r="AE35" s="1"/>
      <c r="AF35" s="1"/>
      <c r="AG35" s="1"/>
      <c r="AH35" s="1"/>
      <c r="AI35" s="1"/>
      <c r="AJ35" s="1"/>
      <c r="AK35" s="1"/>
      <c r="AL35" s="32"/>
      <c r="AM35" s="1"/>
      <c r="AN35" s="1"/>
      <c r="AO35" s="1"/>
      <c r="AP35" s="1"/>
      <c r="AQ35" s="1"/>
      <c r="AR35" s="1"/>
      <c r="AS35" s="1"/>
      <c r="AT35" s="1"/>
      <c r="AU35" s="1"/>
      <c r="AV35" s="1"/>
    </row>
    <row r="36" spans="1:48" s="31" customFormat="1" x14ac:dyDescent="0.2">
      <c r="A36" s="30">
        <v>0.05</v>
      </c>
      <c r="C36" s="32"/>
      <c r="D36" s="32"/>
      <c r="E36" s="32"/>
      <c r="F36" s="1"/>
      <c r="G36" s="1"/>
      <c r="H36" s="1"/>
      <c r="I36" s="1"/>
      <c r="J36" s="1"/>
      <c r="K36" s="1"/>
      <c r="L36" s="1"/>
      <c r="M36" s="1"/>
      <c r="N36" s="1"/>
      <c r="O36" s="1"/>
      <c r="P36" s="32"/>
      <c r="Q36" s="1"/>
      <c r="R36" s="1"/>
      <c r="S36" s="1"/>
      <c r="T36" s="1"/>
      <c r="U36" s="1"/>
      <c r="V36" s="1"/>
      <c r="W36" s="1"/>
      <c r="X36" s="1"/>
      <c r="Y36" s="1"/>
      <c r="Z36" s="1"/>
      <c r="AA36" s="32"/>
      <c r="AB36" s="1"/>
      <c r="AC36" s="1"/>
      <c r="AD36" s="1"/>
      <c r="AE36" s="1"/>
      <c r="AF36" s="1"/>
      <c r="AG36" s="1"/>
      <c r="AH36" s="1"/>
      <c r="AI36" s="1"/>
      <c r="AJ36" s="1"/>
      <c r="AK36" s="1"/>
      <c r="AL36" s="32"/>
      <c r="AM36" s="1"/>
      <c r="AN36" s="1"/>
      <c r="AO36" s="1"/>
      <c r="AP36" s="1"/>
      <c r="AQ36" s="1"/>
      <c r="AR36" s="1"/>
      <c r="AS36" s="1"/>
      <c r="AT36" s="1"/>
      <c r="AU36" s="1"/>
      <c r="AV36" s="1"/>
    </row>
    <row r="37" spans="1:48" s="31" customFormat="1" x14ac:dyDescent="0.2">
      <c r="A37" s="30">
        <v>0.1</v>
      </c>
      <c r="C37" s="32"/>
      <c r="D37" s="32"/>
      <c r="E37" s="32"/>
      <c r="F37" s="1"/>
      <c r="G37" s="1"/>
      <c r="H37" s="1"/>
      <c r="I37" s="1"/>
      <c r="J37" s="1"/>
      <c r="K37" s="1"/>
      <c r="L37" s="1"/>
      <c r="M37" s="1"/>
      <c r="N37" s="1"/>
      <c r="O37" s="1"/>
      <c r="P37" s="32"/>
      <c r="Q37" s="1"/>
      <c r="R37" s="1"/>
      <c r="S37" s="1"/>
      <c r="T37" s="1"/>
      <c r="U37" s="1"/>
      <c r="V37" s="1"/>
      <c r="W37" s="1"/>
      <c r="X37" s="1"/>
      <c r="Y37" s="1"/>
      <c r="Z37" s="1"/>
      <c r="AA37" s="32"/>
      <c r="AB37" s="1"/>
      <c r="AC37" s="1"/>
      <c r="AD37" s="1"/>
      <c r="AE37" s="1"/>
      <c r="AF37" s="1"/>
      <c r="AG37" s="1"/>
      <c r="AH37" s="1"/>
      <c r="AI37" s="1"/>
      <c r="AJ37" s="1"/>
      <c r="AK37" s="1"/>
      <c r="AL37" s="32"/>
      <c r="AM37" s="1"/>
      <c r="AN37" s="1"/>
      <c r="AO37" s="1"/>
      <c r="AP37" s="1"/>
      <c r="AQ37" s="1"/>
      <c r="AR37" s="1"/>
      <c r="AS37" s="1"/>
      <c r="AT37" s="1"/>
      <c r="AU37" s="1"/>
      <c r="AV37" s="1"/>
    </row>
    <row r="38" spans="1:48" s="31" customFormat="1" x14ac:dyDescent="0.2">
      <c r="A38" s="30">
        <v>0.19</v>
      </c>
      <c r="C38" s="32"/>
      <c r="D38" s="32"/>
      <c r="E38" s="32"/>
      <c r="F38" s="1"/>
      <c r="G38" s="1"/>
      <c r="H38" s="1"/>
      <c r="I38" s="1"/>
      <c r="J38" s="1"/>
      <c r="K38" s="1"/>
      <c r="L38" s="1"/>
      <c r="M38" s="1"/>
      <c r="N38" s="1"/>
      <c r="O38" s="1"/>
      <c r="P38" s="32"/>
      <c r="Q38" s="1"/>
      <c r="R38" s="1"/>
      <c r="S38" s="1"/>
      <c r="T38" s="1"/>
      <c r="U38" s="1"/>
      <c r="V38" s="1"/>
      <c r="W38" s="1"/>
      <c r="X38" s="1"/>
      <c r="Y38" s="1"/>
      <c r="Z38" s="1"/>
      <c r="AA38" s="32"/>
      <c r="AB38" s="1"/>
      <c r="AC38" s="1"/>
      <c r="AD38" s="1"/>
      <c r="AE38" s="1"/>
      <c r="AF38" s="1"/>
      <c r="AG38" s="1"/>
      <c r="AH38" s="1"/>
      <c r="AI38" s="1"/>
      <c r="AJ38" s="1"/>
      <c r="AK38" s="1"/>
      <c r="AL38" s="32"/>
      <c r="AM38" s="1"/>
      <c r="AN38" s="1"/>
      <c r="AO38" s="1"/>
      <c r="AP38" s="1"/>
      <c r="AQ38" s="1"/>
      <c r="AR38" s="1"/>
      <c r="AS38" s="1"/>
      <c r="AT38" s="1"/>
      <c r="AU38" s="1"/>
      <c r="AV38" s="1"/>
    </row>
  </sheetData>
  <autoFilter ref="A1:AZ15" xr:uid="{E5A08E8D-C2DA-41B2-8DA5-AEB665821518}">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autoFilter>
  <mergeCells count="15">
    <mergeCell ref="A17:M17"/>
    <mergeCell ref="A18:M18"/>
    <mergeCell ref="A1:O1"/>
    <mergeCell ref="A2:O2"/>
    <mergeCell ref="A3:O3"/>
    <mergeCell ref="A4:O4"/>
    <mergeCell ref="A5:B5"/>
    <mergeCell ref="E6:O6"/>
    <mergeCell ref="E15:L15"/>
    <mergeCell ref="P6:Z6"/>
    <mergeCell ref="P15:W15"/>
    <mergeCell ref="AA6:AK6"/>
    <mergeCell ref="AA15:AH15"/>
    <mergeCell ref="AL6:AV6"/>
    <mergeCell ref="AL15:AS15"/>
  </mergeCells>
  <pageMargins left="0.7" right="0.7" top="0.75" bottom="0.75" header="0.3" footer="0.3"/>
  <pageSetup orientation="portrait" r:id="rId1"/>
  <ignoredErrors>
    <ignoredError sqref="K8:M14 V8:X9 AG8:AI9 AR8:AT11 V11:X14 AG11:AI14 AR13:AT14"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6 ITEM 6 EDUCACIÓN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Xiomara  Bedoya Giraldo</dc:creator>
  <cp:lastModifiedBy>Xiomara  Bedoya Giraldo</cp:lastModifiedBy>
  <dcterms:created xsi:type="dcterms:W3CDTF">2026-06-09T19:05:13Z</dcterms:created>
  <dcterms:modified xsi:type="dcterms:W3CDTF">2026-07-14T20:22:35Z</dcterms:modified>
</cp:coreProperties>
</file>