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OFERTAS\"/>
    </mc:Choice>
  </mc:AlternateContent>
  <xr:revisionPtr revIDLastSave="0" documentId="13_ncr:1_{410B98E8-12CE-457F-B6F9-FAB443EFA233}" xr6:coauthVersionLast="47" xr6:coauthVersionMax="47" xr10:uidLastSave="{00000000-0000-0000-0000-000000000000}"/>
  <bookViews>
    <workbookView xWindow="-120" yWindow="-120" windowWidth="29040" windowHeight="15720" xr2:uid="{DAE41F93-FB26-4C1D-91CD-6BF53477B276}"/>
  </bookViews>
  <sheets>
    <sheet name="ANEXO 8 ITEM 8 BUTACOS, RECEPCI" sheetId="1" r:id="rId1"/>
  </sheets>
  <definedNames>
    <definedName name="_xlnm._FilterDatabase" localSheetId="0" hidden="1">'ANEXO 8 ITEM 8 BUTACOS, RECEPCI'!$A$1:$AZ$13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12" i="1" l="1"/>
  <c r="AS12" i="1" s="1"/>
  <c r="AT12" i="1" s="1"/>
  <c r="AR11" i="1"/>
  <c r="AS11" i="1" s="1"/>
  <c r="AT11" i="1" s="1"/>
  <c r="AR10" i="1"/>
  <c r="AS10" i="1" s="1"/>
  <c r="AT10" i="1" s="1"/>
  <c r="AT13" i="1" l="1"/>
  <c r="AG11" i="1"/>
  <c r="AH11" i="1" s="1"/>
  <c r="AI11" i="1" s="1"/>
  <c r="V12" i="1"/>
  <c r="W12" i="1" s="1"/>
  <c r="X12" i="1" s="1"/>
  <c r="V11" i="1"/>
  <c r="W11" i="1" s="1"/>
  <c r="X11" i="1" s="1"/>
  <c r="V10" i="1"/>
  <c r="W10" i="1" s="1"/>
  <c r="X10" i="1" s="1"/>
  <c r="V9" i="1"/>
  <c r="W9" i="1" s="1"/>
  <c r="X9" i="1" s="1"/>
  <c r="K12" i="1"/>
  <c r="L12" i="1" s="1"/>
  <c r="M12" i="1" s="1"/>
  <c r="AW12" i="1" s="1" a="1"/>
  <c r="AW12" i="1" s="1"/>
  <c r="AZ12" i="1" s="1"/>
  <c r="K11" i="1"/>
  <c r="L11" i="1" s="1"/>
  <c r="M11" i="1" s="1"/>
  <c r="AW11" i="1" s="1" a="1"/>
  <c r="AW11" i="1" s="1"/>
  <c r="AZ11" i="1" s="1"/>
  <c r="K10" i="1"/>
  <c r="L10" i="1" s="1"/>
  <c r="M10" i="1" s="1"/>
  <c r="AW10" i="1" s="1" a="1"/>
  <c r="AW10" i="1" s="1"/>
  <c r="AZ10" i="1" s="1"/>
  <c r="K9" i="1"/>
  <c r="L9" i="1" s="1"/>
  <c r="M9" i="1" s="1"/>
  <c r="AW9" i="1" s="1" a="1"/>
  <c r="AW9" i="1" s="1"/>
  <c r="AZ9" i="1" s="1"/>
  <c r="AW13" i="1" l="1"/>
  <c r="AY10" i="1"/>
  <c r="AY11" i="1"/>
  <c r="AY12" i="1"/>
  <c r="AY9" i="1"/>
  <c r="X13" i="1"/>
  <c r="AI13" i="1"/>
  <c r="M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<sst xmlns="http://schemas.openxmlformats.org/spreadsheetml/2006/main" count="121" uniqueCount="54">
  <si>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</si>
  <si>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</si>
  <si>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</si>
  <si>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>ANEXO 8 - ESPECIFICACIONES TÉCNICAS Y PRESENTACIÓN DE OFERTA</t>
  </si>
  <si>
    <t xml:space="preserve">ANEXO 8 COMPRA DE BUTACOS, RECEPCIÓN, MUEBLES Y BANCOS DE CARPINTERÍA 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</si>
  <si>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</si>
  <si>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</si>
  <si>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</si>
  <si>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</si>
  <si>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</si>
  <si>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</si>
  <si>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</si>
  <si>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</si>
  <si>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</si>
  <si>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</si>
  <si>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</si>
  <si>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</si>
  <si>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</si>
  <si>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r>
      <t>TIEMPO DE GARANTIA</t>
    </r>
    <r>
      <rPr>
        <b/>
        <sz val="9"/>
        <rFont val="Arial"/>
        <family val="2"/>
        <charset val="1"/>
      </rPr>
      <t xml:space="preserve"> 
</t>
    </r>
  </si>
  <si>
    <t xml:space="preserve">IMÁGENES DE REFERENCIA </t>
  </si>
  <si>
    <t>Butaco Drop</t>
  </si>
  <si>
    <t>Monoconcha en polipropileno con filtro UV, fijacion con tornillos y clips de sujecion,estructura 4 patas en tubo CR redondo Ã˜ 18mm Calibre 16, acabado en pintura electrostatica negra o gris. Altura 0.63.</t>
  </si>
  <si>
    <t>Unidad</t>
  </si>
  <si>
    <t>Recepcion</t>
  </si>
  <si>
    <t>Recepcion Recta 2,40 H=1,10 + Puerta:Superficie Principal, Panel Frontal y Laterales Entamborados laminados. Counter laminado. Conectividad pasacables, Ducto con troqueles para conexiones electricas y datos + Bajante para conduccion de cableado desde piso. Incluye 2 Modulos de Servicio metalico (Archivador 2M1A), frente laminado en formica, con 2 gavetas medianas y 1 de archivo, ancho 38cm. Incluye Puerta entamborada laminada aprox 1,10 (Se ajusta segun medida en sitio) x 0,73=h conmanija y cerradura.</t>
  </si>
  <si>
    <t>Mueble Cafetin</t>
  </si>
  <si>
    <t>Mueble para cafetin. Medidas: 0,80mx0,49mx0,90m. Superficie solida blanca en Corian Glacier White 12mm de espesor, salpicadero de 5-7cm de altura Almacenamiento inferior cuerpo y puertas abatibles enmelamina, cantos rigidos en PVC 2mm termofundido con tecnologia HOT MELT</t>
  </si>
  <si>
    <t xml:space="preserve">Bancos De Trabajo De Carpinteria </t>
  </si>
  <si>
    <t>Banco de trabajo para carpintería fabricado con estructura principal en madera maciza de cedro, superficie de trabajo elaborada en madera de roble, con cubierta de 5 cm de espesor.Guía de ayuda para la prensa.  Incluye portaherramientas básico en cedro.  Dimensiones: Largo: 240 cm Alto: 85 cm Ancho: 80 cm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</si>
  <si>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</si>
  <si>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</si>
  <si>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</si>
  <si>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</si>
  <si>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</si>
  <si>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</si>
  <si>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>SOLINOFF</t>
  </si>
  <si>
    <t>METALES Y CONCEPTOS</t>
  </si>
  <si>
    <t xml:space="preserve">BASA DISEÑO SAS </t>
  </si>
  <si>
    <t>Butaco Drop: Monoconcha en polipropileno con filtro UV, fijacion con tornillos y clips de sujecion,estructura 4 patas en tubo CR redondo Ã˜ 18mm Calibre 16, acabado en pintura electrostatica negra o gris. Altura 0.63.</t>
  </si>
  <si>
    <t xml:space="preserve">30 DIAS </t>
  </si>
  <si>
    <t xml:space="preserve">3 AÑOS </t>
  </si>
  <si>
    <t xml:space="preserve">45 DIAS </t>
  </si>
  <si>
    <t xml:space="preserve">5 AÑOS </t>
  </si>
  <si>
    <t>METALCON</t>
  </si>
  <si>
    <t>30 DIAS</t>
  </si>
  <si>
    <t>5 AÑOS</t>
  </si>
  <si>
    <t>Basa</t>
  </si>
  <si>
    <t>45 dias</t>
  </si>
  <si>
    <t>2 años</t>
  </si>
  <si>
    <t xml:space="preserve">PRESUPUESTO DISPONIBLE </t>
  </si>
  <si>
    <t xml:space="preserve">DIFERENCIA </t>
  </si>
  <si>
    <t xml:space="preserve">MEJOR PRECIO </t>
  </si>
  <si>
    <t xml:space="preserve">MINIMO VALOR TOTAL IVA INCLUIDO </t>
  </si>
  <si>
    <t xml:space="preserve">MUMA 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</si>
</sst>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0"/>
      <name val="Calibri"/>
      <family val="2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Border="1" applyAlignment="1" applyProtection="1">
      <alignment horizontal="center" vertical="center" wrapText="1"/>
      <protection locked="0"/>
    </xf>
    <xf numFmtId="9" fontId="5" fillId="0" borderId="1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9" fontId="11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1" xfId="4" applyNumberFormat="1" applyFont="1" applyFill="1" applyBorder="1" applyAlignment="1">
      <alignment horizontal="center" vertical="center" wrapText="1"/>
    </xf>
    <xf numFmtId="3" fontId="8" fillId="4" borderId="1" xfId="4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42" fontId="2" fillId="4" borderId="3" xfId="2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1" xfId="4" applyNumberFormat="1" applyFont="1" applyFill="1" applyBorder="1" applyAlignment="1">
      <alignment horizontal="center" vertical="center" wrapText="1"/>
    </xf>
    <xf numFmtId="3" fontId="8" fillId="5" borderId="1" xfId="4" applyNumberFormat="1" applyFont="1" applyFill="1" applyBorder="1" applyAlignment="1">
      <alignment horizontal="center" vertical="center" wrapText="1"/>
    </xf>
    <xf numFmtId="42" fontId="2" fillId="5" borderId="3" xfId="2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6" borderId="1" xfId="4" applyNumberFormat="1" applyFont="1" applyFill="1" applyBorder="1" applyAlignment="1">
      <alignment horizontal="center" vertical="center" wrapText="1"/>
    </xf>
    <xf numFmtId="3" fontId="8" fillId="6" borderId="1" xfId="4" applyNumberFormat="1" applyFont="1" applyFill="1" applyBorder="1" applyAlignment="1">
      <alignment horizontal="center" vertical="center" wrapText="1"/>
    </xf>
    <xf numFmtId="42" fontId="2" fillId="6" borderId="3" xfId="2" applyFont="1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8" borderId="1" xfId="4" applyNumberFormat="1" applyFont="1" applyFill="1" applyBorder="1" applyAlignment="1">
      <alignment horizontal="center" vertical="center" wrapText="1"/>
    </xf>
    <xf numFmtId="3" fontId="8" fillId="8" borderId="1" xfId="4" applyNumberFormat="1" applyFont="1" applyFill="1" applyBorder="1" applyAlignment="1">
      <alignment horizontal="center" vertical="center" wrapText="1"/>
    </xf>
    <xf numFmtId="42" fontId="2" fillId="8" borderId="3" xfId="2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9" fontId="5" fillId="2" borderId="1" xfId="3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</cellXfs>
  <cellStyles count="6">
    <cellStyle name="Excel Built-in Normal" xfId="4" xr:uid="{5E32CAB6-D7CB-4CD9-BBDF-F6AE7F2D21C9}"/>
    <cellStyle name="Moneda" xfId="1" builtinId="4"/>
    <cellStyle name="Moneda [0]" xfId="2" builtinId="7"/>
    <cellStyle name="Normal" xfId="0" builtinId="0"/>
    <cellStyle name="Normal 2" xfId="5" xr:uid="{3C0A744F-675D-499F-B0A8-DD456B42FA2A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8</xdr:row>
      <xdr:rowOff>85725</xdr:rowOff>
    </xdr:from>
    <xdr:to>
      <xdr:col>3</xdr:col>
      <xdr:colOff>1676618</xdr:colOff>
      <xdr:row>8</xdr:row>
      <xdr:rowOff>1962412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0460F2F-0A74-4BBD-B610-825259B3C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86475" y="2476500"/>
          <a:ext cx="1562318" cy="1876687"/>
        </a:xfrm>
        <a:prstGeom prst="rect">
          <a:avLst/>
        </a:prstGeom>
      </xdr:spPr>
    </xdr:pic>
    <xdr:clientData/>
  </xdr:twoCellAnchor>
  <xdr:twoCellAnchor editAs="oneCell">
    <xdr:from>
      <xdr:col>3</xdr:col>
      <xdr:colOff>85726</xdr:colOff>
      <xdr:row>9</xdr:row>
      <xdr:rowOff>85725</xdr:rowOff>
    </xdr:from>
    <xdr:to>
      <xdr:col>3</xdr:col>
      <xdr:colOff>1266826</xdr:colOff>
      <xdr:row>9</xdr:row>
      <xdr:rowOff>1193862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E5F13E3-E2DC-4FB2-9808-993CCED1B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1" y="4562475"/>
          <a:ext cx="1181100" cy="1108137"/>
        </a:xfrm>
        <a:prstGeom prst="rect">
          <a:avLst/>
        </a:prstGeom>
      </xdr:spPr>
    </xdr:pic>
    <xdr:clientData/>
  </xdr:twoCellAnchor>
  <xdr:twoCellAnchor editAs="oneCell">
    <xdr:from>
      <xdr:col>3</xdr:col>
      <xdr:colOff>771525</xdr:colOff>
      <xdr:row>9</xdr:row>
      <xdr:rowOff>1219200</xdr:rowOff>
    </xdr:from>
    <xdr:to>
      <xdr:col>3</xdr:col>
      <xdr:colOff>2611403</xdr:colOff>
      <xdr:row>9</xdr:row>
      <xdr:rowOff>2119325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B6C04B3-0A1A-4747-9E21-9CE113E80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43700" y="5695950"/>
          <a:ext cx="1839878" cy="9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10</xdr:row>
      <xdr:rowOff>85725</xdr:rowOff>
    </xdr:from>
    <xdr:to>
      <xdr:col>3</xdr:col>
      <xdr:colOff>1638198</xdr:colOff>
      <xdr:row>10</xdr:row>
      <xdr:rowOff>1833436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601137C-9E28-4C87-92A0-7C5580BB5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6975" y="6696075"/>
          <a:ext cx="1333398" cy="1747711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11</xdr:row>
      <xdr:rowOff>200025</xdr:rowOff>
    </xdr:from>
    <xdr:to>
      <xdr:col>3</xdr:col>
      <xdr:colOff>2467861</xdr:colOff>
      <xdr:row>11</xdr:row>
      <xdr:rowOff>1863012</xdr:rowOff>
    </xdr:to>
    <xdr:pic>
      <xdr:nvPicPr>
        <xdr:cNvPr id="11" name="Imagen 10" descr="G:\Otros ordenadores\Mi Ordenador (1)\Maria Valentina Trujillo\2026\CONVOCATORIA PUBLICA AMOBLAMIENTO\IMG-20260218-WA0063.jpg">
          <a:extLst>
            <a:ext uri="{FF2B5EF4-FFF2-40B4-BE49-F238E27FC236}">
              <a16:creationId xmlns:a16="http://schemas.microsoft.com/office/drawing/2014/main" id="{AD84166A-0147-4218-90A4-A47714ED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8772525"/>
          <a:ext cx="2229736" cy="1662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DEAF-C84E-4C36-9A21-14F106D3F283}">
  <dimension ref="A1:AZ36"/>
  <sheetViews>
    <sheetView tabSelected="1" topLeftCell="AF1" zoomScaleNormal="100" workbookViewId="0">
      <pane ySplit="1" topLeftCell="A11" activePane="bottomLeft" state="frozen"/>
      <selection pane="bottomLeft" activeCell="AO12" sqref="AO12"/>
    </sheetView>
  </sheetViews>
  <sheetFormatPr baseColWidth="10" defaultColWidth="11.42578125" defaultRowHeight="12" x14ac:dyDescent="0.2"/>
  <cols>
    <col min="1" max="1" width="4.7109375" style="1" bestFit="1" customWidth="1"/>
    <col min="2" max="2" width="18.7109375" style="31" customWidth="1"/>
    <col min="3" max="3" width="66.140625" style="32" customWidth="1"/>
    <col min="4" max="4" width="39.5703125" style="32" customWidth="1"/>
    <col min="5" max="5" width="9.140625" style="32" customWidth="1"/>
    <col min="6" max="6" width="9.85546875" style="1" bestFit="1" customWidth="1"/>
    <col min="7" max="7" width="9.28515625" style="1" bestFit="1" customWidth="1"/>
    <col min="8" max="8" width="36.140625" style="1" customWidth="1"/>
    <col min="9" max="10" width="14.42578125" style="1" customWidth="1"/>
    <col min="11" max="11" width="13" style="1" customWidth="1"/>
    <col min="12" max="12" width="14.42578125" style="1" customWidth="1"/>
    <col min="13" max="13" width="15.42578125" style="1" customWidth="1"/>
    <col min="14" max="14" width="13.42578125" style="1" customWidth="1"/>
    <col min="15" max="15" width="15.85546875" style="1" customWidth="1"/>
    <col min="16" max="16" width="10.42578125" style="32" customWidth="1"/>
    <col min="17" max="17" width="9.85546875" style="1" customWidth="1"/>
    <col min="18" max="18" width="9.28515625" style="1" customWidth="1"/>
    <col min="19" max="19" width="36.140625" style="1" customWidth="1"/>
    <col min="20" max="21" width="14.42578125" style="1" customWidth="1"/>
    <col min="22" max="22" width="13" style="1" customWidth="1"/>
    <col min="23" max="23" width="14.42578125" style="1" customWidth="1"/>
    <col min="24" max="24" width="15.42578125" style="1" customWidth="1"/>
    <col min="25" max="25" width="13.42578125" style="1" customWidth="1"/>
    <col min="26" max="26" width="15.85546875" style="1" customWidth="1"/>
    <col min="27" max="27" width="7" style="32" customWidth="1"/>
    <col min="28" max="28" width="9.85546875" style="1" customWidth="1"/>
    <col min="29" max="29" width="9.28515625" style="1" customWidth="1"/>
    <col min="30" max="30" width="26.85546875" style="1" customWidth="1"/>
    <col min="31" max="32" width="14.42578125" style="1" customWidth="1"/>
    <col min="33" max="33" width="13" style="1" customWidth="1"/>
    <col min="34" max="34" width="14.42578125" style="1" customWidth="1"/>
    <col min="35" max="35" width="15.42578125" style="1" customWidth="1"/>
    <col min="36" max="36" width="13.42578125" style="1" customWidth="1"/>
    <col min="37" max="48" width="15.85546875" style="1" customWidth="1"/>
    <col min="49" max="49" width="12.42578125" style="15" bestFit="1" customWidth="1"/>
    <col min="50" max="50" width="13.28515625" style="1" customWidth="1"/>
    <col min="51" max="51" width="11.42578125" style="31"/>
    <col min="52" max="52" width="20" style="31" customWidth="1"/>
    <col min="53" max="16384" width="11.42578125" style="1"/>
  </cols>
  <sheetData>
    <row r="1" spans="1:52" ht="15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1"/>
      <c r="AA1" s="1"/>
    </row>
    <row r="2" spans="1:52" ht="15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1"/>
      <c r="AA2" s="1"/>
    </row>
    <row r="3" spans="1:52" ht="17.25" customHeight="1" x14ac:dyDescent="0.2">
      <c r="A3" s="76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1"/>
      <c r="AA3" s="1"/>
    </row>
    <row r="4" spans="1:52" ht="14.25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1"/>
      <c r="AA4" s="1"/>
    </row>
    <row r="5" spans="1:52" ht="13.5" customHeight="1" x14ac:dyDescent="0.2">
      <c r="A5" s="78" t="s">
        <v>4</v>
      </c>
      <c r="B5" s="7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P5" s="2"/>
      <c r="Q5" s="2"/>
      <c r="R5" s="2"/>
      <c r="S5" s="2"/>
      <c r="T5" s="2"/>
      <c r="U5" s="2"/>
      <c r="V5" s="2"/>
      <c r="W5" s="2"/>
      <c r="X5" s="2"/>
      <c r="AA5" s="2"/>
      <c r="AB5" s="2"/>
      <c r="AC5" s="2"/>
      <c r="AD5" s="2"/>
      <c r="AE5" s="2"/>
      <c r="AF5" s="2"/>
      <c r="AG5" s="2"/>
      <c r="AH5" s="2"/>
      <c r="AI5" s="2"/>
    </row>
    <row r="6" spans="1:52" ht="34.5" customHeight="1" x14ac:dyDescent="0.2">
      <c r="A6" s="78"/>
      <c r="B6" s="7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P6" s="2"/>
      <c r="Q6" s="2"/>
      <c r="R6" s="2"/>
      <c r="S6" s="2"/>
      <c r="T6" s="2"/>
      <c r="U6" s="2"/>
      <c r="V6" s="2"/>
      <c r="W6" s="2"/>
      <c r="X6" s="2"/>
      <c r="AA6" s="2"/>
      <c r="AB6" s="2"/>
      <c r="AC6" s="2"/>
      <c r="AD6" s="2"/>
      <c r="AE6" s="2"/>
      <c r="AF6" s="2"/>
      <c r="AG6" s="2"/>
      <c r="AH6" s="2"/>
      <c r="AI6" s="2"/>
    </row>
    <row r="7" spans="1:52" ht="17.25" customHeight="1" x14ac:dyDescent="0.2">
      <c r="A7" s="3"/>
      <c r="B7" s="4"/>
      <c r="C7" s="5"/>
      <c r="D7" s="5"/>
      <c r="E7" s="79" t="s">
        <v>35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83" t="s">
        <v>36</v>
      </c>
      <c r="Q7" s="83"/>
      <c r="R7" s="83"/>
      <c r="S7" s="83"/>
      <c r="T7" s="83"/>
      <c r="U7" s="83"/>
      <c r="V7" s="83"/>
      <c r="W7" s="83"/>
      <c r="X7" s="83"/>
      <c r="Y7" s="83"/>
      <c r="Z7" s="83"/>
      <c r="AA7" s="87" t="s">
        <v>37</v>
      </c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70" t="s">
        <v>53</v>
      </c>
      <c r="AM7" s="70"/>
      <c r="AN7" s="70"/>
      <c r="AO7" s="70"/>
      <c r="AP7" s="70"/>
      <c r="AQ7" s="70"/>
      <c r="AR7" s="70"/>
      <c r="AS7" s="70"/>
      <c r="AT7" s="70"/>
      <c r="AU7" s="70"/>
      <c r="AV7" s="70"/>
    </row>
    <row r="8" spans="1:52" ht="60.75" customHeight="1" x14ac:dyDescent="0.2">
      <c r="A8" s="6" t="s">
        <v>5</v>
      </c>
      <c r="B8" s="6" t="s">
        <v>6</v>
      </c>
      <c r="C8" s="6" t="s">
        <v>7</v>
      </c>
      <c r="D8" s="6" t="s">
        <v>19</v>
      </c>
      <c r="E8" s="35" t="s">
        <v>8</v>
      </c>
      <c r="F8" s="35" t="s">
        <v>9</v>
      </c>
      <c r="G8" s="36" t="s">
        <v>10</v>
      </c>
      <c r="H8" s="37" t="s">
        <v>11</v>
      </c>
      <c r="I8" s="37" t="s">
        <v>12</v>
      </c>
      <c r="J8" s="37" t="s">
        <v>13</v>
      </c>
      <c r="K8" s="37" t="s">
        <v>14</v>
      </c>
      <c r="L8" s="37" t="s">
        <v>15</v>
      </c>
      <c r="M8" s="38" t="s">
        <v>16</v>
      </c>
      <c r="N8" s="38" t="s">
        <v>17</v>
      </c>
      <c r="O8" s="39" t="s">
        <v>18</v>
      </c>
      <c r="P8" s="42" t="s">
        <v>8</v>
      </c>
      <c r="Q8" s="42" t="s">
        <v>9</v>
      </c>
      <c r="R8" s="43" t="s">
        <v>10</v>
      </c>
      <c r="S8" s="44" t="s">
        <v>11</v>
      </c>
      <c r="T8" s="44" t="s">
        <v>12</v>
      </c>
      <c r="U8" s="44" t="s">
        <v>13</v>
      </c>
      <c r="V8" s="44" t="s">
        <v>14</v>
      </c>
      <c r="W8" s="44" t="s">
        <v>15</v>
      </c>
      <c r="X8" s="45" t="s">
        <v>16</v>
      </c>
      <c r="Y8" s="45" t="s">
        <v>17</v>
      </c>
      <c r="Z8" s="46" t="s">
        <v>18</v>
      </c>
      <c r="AA8" s="48" t="s">
        <v>8</v>
      </c>
      <c r="AB8" s="48" t="s">
        <v>9</v>
      </c>
      <c r="AC8" s="49" t="s">
        <v>10</v>
      </c>
      <c r="AD8" s="50" t="s">
        <v>11</v>
      </c>
      <c r="AE8" s="50" t="s">
        <v>12</v>
      </c>
      <c r="AF8" s="50" t="s">
        <v>13</v>
      </c>
      <c r="AG8" s="50" t="s">
        <v>14</v>
      </c>
      <c r="AH8" s="50" t="s">
        <v>15</v>
      </c>
      <c r="AI8" s="51" t="s">
        <v>16</v>
      </c>
      <c r="AJ8" s="51" t="s">
        <v>17</v>
      </c>
      <c r="AK8" s="52" t="s">
        <v>18</v>
      </c>
      <c r="AL8" s="59" t="s">
        <v>8</v>
      </c>
      <c r="AM8" s="59" t="s">
        <v>9</v>
      </c>
      <c r="AN8" s="60" t="s">
        <v>10</v>
      </c>
      <c r="AO8" s="61" t="s">
        <v>11</v>
      </c>
      <c r="AP8" s="61" t="s">
        <v>12</v>
      </c>
      <c r="AQ8" s="61" t="s">
        <v>13</v>
      </c>
      <c r="AR8" s="61" t="s">
        <v>14</v>
      </c>
      <c r="AS8" s="61" t="s">
        <v>15</v>
      </c>
      <c r="AT8" s="62" t="s">
        <v>16</v>
      </c>
      <c r="AU8" s="62" t="s">
        <v>17</v>
      </c>
      <c r="AV8" s="63" t="s">
        <v>18</v>
      </c>
      <c r="AW8" s="54" t="s">
        <v>52</v>
      </c>
      <c r="AX8" s="54" t="s">
        <v>49</v>
      </c>
      <c r="AY8" s="54" t="s">
        <v>50</v>
      </c>
      <c r="AZ8" s="54" t="s">
        <v>51</v>
      </c>
    </row>
    <row r="9" spans="1:52" ht="164.25" customHeight="1" x14ac:dyDescent="0.2">
      <c r="A9" s="7">
        <v>1</v>
      </c>
      <c r="B9" s="8" t="s">
        <v>20</v>
      </c>
      <c r="C9" s="8" t="s">
        <v>21</v>
      </c>
      <c r="D9" s="8"/>
      <c r="E9" s="9" t="s">
        <v>35</v>
      </c>
      <c r="F9" s="9" t="s">
        <v>22</v>
      </c>
      <c r="G9" s="8">
        <v>21</v>
      </c>
      <c r="H9" s="8" t="s">
        <v>38</v>
      </c>
      <c r="I9" s="11">
        <v>260000</v>
      </c>
      <c r="J9" s="12">
        <v>0.19</v>
      </c>
      <c r="K9" s="11">
        <f>+I9*J9</f>
        <v>49400</v>
      </c>
      <c r="L9" s="11">
        <f>+I9+K9</f>
        <v>309400</v>
      </c>
      <c r="M9" s="11">
        <f>+L9*G9</f>
        <v>6497400</v>
      </c>
      <c r="N9" s="10" t="s">
        <v>39</v>
      </c>
      <c r="O9" s="10" t="s">
        <v>40</v>
      </c>
      <c r="P9" s="9" t="s">
        <v>43</v>
      </c>
      <c r="Q9" s="9" t="s">
        <v>22</v>
      </c>
      <c r="R9" s="8">
        <v>21</v>
      </c>
      <c r="S9" s="10" t="s">
        <v>21</v>
      </c>
      <c r="T9" s="11">
        <v>290000</v>
      </c>
      <c r="U9" s="12">
        <v>0.19</v>
      </c>
      <c r="V9" s="11">
        <f>+T9*U9</f>
        <v>55100</v>
      </c>
      <c r="W9" s="11">
        <f>+T9+V9</f>
        <v>345100</v>
      </c>
      <c r="X9" s="11">
        <f>+W9*R9</f>
        <v>7247100</v>
      </c>
      <c r="Y9" s="10" t="s">
        <v>44</v>
      </c>
      <c r="Z9" s="10" t="s">
        <v>45</v>
      </c>
      <c r="AA9" s="9"/>
      <c r="AB9" s="9"/>
      <c r="AC9" s="8"/>
      <c r="AD9" s="8"/>
      <c r="AE9" s="11"/>
      <c r="AF9" s="12"/>
      <c r="AG9" s="11"/>
      <c r="AH9" s="11"/>
      <c r="AI9" s="11"/>
      <c r="AJ9" s="10"/>
      <c r="AK9" s="10"/>
      <c r="AL9" s="65"/>
      <c r="AM9" s="65"/>
      <c r="AN9" s="66"/>
      <c r="AO9" s="67"/>
      <c r="AP9" s="68"/>
      <c r="AQ9" s="69"/>
      <c r="AR9" s="68"/>
      <c r="AS9" s="68"/>
      <c r="AT9" s="68"/>
      <c r="AU9" s="67"/>
      <c r="AV9" s="67"/>
      <c r="AW9" s="55" cm="1">
        <f t="array" ref="AW9">MIN(_xlfn._xlws.FILTER(CHOOSE({1,2,3,4},M9,X9,AI9,AT9),CHOOSE({1,2,3,4},M9,X9,AI9,AT9)&gt;0))</f>
        <v>6497400</v>
      </c>
      <c r="AX9" s="55">
        <v>7969311</v>
      </c>
      <c r="AY9" s="56">
        <f>+AX9-AW9</f>
        <v>1471911</v>
      </c>
      <c r="AZ9" s="57" t="str">
        <f>IF(AW9=M9,$E$7,IF(AW9=X9,$P$7,IF(AW9=AI9,$AA$7,IF(AW9=AT9,$AL$7,0))))</f>
        <v>SOLINOFF</v>
      </c>
    </row>
    <row r="10" spans="1:52" ht="168" customHeight="1" x14ac:dyDescent="0.2">
      <c r="A10" s="7">
        <v>2</v>
      </c>
      <c r="B10" s="8" t="s">
        <v>23</v>
      </c>
      <c r="C10" s="8" t="s">
        <v>24</v>
      </c>
      <c r="D10" s="8"/>
      <c r="E10" s="9" t="s">
        <v>35</v>
      </c>
      <c r="F10" s="9" t="s">
        <v>22</v>
      </c>
      <c r="G10" s="8">
        <v>1</v>
      </c>
      <c r="H10" s="8" t="s">
        <v>24</v>
      </c>
      <c r="I10" s="11">
        <v>6698600</v>
      </c>
      <c r="J10" s="12">
        <v>0.19</v>
      </c>
      <c r="K10" s="11">
        <f t="shared" ref="K10:K12" si="0">+I10*J10</f>
        <v>1272734</v>
      </c>
      <c r="L10" s="11">
        <f t="shared" ref="L10:L12" si="1">+I10+K10</f>
        <v>7971334</v>
      </c>
      <c r="M10" s="11">
        <f t="shared" ref="M10:M12" si="2">+L10*G10</f>
        <v>7971334</v>
      </c>
      <c r="N10" s="10" t="s">
        <v>41</v>
      </c>
      <c r="O10" s="10" t="s">
        <v>42</v>
      </c>
      <c r="P10" s="9" t="s">
        <v>43</v>
      </c>
      <c r="Q10" s="9" t="s">
        <v>22</v>
      </c>
      <c r="R10" s="8">
        <v>1</v>
      </c>
      <c r="S10" s="10" t="s">
        <v>24</v>
      </c>
      <c r="T10" s="11">
        <v>6975000</v>
      </c>
      <c r="U10" s="12">
        <v>0.19</v>
      </c>
      <c r="V10" s="11">
        <f t="shared" ref="V10:V12" si="3">+T10*U10</f>
        <v>1325250</v>
      </c>
      <c r="W10" s="11">
        <f t="shared" ref="W10:W12" si="4">+T10+V10</f>
        <v>8300250</v>
      </c>
      <c r="X10" s="11">
        <f t="shared" ref="X10:X12" si="5">+W10*R10</f>
        <v>8300250</v>
      </c>
      <c r="Y10" s="10" t="s">
        <v>44</v>
      </c>
      <c r="Z10" s="10" t="s">
        <v>45</v>
      </c>
      <c r="AA10" s="9"/>
      <c r="AB10" s="9"/>
      <c r="AC10" s="8"/>
      <c r="AD10" s="8"/>
      <c r="AE10" s="11"/>
      <c r="AF10" s="12"/>
      <c r="AG10" s="11"/>
      <c r="AH10" s="11"/>
      <c r="AI10" s="11"/>
      <c r="AJ10" s="10"/>
      <c r="AK10" s="10"/>
      <c r="AL10" s="65"/>
      <c r="AM10" s="65" t="s">
        <v>22</v>
      </c>
      <c r="AN10" s="66">
        <v>1</v>
      </c>
      <c r="AO10" s="67"/>
      <c r="AP10" s="68">
        <v>0</v>
      </c>
      <c r="AQ10" s="69"/>
      <c r="AR10" s="68">
        <f t="shared" ref="AR10:AR12" si="6">+AP10*AQ10</f>
        <v>0</v>
      </c>
      <c r="AS10" s="68">
        <f t="shared" ref="AS10:AS12" si="7">+AP10+AR10</f>
        <v>0</v>
      </c>
      <c r="AT10" s="68">
        <f t="shared" ref="AT10:AT12" si="8">+AS10*AN10</f>
        <v>0</v>
      </c>
      <c r="AU10" s="67"/>
      <c r="AV10" s="67"/>
      <c r="AW10" s="55" cm="1">
        <f t="array" ref="AW10">MIN(_xlfn._xlws.FILTER(CHOOSE({1,2,3,4},M10,X10,AI10,AT10),CHOOSE({1,2,3,4},M10,X10,AI10,AT10)&gt;0))</f>
        <v>7971334</v>
      </c>
      <c r="AX10" s="55">
        <v>9960895</v>
      </c>
      <c r="AY10" s="56">
        <f t="shared" ref="AY10:AY12" si="9">+AX10-AW10</f>
        <v>1989561</v>
      </c>
      <c r="AZ10" s="57" t="str">
        <f t="shared" ref="AZ10:AZ12" si="10">IF(AW10=M10,$E$7,IF(AW10=X10,$P$7,IF(AW10=AI10,$AA$7,IF(AW10=AT10,$AL$7,0))))</f>
        <v>SOLINOFF</v>
      </c>
    </row>
    <row r="11" spans="1:52" ht="154.5" customHeight="1" x14ac:dyDescent="0.2">
      <c r="A11" s="13">
        <v>3</v>
      </c>
      <c r="B11" s="8" t="s">
        <v>25</v>
      </c>
      <c r="C11" s="8" t="s">
        <v>26</v>
      </c>
      <c r="D11" s="8"/>
      <c r="E11" s="9" t="s">
        <v>35</v>
      </c>
      <c r="F11" s="9" t="s">
        <v>22</v>
      </c>
      <c r="G11" s="8">
        <v>1</v>
      </c>
      <c r="H11" s="8" t="s">
        <v>26</v>
      </c>
      <c r="I11" s="11">
        <v>1513600</v>
      </c>
      <c r="J11" s="12">
        <v>0.19</v>
      </c>
      <c r="K11" s="11">
        <f t="shared" si="0"/>
        <v>287584</v>
      </c>
      <c r="L11" s="11">
        <f t="shared" si="1"/>
        <v>1801184</v>
      </c>
      <c r="M11" s="11">
        <f t="shared" si="2"/>
        <v>1801184</v>
      </c>
      <c r="N11" s="10" t="s">
        <v>41</v>
      </c>
      <c r="O11" s="10" t="s">
        <v>42</v>
      </c>
      <c r="P11" s="9" t="s">
        <v>43</v>
      </c>
      <c r="Q11" s="9" t="s">
        <v>22</v>
      </c>
      <c r="R11" s="8">
        <v>1</v>
      </c>
      <c r="S11" s="10" t="s">
        <v>26</v>
      </c>
      <c r="T11" s="11">
        <v>2889000</v>
      </c>
      <c r="U11" s="12">
        <v>0.19</v>
      </c>
      <c r="V11" s="11">
        <f t="shared" si="3"/>
        <v>548910</v>
      </c>
      <c r="W11" s="11">
        <f t="shared" si="4"/>
        <v>3437910</v>
      </c>
      <c r="X11" s="11">
        <f t="shared" si="5"/>
        <v>3437910</v>
      </c>
      <c r="Y11" s="10" t="s">
        <v>44</v>
      </c>
      <c r="Z11" s="10" t="s">
        <v>45</v>
      </c>
      <c r="AA11" s="9" t="s">
        <v>46</v>
      </c>
      <c r="AB11" s="9" t="s">
        <v>22</v>
      </c>
      <c r="AC11" s="8">
        <v>1</v>
      </c>
      <c r="AD11" s="8" t="s">
        <v>26</v>
      </c>
      <c r="AE11" s="11">
        <v>2364000</v>
      </c>
      <c r="AF11" s="12">
        <v>0.19</v>
      </c>
      <c r="AG11" s="11">
        <f t="shared" ref="AG11" si="11">+AE11*AF11</f>
        <v>449160</v>
      </c>
      <c r="AH11" s="11">
        <f t="shared" ref="AH11" si="12">+AE11+AG11</f>
        <v>2813160</v>
      </c>
      <c r="AI11" s="11">
        <f t="shared" ref="AI11" si="13">+AH11*AC11</f>
        <v>2813160</v>
      </c>
      <c r="AJ11" s="10" t="s">
        <v>47</v>
      </c>
      <c r="AK11" s="10" t="s">
        <v>48</v>
      </c>
      <c r="AL11" s="65"/>
      <c r="AM11" s="65" t="s">
        <v>22</v>
      </c>
      <c r="AN11" s="66">
        <v>1</v>
      </c>
      <c r="AO11" s="67"/>
      <c r="AP11" s="68">
        <v>0</v>
      </c>
      <c r="AQ11" s="69"/>
      <c r="AR11" s="68">
        <f t="shared" si="6"/>
        <v>0</v>
      </c>
      <c r="AS11" s="68">
        <f t="shared" si="7"/>
        <v>0</v>
      </c>
      <c r="AT11" s="68">
        <f t="shared" si="8"/>
        <v>0</v>
      </c>
      <c r="AU11" s="67"/>
      <c r="AV11" s="67"/>
      <c r="AW11" s="55" cm="1">
        <f t="array" ref="AW11">MIN(_xlfn._xlws.FILTER(CHOOSE({1,2,3,4},M11,X11,AI11,AT11),CHOOSE({1,2,3,4},M11,X11,AI11,AT11)&gt;0))</f>
        <v>1801184</v>
      </c>
      <c r="AX11" s="55">
        <v>3831331</v>
      </c>
      <c r="AY11" s="56">
        <f t="shared" si="9"/>
        <v>2030147</v>
      </c>
      <c r="AZ11" s="57" t="str">
        <f t="shared" si="10"/>
        <v>SOLINOFF</v>
      </c>
    </row>
    <row r="12" spans="1:52" ht="157.5" customHeight="1" x14ac:dyDescent="0.2">
      <c r="A12" s="13">
        <v>4</v>
      </c>
      <c r="B12" s="8" t="s">
        <v>27</v>
      </c>
      <c r="C12" s="14" t="s">
        <v>28</v>
      </c>
      <c r="D12" s="14"/>
      <c r="E12" s="9" t="s">
        <v>35</v>
      </c>
      <c r="F12" s="9" t="s">
        <v>22</v>
      </c>
      <c r="G12" s="8">
        <v>3</v>
      </c>
      <c r="H12" s="14" t="s">
        <v>28</v>
      </c>
      <c r="I12" s="11">
        <v>0</v>
      </c>
      <c r="J12" s="12">
        <v>0.19</v>
      </c>
      <c r="K12" s="11">
        <f t="shared" si="0"/>
        <v>0</v>
      </c>
      <c r="L12" s="11">
        <f t="shared" si="1"/>
        <v>0</v>
      </c>
      <c r="M12" s="11">
        <f t="shared" si="2"/>
        <v>0</v>
      </c>
      <c r="N12" s="10"/>
      <c r="O12" s="10"/>
      <c r="P12" s="9" t="s">
        <v>43</v>
      </c>
      <c r="Q12" s="9" t="s">
        <v>22</v>
      </c>
      <c r="R12" s="8">
        <v>3</v>
      </c>
      <c r="S12" s="10" t="s">
        <v>28</v>
      </c>
      <c r="T12" s="11">
        <v>4430000</v>
      </c>
      <c r="U12" s="12">
        <v>0.19</v>
      </c>
      <c r="V12" s="11">
        <f t="shared" si="3"/>
        <v>841700</v>
      </c>
      <c r="W12" s="11">
        <f t="shared" si="4"/>
        <v>5271700</v>
      </c>
      <c r="X12" s="11">
        <f t="shared" si="5"/>
        <v>15815100</v>
      </c>
      <c r="Y12" s="10" t="s">
        <v>44</v>
      </c>
      <c r="Z12" s="10" t="s">
        <v>45</v>
      </c>
      <c r="AA12" s="9"/>
      <c r="AB12" s="9"/>
      <c r="AC12" s="8"/>
      <c r="AD12" s="14"/>
      <c r="AE12" s="11"/>
      <c r="AF12" s="12"/>
      <c r="AG12" s="11"/>
      <c r="AH12" s="11"/>
      <c r="AI12" s="11"/>
      <c r="AJ12" s="10"/>
      <c r="AK12" s="10"/>
      <c r="AL12" s="65"/>
      <c r="AM12" s="65" t="s">
        <v>22</v>
      </c>
      <c r="AN12" s="66">
        <v>3</v>
      </c>
      <c r="AO12" s="67"/>
      <c r="AP12" s="68">
        <v>0</v>
      </c>
      <c r="AQ12" s="69"/>
      <c r="AR12" s="68">
        <f t="shared" si="6"/>
        <v>0</v>
      </c>
      <c r="AS12" s="68">
        <f t="shared" si="7"/>
        <v>0</v>
      </c>
      <c r="AT12" s="68">
        <f t="shared" si="8"/>
        <v>0</v>
      </c>
      <c r="AU12" s="67"/>
      <c r="AV12" s="67"/>
      <c r="AW12" s="55" cm="1">
        <f t="array" ref="AW12">MIN(_xlfn._xlws.FILTER(CHOOSE({1,2,3,4},M12,X12,AI12,AT12),CHOOSE({1,2,3,4},M12,X12,AI12,AT12)&gt;0))</f>
        <v>15815100</v>
      </c>
      <c r="AX12" s="55">
        <v>16065000</v>
      </c>
      <c r="AY12" s="56">
        <f t="shared" si="9"/>
        <v>249900</v>
      </c>
      <c r="AZ12" s="57" t="str">
        <f t="shared" si="10"/>
        <v>METALES Y CONCEPTOS</v>
      </c>
    </row>
    <row r="13" spans="1:52" s="15" customFormat="1" ht="14.25" customHeight="1" x14ac:dyDescent="0.25">
      <c r="A13" s="40" t="s">
        <v>29</v>
      </c>
      <c r="B13" s="40"/>
      <c r="C13" s="40"/>
      <c r="D13" s="40"/>
      <c r="E13" s="80"/>
      <c r="F13" s="81"/>
      <c r="G13" s="81"/>
      <c r="H13" s="81"/>
      <c r="I13" s="81"/>
      <c r="J13" s="81"/>
      <c r="K13" s="81"/>
      <c r="L13" s="82"/>
      <c r="M13" s="41">
        <f>SUM(M9:M12)</f>
        <v>16269918</v>
      </c>
      <c r="P13" s="84"/>
      <c r="Q13" s="85"/>
      <c r="R13" s="85"/>
      <c r="S13" s="85"/>
      <c r="T13" s="85"/>
      <c r="U13" s="85"/>
      <c r="V13" s="85"/>
      <c r="W13" s="86"/>
      <c r="X13" s="47">
        <f>SUM(X9:X12)</f>
        <v>34800360</v>
      </c>
      <c r="AA13" s="88"/>
      <c r="AB13" s="89"/>
      <c r="AC13" s="89"/>
      <c r="AD13" s="89"/>
      <c r="AE13" s="89"/>
      <c r="AF13" s="89"/>
      <c r="AG13" s="89"/>
      <c r="AH13" s="90"/>
      <c r="AI13" s="53">
        <f>SUM(AI9:AI12)</f>
        <v>2813160</v>
      </c>
      <c r="AL13" s="71"/>
      <c r="AM13" s="72"/>
      <c r="AN13" s="72"/>
      <c r="AO13" s="72"/>
      <c r="AP13" s="72"/>
      <c r="AQ13" s="72"/>
      <c r="AR13" s="72"/>
      <c r="AS13" s="73"/>
      <c r="AT13" s="64">
        <f>SUM(AT9:AT12)</f>
        <v>0</v>
      </c>
      <c r="AW13" s="58">
        <f>SUM(AW9:AW12)</f>
        <v>32085018</v>
      </c>
      <c r="AY13" s="31"/>
      <c r="AZ13" s="31"/>
    </row>
    <row r="14" spans="1:52" s="15" customFormat="1" ht="14.2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  <c r="P14" s="16"/>
      <c r="Q14" s="16"/>
      <c r="R14" s="16"/>
      <c r="S14" s="16"/>
      <c r="T14" s="16"/>
      <c r="U14" s="16"/>
      <c r="V14" s="16"/>
      <c r="W14" s="16"/>
      <c r="X14" s="17"/>
      <c r="AA14" s="16"/>
      <c r="AB14" s="16"/>
      <c r="AC14" s="16"/>
      <c r="AD14" s="16"/>
      <c r="AE14" s="16"/>
      <c r="AF14" s="16"/>
      <c r="AG14" s="16"/>
      <c r="AH14" s="16"/>
      <c r="AI14" s="17"/>
      <c r="AY14" s="31"/>
      <c r="AZ14" s="31"/>
    </row>
    <row r="15" spans="1:52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P15" s="1"/>
      <c r="AA15" s="1"/>
    </row>
    <row r="16" spans="1:52" ht="48" customHeight="1" x14ac:dyDescent="0.2">
      <c r="A16" s="74" t="s">
        <v>30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P16" s="1"/>
      <c r="AA16" s="1"/>
    </row>
    <row r="17" spans="1:35" x14ac:dyDescent="0.2">
      <c r="A17" s="18"/>
      <c r="B17" s="19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P17" s="18"/>
      <c r="Q17" s="18"/>
      <c r="R17" s="18"/>
      <c r="S17" s="18"/>
      <c r="T17" s="18"/>
      <c r="U17" s="18"/>
      <c r="V17" s="18"/>
      <c r="W17" s="18"/>
      <c r="X17" s="18"/>
      <c r="AA17" s="18"/>
      <c r="AB17" s="18"/>
      <c r="AC17" s="18"/>
      <c r="AD17" s="18"/>
      <c r="AE17" s="18"/>
      <c r="AF17" s="18"/>
      <c r="AG17" s="18"/>
      <c r="AH17" s="18"/>
      <c r="AI17" s="18"/>
    </row>
    <row r="18" spans="1:35" x14ac:dyDescent="0.2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20"/>
      <c r="L18" s="20"/>
      <c r="M18" s="20"/>
      <c r="P18" s="18"/>
      <c r="Q18" s="18"/>
      <c r="R18" s="18"/>
      <c r="S18" s="18"/>
      <c r="T18" s="18"/>
      <c r="U18" s="18"/>
      <c r="V18" s="20"/>
      <c r="W18" s="20"/>
      <c r="X18" s="20"/>
      <c r="AA18" s="18"/>
      <c r="AB18" s="18"/>
      <c r="AC18" s="18"/>
      <c r="AD18" s="18"/>
      <c r="AE18" s="18"/>
      <c r="AF18" s="18"/>
      <c r="AG18" s="20"/>
      <c r="AH18" s="20"/>
      <c r="AI18" s="20"/>
    </row>
    <row r="19" spans="1:35" x14ac:dyDescent="0.2">
      <c r="A19" s="20"/>
      <c r="B19" s="21"/>
      <c r="C19" s="22"/>
      <c r="D19" s="22"/>
      <c r="E19" s="22"/>
      <c r="F19" s="20"/>
      <c r="G19" s="20"/>
      <c r="H19" s="20"/>
      <c r="I19" s="20"/>
      <c r="J19" s="20"/>
      <c r="K19" s="20"/>
      <c r="L19" s="20"/>
      <c r="M19" s="20"/>
      <c r="P19" s="22"/>
      <c r="Q19" s="20"/>
      <c r="R19" s="20"/>
      <c r="S19" s="20"/>
      <c r="T19" s="20"/>
      <c r="U19" s="20"/>
      <c r="V19" s="20"/>
      <c r="W19" s="20"/>
      <c r="X19" s="20"/>
      <c r="AA19" s="22"/>
      <c r="AB19" s="20"/>
      <c r="AC19" s="20"/>
      <c r="AD19" s="20"/>
      <c r="AE19" s="20"/>
      <c r="AF19" s="20"/>
      <c r="AG19" s="20"/>
      <c r="AH19" s="20"/>
      <c r="AI19" s="20"/>
    </row>
    <row r="20" spans="1:35" x14ac:dyDescent="0.2">
      <c r="A20" s="20"/>
      <c r="B20" s="21"/>
      <c r="C20" s="22"/>
      <c r="D20" s="22"/>
      <c r="E20" s="22"/>
      <c r="F20" s="20"/>
      <c r="G20" s="20"/>
      <c r="H20" s="20"/>
      <c r="I20" s="20"/>
      <c r="J20" s="20"/>
      <c r="K20" s="20"/>
      <c r="L20" s="20"/>
      <c r="M20" s="20"/>
      <c r="P20" s="22"/>
      <c r="Q20" s="20"/>
      <c r="R20" s="20"/>
      <c r="S20" s="20"/>
      <c r="T20" s="20"/>
      <c r="U20" s="20"/>
      <c r="V20" s="20"/>
      <c r="W20" s="20"/>
      <c r="X20" s="20"/>
      <c r="AA20" s="22"/>
      <c r="AB20" s="20"/>
      <c r="AC20" s="20"/>
      <c r="AD20" s="20"/>
      <c r="AE20" s="20"/>
      <c r="AF20" s="20"/>
      <c r="AG20" s="20"/>
      <c r="AH20" s="20"/>
      <c r="AI20" s="20"/>
    </row>
    <row r="21" spans="1:35" ht="23.1" customHeight="1" x14ac:dyDescent="0.2">
      <c r="A21" s="20"/>
      <c r="B21" s="23" t="s">
        <v>31</v>
      </c>
      <c r="C21" s="24"/>
      <c r="D21" s="33"/>
      <c r="E21" s="25"/>
      <c r="F21" s="20"/>
      <c r="G21" s="20"/>
      <c r="H21" s="20"/>
      <c r="I21" s="20"/>
      <c r="J21" s="20"/>
      <c r="K21" s="20"/>
      <c r="L21" s="20"/>
      <c r="M21" s="20"/>
      <c r="P21" s="25"/>
      <c r="Q21" s="20"/>
      <c r="R21" s="20"/>
      <c r="S21" s="20"/>
      <c r="T21" s="20"/>
      <c r="U21" s="20"/>
      <c r="V21" s="20"/>
      <c r="W21" s="20"/>
      <c r="X21" s="20"/>
      <c r="AA21" s="25"/>
      <c r="AB21" s="20"/>
      <c r="AC21" s="20"/>
      <c r="AD21" s="20"/>
      <c r="AE21" s="20"/>
      <c r="AF21" s="20"/>
      <c r="AG21" s="20"/>
      <c r="AH21" s="20"/>
      <c r="AI21" s="20"/>
    </row>
    <row r="22" spans="1:35" ht="36" customHeight="1" x14ac:dyDescent="0.2">
      <c r="A22" s="20"/>
      <c r="B22" s="23" t="s">
        <v>32</v>
      </c>
      <c r="C22" s="26"/>
      <c r="D22" s="33"/>
      <c r="E22" s="25"/>
      <c r="F22" s="20"/>
      <c r="G22" s="20"/>
      <c r="H22" s="20"/>
      <c r="I22" s="20"/>
      <c r="J22" s="20"/>
      <c r="K22" s="20"/>
      <c r="L22" s="20"/>
      <c r="M22" s="20"/>
      <c r="P22" s="25"/>
      <c r="Q22" s="20"/>
      <c r="R22" s="20"/>
      <c r="S22" s="20"/>
      <c r="T22" s="20"/>
      <c r="U22" s="20"/>
      <c r="V22" s="20"/>
      <c r="W22" s="20"/>
      <c r="X22" s="20"/>
      <c r="AA22" s="25"/>
      <c r="AB22" s="20"/>
      <c r="AC22" s="20"/>
      <c r="AD22" s="20"/>
      <c r="AE22" s="20"/>
      <c r="AF22" s="20"/>
      <c r="AG22" s="20"/>
      <c r="AH22" s="20"/>
      <c r="AI22" s="20"/>
    </row>
    <row r="23" spans="1:35" ht="49.5" customHeight="1" x14ac:dyDescent="0.2">
      <c r="A23" s="20"/>
      <c r="B23" s="23" t="s">
        <v>33</v>
      </c>
      <c r="C23" s="26"/>
      <c r="D23" s="33"/>
      <c r="E23" s="25"/>
      <c r="F23" s="20"/>
      <c r="G23" s="20"/>
      <c r="H23" s="20"/>
      <c r="I23" s="20"/>
      <c r="J23" s="20"/>
      <c r="K23" s="20"/>
      <c r="L23" s="20"/>
      <c r="M23" s="20"/>
      <c r="P23" s="25"/>
      <c r="Q23" s="20"/>
      <c r="R23" s="20"/>
      <c r="S23" s="20"/>
      <c r="T23" s="20"/>
      <c r="U23" s="20"/>
      <c r="V23" s="20"/>
      <c r="W23" s="20"/>
      <c r="X23" s="20"/>
      <c r="AA23" s="25"/>
      <c r="AB23" s="20"/>
      <c r="AC23" s="20"/>
      <c r="AD23" s="20"/>
      <c r="AE23" s="20"/>
      <c r="AF23" s="20"/>
      <c r="AG23" s="20"/>
      <c r="AH23" s="20"/>
      <c r="AI23" s="20"/>
    </row>
    <row r="24" spans="1:35" x14ac:dyDescent="0.2">
      <c r="A24" s="20"/>
      <c r="B24" s="27" t="s">
        <v>34</v>
      </c>
      <c r="C24" s="28"/>
      <c r="D24" s="34"/>
      <c r="E24" s="29"/>
      <c r="F24" s="20"/>
      <c r="G24" s="20"/>
      <c r="H24" s="20"/>
      <c r="I24" s="20"/>
      <c r="J24" s="20"/>
      <c r="K24" s="20"/>
      <c r="L24" s="20"/>
      <c r="M24" s="20"/>
      <c r="P24" s="29"/>
      <c r="Q24" s="20"/>
      <c r="R24" s="20"/>
      <c r="S24" s="20"/>
      <c r="T24" s="20"/>
      <c r="U24" s="20"/>
      <c r="V24" s="20"/>
      <c r="W24" s="20"/>
      <c r="X24" s="20"/>
      <c r="AA24" s="29"/>
      <c r="AB24" s="20"/>
      <c r="AC24" s="20"/>
      <c r="AD24" s="20"/>
      <c r="AE24" s="20"/>
      <c r="AF24" s="20"/>
      <c r="AG24" s="20"/>
      <c r="AH24" s="20"/>
      <c r="AI24" s="20"/>
    </row>
    <row r="25" spans="1:35" x14ac:dyDescent="0.2">
      <c r="A25" s="20"/>
      <c r="B25" s="4"/>
      <c r="C25" s="5"/>
      <c r="D25" s="5"/>
      <c r="E25" s="5"/>
      <c r="F25" s="20"/>
      <c r="G25" s="20"/>
      <c r="H25" s="20"/>
      <c r="I25" s="20"/>
      <c r="J25" s="20"/>
      <c r="K25" s="20"/>
      <c r="L25" s="20"/>
      <c r="M25" s="20"/>
      <c r="P25" s="5"/>
      <c r="Q25" s="20"/>
      <c r="R25" s="20"/>
      <c r="S25" s="20"/>
      <c r="T25" s="20"/>
      <c r="U25" s="20"/>
      <c r="V25" s="20"/>
      <c r="W25" s="20"/>
      <c r="X25" s="20"/>
      <c r="AA25" s="5"/>
      <c r="AB25" s="20"/>
      <c r="AC25" s="20"/>
      <c r="AD25" s="20"/>
      <c r="AE25" s="20"/>
      <c r="AF25" s="20"/>
      <c r="AG25" s="20"/>
      <c r="AH25" s="20"/>
      <c r="AI25" s="20"/>
    </row>
    <row r="33" spans="1:48" s="31" customFormat="1" x14ac:dyDescent="0.2">
      <c r="A33" s="30">
        <v>0</v>
      </c>
      <c r="C33" s="32"/>
      <c r="D33" s="32"/>
      <c r="E33" s="32"/>
      <c r="F33" s="1"/>
      <c r="G33" s="1"/>
      <c r="H33" s="1"/>
      <c r="I33" s="1"/>
      <c r="J33" s="1"/>
      <c r="K33" s="1"/>
      <c r="L33" s="1"/>
      <c r="M33" s="1"/>
      <c r="N33" s="1"/>
      <c r="O33" s="1"/>
      <c r="P33" s="32"/>
      <c r="Q33" s="1"/>
      <c r="R33" s="1"/>
      <c r="S33" s="1"/>
      <c r="T33" s="1"/>
      <c r="U33" s="1"/>
      <c r="V33" s="1"/>
      <c r="W33" s="1"/>
      <c r="X33" s="1"/>
      <c r="Y33" s="1"/>
      <c r="Z33" s="1"/>
      <c r="AA33" s="32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s="31" customFormat="1" x14ac:dyDescent="0.2">
      <c r="A34" s="30">
        <v>0.05</v>
      </c>
      <c r="C34" s="32"/>
      <c r="D34" s="32"/>
      <c r="E34" s="32"/>
      <c r="F34" s="1"/>
      <c r="G34" s="1"/>
      <c r="H34" s="1"/>
      <c r="I34" s="1"/>
      <c r="J34" s="1"/>
      <c r="K34" s="1"/>
      <c r="L34" s="1"/>
      <c r="M34" s="1"/>
      <c r="N34" s="1"/>
      <c r="O34" s="1"/>
      <c r="P34" s="32"/>
      <c r="Q34" s="1"/>
      <c r="R34" s="1"/>
      <c r="S34" s="1"/>
      <c r="T34" s="1"/>
      <c r="U34" s="1"/>
      <c r="V34" s="1"/>
      <c r="W34" s="1"/>
      <c r="X34" s="1"/>
      <c r="Y34" s="1"/>
      <c r="Z34" s="1"/>
      <c r="AA34" s="32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s="31" customFormat="1" x14ac:dyDescent="0.2">
      <c r="A35" s="30">
        <v>0.1</v>
      </c>
      <c r="C35" s="32"/>
      <c r="D35" s="32"/>
      <c r="E35" s="32"/>
      <c r="F35" s="1"/>
      <c r="G35" s="1"/>
      <c r="H35" s="1"/>
      <c r="I35" s="1"/>
      <c r="J35" s="1"/>
      <c r="K35" s="1"/>
      <c r="L35" s="1"/>
      <c r="M35" s="1"/>
      <c r="N35" s="1"/>
      <c r="O35" s="1"/>
      <c r="P35" s="32"/>
      <c r="Q35" s="1"/>
      <c r="R35" s="1"/>
      <c r="S35" s="1"/>
      <c r="T35" s="1"/>
      <c r="U35" s="1"/>
      <c r="V35" s="1"/>
      <c r="W35" s="1"/>
      <c r="X35" s="1"/>
      <c r="Y35" s="1"/>
      <c r="Z35" s="1"/>
      <c r="AA35" s="32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s="31" customFormat="1" x14ac:dyDescent="0.2">
      <c r="A36" s="30">
        <v>0.19</v>
      </c>
      <c r="C36" s="32"/>
      <c r="D36" s="32"/>
      <c r="E36" s="32"/>
      <c r="F36" s="1"/>
      <c r="G36" s="1"/>
      <c r="H36" s="1"/>
      <c r="I36" s="1"/>
      <c r="J36" s="1"/>
      <c r="K36" s="1"/>
      <c r="L36" s="1"/>
      <c r="M36" s="1"/>
      <c r="N36" s="1"/>
      <c r="O36" s="1"/>
      <c r="P36" s="32"/>
      <c r="Q36" s="1"/>
      <c r="R36" s="1"/>
      <c r="S36" s="1"/>
      <c r="T36" s="1"/>
      <c r="U36" s="1"/>
      <c r="V36" s="1"/>
      <c r="W36" s="1"/>
      <c r="X36" s="1"/>
      <c r="Y36" s="1"/>
      <c r="Z36" s="1"/>
      <c r="AA36" s="32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</sheetData>
  <autoFilter ref="A1:AZ13" xr:uid="{F49ADEAF-C84E-4C36-9A21-14F106D3F283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5">
    <mergeCell ref="AL7:AV7"/>
    <mergeCell ref="AL13:AS13"/>
    <mergeCell ref="A16:M16"/>
    <mergeCell ref="A1:O1"/>
    <mergeCell ref="A2:O2"/>
    <mergeCell ref="A3:O3"/>
    <mergeCell ref="A4:O4"/>
    <mergeCell ref="A5:B6"/>
    <mergeCell ref="E7:O7"/>
    <mergeCell ref="E13:L13"/>
    <mergeCell ref="P7:Z7"/>
    <mergeCell ref="P13:W13"/>
    <mergeCell ref="AA7:AK7"/>
    <mergeCell ref="AA13:AH13"/>
    <mergeCell ref="A15:M15"/>
  </mergeCells>
  <pageMargins left="0.7" right="0.7" top="0.75" bottom="0.75" header="0.3" footer="0.3"/>
  <pageSetup orientation="portrait" r:id="rId1"/>
  <ignoredErrors>
    <ignoredError sqref="K9:M12 V9:X12 AG11:AI11 AR10:AU1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8 ITEM 8 BUTACOS, RECEPCI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2026-06-09T19:06:49Z</dcterms:created>
  <dcterms:modified xsi:type="dcterms:W3CDTF">2026-07-14T20:24:44Z</dcterms:modified>
</cp:coreProperties>
</file>