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PROPUESTAS\"/>
    </mc:Choice>
  </mc:AlternateContent>
  <xr:revisionPtr revIDLastSave="0" documentId="13_ncr:1_{38B1007F-98B9-48D8-9EC7-0BB7FE6DC170}" xr6:coauthVersionLast="47" xr6:coauthVersionMax="47" xr10:uidLastSave="{00000000-0000-0000-0000-000000000000}"/>
  <bookViews>
    <workbookView xWindow="-120" yWindow="-120" windowWidth="29040" windowHeight="15720" xr2:uid="{D11AF80D-93D1-4986-BBCE-DB7543ABC3DD}"/>
  </bookViews>
  <sheets>
    <sheet name="ANEXO 1 ITEM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U9" i="1" s="1"/>
  <c r="J9" i="1"/>
  <c r="K9" i="1" s="1"/>
  <c r="V9" i="1" l="1"/>
  <c r="V10" i="1" s="1"/>
  <c r="L9" i="1"/>
  <c r="L10" i="1" l="1"/>
  <c r="AA10" i="1" s="1"/>
  <c r="AB10" i="1" s="1"/>
  <c r="AA9" i="1"/>
  <c r="AC9" i="1" s="1"/>
</calcChain>
</file>

<file path=xl/sharedStrings.xml><?xml version="1.0" encoding="utf-8"?>
<sst xmlns="http://schemas.openxmlformats.org/spreadsheetml/2006/main" count="49" uniqueCount="37">
  <si>
    <t xml:space="preserve">UNIVERSIDAD TECNOLÓGICA DE PEREIRA </t>
  </si>
  <si>
    <t>INVITACIÓN PÚBLICA  BS 25 DE 2026</t>
  </si>
  <si>
    <t xml:space="preserve">
“COMPRA DE MATERIALES Y EQUIPO PARA LOS PROGRAMAS DE MECANICA APLICADA, MECATRÓNICA Y LABORATORIO DE FISÍCA”</t>
  </si>
  <si>
    <t>ANEXO 1 ITEM 1 COMPRA DE EQUIPO MECATRÓNICA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</si>
  <si>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</si>
  <si>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</si>
  <si>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</si>
  <si>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</si>
  <si>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</si>
  <si>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</si>
  <si>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</si>
  <si>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</si>
  <si>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</si>
  <si>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</si>
  <si>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</si>
  <si>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</si>
  <si>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</si>
  <si>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</si>
  <si>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</si>
  <si>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Manipulador Palletizer De Escritorio Con Sistema De Succion Carga Util 1 Kg</t>
  </si>
  <si>
    <t>Incluye: Un kit inicio gripper de vacio - 
Dos capacitaciones para el grupo de Semestre Integrador 
- Mantenimiento preventivo durante el primer año.
Especificaciones Tecnicas: 
Caracteristicas Fisicas y de Carga: 6 grados de libertad Capacidad de carga maxima (Payload): 1 kg
Radio maximo de operacion (Alcance): 465 mm.
Peso total del manipulador: 21 kg.
Precision de posicionamiento repetido: ±0.06 mm.
Grado de proteccion: IP54 (Protegido contra polvo y salpicaduras de agua).
Cinematica: Rango de Movimiento por Eje
Eje 1 (Base): -160° a +160°
Eje 2 (Hombro): -120° a +60°
Eje 4 (Rotacion de brazo): -180° a +180°
Eje 5 (Inclinacion de muneca): -110° a +110°
Eje 6 (Rotacion de muneca): -360° a +360°
Dinamica: Velocidades Maximas por Eje 
Eje 1: 324°/s
Eje 2: 297°/s
Eje 3: 337°/s
Eje 4: 562°/s
Eje 5: 600°/s
Eje 6: 600°/s
Requerimientos de Instalacion (Laboratorio UTP) 
Alimentacion Electrica: 220V - 50/60Hz
Temperatura de Operacion: 0°C a 40°C (Optima entre 15°C y 25°C).
Humedad Relativa: 20% a 80% (Sin condensacion).
Caracteristicas de Diseno Integrado:
Estructura fabricada en aluminio mecanizado de precision. 
Cajas de engranajes sin holgura (Zero-backlash) para mantener la repetibilidad de ±0.06mm.
Diseño ultra compacto para minimizar la huella en bancos de pruebas o celdas de ensamblaje de escritorio.</t>
  </si>
  <si>
    <t>Unidad</t>
  </si>
  <si>
    <t xml:space="preserve">VALOR TOTAL OFERTA </t>
  </si>
  <si>
    <t xml:space="preserve">EVALUACION TECNICA -Cumple/ No cumple </t>
  </si>
  <si>
    <t xml:space="preserve">MINIMO VALOR UNITARIO IVA INCLUIDO </t>
  </si>
  <si>
    <t xml:space="preserve">PRESUPUESTO DISPONIBLE </t>
  </si>
  <si>
    <t xml:space="preserve">DIFERENCIA </t>
  </si>
  <si>
    <t xml:space="preserve">45 Días </t>
  </si>
  <si>
    <t xml:space="preserve">IMPOINTER SAS </t>
  </si>
  <si>
    <t>BORUNTE / BRTIRUS0401AIncluye: Un kit inicio gripper de vacio - Dos capacitaciones para el grupo de Semestre Integrador - Mantenimiento preventivo durante el primer año.Especificaciones Tecnicas: Caracteristicas Fisicas y de Carga: 6 grados de libertad Capacidad de carga maxima (Payload): 1 kgRadio maximo de operacion (Alcance): 465 mm.Peso total del manipulador: 21 kg.Precision de posicionamiento repetido: ±0.06 mm.Grado de proteccion: IP54 (Protegido contra polvo y salpicaduras de agua).Cinematica: Rango de Movimiento por EjeEje 1 (Base): -160° a +160°Eje 2 (Hombro): -120° a +60°Eje 4 (Rotacion de brazo): -180° a +180°Eje 5 (Inclinacion de muneca): -110° a +110°Eje 6 (Rotacion de muneca): -360° a +360°Dinamica: Velocidades Maximas por Eje Eje 1: 324°/sEje 2: 297°/sEje 3: 337°/sEje 4: 562°/sEje 5: 600°/sEje 6: 600°/sRequerimientos de Instalacion (Laboratorio UTP) Alimentacion Electrica: 220V - 50/60HzTemperatura de Operacion: 0°C a 40°C (Optima entre 15°C y 25°C).Humedad Relativa: 20% a 80% (Sin condensacion).Caracteristicas de Diseno Integrado:Estructura fabricada en aluminio mecanizado de precision. Cajas de engranajes sin holgura (Zero-backlash) para mantener la repetibilidad de ±0.06mm.Diseño ultra compacto para minimizar la huella en bancos de pruebas o celdas de ensamblaje de escritorio</t>
  </si>
  <si>
    <t xml:space="preserve">90 Días </t>
  </si>
  <si>
    <t xml:space="preserve">1 Año </t>
  </si>
  <si>
    <t xml:space="preserve">BIOINSTRUMENTAL SAS </t>
  </si>
  <si>
    <t>Brazo robótico industrial de sobremesaMarca: BorunteReferencia: BRTIRUS0401A Incluye: Un kit inicio gripper de vacio - Dos capacitaciones para el grupo de Semestre Integrador - Mantenimiento preventivo durante el primer año.Una capacidad de carga máxima de 1 kg y un peso de tan solo 21 kg. Tiene una longitud total de brazo de 465 mmPrecisión de posicionamiento repetible ±0,06 mmCódigo IP IP54Rango de Movimiento: J1 -160°~+160°J2 -120°~+60° / J3 -60°~+180° / J4 -180°~+180°J5 -110°~+110° / J6 -360°~+360°Velocidad Máxima: J1 324°/sJ2 297°/s / J3 337°/s / J4 562°/sJ5 600°/s/ J6 600°/sCondiciones de funcionamiento de un brazo robótico industrial de sobremesa: 1. Fuente de alimentación: 220V±10% 50HZ±1% 2. Temperatura: 0℃-40℃3. Temperatura óptima: 15℃-25℃4. Humedad relativa: 20-80% HR (sin condensación)5. MPa: 0,5-0,7 MPaConstruido con aluminio mecanizado de precisión.Cajas de engranajes sin juego</t>
  </si>
  <si>
    <t xml:space="preserve">12 Meses </t>
  </si>
  <si>
    <t xml:space="preserve">CUMPLE </t>
  </si>
  <si>
    <t>COMPARTATIVO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</si>
</sst>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b/>
      <sz val="9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" xfId="3" applyNumberFormat="1" applyFont="1" applyFill="1" applyBorder="1" applyAlignment="1">
      <alignment horizontal="center" vertical="center" wrapText="1"/>
    </xf>
    <xf numFmtId="3" fontId="8" fillId="5" borderId="1" xfId="3" applyNumberFormat="1" applyFont="1" applyFill="1" applyBorder="1" applyAlignment="1">
      <alignment horizontal="center" vertical="center" wrapText="1"/>
    </xf>
    <xf numFmtId="42" fontId="2" fillId="5" borderId="3" xfId="1" applyFont="1" applyFill="1" applyBorder="1" applyAlignment="1">
      <alignment vertical="center"/>
    </xf>
    <xf numFmtId="3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" xfId="3" applyNumberFormat="1" applyFont="1" applyFill="1" applyBorder="1" applyAlignment="1">
      <alignment horizontal="center" vertical="center" wrapText="1"/>
    </xf>
    <xf numFmtId="3" fontId="8" fillId="7" borderId="1" xfId="3" applyNumberFormat="1" applyFont="1" applyFill="1" applyBorder="1" applyAlignment="1">
      <alignment horizontal="center" vertical="center" wrapText="1"/>
    </xf>
    <xf numFmtId="42" fontId="2" fillId="7" borderId="3" xfId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164" fontId="11" fillId="0" borderId="1" xfId="4" applyNumberFormat="1" applyFont="1" applyBorder="1" applyAlignment="1">
      <alignment vertical="center"/>
    </xf>
    <xf numFmtId="164" fontId="5" fillId="0" borderId="1" xfId="4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>
      <alignment vertical="center"/>
    </xf>
    <xf numFmtId="164" fontId="11" fillId="6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 applyProtection="1">
      <alignment horizontal="center"/>
      <protection locked="0"/>
    </xf>
  </cellXfs>
  <cellStyles count="5">
    <cellStyle name="Excel Built-in Normal" xfId="3" xr:uid="{B6942F63-C04E-4BF7-B44B-4642BA868D7E}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8</xdr:row>
      <xdr:rowOff>1395635</xdr:rowOff>
    </xdr:from>
    <xdr:to>
      <xdr:col>14</xdr:col>
      <xdr:colOff>1139949</xdr:colOff>
      <xdr:row>8</xdr:row>
      <xdr:rowOff>2998468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31614C-A250-4705-8CEA-382BA25D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29500" y="4263718"/>
          <a:ext cx="949449" cy="1602833"/>
        </a:xfrm>
        <a:prstGeom prst="rect">
          <a:avLst/>
        </a:prstGeom>
      </xdr:spPr>
    </xdr:pic>
    <xdr:clientData/>
  </xdr:twoCellAnchor>
  <xdr:twoCellAnchor editAs="oneCell">
    <xdr:from>
      <xdr:col>24</xdr:col>
      <xdr:colOff>63500</xdr:colOff>
      <xdr:row>8</xdr:row>
      <xdr:rowOff>1280584</xdr:rowOff>
    </xdr:from>
    <xdr:to>
      <xdr:col>24</xdr:col>
      <xdr:colOff>919367</xdr:colOff>
      <xdr:row>8</xdr:row>
      <xdr:rowOff>3014548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B35F75-7CE9-4334-AA61-75CE8DBB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19083" y="4148667"/>
          <a:ext cx="855867" cy="173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1DA4-4D7D-4EC4-98AE-FFD8C1F15726}">
  <sheetPr>
    <pageSetUpPr fitToPage="1"/>
  </sheetPr>
  <dimension ref="A1:AC33"/>
  <sheetViews>
    <sheetView tabSelected="1" zoomScale="90" zoomScaleNormal="90" workbookViewId="0">
      <pane ySplit="1" topLeftCell="A8" activePane="bottomLeft" state="frozen"/>
      <selection pane="bottomLeft" activeCell="A4" sqref="A4:F4"/>
    </sheetView>
  </sheetViews>
  <sheetFormatPr baseColWidth="10" defaultColWidth="11.42578125" defaultRowHeight="12" x14ac:dyDescent="0.2"/>
  <cols>
    <col min="1" max="1" width="4.7109375" style="1" bestFit="1" customWidth="1"/>
    <col min="2" max="2" width="31.7109375" style="21" customWidth="1"/>
    <col min="3" max="3" width="59.7109375" style="22" customWidth="1"/>
    <col min="4" max="4" width="7" style="22" bestFit="1" customWidth="1"/>
    <col min="5" max="5" width="9.85546875" style="1" bestFit="1" customWidth="1"/>
    <col min="6" max="6" width="9.28515625" style="1" bestFit="1" customWidth="1"/>
    <col min="7" max="7" width="45.140625" style="1" customWidth="1"/>
    <col min="8" max="11" width="11.42578125" style="1"/>
    <col min="12" max="12" width="14.85546875" style="1" customWidth="1"/>
    <col min="13" max="14" width="11.42578125" style="1"/>
    <col min="15" max="15" width="19.42578125" style="1" customWidth="1"/>
    <col min="16" max="16" width="11.42578125" style="1"/>
    <col min="17" max="17" width="34.85546875" style="1" customWidth="1"/>
    <col min="18" max="21" width="11.42578125" style="1"/>
    <col min="22" max="22" width="14.42578125" style="1" customWidth="1"/>
    <col min="23" max="24" width="11.42578125" style="1"/>
    <col min="25" max="25" width="15.5703125" style="1" customWidth="1"/>
    <col min="26" max="26" width="11.42578125" style="1"/>
    <col min="27" max="27" width="14.5703125" style="1" customWidth="1"/>
    <col min="28" max="28" width="18" style="1" customWidth="1"/>
    <col min="29" max="16384" width="11.42578125" style="1"/>
  </cols>
  <sheetData>
    <row r="1" spans="1:29" ht="15" customHeight="1" x14ac:dyDescent="0.2">
      <c r="A1" s="41" t="s">
        <v>0</v>
      </c>
      <c r="B1" s="41"/>
      <c r="C1" s="41"/>
      <c r="D1" s="41"/>
      <c r="E1" s="41"/>
      <c r="F1" s="41"/>
    </row>
    <row r="2" spans="1:29" ht="15.75" customHeight="1" x14ac:dyDescent="0.2">
      <c r="A2" s="41" t="s">
        <v>1</v>
      </c>
      <c r="B2" s="41"/>
      <c r="C2" s="41"/>
      <c r="D2" s="41"/>
      <c r="E2" s="41"/>
      <c r="F2" s="41"/>
    </row>
    <row r="3" spans="1:29" ht="17.25" customHeight="1" x14ac:dyDescent="0.2">
      <c r="A3" s="42" t="s">
        <v>2</v>
      </c>
      <c r="B3" s="41"/>
      <c r="C3" s="41"/>
      <c r="D3" s="41"/>
      <c r="E3" s="41"/>
      <c r="F3" s="41"/>
    </row>
    <row r="4" spans="1:29" ht="14.25" customHeight="1" x14ac:dyDescent="0.2">
      <c r="A4" s="43" t="s">
        <v>36</v>
      </c>
      <c r="B4" s="43"/>
      <c r="C4" s="43"/>
      <c r="D4" s="43"/>
      <c r="E4" s="43"/>
      <c r="F4" s="43"/>
    </row>
    <row r="5" spans="1:29" ht="34.5" customHeight="1" x14ac:dyDescent="0.2">
      <c r="A5" s="45"/>
      <c r="B5" s="45"/>
      <c r="C5" s="2"/>
      <c r="D5" s="2"/>
      <c r="E5" s="2"/>
      <c r="F5" s="2"/>
    </row>
    <row r="6" spans="1:29" ht="34.5" customHeight="1" x14ac:dyDescent="0.2">
      <c r="A6" s="44" t="s">
        <v>3</v>
      </c>
      <c r="B6" s="44"/>
      <c r="C6" s="2"/>
      <c r="D6" s="2"/>
      <c r="E6" s="2"/>
      <c r="F6" s="2"/>
    </row>
    <row r="7" spans="1:29" ht="27.75" customHeight="1" x14ac:dyDescent="0.2">
      <c r="A7" s="3"/>
      <c r="B7" s="4"/>
      <c r="C7" s="5"/>
      <c r="D7" s="5"/>
      <c r="E7" s="3"/>
      <c r="F7" s="3"/>
      <c r="G7" s="52" t="s">
        <v>28</v>
      </c>
      <c r="H7" s="52"/>
      <c r="I7" s="52"/>
      <c r="J7" s="52"/>
      <c r="K7" s="52"/>
      <c r="L7" s="52"/>
      <c r="M7" s="52"/>
      <c r="N7" s="52"/>
      <c r="O7" s="52"/>
      <c r="P7" s="52"/>
      <c r="Q7" s="53" t="s">
        <v>32</v>
      </c>
      <c r="R7" s="53"/>
      <c r="S7" s="53"/>
      <c r="T7" s="53"/>
      <c r="U7" s="53"/>
      <c r="V7" s="53"/>
      <c r="W7" s="53"/>
      <c r="X7" s="53"/>
      <c r="Y7" s="53"/>
      <c r="Z7" s="53"/>
    </row>
    <row r="8" spans="1:29" s="13" customFormat="1" ht="67.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7" t="s">
        <v>9</v>
      </c>
      <c r="G8" s="25" t="s">
        <v>10</v>
      </c>
      <c r="H8" s="25" t="s">
        <v>11</v>
      </c>
      <c r="I8" s="25" t="s">
        <v>12</v>
      </c>
      <c r="J8" s="25" t="s">
        <v>13</v>
      </c>
      <c r="K8" s="25" t="s">
        <v>14</v>
      </c>
      <c r="L8" s="26" t="s">
        <v>15</v>
      </c>
      <c r="M8" s="26" t="s">
        <v>16</v>
      </c>
      <c r="N8" s="27" t="s">
        <v>17</v>
      </c>
      <c r="O8" s="27" t="s">
        <v>18</v>
      </c>
      <c r="P8" s="24" t="s">
        <v>23</v>
      </c>
      <c r="Q8" s="29" t="s">
        <v>10</v>
      </c>
      <c r="R8" s="29" t="s">
        <v>11</v>
      </c>
      <c r="S8" s="29" t="s">
        <v>12</v>
      </c>
      <c r="T8" s="29" t="s">
        <v>13</v>
      </c>
      <c r="U8" s="29" t="s">
        <v>14</v>
      </c>
      <c r="V8" s="30" t="s">
        <v>15</v>
      </c>
      <c r="W8" s="30" t="s">
        <v>16</v>
      </c>
      <c r="X8" s="31" t="s">
        <v>17</v>
      </c>
      <c r="Y8" s="31" t="s">
        <v>18</v>
      </c>
      <c r="Z8" s="24" t="s">
        <v>23</v>
      </c>
      <c r="AA8" s="34" t="s">
        <v>24</v>
      </c>
      <c r="AB8" s="34" t="s">
        <v>25</v>
      </c>
      <c r="AC8" s="34" t="s">
        <v>26</v>
      </c>
    </row>
    <row r="9" spans="1:29" ht="409.5" customHeight="1" x14ac:dyDescent="0.2">
      <c r="A9" s="8">
        <v>1</v>
      </c>
      <c r="B9" s="9" t="s">
        <v>19</v>
      </c>
      <c r="C9" s="9" t="s">
        <v>20</v>
      </c>
      <c r="D9" s="9"/>
      <c r="E9" s="9" t="s">
        <v>21</v>
      </c>
      <c r="F9" s="9">
        <v>1</v>
      </c>
      <c r="G9" s="10" t="s">
        <v>29</v>
      </c>
      <c r="H9" s="36">
        <v>27256800</v>
      </c>
      <c r="I9" s="11">
        <v>0.19</v>
      </c>
      <c r="J9" s="36">
        <f>+H9*I9</f>
        <v>5178792</v>
      </c>
      <c r="K9" s="36">
        <f>+H9+J9</f>
        <v>32435592</v>
      </c>
      <c r="L9" s="36">
        <f>+K9*F9</f>
        <v>32435592</v>
      </c>
      <c r="M9" s="10" t="s">
        <v>30</v>
      </c>
      <c r="N9" s="10" t="s">
        <v>31</v>
      </c>
      <c r="O9" s="12"/>
      <c r="P9" s="39" t="s">
        <v>35</v>
      </c>
      <c r="Q9" s="10" t="s">
        <v>33</v>
      </c>
      <c r="R9" s="36">
        <v>28231611</v>
      </c>
      <c r="S9" s="11">
        <v>0.19</v>
      </c>
      <c r="T9" s="36">
        <f>+R9*S9</f>
        <v>5364006.09</v>
      </c>
      <c r="U9" s="36">
        <f>+R9+T9</f>
        <v>33595617.090000004</v>
      </c>
      <c r="V9" s="36">
        <f>+U9*F9</f>
        <v>33595617.090000004</v>
      </c>
      <c r="W9" s="10" t="s">
        <v>27</v>
      </c>
      <c r="X9" s="10" t="s">
        <v>34</v>
      </c>
      <c r="Y9" s="12"/>
      <c r="Z9" s="39" t="s">
        <v>35</v>
      </c>
      <c r="AA9" s="37">
        <f>MIN(L9,V9)</f>
        <v>32435592</v>
      </c>
      <c r="AB9" s="35">
        <v>34457045</v>
      </c>
      <c r="AC9" s="37">
        <f>+AB9-AA9</f>
        <v>2021453</v>
      </c>
    </row>
    <row r="10" spans="1:29" s="13" customFormat="1" ht="42.75" customHeight="1" x14ac:dyDescent="0.25">
      <c r="A10" s="23"/>
      <c r="B10" s="23"/>
      <c r="C10" s="23"/>
      <c r="D10" s="23"/>
      <c r="E10" s="23"/>
      <c r="F10" s="23"/>
      <c r="G10" s="46" t="s">
        <v>22</v>
      </c>
      <c r="H10" s="47"/>
      <c r="I10" s="47"/>
      <c r="J10" s="47"/>
      <c r="K10" s="48"/>
      <c r="L10" s="28">
        <f>SUM(L9:L9)</f>
        <v>32435592</v>
      </c>
      <c r="Q10" s="49" t="s">
        <v>22</v>
      </c>
      <c r="R10" s="50"/>
      <c r="S10" s="50"/>
      <c r="T10" s="50"/>
      <c r="U10" s="51"/>
      <c r="V10" s="32">
        <f>SUM(V9:V9)</f>
        <v>33595617.090000004</v>
      </c>
      <c r="AA10" s="38">
        <f>MIN(L10,V10)</f>
        <v>32435592</v>
      </c>
      <c r="AB10" s="34" t="str">
        <f>IF(AA10=L10,$G$7,IF(AA10=V10,$Q$7,0))</f>
        <v xml:space="preserve">IMPOINTER SAS </v>
      </c>
      <c r="AC10" s="33"/>
    </row>
    <row r="11" spans="1:29" s="13" customFormat="1" ht="14.25" customHeight="1" x14ac:dyDescent="0.25">
      <c r="A11" s="14"/>
      <c r="B11" s="14"/>
      <c r="C11" s="14"/>
      <c r="D11" s="14"/>
      <c r="E11" s="14"/>
      <c r="F11" s="14"/>
    </row>
    <row r="12" spans="1:29" x14ac:dyDescent="0.2">
      <c r="A12" s="40"/>
      <c r="B12" s="40"/>
      <c r="C12" s="40"/>
      <c r="D12" s="40"/>
      <c r="E12" s="40"/>
      <c r="F12" s="40"/>
    </row>
    <row r="13" spans="1:29" x14ac:dyDescent="0.2">
      <c r="A13" s="15"/>
      <c r="B13" s="16"/>
      <c r="C13" s="15"/>
      <c r="D13" s="15"/>
      <c r="E13" s="15"/>
      <c r="F13" s="15"/>
    </row>
    <row r="14" spans="1:29" x14ac:dyDescent="0.2">
      <c r="A14" s="15"/>
      <c r="B14" s="16"/>
      <c r="C14" s="15"/>
      <c r="D14" s="15"/>
      <c r="E14" s="15"/>
      <c r="F14" s="15"/>
    </row>
    <row r="15" spans="1:29" x14ac:dyDescent="0.2">
      <c r="A15" s="17"/>
      <c r="B15" s="18"/>
      <c r="C15" s="19"/>
      <c r="D15" s="19"/>
      <c r="E15" s="17"/>
      <c r="F15" s="17"/>
    </row>
    <row r="21" spans="1:6" s="21" customFormat="1" ht="12" hidden="1" customHeight="1" x14ac:dyDescent="0.2">
      <c r="A21" s="20">
        <v>0</v>
      </c>
      <c r="C21" s="22"/>
      <c r="D21" s="22"/>
      <c r="E21" s="1"/>
      <c r="F21" s="1"/>
    </row>
    <row r="22" spans="1:6" s="21" customFormat="1" ht="15" hidden="1" customHeight="1" x14ac:dyDescent="0.2">
      <c r="A22" s="20">
        <v>0.05</v>
      </c>
      <c r="C22" s="22"/>
      <c r="D22" s="22"/>
      <c r="E22" s="1"/>
      <c r="F22" s="1"/>
    </row>
    <row r="23" spans="1:6" s="21" customFormat="1" ht="72" hidden="1" customHeight="1" x14ac:dyDescent="0.2">
      <c r="A23" s="20">
        <v>0.1</v>
      </c>
      <c r="C23" s="22"/>
      <c r="D23" s="22"/>
      <c r="E23" s="1"/>
      <c r="F23" s="1"/>
    </row>
    <row r="24" spans="1:6" s="21" customFormat="1" ht="150" hidden="1" customHeight="1" x14ac:dyDescent="0.2">
      <c r="A24" s="20">
        <v>0.19</v>
      </c>
      <c r="C24" s="22"/>
      <c r="D24" s="22"/>
      <c r="E24" s="1"/>
      <c r="F24" s="1"/>
    </row>
    <row r="25" spans="1:6" ht="15" hidden="1" customHeight="1" x14ac:dyDescent="0.2"/>
    <row r="26" spans="1:6" ht="105.75" hidden="1" customHeight="1" x14ac:dyDescent="0.2"/>
    <row r="27" spans="1:6" ht="75.75" hidden="1" customHeight="1" x14ac:dyDescent="0.2"/>
    <row r="28" spans="1:6" ht="15" hidden="1" customHeight="1" x14ac:dyDescent="0.2"/>
    <row r="29" spans="1:6" ht="120" hidden="1" customHeight="1" x14ac:dyDescent="0.2"/>
    <row r="30" spans="1:6" ht="15" hidden="1" customHeight="1" x14ac:dyDescent="0.2"/>
    <row r="31" spans="1:6" ht="76.5" hidden="1" customHeight="1" x14ac:dyDescent="0.2"/>
    <row r="32" spans="1:6" ht="15" hidden="1" customHeight="1" x14ac:dyDescent="0.2"/>
    <row r="33" ht="12" hidden="1" customHeight="1" x14ac:dyDescent="0.2"/>
  </sheetData>
  <mergeCells count="11">
    <mergeCell ref="G10:K10"/>
    <mergeCell ref="Q10:U10"/>
    <mergeCell ref="G7:P7"/>
    <mergeCell ref="Q7:Z7"/>
    <mergeCell ref="A12:F12"/>
    <mergeCell ref="A1:F1"/>
    <mergeCell ref="A2:F2"/>
    <mergeCell ref="A3:F3"/>
    <mergeCell ref="A4:F4"/>
    <mergeCell ref="A6:B6"/>
    <mergeCell ref="A5:B5"/>
  </mergeCells>
  <pageMargins left="0.25" right="0.25" top="0.75" bottom="0.75" header="0.3" footer="0.3"/>
  <pageSetup scale="28" orientation="landscape" r:id="rId1"/>
  <ignoredErrors>
    <ignoredError sqref="J9:L9 T9:V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cp:lastPrinted>2026-06-04T19:01:12Z</cp:lastPrinted>
  <dcterms:created xsi:type="dcterms:W3CDTF">2026-05-13T15:06:05Z</dcterms:created>
  <dcterms:modified xsi:type="dcterms:W3CDTF">2026-06-04T19:42:10Z</dcterms:modified>
</cp:coreProperties>
</file>