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ÓN PUBLICA EQUIPOS- LEY DE GARANTIAS\PROPUESTAS\"/>
    </mc:Choice>
  </mc:AlternateContent>
  <xr:revisionPtr revIDLastSave="0" documentId="13_ncr:1_{A2046091-43F1-4346-9D0E-2EE531881D90}" xr6:coauthVersionLast="47" xr6:coauthVersionMax="47" xr10:uidLastSave="{00000000-0000-0000-0000-000000000000}"/>
  <bookViews>
    <workbookView xWindow="-120" yWindow="-120" windowWidth="29040" windowHeight="15720" xr2:uid="{5E9996AE-E74B-4FF6-BECB-6B1F82C7A63F}"/>
  </bookViews>
  <sheets>
    <sheet name="ANEXO 2 ITEM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32" i="1" l="1"/>
  <c r="AE32" i="1" s="1"/>
  <c r="AF32" i="1" s="1"/>
  <c r="AD31" i="1"/>
  <c r="AE31" i="1" s="1"/>
  <c r="AF31" i="1" s="1"/>
  <c r="AD30" i="1"/>
  <c r="AE30" i="1" s="1"/>
  <c r="AF30" i="1" s="1"/>
  <c r="AD29" i="1"/>
  <c r="AE29" i="1" s="1"/>
  <c r="AF29" i="1" s="1"/>
  <c r="AD28" i="1"/>
  <c r="AE28" i="1" s="1"/>
  <c r="AF28" i="1" s="1"/>
  <c r="AD27" i="1"/>
  <c r="AE27" i="1" s="1"/>
  <c r="AF27" i="1" s="1"/>
  <c r="AD26" i="1"/>
  <c r="AE26" i="1" s="1"/>
  <c r="AF26" i="1" s="1"/>
  <c r="AD25" i="1"/>
  <c r="AE25" i="1" s="1"/>
  <c r="AF25" i="1" s="1"/>
  <c r="AD24" i="1"/>
  <c r="AE24" i="1" s="1"/>
  <c r="AF24" i="1" s="1"/>
  <c r="AD23" i="1"/>
  <c r="AE23" i="1" s="1"/>
  <c r="AF23" i="1" s="1"/>
  <c r="AD22" i="1"/>
  <c r="AE22" i="1" s="1"/>
  <c r="AF22" i="1" s="1"/>
  <c r="AD21" i="1"/>
  <c r="AE21" i="1" s="1"/>
  <c r="AF21" i="1" s="1"/>
  <c r="AD20" i="1"/>
  <c r="AE20" i="1" s="1"/>
  <c r="AF20" i="1" s="1"/>
  <c r="AD19" i="1"/>
  <c r="AE19" i="1" s="1"/>
  <c r="AF19" i="1" s="1"/>
  <c r="AD18" i="1"/>
  <c r="AE18" i="1" s="1"/>
  <c r="AF18" i="1" s="1"/>
  <c r="AD17" i="1"/>
  <c r="AE17" i="1" s="1"/>
  <c r="AF17" i="1" s="1"/>
  <c r="AD16" i="1"/>
  <c r="AE16" i="1" s="1"/>
  <c r="AF16" i="1" s="1"/>
  <c r="AD15" i="1"/>
  <c r="AE15" i="1" s="1"/>
  <c r="AF15" i="1" s="1"/>
  <c r="AD14" i="1"/>
  <c r="AE14" i="1" s="1"/>
  <c r="AF14" i="1" s="1"/>
  <c r="AD13" i="1"/>
  <c r="AE13" i="1" s="1"/>
  <c r="AF13" i="1" s="1"/>
  <c r="AD12" i="1"/>
  <c r="AE12" i="1" s="1"/>
  <c r="AF12" i="1" s="1"/>
  <c r="AD11" i="1"/>
  <c r="AE11" i="1" s="1"/>
  <c r="AF11" i="1" s="1"/>
  <c r="AD10" i="1"/>
  <c r="AE10" i="1" s="1"/>
  <c r="AF10" i="1" s="1"/>
  <c r="AD9" i="1"/>
  <c r="AE9" i="1" s="1"/>
  <c r="AF9" i="1" s="1"/>
  <c r="T32" i="1"/>
  <c r="U32" i="1" s="1"/>
  <c r="V32" i="1" s="1"/>
  <c r="T31" i="1"/>
  <c r="U31" i="1" s="1"/>
  <c r="V31" i="1" s="1"/>
  <c r="T30" i="1"/>
  <c r="U30" i="1" s="1"/>
  <c r="V30" i="1" s="1"/>
  <c r="T29" i="1"/>
  <c r="U29" i="1" s="1"/>
  <c r="V29" i="1" s="1"/>
  <c r="T28" i="1"/>
  <c r="U28" i="1" s="1"/>
  <c r="V28" i="1" s="1"/>
  <c r="T27" i="1"/>
  <c r="U27" i="1" s="1"/>
  <c r="V27" i="1" s="1"/>
  <c r="T26" i="1"/>
  <c r="U26" i="1" s="1"/>
  <c r="V26" i="1" s="1"/>
  <c r="T25" i="1"/>
  <c r="U25" i="1" s="1"/>
  <c r="V25" i="1" s="1"/>
  <c r="T24" i="1"/>
  <c r="U24" i="1" s="1"/>
  <c r="V24" i="1" s="1"/>
  <c r="T23" i="1"/>
  <c r="U23" i="1" s="1"/>
  <c r="V23" i="1" s="1"/>
  <c r="T22" i="1"/>
  <c r="U22" i="1" s="1"/>
  <c r="V22" i="1" s="1"/>
  <c r="T21" i="1"/>
  <c r="U21" i="1" s="1"/>
  <c r="V21" i="1" s="1"/>
  <c r="T20" i="1"/>
  <c r="U20" i="1" s="1"/>
  <c r="V20" i="1" s="1"/>
  <c r="T19" i="1"/>
  <c r="U19" i="1" s="1"/>
  <c r="V19" i="1" s="1"/>
  <c r="T18" i="1"/>
  <c r="U18" i="1" s="1"/>
  <c r="V18" i="1" s="1"/>
  <c r="T17" i="1"/>
  <c r="U17" i="1" s="1"/>
  <c r="V17" i="1" s="1"/>
  <c r="T16" i="1"/>
  <c r="U16" i="1" s="1"/>
  <c r="V16" i="1" s="1"/>
  <c r="T15" i="1"/>
  <c r="U15" i="1" s="1"/>
  <c r="V15" i="1" s="1"/>
  <c r="T14" i="1"/>
  <c r="U14" i="1" s="1"/>
  <c r="V14" i="1" s="1"/>
  <c r="T13" i="1"/>
  <c r="U13" i="1" s="1"/>
  <c r="V13" i="1" s="1"/>
  <c r="T12" i="1"/>
  <c r="U12" i="1" s="1"/>
  <c r="V12" i="1" s="1"/>
  <c r="T11" i="1"/>
  <c r="U11" i="1" s="1"/>
  <c r="V11" i="1" s="1"/>
  <c r="T10" i="1"/>
  <c r="U10" i="1" s="1"/>
  <c r="V10" i="1" s="1"/>
  <c r="T9" i="1"/>
  <c r="U9" i="1" s="1"/>
  <c r="V9" i="1" s="1"/>
  <c r="J32" i="1"/>
  <c r="K32" i="1" s="1"/>
  <c r="L32" i="1" s="1"/>
  <c r="J31" i="1"/>
  <c r="K31" i="1" s="1"/>
  <c r="L31" i="1" s="1"/>
  <c r="J30" i="1"/>
  <c r="K30" i="1" s="1"/>
  <c r="L30" i="1" s="1"/>
  <c r="J29" i="1"/>
  <c r="K29" i="1" s="1"/>
  <c r="L29" i="1" s="1"/>
  <c r="J28" i="1"/>
  <c r="K28" i="1" s="1"/>
  <c r="L28" i="1" s="1"/>
  <c r="J27" i="1"/>
  <c r="K27" i="1" s="1"/>
  <c r="L27" i="1" s="1"/>
  <c r="J26" i="1"/>
  <c r="K26" i="1" s="1"/>
  <c r="L26" i="1" s="1"/>
  <c r="J25" i="1"/>
  <c r="K25" i="1" s="1"/>
  <c r="L25" i="1" s="1"/>
  <c r="J24" i="1"/>
  <c r="K24" i="1" s="1"/>
  <c r="L24" i="1" s="1"/>
  <c r="J23" i="1"/>
  <c r="K23" i="1" s="1"/>
  <c r="L23" i="1" s="1"/>
  <c r="J22" i="1"/>
  <c r="K22" i="1" s="1"/>
  <c r="L22" i="1" s="1"/>
  <c r="J21" i="1"/>
  <c r="K21" i="1" s="1"/>
  <c r="L21" i="1" s="1"/>
  <c r="J20" i="1"/>
  <c r="K20" i="1" s="1"/>
  <c r="L20" i="1" s="1"/>
  <c r="J19" i="1"/>
  <c r="K19" i="1" s="1"/>
  <c r="L19" i="1" s="1"/>
  <c r="J18" i="1"/>
  <c r="K18" i="1" s="1"/>
  <c r="L18" i="1" s="1"/>
  <c r="J17" i="1"/>
  <c r="K17" i="1" s="1"/>
  <c r="L17" i="1" s="1"/>
  <c r="J16" i="1"/>
  <c r="K16" i="1" s="1"/>
  <c r="L16" i="1" s="1"/>
  <c r="J15" i="1"/>
  <c r="K15" i="1" s="1"/>
  <c r="L15" i="1" s="1"/>
  <c r="J14" i="1"/>
  <c r="K14" i="1" s="1"/>
  <c r="L14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J9" i="1"/>
  <c r="K9" i="1" s="1"/>
  <c r="L9" i="1" s="1"/>
  <c r="L33" i="1" l="1"/>
  <c r="AF33" i="1"/>
  <c r="V33" i="1"/>
  <c r="AK9" i="1" l="1"/>
  <c r="AK33" i="1" l="1"/>
  <c r="AM9" i="1"/>
</calcChain>
</file>

<file path=xl/sharedStrings.xml><?xml version="1.0" encoding="utf-8"?>
<sst xmlns="http://schemas.openxmlformats.org/spreadsheetml/2006/main" count="314" uniqueCount="129">
  <si>
    <t xml:space="preserve">UNIVERSIDAD TECNOLÓGICA DE PEREIRA </t>
  </si>
  <si>
    <t>INVITACIÓN PÚBLICA  BS 25 DE 2026</t>
  </si>
  <si>
    <t>“COMPRA DE MATERIALES Y EQUIPO PARA LOS PROGRAMAS DE MECANICA APLICADA, MECATRÓNICA Y LABORATORIO DE FISÍCA”</t>
  </si>
  <si>
    <t xml:space="preserve">ANEXO 2 COMPRA DE MATERIALES PARA MECANICA APLICADA 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</si>
  <si>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</si>
  <si>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</si>
  <si>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</si>
  <si>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</si>
  <si>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</si>
  <si>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</si>
  <si>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</si>
  <si>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</si>
  <si>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</si>
  <si>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</si>
  <si>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</si>
  <si>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</si>
  <si>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</si>
  <si>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r>
      <t>TIEMPO DE GARANTIA</t>
    </r>
    <r>
      <rPr>
        <b/>
        <sz val="9"/>
        <rFont val="Arial"/>
        <family val="2"/>
        <charset val="1"/>
      </rPr>
      <t xml:space="preserve"> 
</t>
    </r>
  </si>
  <si>
    <t xml:space="preserve">IMÁGENES DE REFERENCIA </t>
  </si>
  <si>
    <t>Martillo</t>
  </si>
  <si>
    <t>MARTILLO 13 ONZAS MANGO MADERA</t>
  </si>
  <si>
    <t>Unidad</t>
  </si>
  <si>
    <t>Torx</t>
  </si>
  <si>
    <t>JUEGO DE LLAVE TORX 9 PIEZAS</t>
  </si>
  <si>
    <t>Destornilladores</t>
  </si>
  <si>
    <t>JUEGODEDESTORNILLADORESDE6PIEZASPALA Y ESTRELLA</t>
  </si>
  <si>
    <t>Llaves</t>
  </si>
  <si>
    <t>JUEGO DE LLAVES MIXTAS COMBINADAS-14 PIEZAS DE 7 A 24 mm</t>
  </si>
  <si>
    <t>Allen</t>
  </si>
  <si>
    <t>JUEGO DE 8 LLAVES ALLEN MM</t>
  </si>
  <si>
    <t>Carro De Herramientas</t>
  </si>
  <si>
    <t xml:space="preserve">CARRO PARA HERRAMIENTAS CON RODACHINES Y GAVETAS </t>
  </si>
  <si>
    <t>Medidor Laser</t>
  </si>
  <si>
    <t>MEDIDOR LASER DE DISTANCIA DE 0.05 M A 100 M</t>
  </si>
  <si>
    <t>Nivel</t>
  </si>
  <si>
    <t>Alicate</t>
  </si>
  <si>
    <t xml:space="preserve">ALICATE CORTAFRIO DE 6 PULGADAS </t>
  </si>
  <si>
    <t>Laves</t>
  </si>
  <si>
    <t>JUEGO DE LLAVES MIXTAS COMBINADAS-14 PIEZAS DE 3/8 A 1-1/4 in</t>
  </si>
  <si>
    <t>MARTILLO DE GOMA 13 Oz</t>
  </si>
  <si>
    <t xml:space="preserve">Escuadra </t>
  </si>
  <si>
    <t>Escuadra fija de 8"</t>
  </si>
  <si>
    <t>Hombresolo</t>
  </si>
  <si>
    <t>HOMBRESOLO RECTO DE 10 PULGADAS</t>
  </si>
  <si>
    <t>JUEGO DE 8 LLAVES ALLEN IN</t>
  </si>
  <si>
    <t>Juego De Copas</t>
  </si>
  <si>
    <t>JUEGO DE COPAS RATCHET 39 PIEZAS CUADRANTE 1/4" Y 3/8"</t>
  </si>
  <si>
    <t>Prensa</t>
  </si>
  <si>
    <t>PRENSA MANUAL TIPO C</t>
  </si>
  <si>
    <t>Tijeras</t>
  </si>
  <si>
    <t>TIJERAS DE AVIACION CORTE IZQUIERDO 10 PULGADAS</t>
  </si>
  <si>
    <t>Alicates</t>
  </si>
  <si>
    <t>ALICATES DIFERENTE TAMANO INCLUYE                                          1x Alicate 8 Pulgadas Electricista Pro 1x Alicate 9 Pulgadas Electricista Pro</t>
  </si>
  <si>
    <t>ALICATE PUNTA LARGA 6 PULGADAS</t>
  </si>
  <si>
    <t>Marco Con Segueta</t>
  </si>
  <si>
    <t>MARCO PARA SEGUETA AJUSTABLE 12 PULGADAS INCLUYE HOJA</t>
  </si>
  <si>
    <t>Brocas</t>
  </si>
  <si>
    <t>JUEGO D EBROCAS 25 PIEZAS PARA TALADRO 1 A 13 mm</t>
  </si>
  <si>
    <t>Lima</t>
  </si>
  <si>
    <t>LIMA REDONDA 6 PULGADAS</t>
  </si>
  <si>
    <t>JUEGO DE BROCAS 29 PIEZAS 1/16 A 1/2 PULGADAS</t>
  </si>
  <si>
    <t xml:space="preserve">Tacometro </t>
  </si>
  <si>
    <t>TACOMETRO DIGITAL</t>
  </si>
  <si>
    <t xml:space="preserve">VALOR TOTAL OFERTA </t>
  </si>
  <si>
    <t xml:space="preserve">EVALUACION TECNICA -Cumple/ No cumple </t>
  </si>
  <si>
    <t xml:space="preserve">GRUPO CAF TECNOLOGÍA SAS </t>
  </si>
  <si>
    <t>Marca truper</t>
  </si>
  <si>
    <t>Marca Ustools</t>
  </si>
  <si>
    <t>Marca total</t>
  </si>
  <si>
    <t>Marca  Incolma</t>
  </si>
  <si>
    <t>Marca unit</t>
  </si>
  <si>
    <t>1 año</t>
  </si>
  <si>
    <t xml:space="preserve">BIOINSTRUMENTAL SAS </t>
  </si>
  <si>
    <t>Martillo de 13 onzas mango madera
Marca: Karson 
Referencia: 97957</t>
  </si>
  <si>
    <t>Set 9 Piezas Llaves Torx
Marca: Bauker
Referencia: 908665</t>
  </si>
  <si>
    <t>Juego de Destornilladores Sl-Ph 6 Piezas. 3 Unidades Pala y 3 Unidades Estrella. 
Marca: Total Tools
Referencia: 655755</t>
  </si>
  <si>
    <t>Juego de Llaves Mixtas Combinadas con 14 Piezas de 7 a 24 mm 
Marca: Ranger
Referencia: 712587</t>
  </si>
  <si>
    <t>Juego 8 Llaves Allen mm Ref 69-251
Marca: Stanley
Referencia: 76422</t>
  </si>
  <si>
    <t xml:space="preserve">Gabinete Carro Caja De Herramientas Metalico Con Ruedas Color Naranja. Capacidad de 9 Cajones y con rodachines.
Marca:  Gutstark
Referencia: MKZ-GABIN9CAJAMA </t>
  </si>
  <si>
    <t>Medidor Laser Profesional De Distancia 0.05 A 100mts
Marca: Total
Referencia: TMT51036</t>
  </si>
  <si>
    <t>Nivel Torpedo 9 Pulgadas Karson
Marca: Karson
Referencia: 908321</t>
  </si>
  <si>
    <t>Alicate Corta Frío de 6 Pulgadas Mango Cubierto de PVC 
Marca: Pretul
Referencia: 619165</t>
  </si>
  <si>
    <t>Juego de Llaves Mixtas Combinadas con 14 Piezas de 3/8 a 1-1/4
Marca: Superior
Referencia: JMCP38114</t>
  </si>
  <si>
    <t>Mazo (Martillo) de Goma 13 Oz 368 g
Marca: Stanley
Referencia: 388902</t>
  </si>
  <si>
    <t>Escuadra Fija 8 Pulgadas Ref 46-038
Marca: Stanley
Referencia: 35419</t>
  </si>
  <si>
    <t>Hombresolo 10 Pulgadas Recto
Marca: Stanley
Referencia: 00783</t>
  </si>
  <si>
    <t>Juego 8 Llaves Allen Pulgadas Ref 69-252
Marca: Stanley
Referencia: 76423</t>
  </si>
  <si>
    <t>Juego de Copas y Ratchet 39 Piezas Cuadrante 1/4'' y 3/8'' 
Marca: Pretul
Referencia: 580317</t>
  </si>
  <si>
    <t>Juego de 3 Prensas Manuales En C de 1 pulgada, 2 pulgada y 3 pulgadas
Marca: Uyustools
Referencia: PRG301</t>
  </si>
  <si>
    <t>Tijera Aviación Corte Izquierdo 250 mm 10 Pulgadas
Marca: Total
Referencia: 655551</t>
  </si>
  <si>
    <t>Kit de 2 Alicates Incluye: 
1 Alicate 8 Pulgadas Electricista Pro
1 Alicate 9 Pulgadas Electricista Pro
Marca: Stanley
Referencia: 84-154LA / 84-056LA</t>
  </si>
  <si>
    <t>Alicate de Punta Larga de 6 Pulgadas Mango Cubierto de PVC
Marca: Pretul
Referencia: 619184</t>
  </si>
  <si>
    <t>Marco de Segueta Ajustable 12 Pulgadas Incluye Hoja
Marca: Total
Referencia: 655559</t>
  </si>
  <si>
    <t>Juego De Brocas HSS Acero rápido de 25 piezas De 1 A 13mm para taladro
Marca: Jaguar
Referencia: HSS</t>
  </si>
  <si>
    <t>Lima Bastarda 6'' pulgadas Redonda Con Mango De Inyeccion
Marca: Truper
Referencia: 15315</t>
  </si>
  <si>
    <t>Juego de Brocas de 29 piezas de 1/16 A 1/2
Marca: Discover
Referencia: C 2901</t>
  </si>
  <si>
    <t>Tacometro Digital Laser Medidor Rpm 
Marca: H&amp;Co
Referencia: DT-2234C+</t>
  </si>
  <si>
    <t>20 DÍAS</t>
  </si>
  <si>
    <t>12 MESES</t>
  </si>
  <si>
    <t xml:space="preserve">IMPOINTER SAS </t>
  </si>
  <si>
    <t>KARSON / 1561331
MARTILLO 13 ONZAS MANGO MADERA</t>
  </si>
  <si>
    <t>TRUPER / TORX-9
JUEGO DE LLAVE TORX 9 PIEZAS</t>
  </si>
  <si>
    <t>STANLEY / 60-060S
JUEGODEDESTORNILLADORESDE6PIEZASPALA Y ESTRELLA</t>
  </si>
  <si>
    <t>RANGER / 2007126
JUEGO DE LLAVES MIXTAS COMBINADAS-14 PIEZAS DE 7 A 24 mm</t>
  </si>
  <si>
    <t>STANLEY / 69-251
JUEGO DE 8 LLAVES ALLEN MM</t>
  </si>
  <si>
    <t xml:space="preserve">UBERMANN / 268503
CARRO PARA HERRAMIENTAS CON RODACHINES Y GAVETAS </t>
  </si>
  <si>
    <t>TRUPER / MELA-100
MEDIDOR LASER DE DISTANCIA DE 0.05 M A 100 M</t>
  </si>
  <si>
    <t>STANLEY / STHT42075-LA
Nivel</t>
  </si>
  <si>
    <t xml:space="preserve">RANGER / 07526
ALICATE CORTAFRIO DE 6 PULGADAS </t>
  </si>
  <si>
    <t>RANGER / 2007125
JUEGO DE LLAVES MIXTAS COMBINADAS-14 PIEZAS DE 3/8 A 1-1/4 in</t>
  </si>
  <si>
    <t>STANLEY / 57-516LA
MARTILLO DE GOMA 13 Oz</t>
  </si>
  <si>
    <t>STANLEY / 46-038
Escuadra fija de 8"</t>
  </si>
  <si>
    <t>TRUPER / PPT-10R
HOMBRESOLO RECTO DE 10 PULGADAS</t>
  </si>
  <si>
    <t>STANLEY / 69-252
JUEGO DE 8 LLAVES ALLEN IN</t>
  </si>
  <si>
    <t>PRETUL / SET-39
JUEGO DE COPAS RATCHET 39 PIEZAS CUADRANTE 1/4" Y 3/8"</t>
  </si>
  <si>
    <t>PRETUL / PNT-6P
PRENSA MANUAL TIPO C</t>
  </si>
  <si>
    <t>COVO / CV-CC2103-C
TIJERAS DE AVIACION CORTE IZQUIERDO 10 PULGADAS</t>
  </si>
  <si>
    <t>STANLEY / 84-056LA / 84-154LA
ALICATES DIFERENTE TAMANO INCLUYE                                          1x Alicate 8 Pulgadas Electricista Pro 1x Alicate 9 Pulgadas Electricista Pro</t>
  </si>
  <si>
    <t>WORKPRO / WP342012
ALICATE PUNTA LARGA 6 PULGADAS</t>
  </si>
  <si>
    <t>TOTAL TOOLS / THT541026
MARCO PARA SEGUETA AJUSTABLE 12 PULGADAS INCLUYE HOJA</t>
  </si>
  <si>
    <t>MP TOOLS / HX9411-25
JUEGO D EBROCAS 25 PIEZAS PARA TALADRO 1 A 13 mm</t>
  </si>
  <si>
    <t>UBERMANN / 907879
LIMA REDONDA 6 PULGADAS</t>
  </si>
  <si>
    <t>KANGAROO / JB29P
JUEGO DE BROCAS 29 PIEZAS 1/16 A 1/2 PULGADAS</t>
  </si>
  <si>
    <t>EXTECH / 461920
TACOMETRO DIGITAL</t>
  </si>
  <si>
    <t>75 dias</t>
  </si>
  <si>
    <t xml:space="preserve">MINIMO VALOR UNITARIO IVA INCLUIDO </t>
  </si>
  <si>
    <t xml:space="preserve">PRESUPUESTO DISPONIBLE </t>
  </si>
  <si>
    <t>COMPARATIVO ECONÓMICO</t>
  </si>
  <si>
    <t xml:space="preserve">DIFERENCIA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</si>
</sst>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&quot;$&quot;\ * #,##0_-;\-&quot;$&quot;\ * #,##0_-;_-&quot;$&quot;\ * &quot;-&quot;??_-;_-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0"/>
      <name val="Calibri"/>
      <family val="2"/>
    </font>
    <font>
      <b/>
      <sz val="9"/>
      <name val="Calibri"/>
      <family val="2"/>
    </font>
    <font>
      <b/>
      <sz val="10"/>
      <name val="Calibri"/>
      <family val="2"/>
      <scheme val="minor"/>
    </font>
    <font>
      <sz val="9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9" fontId="5" fillId="0" borderId="1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9" fontId="10" fillId="0" borderId="0" xfId="2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2" fillId="0" borderId="3" xfId="0" applyFont="1" applyBorder="1" applyAlignment="1">
      <alignment vertical="center"/>
    </xf>
    <xf numFmtId="42" fontId="2" fillId="5" borderId="3" xfId="1" applyFont="1" applyFill="1" applyBorder="1" applyAlignment="1">
      <alignment vertical="center"/>
    </xf>
    <xf numFmtId="3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5" borderId="1" xfId="3" applyNumberFormat="1" applyFont="1" applyFill="1" applyBorder="1" applyAlignment="1">
      <alignment horizontal="center" vertical="center" wrapText="1"/>
    </xf>
    <xf numFmtId="3" fontId="8" fillId="5" borderId="1" xfId="3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6" borderId="1" xfId="3" applyNumberFormat="1" applyFont="1" applyFill="1" applyBorder="1" applyAlignment="1">
      <alignment horizontal="center" vertical="center" wrapText="1"/>
    </xf>
    <xf numFmtId="3" fontId="8" fillId="6" borderId="1" xfId="3" applyNumberFormat="1" applyFont="1" applyFill="1" applyBorder="1" applyAlignment="1">
      <alignment horizontal="center" vertical="center" wrapText="1"/>
    </xf>
    <xf numFmtId="42" fontId="2" fillId="6" borderId="3" xfId="1" applyFont="1" applyFill="1" applyBorder="1" applyAlignment="1">
      <alignment vertical="center"/>
    </xf>
    <xf numFmtId="3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7" borderId="1" xfId="3" applyNumberFormat="1" applyFont="1" applyFill="1" applyBorder="1" applyAlignment="1">
      <alignment horizontal="center" vertical="center" wrapText="1"/>
    </xf>
    <xf numFmtId="3" fontId="8" fillId="7" borderId="1" xfId="3" applyNumberFormat="1" applyFont="1" applyFill="1" applyBorder="1" applyAlignment="1">
      <alignment horizontal="center" vertical="center" wrapText="1"/>
    </xf>
    <xf numFmtId="42" fontId="2" fillId="7" borderId="3" xfId="1" applyFont="1" applyFill="1" applyBorder="1" applyAlignment="1">
      <alignment vertical="center"/>
    </xf>
    <xf numFmtId="164" fontId="5" fillId="0" borderId="1" xfId="4" applyNumberFormat="1" applyFont="1" applyBorder="1" applyAlignment="1" applyProtection="1">
      <alignment horizontal="center" vertical="center" wrapText="1"/>
      <protection locked="0"/>
    </xf>
    <xf numFmtId="3" fontId="13" fillId="0" borderId="6" xfId="0" applyNumberFormat="1" applyFont="1" applyBorder="1" applyAlignment="1">
      <alignment horizontal="center" vertical="center" wrapText="1"/>
    </xf>
    <xf numFmtId="165" fontId="13" fillId="0" borderId="6" xfId="0" applyNumberFormat="1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42" fontId="11" fillId="0" borderId="0" xfId="0" applyNumberFormat="1" applyFont="1"/>
    <xf numFmtId="0" fontId="11" fillId="8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42" fontId="11" fillId="0" borderId="7" xfId="0" applyNumberFormat="1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wrapText="1"/>
      <protection locked="0"/>
    </xf>
  </cellXfs>
  <cellStyles count="5">
    <cellStyle name="Excel Built-in Normal" xfId="3" xr:uid="{7C570D22-F2C4-49A3-8C08-233751C3E8D1}"/>
    <cellStyle name="Moneda" xfId="4" builtinId="4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551460</xdr:colOff>
      <xdr:row>8</xdr:row>
      <xdr:rowOff>90135</xdr:rowOff>
    </xdr:from>
    <xdr:to>
      <xdr:col>24</xdr:col>
      <xdr:colOff>1398180</xdr:colOff>
      <xdr:row>8</xdr:row>
      <xdr:rowOff>447675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1269F1A2-FC01-496E-9DFE-788602AB4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4931150" y="2064870"/>
          <a:ext cx="357540" cy="846720"/>
        </a:xfrm>
        <a:prstGeom prst="rect">
          <a:avLst/>
        </a:prstGeom>
      </xdr:spPr>
    </xdr:pic>
    <xdr:clientData/>
  </xdr:twoCellAnchor>
  <xdr:twoCellAnchor editAs="oneCell">
    <xdr:from>
      <xdr:col>24</xdr:col>
      <xdr:colOff>270590</xdr:colOff>
      <xdr:row>9</xdr:row>
      <xdr:rowOff>62788</xdr:rowOff>
    </xdr:from>
    <xdr:to>
      <xdr:col>24</xdr:col>
      <xdr:colOff>986221</xdr:colOff>
      <xdr:row>9</xdr:row>
      <xdr:rowOff>466728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0B5D2DB-C058-4BE0-AB0B-DF72FA321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14713936" y="2354867"/>
          <a:ext cx="403940" cy="715631"/>
        </a:xfrm>
        <a:prstGeom prst="rect">
          <a:avLst/>
        </a:prstGeom>
      </xdr:spPr>
    </xdr:pic>
    <xdr:clientData/>
  </xdr:twoCellAnchor>
  <xdr:twoCellAnchor editAs="oneCell">
    <xdr:from>
      <xdr:col>24</xdr:col>
      <xdr:colOff>238125</xdr:colOff>
      <xdr:row>10</xdr:row>
      <xdr:rowOff>73325</xdr:rowOff>
    </xdr:from>
    <xdr:to>
      <xdr:col>24</xdr:col>
      <xdr:colOff>846146</xdr:colOff>
      <xdr:row>10</xdr:row>
      <xdr:rowOff>857251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2F2B555B-F012-4C3C-A1CF-50399E05C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25625" y="3283250"/>
          <a:ext cx="608021" cy="783926"/>
        </a:xfrm>
        <a:prstGeom prst="rect">
          <a:avLst/>
        </a:prstGeom>
      </xdr:spPr>
    </xdr:pic>
    <xdr:clientData/>
  </xdr:twoCellAnchor>
  <xdr:twoCellAnchor editAs="oneCell">
    <xdr:from>
      <xdr:col>24</xdr:col>
      <xdr:colOff>209550</xdr:colOff>
      <xdr:row>11</xdr:row>
      <xdr:rowOff>69910</xdr:rowOff>
    </xdr:from>
    <xdr:to>
      <xdr:col>24</xdr:col>
      <xdr:colOff>1158774</xdr:colOff>
      <xdr:row>11</xdr:row>
      <xdr:rowOff>752476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4314E6B3-9029-4BB9-9DB1-54E73763D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97050" y="4413310"/>
          <a:ext cx="949224" cy="682566"/>
        </a:xfrm>
        <a:prstGeom prst="rect">
          <a:avLst/>
        </a:prstGeom>
      </xdr:spPr>
    </xdr:pic>
    <xdr:clientData/>
  </xdr:twoCellAnchor>
  <xdr:twoCellAnchor editAs="oneCell">
    <xdr:from>
      <xdr:col>24</xdr:col>
      <xdr:colOff>202691</xdr:colOff>
      <xdr:row>12</xdr:row>
      <xdr:rowOff>164249</xdr:rowOff>
    </xdr:from>
    <xdr:to>
      <xdr:col>24</xdr:col>
      <xdr:colOff>1071505</xdr:colOff>
      <xdr:row>12</xdr:row>
      <xdr:rowOff>561980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27F1B50-F5A9-43AA-B0B8-5696F5C38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14725732" y="5357958"/>
          <a:ext cx="397731" cy="868814"/>
        </a:xfrm>
        <a:prstGeom prst="rect">
          <a:avLst/>
        </a:prstGeom>
      </xdr:spPr>
    </xdr:pic>
    <xdr:clientData/>
  </xdr:twoCellAnchor>
  <xdr:twoCellAnchor editAs="oneCell">
    <xdr:from>
      <xdr:col>24</xdr:col>
      <xdr:colOff>295274</xdr:colOff>
      <xdr:row>13</xdr:row>
      <xdr:rowOff>57150</xdr:rowOff>
    </xdr:from>
    <xdr:to>
      <xdr:col>24</xdr:col>
      <xdr:colOff>780713</xdr:colOff>
      <xdr:row>13</xdr:row>
      <xdr:rowOff>940236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D5896043-9C38-4863-9DC2-75D9DDDB1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82774" y="6515100"/>
          <a:ext cx="485439" cy="883086"/>
        </a:xfrm>
        <a:prstGeom prst="rect">
          <a:avLst/>
        </a:prstGeom>
      </xdr:spPr>
    </xdr:pic>
    <xdr:clientData/>
  </xdr:twoCellAnchor>
  <xdr:twoCellAnchor editAs="oneCell">
    <xdr:from>
      <xdr:col>24</xdr:col>
      <xdr:colOff>380953</xdr:colOff>
      <xdr:row>14</xdr:row>
      <xdr:rowOff>67183</xdr:rowOff>
    </xdr:from>
    <xdr:to>
      <xdr:col>24</xdr:col>
      <xdr:colOff>1094972</xdr:colOff>
      <xdr:row>14</xdr:row>
      <xdr:rowOff>857251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59E0978B-5780-4BF2-9671-D6240E294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668453" y="7715758"/>
          <a:ext cx="714019" cy="790068"/>
        </a:xfrm>
        <a:prstGeom prst="rect">
          <a:avLst/>
        </a:prstGeom>
      </xdr:spPr>
    </xdr:pic>
    <xdr:clientData/>
  </xdr:twoCellAnchor>
  <xdr:twoCellAnchor editAs="oneCell">
    <xdr:from>
      <xdr:col>24</xdr:col>
      <xdr:colOff>200025</xdr:colOff>
      <xdr:row>15</xdr:row>
      <xdr:rowOff>57150</xdr:rowOff>
    </xdr:from>
    <xdr:to>
      <xdr:col>24</xdr:col>
      <xdr:colOff>1657350</xdr:colOff>
      <xdr:row>15</xdr:row>
      <xdr:rowOff>438446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57943F63-0542-4FAA-942C-3D52CD614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335125" y="7305675"/>
          <a:ext cx="1457325" cy="381296"/>
        </a:xfrm>
        <a:prstGeom prst="rect">
          <a:avLst/>
        </a:prstGeom>
      </xdr:spPr>
    </xdr:pic>
    <xdr:clientData/>
  </xdr:twoCellAnchor>
  <xdr:twoCellAnchor editAs="oneCell">
    <xdr:from>
      <xdr:col>24</xdr:col>
      <xdr:colOff>301276</xdr:colOff>
      <xdr:row>16</xdr:row>
      <xdr:rowOff>91359</xdr:rowOff>
    </xdr:from>
    <xdr:to>
      <xdr:col>24</xdr:col>
      <xdr:colOff>1600199</xdr:colOff>
      <xdr:row>16</xdr:row>
      <xdr:rowOff>547884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728C7742-5429-4782-A28D-BF98E783B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14857575" y="7404460"/>
          <a:ext cx="456525" cy="1298923"/>
        </a:xfrm>
        <a:prstGeom prst="rect">
          <a:avLst/>
        </a:prstGeom>
      </xdr:spPr>
    </xdr:pic>
    <xdr:clientData/>
  </xdr:twoCellAnchor>
  <xdr:twoCellAnchor editAs="oneCell">
    <xdr:from>
      <xdr:col>24</xdr:col>
      <xdr:colOff>497299</xdr:colOff>
      <xdr:row>17</xdr:row>
      <xdr:rowOff>28575</xdr:rowOff>
    </xdr:from>
    <xdr:to>
      <xdr:col>24</xdr:col>
      <xdr:colOff>1533122</xdr:colOff>
      <xdr:row>17</xdr:row>
      <xdr:rowOff>733425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70F1C0A-321F-4F1E-82D9-C33DEEE44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632399" y="8372475"/>
          <a:ext cx="1035823" cy="704850"/>
        </a:xfrm>
        <a:prstGeom prst="rect">
          <a:avLst/>
        </a:prstGeom>
      </xdr:spPr>
    </xdr:pic>
    <xdr:clientData/>
  </xdr:twoCellAnchor>
  <xdr:twoCellAnchor editAs="oneCell">
    <xdr:from>
      <xdr:col>24</xdr:col>
      <xdr:colOff>409575</xdr:colOff>
      <xdr:row>18</xdr:row>
      <xdr:rowOff>47625</xdr:rowOff>
    </xdr:from>
    <xdr:to>
      <xdr:col>24</xdr:col>
      <xdr:colOff>1571626</xdr:colOff>
      <xdr:row>18</xdr:row>
      <xdr:rowOff>408262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561FC4D9-1D15-4B10-AA74-468228B6A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544675" y="9144000"/>
          <a:ext cx="1162051" cy="360637"/>
        </a:xfrm>
        <a:prstGeom prst="rect">
          <a:avLst/>
        </a:prstGeom>
      </xdr:spPr>
    </xdr:pic>
    <xdr:clientData/>
  </xdr:twoCellAnchor>
  <xdr:twoCellAnchor editAs="oneCell">
    <xdr:from>
      <xdr:col>24</xdr:col>
      <xdr:colOff>638175</xdr:colOff>
      <xdr:row>19</xdr:row>
      <xdr:rowOff>66675</xdr:rowOff>
    </xdr:from>
    <xdr:to>
      <xdr:col>24</xdr:col>
      <xdr:colOff>1209675</xdr:colOff>
      <xdr:row>19</xdr:row>
      <xdr:rowOff>465775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52E64D1C-0678-45F3-8F5D-857046E2E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773275" y="9648825"/>
          <a:ext cx="571500" cy="399100"/>
        </a:xfrm>
        <a:prstGeom prst="rect">
          <a:avLst/>
        </a:prstGeom>
      </xdr:spPr>
    </xdr:pic>
    <xdr:clientData/>
  </xdr:twoCellAnchor>
  <xdr:twoCellAnchor editAs="oneCell">
    <xdr:from>
      <xdr:col>24</xdr:col>
      <xdr:colOff>339349</xdr:colOff>
      <xdr:row>20</xdr:row>
      <xdr:rowOff>32065</xdr:rowOff>
    </xdr:from>
    <xdr:to>
      <xdr:col>24</xdr:col>
      <xdr:colOff>1573744</xdr:colOff>
      <xdr:row>20</xdr:row>
      <xdr:rowOff>438151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5D268147-876A-4968-9C31-CFB0F63B7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16200000">
          <a:off x="14888604" y="9685835"/>
          <a:ext cx="406086" cy="1234395"/>
        </a:xfrm>
        <a:prstGeom prst="rect">
          <a:avLst/>
        </a:prstGeom>
      </xdr:spPr>
    </xdr:pic>
    <xdr:clientData/>
  </xdr:twoCellAnchor>
  <xdr:twoCellAnchor editAs="oneCell">
    <xdr:from>
      <xdr:col>24</xdr:col>
      <xdr:colOff>497409</xdr:colOff>
      <xdr:row>21</xdr:row>
      <xdr:rowOff>35993</xdr:rowOff>
    </xdr:from>
    <xdr:to>
      <xdr:col>24</xdr:col>
      <xdr:colOff>1419225</xdr:colOff>
      <xdr:row>21</xdr:row>
      <xdr:rowOff>457841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529F722C-228C-47BA-9A7E-0FCCC2F59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5400000">
          <a:off x="14882493" y="10339709"/>
          <a:ext cx="421848" cy="921816"/>
        </a:xfrm>
        <a:prstGeom prst="rect">
          <a:avLst/>
        </a:prstGeom>
      </xdr:spPr>
    </xdr:pic>
    <xdr:clientData/>
  </xdr:twoCellAnchor>
  <xdr:twoCellAnchor editAs="oneCell">
    <xdr:from>
      <xdr:col>24</xdr:col>
      <xdr:colOff>600076</xdr:colOff>
      <xdr:row>22</xdr:row>
      <xdr:rowOff>38101</xdr:rowOff>
    </xdr:from>
    <xdr:to>
      <xdr:col>24</xdr:col>
      <xdr:colOff>1314450</xdr:colOff>
      <xdr:row>22</xdr:row>
      <xdr:rowOff>613649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57A22A24-5904-4B0B-9A3B-BDFF195FA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735176" y="11077576"/>
          <a:ext cx="714374" cy="575548"/>
        </a:xfrm>
        <a:prstGeom prst="rect">
          <a:avLst/>
        </a:prstGeom>
      </xdr:spPr>
    </xdr:pic>
    <xdr:clientData/>
  </xdr:twoCellAnchor>
  <xdr:twoCellAnchor editAs="oneCell">
    <xdr:from>
      <xdr:col>24</xdr:col>
      <xdr:colOff>600076</xdr:colOff>
      <xdr:row>23</xdr:row>
      <xdr:rowOff>85726</xdr:rowOff>
    </xdr:from>
    <xdr:to>
      <xdr:col>24</xdr:col>
      <xdr:colOff>1315082</xdr:colOff>
      <xdr:row>23</xdr:row>
      <xdr:rowOff>790576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4F5E5486-58D0-4485-AF5D-0E45E01D1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735176" y="11734801"/>
          <a:ext cx="715006" cy="704850"/>
        </a:xfrm>
        <a:prstGeom prst="rect">
          <a:avLst/>
        </a:prstGeom>
      </xdr:spPr>
    </xdr:pic>
    <xdr:clientData/>
  </xdr:twoCellAnchor>
  <xdr:twoCellAnchor editAs="oneCell">
    <xdr:from>
      <xdr:col>24</xdr:col>
      <xdr:colOff>321656</xdr:colOff>
      <xdr:row>24</xdr:row>
      <xdr:rowOff>68870</xdr:rowOff>
    </xdr:from>
    <xdr:to>
      <xdr:col>24</xdr:col>
      <xdr:colOff>1673638</xdr:colOff>
      <xdr:row>24</xdr:row>
      <xdr:rowOff>559212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654164BC-626B-4DE9-8546-DE156C45F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5400000">
          <a:off x="14887576" y="12134850"/>
          <a:ext cx="490342" cy="1351982"/>
        </a:xfrm>
        <a:prstGeom prst="rect">
          <a:avLst/>
        </a:prstGeom>
      </xdr:spPr>
    </xdr:pic>
    <xdr:clientData/>
  </xdr:twoCellAnchor>
  <xdr:twoCellAnchor editAs="oneCell">
    <xdr:from>
      <xdr:col>24</xdr:col>
      <xdr:colOff>47625</xdr:colOff>
      <xdr:row>25</xdr:row>
      <xdr:rowOff>76556</xdr:rowOff>
    </xdr:from>
    <xdr:to>
      <xdr:col>24</xdr:col>
      <xdr:colOff>904875</xdr:colOff>
      <xdr:row>25</xdr:row>
      <xdr:rowOff>704851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6A5059B8-E325-498C-B7B2-817DFABBA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182725" y="13182956"/>
          <a:ext cx="857250" cy="628295"/>
        </a:xfrm>
        <a:prstGeom prst="rect">
          <a:avLst/>
        </a:prstGeom>
      </xdr:spPr>
    </xdr:pic>
    <xdr:clientData/>
  </xdr:twoCellAnchor>
  <xdr:twoCellAnchor editAs="oneCell">
    <xdr:from>
      <xdr:col>24</xdr:col>
      <xdr:colOff>336955</xdr:colOff>
      <xdr:row>25</xdr:row>
      <xdr:rowOff>672700</xdr:rowOff>
    </xdr:from>
    <xdr:to>
      <xdr:col>24</xdr:col>
      <xdr:colOff>1358284</xdr:colOff>
      <xdr:row>25</xdr:row>
      <xdr:rowOff>1028706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FBD76968-45B3-42A0-97D1-C4E4ED3A8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5400000">
          <a:off x="21310292" y="20475888"/>
          <a:ext cx="356006" cy="1021329"/>
        </a:xfrm>
        <a:prstGeom prst="rect">
          <a:avLst/>
        </a:prstGeom>
      </xdr:spPr>
    </xdr:pic>
    <xdr:clientData/>
  </xdr:twoCellAnchor>
  <xdr:twoCellAnchor editAs="oneCell">
    <xdr:from>
      <xdr:col>24</xdr:col>
      <xdr:colOff>292378</xdr:colOff>
      <xdr:row>26</xdr:row>
      <xdr:rowOff>50526</xdr:rowOff>
    </xdr:from>
    <xdr:to>
      <xdr:col>24</xdr:col>
      <xdr:colOff>1474097</xdr:colOff>
      <xdr:row>26</xdr:row>
      <xdr:rowOff>552452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1BCC1B25-8B97-42A1-AD80-0B5F8CA4B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5400000">
          <a:off x="14767375" y="13617129"/>
          <a:ext cx="501926" cy="1181719"/>
        </a:xfrm>
        <a:prstGeom prst="rect">
          <a:avLst/>
        </a:prstGeom>
      </xdr:spPr>
    </xdr:pic>
    <xdr:clientData/>
  </xdr:twoCellAnchor>
  <xdr:twoCellAnchor editAs="oneCell">
    <xdr:from>
      <xdr:col>24</xdr:col>
      <xdr:colOff>552451</xdr:colOff>
      <xdr:row>27</xdr:row>
      <xdr:rowOff>38099</xdr:rowOff>
    </xdr:from>
    <xdr:to>
      <xdr:col>24</xdr:col>
      <xdr:colOff>1390650</xdr:colOff>
      <xdr:row>27</xdr:row>
      <xdr:rowOff>791758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4D39BED8-8E17-455C-805E-1796E4993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4687551" y="14554199"/>
          <a:ext cx="838199" cy="753659"/>
        </a:xfrm>
        <a:prstGeom prst="rect">
          <a:avLst/>
        </a:prstGeom>
      </xdr:spPr>
    </xdr:pic>
    <xdr:clientData/>
  </xdr:twoCellAnchor>
  <xdr:twoCellAnchor editAs="oneCell">
    <xdr:from>
      <xdr:col>24</xdr:col>
      <xdr:colOff>609601</xdr:colOff>
      <xdr:row>28</xdr:row>
      <xdr:rowOff>28576</xdr:rowOff>
    </xdr:from>
    <xdr:to>
      <xdr:col>24</xdr:col>
      <xdr:colOff>1241503</xdr:colOff>
      <xdr:row>28</xdr:row>
      <xdr:rowOff>790575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4AEC9562-E92F-4C68-B5DA-F4B63C3CA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744701" y="15401926"/>
          <a:ext cx="631902" cy="761999"/>
        </a:xfrm>
        <a:prstGeom prst="rect">
          <a:avLst/>
        </a:prstGeom>
      </xdr:spPr>
    </xdr:pic>
    <xdr:clientData/>
  </xdr:twoCellAnchor>
  <xdr:twoCellAnchor editAs="oneCell">
    <xdr:from>
      <xdr:col>24</xdr:col>
      <xdr:colOff>31629</xdr:colOff>
      <xdr:row>29</xdr:row>
      <xdr:rowOff>200028</xdr:rowOff>
    </xdr:from>
    <xdr:to>
      <xdr:col>24</xdr:col>
      <xdr:colOff>1457379</xdr:colOff>
      <xdr:row>29</xdr:row>
      <xdr:rowOff>438155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5EB18A5A-35BB-4E6B-A5F3-2AFA7C392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5400000">
          <a:off x="21266115" y="23552067"/>
          <a:ext cx="238127" cy="1425750"/>
        </a:xfrm>
        <a:prstGeom prst="rect">
          <a:avLst/>
        </a:prstGeom>
      </xdr:spPr>
    </xdr:pic>
    <xdr:clientData/>
  </xdr:twoCellAnchor>
  <xdr:twoCellAnchor editAs="oneCell">
    <xdr:from>
      <xdr:col>24</xdr:col>
      <xdr:colOff>428626</xdr:colOff>
      <xdr:row>30</xdr:row>
      <xdr:rowOff>76201</xdr:rowOff>
    </xdr:from>
    <xdr:to>
      <xdr:col>24</xdr:col>
      <xdr:colOff>1006142</xdr:colOff>
      <xdr:row>30</xdr:row>
      <xdr:rowOff>990601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E39C4A14-6F2B-4281-934F-D1DF694AB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4716126" y="21583651"/>
          <a:ext cx="577516" cy="914400"/>
        </a:xfrm>
        <a:prstGeom prst="rect">
          <a:avLst/>
        </a:prstGeom>
      </xdr:spPr>
    </xdr:pic>
    <xdr:clientData/>
  </xdr:twoCellAnchor>
  <xdr:twoCellAnchor editAs="oneCell">
    <xdr:from>
      <xdr:col>24</xdr:col>
      <xdr:colOff>371475</xdr:colOff>
      <xdr:row>31</xdr:row>
      <xdr:rowOff>171450</xdr:rowOff>
    </xdr:from>
    <xdr:to>
      <xdr:col>24</xdr:col>
      <xdr:colOff>885825</xdr:colOff>
      <xdr:row>31</xdr:row>
      <xdr:rowOff>1157116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97150D9C-63B9-4955-9594-F51B1B8BE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4658975" y="22688550"/>
          <a:ext cx="514350" cy="985666"/>
        </a:xfrm>
        <a:prstGeom prst="rect">
          <a:avLst/>
        </a:prstGeom>
      </xdr:spPr>
    </xdr:pic>
    <xdr:clientData/>
  </xdr:twoCellAnchor>
  <xdr:twoCellAnchor editAs="oneCell">
    <xdr:from>
      <xdr:col>34</xdr:col>
      <xdr:colOff>133351</xdr:colOff>
      <xdr:row>8</xdr:row>
      <xdr:rowOff>133349</xdr:rowOff>
    </xdr:from>
    <xdr:to>
      <xdr:col>34</xdr:col>
      <xdr:colOff>1476376</xdr:colOff>
      <xdr:row>8</xdr:row>
      <xdr:rowOff>790575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DC252BEC-1B26-4C1A-92F8-C359624E81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24114" r="26950"/>
        <a:stretch/>
      </xdr:blipFill>
      <xdr:spPr>
        <a:xfrm rot="16200000">
          <a:off x="50206276" y="1371599"/>
          <a:ext cx="657226" cy="1343025"/>
        </a:xfrm>
        <a:prstGeom prst="rect">
          <a:avLst/>
        </a:prstGeom>
      </xdr:spPr>
    </xdr:pic>
    <xdr:clientData/>
  </xdr:twoCellAnchor>
  <xdr:twoCellAnchor editAs="oneCell">
    <xdr:from>
      <xdr:col>34</xdr:col>
      <xdr:colOff>295275</xdr:colOff>
      <xdr:row>9</xdr:row>
      <xdr:rowOff>100014</xdr:rowOff>
    </xdr:from>
    <xdr:to>
      <xdr:col>34</xdr:col>
      <xdr:colOff>1509713</xdr:colOff>
      <xdr:row>9</xdr:row>
      <xdr:rowOff>919573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59980267-0595-4371-B86D-04DCB6CACC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l="15951" r="16565"/>
        <a:stretch/>
      </xdr:blipFill>
      <xdr:spPr>
        <a:xfrm rot="5400000">
          <a:off x="24124239" y="2350500"/>
          <a:ext cx="819559" cy="1214438"/>
        </a:xfrm>
        <a:prstGeom prst="rect">
          <a:avLst/>
        </a:prstGeom>
      </xdr:spPr>
    </xdr:pic>
    <xdr:clientData/>
  </xdr:twoCellAnchor>
  <xdr:twoCellAnchor editAs="oneCell">
    <xdr:from>
      <xdr:col>34</xdr:col>
      <xdr:colOff>79523</xdr:colOff>
      <xdr:row>10</xdr:row>
      <xdr:rowOff>180975</xdr:rowOff>
    </xdr:from>
    <xdr:to>
      <xdr:col>34</xdr:col>
      <xdr:colOff>1505364</xdr:colOff>
      <xdr:row>10</xdr:row>
      <xdr:rowOff>1219200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46B2BEC0-9092-40A6-8641-82BE97594F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t="22517" b="23296"/>
        <a:stretch/>
      </xdr:blipFill>
      <xdr:spPr>
        <a:xfrm>
          <a:off x="49809548" y="3638550"/>
          <a:ext cx="1425841" cy="1038225"/>
        </a:xfrm>
        <a:prstGeom prst="rect">
          <a:avLst/>
        </a:prstGeom>
      </xdr:spPr>
    </xdr:pic>
    <xdr:clientData/>
  </xdr:twoCellAnchor>
  <xdr:twoCellAnchor editAs="oneCell">
    <xdr:from>
      <xdr:col>34</xdr:col>
      <xdr:colOff>104775</xdr:colOff>
      <xdr:row>11</xdr:row>
      <xdr:rowOff>103362</xdr:rowOff>
    </xdr:from>
    <xdr:to>
      <xdr:col>34</xdr:col>
      <xdr:colOff>1562100</xdr:colOff>
      <xdr:row>11</xdr:row>
      <xdr:rowOff>1065900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7B1D41E2-6BE0-4923-978B-A14CA11A6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5019" t="16890" b="20377"/>
        <a:stretch/>
      </xdr:blipFill>
      <xdr:spPr>
        <a:xfrm>
          <a:off x="23736300" y="4846812"/>
          <a:ext cx="1457325" cy="962538"/>
        </a:xfrm>
        <a:prstGeom prst="rect">
          <a:avLst/>
        </a:prstGeom>
      </xdr:spPr>
    </xdr:pic>
    <xdr:clientData/>
  </xdr:twoCellAnchor>
  <xdr:twoCellAnchor editAs="oneCell">
    <xdr:from>
      <xdr:col>34</xdr:col>
      <xdr:colOff>495300</xdr:colOff>
      <xdr:row>12</xdr:row>
      <xdr:rowOff>85726</xdr:rowOff>
    </xdr:from>
    <xdr:to>
      <xdr:col>34</xdr:col>
      <xdr:colOff>1210406</xdr:colOff>
      <xdr:row>12</xdr:row>
      <xdr:rowOff>1374952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AE24EDE1-C251-44BB-995E-B33998DE20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l="24986" r="19547"/>
        <a:stretch/>
      </xdr:blipFill>
      <xdr:spPr>
        <a:xfrm>
          <a:off x="24126825" y="5915026"/>
          <a:ext cx="715106" cy="1289226"/>
        </a:xfrm>
        <a:prstGeom prst="rect">
          <a:avLst/>
        </a:prstGeom>
      </xdr:spPr>
    </xdr:pic>
    <xdr:clientData/>
  </xdr:twoCellAnchor>
  <xdr:twoCellAnchor editAs="oneCell">
    <xdr:from>
      <xdr:col>34</xdr:col>
      <xdr:colOff>200025</xdr:colOff>
      <xdr:row>13</xdr:row>
      <xdr:rowOff>76201</xdr:rowOff>
    </xdr:from>
    <xdr:to>
      <xdr:col>34</xdr:col>
      <xdr:colOff>1372705</xdr:colOff>
      <xdr:row>13</xdr:row>
      <xdr:rowOff>1248881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55BBC40C-7883-4C8D-B277-EA1BD362B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3831550" y="7467601"/>
          <a:ext cx="1172680" cy="1172680"/>
        </a:xfrm>
        <a:prstGeom prst="rect">
          <a:avLst/>
        </a:prstGeom>
      </xdr:spPr>
    </xdr:pic>
    <xdr:clientData/>
  </xdr:twoCellAnchor>
  <xdr:twoCellAnchor editAs="oneCell">
    <xdr:from>
      <xdr:col>34</xdr:col>
      <xdr:colOff>609601</xdr:colOff>
      <xdr:row>14</xdr:row>
      <xdr:rowOff>54896</xdr:rowOff>
    </xdr:from>
    <xdr:to>
      <xdr:col>34</xdr:col>
      <xdr:colOff>1133475</xdr:colOff>
      <xdr:row>14</xdr:row>
      <xdr:rowOff>1171575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5FDE08DA-0C5F-4D0C-97F3-EFF98CC966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l="31956" t="7480" r="29288" b="9910"/>
        <a:stretch/>
      </xdr:blipFill>
      <xdr:spPr>
        <a:xfrm>
          <a:off x="24241126" y="8808371"/>
          <a:ext cx="523874" cy="1116679"/>
        </a:xfrm>
        <a:prstGeom prst="rect">
          <a:avLst/>
        </a:prstGeom>
      </xdr:spPr>
    </xdr:pic>
    <xdr:clientData/>
  </xdr:twoCellAnchor>
  <xdr:twoCellAnchor editAs="oneCell">
    <xdr:from>
      <xdr:col>34</xdr:col>
      <xdr:colOff>114300</xdr:colOff>
      <xdr:row>15</xdr:row>
      <xdr:rowOff>95250</xdr:rowOff>
    </xdr:from>
    <xdr:to>
      <xdr:col>34</xdr:col>
      <xdr:colOff>1512125</xdr:colOff>
      <xdr:row>15</xdr:row>
      <xdr:rowOff>647700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7E0BC524-2C07-4C10-B699-84414E1755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t="25972" b="34506"/>
        <a:stretch/>
      </xdr:blipFill>
      <xdr:spPr>
        <a:xfrm>
          <a:off x="23745825" y="10067925"/>
          <a:ext cx="1397825" cy="552450"/>
        </a:xfrm>
        <a:prstGeom prst="rect">
          <a:avLst/>
        </a:prstGeom>
      </xdr:spPr>
    </xdr:pic>
    <xdr:clientData/>
  </xdr:twoCellAnchor>
  <xdr:twoCellAnchor editAs="oneCell">
    <xdr:from>
      <xdr:col>34</xdr:col>
      <xdr:colOff>104775</xdr:colOff>
      <xdr:row>17</xdr:row>
      <xdr:rowOff>57150</xdr:rowOff>
    </xdr:from>
    <xdr:to>
      <xdr:col>34</xdr:col>
      <xdr:colOff>1238250</xdr:colOff>
      <xdr:row>17</xdr:row>
      <xdr:rowOff>828088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044EC9F-4CDB-4DC0-ACAC-CE581F99FA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6664" t="16834" b="19682"/>
        <a:stretch/>
      </xdr:blipFill>
      <xdr:spPr>
        <a:xfrm>
          <a:off x="23736300" y="11506200"/>
          <a:ext cx="1133475" cy="770938"/>
        </a:xfrm>
        <a:prstGeom prst="rect">
          <a:avLst/>
        </a:prstGeom>
      </xdr:spPr>
    </xdr:pic>
    <xdr:clientData/>
  </xdr:twoCellAnchor>
  <xdr:twoCellAnchor editAs="oneCell">
    <xdr:from>
      <xdr:col>34</xdr:col>
      <xdr:colOff>125813</xdr:colOff>
      <xdr:row>18</xdr:row>
      <xdr:rowOff>47624</xdr:rowOff>
    </xdr:from>
    <xdr:to>
      <xdr:col>34</xdr:col>
      <xdr:colOff>1518456</xdr:colOff>
      <xdr:row>18</xdr:row>
      <xdr:rowOff>638175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89A43A90-8B28-4D49-9FC8-545B4E9B27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18198" t="35876" r="16536" b="36447"/>
        <a:stretch/>
      </xdr:blipFill>
      <xdr:spPr>
        <a:xfrm>
          <a:off x="23757338" y="12382499"/>
          <a:ext cx="1392643" cy="590551"/>
        </a:xfrm>
        <a:prstGeom prst="rect">
          <a:avLst/>
        </a:prstGeom>
      </xdr:spPr>
    </xdr:pic>
    <xdr:clientData/>
  </xdr:twoCellAnchor>
  <xdr:twoCellAnchor editAs="oneCell">
    <xdr:from>
      <xdr:col>34</xdr:col>
      <xdr:colOff>209550</xdr:colOff>
      <xdr:row>19</xdr:row>
      <xdr:rowOff>76200</xdr:rowOff>
    </xdr:from>
    <xdr:to>
      <xdr:col>34</xdr:col>
      <xdr:colOff>1376865</xdr:colOff>
      <xdr:row>19</xdr:row>
      <xdr:rowOff>857853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A5766E75-2A60-4FB6-9959-CC400334F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3841075" y="13173075"/>
          <a:ext cx="1167315" cy="781653"/>
        </a:xfrm>
        <a:prstGeom prst="rect">
          <a:avLst/>
        </a:prstGeom>
      </xdr:spPr>
    </xdr:pic>
    <xdr:clientData/>
  </xdr:twoCellAnchor>
  <xdr:twoCellAnchor editAs="oneCell">
    <xdr:from>
      <xdr:col>34</xdr:col>
      <xdr:colOff>114300</xdr:colOff>
      <xdr:row>20</xdr:row>
      <xdr:rowOff>155160</xdr:rowOff>
    </xdr:from>
    <xdr:to>
      <xdr:col>34</xdr:col>
      <xdr:colOff>1485900</xdr:colOff>
      <xdr:row>20</xdr:row>
      <xdr:rowOff>628649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989CF3CB-186F-4A66-9FE0-3E5E586A7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3745825" y="14128335"/>
          <a:ext cx="1371600" cy="473489"/>
        </a:xfrm>
        <a:prstGeom prst="rect">
          <a:avLst/>
        </a:prstGeom>
      </xdr:spPr>
    </xdr:pic>
    <xdr:clientData/>
  </xdr:twoCellAnchor>
  <xdr:twoCellAnchor editAs="oneCell">
    <xdr:from>
      <xdr:col>34</xdr:col>
      <xdr:colOff>89236</xdr:colOff>
      <xdr:row>21</xdr:row>
      <xdr:rowOff>209549</xdr:rowOff>
    </xdr:from>
    <xdr:to>
      <xdr:col>34</xdr:col>
      <xdr:colOff>1485661</xdr:colOff>
      <xdr:row>21</xdr:row>
      <xdr:rowOff>962024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788200DB-0A61-4E87-A3C1-0A4FECB56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26074" r="20041"/>
        <a:stretch/>
      </xdr:blipFill>
      <xdr:spPr>
        <a:xfrm rot="16200000">
          <a:off x="24042736" y="14689424"/>
          <a:ext cx="752475" cy="1396425"/>
        </a:xfrm>
        <a:prstGeom prst="rect">
          <a:avLst/>
        </a:prstGeom>
      </xdr:spPr>
    </xdr:pic>
    <xdr:clientData/>
  </xdr:twoCellAnchor>
  <xdr:twoCellAnchor editAs="oneCell">
    <xdr:from>
      <xdr:col>34</xdr:col>
      <xdr:colOff>142875</xdr:colOff>
      <xdr:row>22</xdr:row>
      <xdr:rowOff>38100</xdr:rowOff>
    </xdr:from>
    <xdr:to>
      <xdr:col>34</xdr:col>
      <xdr:colOff>1435230</xdr:colOff>
      <xdr:row>22</xdr:row>
      <xdr:rowOff>1085850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74BB9FCC-3CA8-4EB4-BE32-F546CFA3A7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t="8799" b="10128"/>
        <a:stretch/>
      </xdr:blipFill>
      <xdr:spPr>
        <a:xfrm>
          <a:off x="23774400" y="15830550"/>
          <a:ext cx="1292355" cy="1047750"/>
        </a:xfrm>
        <a:prstGeom prst="rect">
          <a:avLst/>
        </a:prstGeom>
      </xdr:spPr>
    </xdr:pic>
    <xdr:clientData/>
  </xdr:twoCellAnchor>
  <xdr:twoCellAnchor editAs="oneCell">
    <xdr:from>
      <xdr:col>34</xdr:col>
      <xdr:colOff>304800</xdr:colOff>
      <xdr:row>23</xdr:row>
      <xdr:rowOff>47625</xdr:rowOff>
    </xdr:from>
    <xdr:to>
      <xdr:col>34</xdr:col>
      <xdr:colOff>1210780</xdr:colOff>
      <xdr:row>23</xdr:row>
      <xdr:rowOff>953605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A94522AD-2725-4CB2-A759-E297D1BF2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3936325" y="16964025"/>
          <a:ext cx="905980" cy="905980"/>
        </a:xfrm>
        <a:prstGeom prst="rect">
          <a:avLst/>
        </a:prstGeom>
      </xdr:spPr>
    </xdr:pic>
    <xdr:clientData/>
  </xdr:twoCellAnchor>
  <xdr:twoCellAnchor editAs="oneCell">
    <xdr:from>
      <xdr:col>34</xdr:col>
      <xdr:colOff>323850</xdr:colOff>
      <xdr:row>24</xdr:row>
      <xdr:rowOff>104775</xdr:rowOff>
    </xdr:from>
    <xdr:to>
      <xdr:col>34</xdr:col>
      <xdr:colOff>1209675</xdr:colOff>
      <xdr:row>24</xdr:row>
      <xdr:rowOff>990600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33BF54C6-34E7-4546-8E00-C474377CD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3955375" y="18011775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34</xdr:col>
      <xdr:colOff>175202</xdr:colOff>
      <xdr:row>25</xdr:row>
      <xdr:rowOff>76200</xdr:rowOff>
    </xdr:from>
    <xdr:to>
      <xdr:col>34</xdr:col>
      <xdr:colOff>1422331</xdr:colOff>
      <xdr:row>25</xdr:row>
      <xdr:rowOff>1057275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B2A15A0B-7176-4C90-B326-572ABD8F2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3806727" y="19040475"/>
          <a:ext cx="1247129" cy="981075"/>
        </a:xfrm>
        <a:prstGeom prst="rect">
          <a:avLst/>
        </a:prstGeom>
      </xdr:spPr>
    </xdr:pic>
    <xdr:clientData/>
  </xdr:twoCellAnchor>
  <xdr:twoCellAnchor editAs="oneCell">
    <xdr:from>
      <xdr:col>34</xdr:col>
      <xdr:colOff>228601</xdr:colOff>
      <xdr:row>26</xdr:row>
      <xdr:rowOff>76243</xdr:rowOff>
    </xdr:from>
    <xdr:to>
      <xdr:col>34</xdr:col>
      <xdr:colOff>1257301</xdr:colOff>
      <xdr:row>26</xdr:row>
      <xdr:rowOff>619168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C98990A2-CD99-41C4-9585-5A85150C1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16200000">
          <a:off x="24103013" y="20083506"/>
          <a:ext cx="542925" cy="1028700"/>
        </a:xfrm>
        <a:prstGeom prst="rect">
          <a:avLst/>
        </a:prstGeom>
      </xdr:spPr>
    </xdr:pic>
    <xdr:clientData/>
  </xdr:twoCellAnchor>
  <xdr:twoCellAnchor editAs="oneCell">
    <xdr:from>
      <xdr:col>34</xdr:col>
      <xdr:colOff>304800</xdr:colOff>
      <xdr:row>27</xdr:row>
      <xdr:rowOff>80155</xdr:rowOff>
    </xdr:from>
    <xdr:to>
      <xdr:col>34</xdr:col>
      <xdr:colOff>1000125</xdr:colOff>
      <xdr:row>27</xdr:row>
      <xdr:rowOff>688338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1549CBE1-D0B0-4CD2-9F89-30B9381FD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3936325" y="21111355"/>
          <a:ext cx="695325" cy="608183"/>
        </a:xfrm>
        <a:prstGeom prst="rect">
          <a:avLst/>
        </a:prstGeom>
      </xdr:spPr>
    </xdr:pic>
    <xdr:clientData/>
  </xdr:twoCellAnchor>
  <xdr:twoCellAnchor editAs="oneCell">
    <xdr:from>
      <xdr:col>34</xdr:col>
      <xdr:colOff>595615</xdr:colOff>
      <xdr:row>28</xdr:row>
      <xdr:rowOff>76201</xdr:rowOff>
    </xdr:from>
    <xdr:to>
      <xdr:col>34</xdr:col>
      <xdr:colOff>1085850</xdr:colOff>
      <xdr:row>28</xdr:row>
      <xdr:rowOff>866579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F0BE3522-FB97-430F-B4DB-B720EBC40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4227140" y="21926551"/>
          <a:ext cx="490235" cy="790378"/>
        </a:xfrm>
        <a:prstGeom prst="rect">
          <a:avLst/>
        </a:prstGeom>
      </xdr:spPr>
    </xdr:pic>
    <xdr:clientData/>
  </xdr:twoCellAnchor>
  <xdr:twoCellAnchor editAs="oneCell">
    <xdr:from>
      <xdr:col>34</xdr:col>
      <xdr:colOff>131483</xdr:colOff>
      <xdr:row>29</xdr:row>
      <xdr:rowOff>106641</xdr:rowOff>
    </xdr:from>
    <xdr:to>
      <xdr:col>34</xdr:col>
      <xdr:colOff>1422324</xdr:colOff>
      <xdr:row>29</xdr:row>
      <xdr:rowOff>295274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35F1DFA7-353A-4C96-9901-199F8B6E8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16200000">
          <a:off x="24314112" y="22329812"/>
          <a:ext cx="188633" cy="1290841"/>
        </a:xfrm>
        <a:prstGeom prst="rect">
          <a:avLst/>
        </a:prstGeom>
      </xdr:spPr>
    </xdr:pic>
    <xdr:clientData/>
  </xdr:twoCellAnchor>
  <xdr:twoCellAnchor editAs="oneCell">
    <xdr:from>
      <xdr:col>34</xdr:col>
      <xdr:colOff>133350</xdr:colOff>
      <xdr:row>30</xdr:row>
      <xdr:rowOff>79204</xdr:rowOff>
    </xdr:from>
    <xdr:to>
      <xdr:col>34</xdr:col>
      <xdr:colOff>1247775</xdr:colOff>
      <xdr:row>30</xdr:row>
      <xdr:rowOff>808054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600DAB7B-2707-427A-8AC5-9FF8D292D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3764875" y="23339254"/>
          <a:ext cx="1114425" cy="728850"/>
        </a:xfrm>
        <a:prstGeom prst="rect">
          <a:avLst/>
        </a:prstGeom>
      </xdr:spPr>
    </xdr:pic>
    <xdr:clientData/>
  </xdr:twoCellAnchor>
  <xdr:twoCellAnchor editAs="oneCell">
    <xdr:from>
      <xdr:col>34</xdr:col>
      <xdr:colOff>253856</xdr:colOff>
      <xdr:row>31</xdr:row>
      <xdr:rowOff>359884</xdr:rowOff>
    </xdr:from>
    <xdr:to>
      <xdr:col>34</xdr:col>
      <xdr:colOff>1504952</xdr:colOff>
      <xdr:row>31</xdr:row>
      <xdr:rowOff>823623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8EA966B0-A624-4DBD-A6AC-15E9CA103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16200000">
          <a:off x="24279059" y="24235906"/>
          <a:ext cx="463739" cy="1251096"/>
        </a:xfrm>
        <a:prstGeom prst="rect">
          <a:avLst/>
        </a:prstGeom>
      </xdr:spPr>
    </xdr:pic>
    <xdr:clientData/>
  </xdr:twoCellAnchor>
  <xdr:twoCellAnchor editAs="oneCell">
    <xdr:from>
      <xdr:col>34</xdr:col>
      <xdr:colOff>101235</xdr:colOff>
      <xdr:row>16</xdr:row>
      <xdr:rowOff>85022</xdr:rowOff>
    </xdr:from>
    <xdr:to>
      <xdr:col>34</xdr:col>
      <xdr:colOff>1400178</xdr:colOff>
      <xdr:row>16</xdr:row>
      <xdr:rowOff>620311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EF325451-CB39-45D1-96CE-616D7AA720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/>
        <a:srcRect l="29841" r="28949"/>
        <a:stretch/>
      </xdr:blipFill>
      <xdr:spPr>
        <a:xfrm rot="16200000">
          <a:off x="24114587" y="10371195"/>
          <a:ext cx="535289" cy="1298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100EE-4491-40F4-A5C3-1F946BA5E533}">
  <dimension ref="A1:AM44"/>
  <sheetViews>
    <sheetView tabSelected="1" zoomScaleNormal="100" workbookViewId="0">
      <selection activeCell="C6" sqref="C6"/>
    </sheetView>
  </sheetViews>
  <sheetFormatPr baseColWidth="10" defaultColWidth="11.42578125" defaultRowHeight="12" x14ac:dyDescent="0.2"/>
  <cols>
    <col min="1" max="1" width="4.7109375" style="1" bestFit="1" customWidth="1"/>
    <col min="2" max="2" width="22.140625" style="17" customWidth="1"/>
    <col min="3" max="3" width="25.28515625" style="18" customWidth="1"/>
    <col min="4" max="4" width="7" style="18" customWidth="1"/>
    <col min="5" max="5" width="9.85546875" style="1" customWidth="1"/>
    <col min="6" max="6" width="9.28515625" style="1" customWidth="1"/>
    <col min="7" max="7" width="16.42578125" style="1" customWidth="1"/>
    <col min="8" max="8" width="13.85546875" style="1" customWidth="1"/>
    <col min="9" max="16" width="11.42578125" style="1" customWidth="1"/>
    <col min="17" max="17" width="29.5703125" style="1" customWidth="1"/>
    <col min="18" max="24" width="11.42578125" style="1"/>
    <col min="25" max="25" width="26.5703125" style="1" customWidth="1"/>
    <col min="26" max="26" width="11.42578125" style="1"/>
    <col min="27" max="27" width="22.140625" style="1" customWidth="1"/>
    <col min="28" max="34" width="11.42578125" style="1"/>
    <col min="35" max="35" width="23.85546875" style="1" customWidth="1"/>
    <col min="36" max="36" width="11.42578125" style="1"/>
    <col min="37" max="37" width="13.140625" style="1" customWidth="1"/>
    <col min="38" max="38" width="13.28515625" style="1" customWidth="1"/>
    <col min="39" max="16384" width="11.42578125" style="1"/>
  </cols>
  <sheetData>
    <row r="1" spans="1:39" ht="16.5" customHeight="1" x14ac:dyDescent="0.2">
      <c r="A1" s="57" t="s">
        <v>0</v>
      </c>
      <c r="B1" s="57"/>
      <c r="C1" s="57"/>
      <c r="D1" s="57"/>
      <c r="E1" s="57"/>
      <c r="F1" s="57"/>
    </row>
    <row r="2" spans="1:39" ht="13.5" customHeight="1" x14ac:dyDescent="0.2">
      <c r="A2" s="57" t="s">
        <v>1</v>
      </c>
      <c r="B2" s="57"/>
      <c r="C2" s="57"/>
      <c r="D2" s="57"/>
      <c r="E2" s="57"/>
      <c r="F2" s="57"/>
    </row>
    <row r="3" spans="1:39" ht="26.25" customHeight="1" x14ac:dyDescent="0.2">
      <c r="A3" s="58" t="s">
        <v>2</v>
      </c>
      <c r="B3" s="57"/>
      <c r="C3" s="57"/>
      <c r="D3" s="57"/>
      <c r="E3" s="57"/>
      <c r="F3" s="57"/>
    </row>
    <row r="4" spans="1:39" ht="15.75" customHeight="1" x14ac:dyDescent="0.2">
      <c r="A4" s="59" t="s">
        <v>127</v>
      </c>
      <c r="B4" s="59"/>
      <c r="C4" s="59"/>
      <c r="D4" s="59"/>
      <c r="E4" s="59"/>
      <c r="F4" s="59"/>
    </row>
    <row r="5" spans="1:39" ht="30" customHeight="1" x14ac:dyDescent="0.2">
      <c r="A5" s="60" t="s">
        <v>3</v>
      </c>
      <c r="B5" s="60"/>
      <c r="C5" s="3"/>
      <c r="D5" s="3"/>
      <c r="E5" s="3"/>
      <c r="F5" s="3"/>
    </row>
    <row r="6" spans="1:39" ht="24" customHeight="1" x14ac:dyDescent="0.2">
      <c r="A6" s="2"/>
      <c r="B6" s="2"/>
      <c r="C6" s="3"/>
      <c r="D6" s="3"/>
      <c r="E6" s="3"/>
      <c r="F6" s="3"/>
    </row>
    <row r="7" spans="1:39" ht="39.75" customHeight="1" x14ac:dyDescent="0.2">
      <c r="A7" s="4"/>
      <c r="B7" s="5"/>
      <c r="C7" s="6"/>
      <c r="D7" s="6"/>
      <c r="E7" s="4"/>
      <c r="F7" s="4"/>
      <c r="G7" s="48" t="s">
        <v>65</v>
      </c>
      <c r="H7" s="48"/>
      <c r="I7" s="48"/>
      <c r="J7" s="48"/>
      <c r="K7" s="48"/>
      <c r="L7" s="48"/>
      <c r="M7" s="48"/>
      <c r="N7" s="48"/>
      <c r="O7" s="48"/>
      <c r="P7" s="48"/>
      <c r="Q7" s="52" t="s">
        <v>72</v>
      </c>
      <c r="R7" s="52"/>
      <c r="S7" s="52"/>
      <c r="T7" s="52"/>
      <c r="U7" s="52"/>
      <c r="V7" s="52"/>
      <c r="W7" s="52"/>
      <c r="X7" s="52"/>
      <c r="Y7" s="52"/>
      <c r="Z7" s="52"/>
      <c r="AA7" s="40" t="s">
        <v>99</v>
      </c>
      <c r="AB7" s="40"/>
      <c r="AC7" s="40"/>
      <c r="AD7" s="40"/>
      <c r="AE7" s="40"/>
      <c r="AF7" s="40"/>
      <c r="AG7" s="40"/>
      <c r="AH7" s="40"/>
      <c r="AI7" s="40"/>
      <c r="AJ7" s="40"/>
    </row>
    <row r="8" spans="1:39" ht="60.75" customHeight="1" x14ac:dyDescent="0.2">
      <c r="A8" s="7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8" t="s">
        <v>9</v>
      </c>
      <c r="G8" s="23" t="s">
        <v>10</v>
      </c>
      <c r="H8" s="23" t="s">
        <v>11</v>
      </c>
      <c r="I8" s="23" t="s">
        <v>12</v>
      </c>
      <c r="J8" s="23" t="s">
        <v>13</v>
      </c>
      <c r="K8" s="23" t="s">
        <v>14</v>
      </c>
      <c r="L8" s="24" t="s">
        <v>15</v>
      </c>
      <c r="M8" s="24" t="s">
        <v>16</v>
      </c>
      <c r="N8" s="25" t="s">
        <v>17</v>
      </c>
      <c r="O8" s="25" t="s">
        <v>18</v>
      </c>
      <c r="P8" s="19" t="s">
        <v>64</v>
      </c>
      <c r="Q8" s="26" t="s">
        <v>10</v>
      </c>
      <c r="R8" s="26" t="s">
        <v>11</v>
      </c>
      <c r="S8" s="26" t="s">
        <v>12</v>
      </c>
      <c r="T8" s="26" t="s">
        <v>13</v>
      </c>
      <c r="U8" s="26" t="s">
        <v>14</v>
      </c>
      <c r="V8" s="27" t="s">
        <v>15</v>
      </c>
      <c r="W8" s="27" t="s">
        <v>16</v>
      </c>
      <c r="X8" s="28" t="s">
        <v>17</v>
      </c>
      <c r="Y8" s="28" t="s">
        <v>18</v>
      </c>
      <c r="Z8" s="19" t="s">
        <v>64</v>
      </c>
      <c r="AA8" s="30" t="s">
        <v>10</v>
      </c>
      <c r="AB8" s="30" t="s">
        <v>11</v>
      </c>
      <c r="AC8" s="30" t="s">
        <v>12</v>
      </c>
      <c r="AD8" s="30" t="s">
        <v>13</v>
      </c>
      <c r="AE8" s="30" t="s">
        <v>14</v>
      </c>
      <c r="AF8" s="31" t="s">
        <v>15</v>
      </c>
      <c r="AG8" s="31" t="s">
        <v>16</v>
      </c>
      <c r="AH8" s="32" t="s">
        <v>17</v>
      </c>
      <c r="AI8" s="32" t="s">
        <v>18</v>
      </c>
      <c r="AJ8" s="19" t="s">
        <v>64</v>
      </c>
      <c r="AK8" s="37" t="s">
        <v>125</v>
      </c>
      <c r="AL8" s="37" t="s">
        <v>126</v>
      </c>
      <c r="AM8" s="39" t="s">
        <v>128</v>
      </c>
    </row>
    <row r="9" spans="1:39" ht="68.25" customHeight="1" x14ac:dyDescent="0.2">
      <c r="A9" s="9">
        <v>1</v>
      </c>
      <c r="B9" s="10" t="s">
        <v>19</v>
      </c>
      <c r="C9" s="10" t="s">
        <v>20</v>
      </c>
      <c r="D9" s="10"/>
      <c r="E9" s="10" t="s">
        <v>21</v>
      </c>
      <c r="F9" s="10">
        <v>1</v>
      </c>
      <c r="G9" s="35" t="s">
        <v>66</v>
      </c>
      <c r="H9" s="36">
        <v>44400</v>
      </c>
      <c r="I9" s="12">
        <v>0.19</v>
      </c>
      <c r="J9" s="34">
        <f>+H9*I9</f>
        <v>8436</v>
      </c>
      <c r="K9" s="34">
        <f>+H9+J9</f>
        <v>52836</v>
      </c>
      <c r="L9" s="34">
        <f>+K9*F9</f>
        <v>52836</v>
      </c>
      <c r="M9" s="35">
        <v>30</v>
      </c>
      <c r="N9" s="35" t="s">
        <v>71</v>
      </c>
      <c r="O9" s="13"/>
      <c r="P9" s="20"/>
      <c r="Q9" s="11" t="s">
        <v>73</v>
      </c>
      <c r="R9" s="36">
        <v>36800</v>
      </c>
      <c r="S9" s="12">
        <v>0.19</v>
      </c>
      <c r="T9" s="36">
        <f>+R9*S9</f>
        <v>6992</v>
      </c>
      <c r="U9" s="36">
        <f>+R9+T9</f>
        <v>43792</v>
      </c>
      <c r="V9" s="36">
        <f>+U9*F9</f>
        <v>43792</v>
      </c>
      <c r="W9" s="11" t="s">
        <v>97</v>
      </c>
      <c r="X9" s="11" t="s">
        <v>98</v>
      </c>
      <c r="Y9" s="13"/>
      <c r="Z9" s="20"/>
      <c r="AA9" s="11" t="s">
        <v>100</v>
      </c>
      <c r="AB9" s="36">
        <v>28300</v>
      </c>
      <c r="AC9" s="12">
        <v>0.19</v>
      </c>
      <c r="AD9" s="36">
        <f>+AB9*AC9</f>
        <v>5377</v>
      </c>
      <c r="AE9" s="36">
        <f>+AB9+AD9</f>
        <v>33677</v>
      </c>
      <c r="AF9" s="36">
        <f>+AE9*F9</f>
        <v>33677</v>
      </c>
      <c r="AG9" s="11" t="s">
        <v>124</v>
      </c>
      <c r="AH9" s="11" t="s">
        <v>71</v>
      </c>
      <c r="AI9" s="13"/>
      <c r="AJ9" s="20"/>
      <c r="AK9" s="44">
        <f>MIN(L33,V33,AF33)</f>
        <v>5076897</v>
      </c>
      <c r="AL9" s="44">
        <v>8624882</v>
      </c>
      <c r="AM9" s="44">
        <f>+AL9-AK9</f>
        <v>3547985</v>
      </c>
    </row>
    <row r="10" spans="1:39" ht="79.5" customHeight="1" x14ac:dyDescent="0.2">
      <c r="A10" s="9">
        <v>2</v>
      </c>
      <c r="B10" s="10" t="s">
        <v>22</v>
      </c>
      <c r="C10" s="10" t="s">
        <v>23</v>
      </c>
      <c r="D10" s="10"/>
      <c r="E10" s="10" t="s">
        <v>21</v>
      </c>
      <c r="F10" s="10">
        <v>1</v>
      </c>
      <c r="G10" s="35" t="s">
        <v>66</v>
      </c>
      <c r="H10" s="36">
        <v>27700</v>
      </c>
      <c r="I10" s="12">
        <v>0.19</v>
      </c>
      <c r="J10" s="34">
        <f t="shared" ref="J10:J32" si="0">+H10*I10</f>
        <v>5263</v>
      </c>
      <c r="K10" s="34">
        <f t="shared" ref="K10:K32" si="1">+H10+J10</f>
        <v>32963</v>
      </c>
      <c r="L10" s="34">
        <f>+K10*F10</f>
        <v>32963</v>
      </c>
      <c r="M10" s="35">
        <v>30</v>
      </c>
      <c r="N10" s="35" t="s">
        <v>71</v>
      </c>
      <c r="O10" s="13"/>
      <c r="P10" s="20"/>
      <c r="Q10" s="11" t="s">
        <v>74</v>
      </c>
      <c r="R10" s="36">
        <v>54800</v>
      </c>
      <c r="S10" s="12">
        <v>0.19</v>
      </c>
      <c r="T10" s="36">
        <f t="shared" ref="T10:T32" si="2">+R10*S10</f>
        <v>10412</v>
      </c>
      <c r="U10" s="36">
        <f t="shared" ref="U10:U32" si="3">+R10+T10</f>
        <v>65212</v>
      </c>
      <c r="V10" s="36">
        <f>+U10*F10</f>
        <v>65212</v>
      </c>
      <c r="W10" s="11" t="s">
        <v>97</v>
      </c>
      <c r="X10" s="11" t="s">
        <v>98</v>
      </c>
      <c r="Y10" s="13"/>
      <c r="Z10" s="20"/>
      <c r="AA10" s="11" t="s">
        <v>101</v>
      </c>
      <c r="AB10" s="36">
        <v>52400</v>
      </c>
      <c r="AC10" s="12">
        <v>0.19</v>
      </c>
      <c r="AD10" s="36">
        <f t="shared" ref="AD10:AD32" si="4">+AB10*AC10</f>
        <v>9956</v>
      </c>
      <c r="AE10" s="36">
        <f t="shared" ref="AE10:AE32" si="5">+AB10+AD10</f>
        <v>62356</v>
      </c>
      <c r="AF10" s="36">
        <f>+AE10*F10</f>
        <v>62356</v>
      </c>
      <c r="AG10" s="11" t="s">
        <v>124</v>
      </c>
      <c r="AH10" s="11" t="s">
        <v>71</v>
      </c>
      <c r="AI10" s="13"/>
      <c r="AJ10" s="20"/>
      <c r="AK10" s="45"/>
      <c r="AL10" s="45"/>
      <c r="AM10" s="45"/>
    </row>
    <row r="11" spans="1:39" ht="101.25" customHeight="1" x14ac:dyDescent="0.2">
      <c r="A11" s="9">
        <v>3</v>
      </c>
      <c r="B11" s="10" t="s">
        <v>24</v>
      </c>
      <c r="C11" s="10" t="s">
        <v>25</v>
      </c>
      <c r="D11" s="10"/>
      <c r="E11" s="10" t="s">
        <v>21</v>
      </c>
      <c r="F11" s="10">
        <v>1</v>
      </c>
      <c r="G11" s="35" t="s">
        <v>66</v>
      </c>
      <c r="H11" s="36">
        <v>69300</v>
      </c>
      <c r="I11" s="12">
        <v>0.19</v>
      </c>
      <c r="J11" s="34">
        <f t="shared" si="0"/>
        <v>13167</v>
      </c>
      <c r="K11" s="34">
        <f t="shared" si="1"/>
        <v>82467</v>
      </c>
      <c r="L11" s="34">
        <f>+K11*F11</f>
        <v>82467</v>
      </c>
      <c r="M11" s="35">
        <v>30</v>
      </c>
      <c r="N11" s="35" t="s">
        <v>71</v>
      </c>
      <c r="O11" s="13"/>
      <c r="P11" s="20"/>
      <c r="Q11" s="11" t="s">
        <v>75</v>
      </c>
      <c r="R11" s="36">
        <v>66100</v>
      </c>
      <c r="S11" s="12">
        <v>0.19</v>
      </c>
      <c r="T11" s="36">
        <f t="shared" si="2"/>
        <v>12559</v>
      </c>
      <c r="U11" s="36">
        <f t="shared" si="3"/>
        <v>78659</v>
      </c>
      <c r="V11" s="36">
        <f>+U11*F11</f>
        <v>78659</v>
      </c>
      <c r="W11" s="11" t="s">
        <v>97</v>
      </c>
      <c r="X11" s="11" t="s">
        <v>98</v>
      </c>
      <c r="Y11" s="13"/>
      <c r="Z11" s="20"/>
      <c r="AA11" s="11" t="s">
        <v>102</v>
      </c>
      <c r="AB11" s="36">
        <v>70900</v>
      </c>
      <c r="AC11" s="12">
        <v>0.19</v>
      </c>
      <c r="AD11" s="36">
        <f t="shared" si="4"/>
        <v>13471</v>
      </c>
      <c r="AE11" s="36">
        <f t="shared" si="5"/>
        <v>84371</v>
      </c>
      <c r="AF11" s="36">
        <f>+AE11*F11</f>
        <v>84371</v>
      </c>
      <c r="AG11" s="11" t="s">
        <v>124</v>
      </c>
      <c r="AH11" s="11" t="s">
        <v>71</v>
      </c>
      <c r="AI11" s="13"/>
      <c r="AJ11" s="20"/>
      <c r="AK11" s="45"/>
      <c r="AL11" s="45"/>
      <c r="AM11" s="45"/>
    </row>
    <row r="12" spans="1:39" ht="85.5" customHeight="1" x14ac:dyDescent="0.2">
      <c r="A12" s="9">
        <v>4</v>
      </c>
      <c r="B12" s="10" t="s">
        <v>26</v>
      </c>
      <c r="C12" s="10" t="s">
        <v>27</v>
      </c>
      <c r="D12" s="10"/>
      <c r="E12" s="10" t="s">
        <v>21</v>
      </c>
      <c r="F12" s="10">
        <v>1</v>
      </c>
      <c r="G12" s="35" t="s">
        <v>66</v>
      </c>
      <c r="H12" s="36">
        <v>249600</v>
      </c>
      <c r="I12" s="12">
        <v>0.19</v>
      </c>
      <c r="J12" s="34">
        <f t="shared" si="0"/>
        <v>47424</v>
      </c>
      <c r="K12" s="34">
        <f t="shared" si="1"/>
        <v>297024</v>
      </c>
      <c r="L12" s="34">
        <f>+K12*F12</f>
        <v>297024</v>
      </c>
      <c r="M12" s="35">
        <v>30</v>
      </c>
      <c r="N12" s="35" t="s">
        <v>71</v>
      </c>
      <c r="O12" s="13"/>
      <c r="P12" s="20"/>
      <c r="Q12" s="11" t="s">
        <v>76</v>
      </c>
      <c r="R12" s="36">
        <v>271900</v>
      </c>
      <c r="S12" s="12">
        <v>0.19</v>
      </c>
      <c r="T12" s="36">
        <f t="shared" si="2"/>
        <v>51661</v>
      </c>
      <c r="U12" s="36">
        <f t="shared" si="3"/>
        <v>323561</v>
      </c>
      <c r="V12" s="36">
        <f>+U12*F12</f>
        <v>323561</v>
      </c>
      <c r="W12" s="11" t="s">
        <v>97</v>
      </c>
      <c r="X12" s="11" t="s">
        <v>98</v>
      </c>
      <c r="Y12" s="13"/>
      <c r="Z12" s="20"/>
      <c r="AA12" s="11" t="s">
        <v>103</v>
      </c>
      <c r="AB12" s="36">
        <v>252600</v>
      </c>
      <c r="AC12" s="12">
        <v>0.19</v>
      </c>
      <c r="AD12" s="36">
        <f t="shared" si="4"/>
        <v>47994</v>
      </c>
      <c r="AE12" s="36">
        <f t="shared" si="5"/>
        <v>300594</v>
      </c>
      <c r="AF12" s="36">
        <f>+AE12*F12</f>
        <v>300594</v>
      </c>
      <c r="AG12" s="11" t="s">
        <v>124</v>
      </c>
      <c r="AH12" s="11" t="s">
        <v>71</v>
      </c>
      <c r="AI12" s="13"/>
      <c r="AJ12" s="20"/>
      <c r="AK12" s="45"/>
      <c r="AL12" s="45"/>
      <c r="AM12" s="45"/>
    </row>
    <row r="13" spans="1:39" ht="123" customHeight="1" x14ac:dyDescent="0.2">
      <c r="A13" s="9">
        <v>5</v>
      </c>
      <c r="B13" s="10" t="s">
        <v>28</v>
      </c>
      <c r="C13" s="10" t="s">
        <v>29</v>
      </c>
      <c r="D13" s="10"/>
      <c r="E13" s="10" t="s">
        <v>21</v>
      </c>
      <c r="F13" s="10">
        <v>1</v>
      </c>
      <c r="G13" s="35" t="s">
        <v>66</v>
      </c>
      <c r="H13" s="36">
        <v>12400</v>
      </c>
      <c r="I13" s="12">
        <v>0.19</v>
      </c>
      <c r="J13" s="34">
        <f t="shared" si="0"/>
        <v>2356</v>
      </c>
      <c r="K13" s="34">
        <f t="shared" si="1"/>
        <v>14756</v>
      </c>
      <c r="L13" s="34">
        <f>+K13*F13</f>
        <v>14756</v>
      </c>
      <c r="M13" s="35">
        <v>30</v>
      </c>
      <c r="N13" s="35" t="s">
        <v>71</v>
      </c>
      <c r="O13" s="13"/>
      <c r="P13" s="20"/>
      <c r="Q13" s="11" t="s">
        <v>77</v>
      </c>
      <c r="R13" s="36">
        <v>51200</v>
      </c>
      <c r="S13" s="12">
        <v>0.19</v>
      </c>
      <c r="T13" s="36">
        <f t="shared" si="2"/>
        <v>9728</v>
      </c>
      <c r="U13" s="36">
        <f t="shared" si="3"/>
        <v>60928</v>
      </c>
      <c r="V13" s="36">
        <f>+U13*F13</f>
        <v>60928</v>
      </c>
      <c r="W13" s="11" t="s">
        <v>97</v>
      </c>
      <c r="X13" s="11" t="s">
        <v>98</v>
      </c>
      <c r="Y13" s="13"/>
      <c r="Z13" s="20"/>
      <c r="AA13" s="11" t="s">
        <v>104</v>
      </c>
      <c r="AB13" s="36">
        <v>39600</v>
      </c>
      <c r="AC13" s="12">
        <v>0.19</v>
      </c>
      <c r="AD13" s="36">
        <f t="shared" si="4"/>
        <v>7524</v>
      </c>
      <c r="AE13" s="36">
        <f t="shared" si="5"/>
        <v>47124</v>
      </c>
      <c r="AF13" s="36">
        <f>+AE13*F13</f>
        <v>47124</v>
      </c>
      <c r="AG13" s="11" t="s">
        <v>124</v>
      </c>
      <c r="AH13" s="11" t="s">
        <v>71</v>
      </c>
      <c r="AI13" s="13"/>
      <c r="AJ13" s="20"/>
      <c r="AK13" s="45"/>
      <c r="AL13" s="45"/>
      <c r="AM13" s="45"/>
    </row>
    <row r="14" spans="1:39" ht="107.25" customHeight="1" x14ac:dyDescent="0.2">
      <c r="A14" s="9">
        <v>6</v>
      </c>
      <c r="B14" s="10" t="s">
        <v>30</v>
      </c>
      <c r="C14" s="10" t="s">
        <v>31</v>
      </c>
      <c r="D14" s="10"/>
      <c r="E14" s="10" t="s">
        <v>21</v>
      </c>
      <c r="F14" s="10">
        <v>1</v>
      </c>
      <c r="G14" s="35" t="s">
        <v>66</v>
      </c>
      <c r="H14" s="36">
        <v>2717600</v>
      </c>
      <c r="I14" s="12">
        <v>0.19</v>
      </c>
      <c r="J14" s="34">
        <f t="shared" si="0"/>
        <v>516344</v>
      </c>
      <c r="K14" s="34">
        <f t="shared" si="1"/>
        <v>3233944</v>
      </c>
      <c r="L14" s="34">
        <f>+K14*F14</f>
        <v>3233944</v>
      </c>
      <c r="M14" s="35">
        <v>30</v>
      </c>
      <c r="N14" s="35" t="s">
        <v>71</v>
      </c>
      <c r="O14" s="13"/>
      <c r="P14" s="20"/>
      <c r="Q14" s="11" t="s">
        <v>78</v>
      </c>
      <c r="R14" s="36">
        <v>1259900</v>
      </c>
      <c r="S14" s="12">
        <v>0.19</v>
      </c>
      <c r="T14" s="36">
        <f t="shared" si="2"/>
        <v>239381</v>
      </c>
      <c r="U14" s="36">
        <f t="shared" si="3"/>
        <v>1499281</v>
      </c>
      <c r="V14" s="36">
        <f>+U14*F14</f>
        <v>1499281</v>
      </c>
      <c r="W14" s="11" t="s">
        <v>97</v>
      </c>
      <c r="X14" s="11" t="s">
        <v>98</v>
      </c>
      <c r="Y14" s="13"/>
      <c r="Z14" s="20"/>
      <c r="AA14" s="11" t="s">
        <v>105</v>
      </c>
      <c r="AB14" s="36">
        <v>1419900</v>
      </c>
      <c r="AC14" s="12">
        <v>0.19</v>
      </c>
      <c r="AD14" s="36">
        <f t="shared" si="4"/>
        <v>269781</v>
      </c>
      <c r="AE14" s="36">
        <f t="shared" si="5"/>
        <v>1689681</v>
      </c>
      <c r="AF14" s="36">
        <f>+AE14*F14</f>
        <v>1689681</v>
      </c>
      <c r="AG14" s="11" t="s">
        <v>124</v>
      </c>
      <c r="AH14" s="11" t="s">
        <v>71</v>
      </c>
      <c r="AI14" s="13"/>
      <c r="AJ14" s="20"/>
      <c r="AK14" s="45"/>
      <c r="AL14" s="45"/>
      <c r="AM14" s="45"/>
    </row>
    <row r="15" spans="1:39" ht="96" customHeight="1" x14ac:dyDescent="0.2">
      <c r="A15" s="9">
        <v>7</v>
      </c>
      <c r="B15" s="10" t="s">
        <v>32</v>
      </c>
      <c r="C15" s="10" t="s">
        <v>33</v>
      </c>
      <c r="D15" s="10"/>
      <c r="E15" s="10" t="s">
        <v>21</v>
      </c>
      <c r="F15" s="10">
        <v>1</v>
      </c>
      <c r="G15" s="35" t="s">
        <v>66</v>
      </c>
      <c r="H15" s="36">
        <v>277300</v>
      </c>
      <c r="I15" s="12">
        <v>0.19</v>
      </c>
      <c r="J15" s="34">
        <f t="shared" si="0"/>
        <v>52687</v>
      </c>
      <c r="K15" s="34">
        <f t="shared" si="1"/>
        <v>329987</v>
      </c>
      <c r="L15" s="34">
        <f>+K15*F15</f>
        <v>329987</v>
      </c>
      <c r="M15" s="35">
        <v>30</v>
      </c>
      <c r="N15" s="35" t="s">
        <v>71</v>
      </c>
      <c r="O15" s="13"/>
      <c r="P15" s="20"/>
      <c r="Q15" s="11" t="s">
        <v>79</v>
      </c>
      <c r="R15" s="36">
        <v>293400</v>
      </c>
      <c r="S15" s="12">
        <v>0.19</v>
      </c>
      <c r="T15" s="36">
        <f t="shared" si="2"/>
        <v>55746</v>
      </c>
      <c r="U15" s="36">
        <f t="shared" si="3"/>
        <v>349146</v>
      </c>
      <c r="V15" s="36">
        <f>+U15*F15</f>
        <v>349146</v>
      </c>
      <c r="W15" s="11" t="s">
        <v>97</v>
      </c>
      <c r="X15" s="11" t="s">
        <v>98</v>
      </c>
      <c r="Y15" s="13"/>
      <c r="Z15" s="20"/>
      <c r="AA15" s="11" t="s">
        <v>106</v>
      </c>
      <c r="AB15" s="36">
        <v>507600</v>
      </c>
      <c r="AC15" s="12">
        <v>0.19</v>
      </c>
      <c r="AD15" s="36">
        <f t="shared" si="4"/>
        <v>96444</v>
      </c>
      <c r="AE15" s="36">
        <f t="shared" si="5"/>
        <v>604044</v>
      </c>
      <c r="AF15" s="36">
        <f>+AE15*F15</f>
        <v>604044</v>
      </c>
      <c r="AG15" s="11" t="s">
        <v>124</v>
      </c>
      <c r="AH15" s="11" t="s">
        <v>71</v>
      </c>
      <c r="AI15" s="13"/>
      <c r="AJ15" s="20"/>
      <c r="AK15" s="45"/>
      <c r="AL15" s="45"/>
      <c r="AM15" s="45"/>
    </row>
    <row r="16" spans="1:39" ht="54.75" customHeight="1" x14ac:dyDescent="0.2">
      <c r="A16" s="9">
        <v>8</v>
      </c>
      <c r="B16" s="10" t="s">
        <v>34</v>
      </c>
      <c r="C16" s="10" t="s">
        <v>34</v>
      </c>
      <c r="D16" s="10"/>
      <c r="E16" s="10" t="s">
        <v>21</v>
      </c>
      <c r="F16" s="10">
        <v>1</v>
      </c>
      <c r="G16" s="35" t="s">
        <v>67</v>
      </c>
      <c r="H16" s="36">
        <v>55500</v>
      </c>
      <c r="I16" s="12">
        <v>0.19</v>
      </c>
      <c r="J16" s="34">
        <f t="shared" si="0"/>
        <v>10545</v>
      </c>
      <c r="K16" s="34">
        <f t="shared" si="1"/>
        <v>66045</v>
      </c>
      <c r="L16" s="34">
        <f>+K16*F16</f>
        <v>66045</v>
      </c>
      <c r="M16" s="35">
        <v>30</v>
      </c>
      <c r="N16" s="35" t="s">
        <v>71</v>
      </c>
      <c r="O16" s="13"/>
      <c r="P16" s="20"/>
      <c r="Q16" s="11" t="s">
        <v>80</v>
      </c>
      <c r="R16" s="36">
        <v>20800</v>
      </c>
      <c r="S16" s="12">
        <v>0.19</v>
      </c>
      <c r="T16" s="36">
        <f t="shared" si="2"/>
        <v>3952</v>
      </c>
      <c r="U16" s="36">
        <f t="shared" si="3"/>
        <v>24752</v>
      </c>
      <c r="V16" s="36">
        <f>+U16*F16</f>
        <v>24752</v>
      </c>
      <c r="W16" s="11" t="s">
        <v>97</v>
      </c>
      <c r="X16" s="11" t="s">
        <v>98</v>
      </c>
      <c r="Y16" s="13"/>
      <c r="Z16" s="20"/>
      <c r="AA16" s="11" t="s">
        <v>107</v>
      </c>
      <c r="AB16" s="36">
        <v>85100</v>
      </c>
      <c r="AC16" s="12">
        <v>0.19</v>
      </c>
      <c r="AD16" s="36">
        <f t="shared" si="4"/>
        <v>16169</v>
      </c>
      <c r="AE16" s="36">
        <f t="shared" si="5"/>
        <v>101269</v>
      </c>
      <c r="AF16" s="36">
        <f>+AE16*F16</f>
        <v>101269</v>
      </c>
      <c r="AG16" s="11" t="s">
        <v>124</v>
      </c>
      <c r="AH16" s="11" t="s">
        <v>71</v>
      </c>
      <c r="AI16" s="13"/>
      <c r="AJ16" s="20"/>
      <c r="AK16" s="45"/>
      <c r="AL16" s="45"/>
      <c r="AM16" s="45"/>
    </row>
    <row r="17" spans="1:39" ht="61.5" customHeight="1" x14ac:dyDescent="0.2">
      <c r="A17" s="9">
        <v>9</v>
      </c>
      <c r="B17" s="10" t="s">
        <v>35</v>
      </c>
      <c r="C17" s="10" t="s">
        <v>36</v>
      </c>
      <c r="D17" s="10"/>
      <c r="E17" s="10" t="s">
        <v>21</v>
      </c>
      <c r="F17" s="10">
        <v>3</v>
      </c>
      <c r="G17" s="35" t="s">
        <v>66</v>
      </c>
      <c r="H17" s="36">
        <v>18900</v>
      </c>
      <c r="I17" s="12">
        <v>0.19</v>
      </c>
      <c r="J17" s="34">
        <f t="shared" si="0"/>
        <v>3591</v>
      </c>
      <c r="K17" s="34">
        <f t="shared" si="1"/>
        <v>22491</v>
      </c>
      <c r="L17" s="34">
        <f>+K17*F17</f>
        <v>67473</v>
      </c>
      <c r="M17" s="35">
        <v>30</v>
      </c>
      <c r="N17" s="35" t="s">
        <v>71</v>
      </c>
      <c r="O17" s="13"/>
      <c r="P17" s="20"/>
      <c r="Q17" s="11" t="s">
        <v>81</v>
      </c>
      <c r="R17" s="36">
        <v>55300</v>
      </c>
      <c r="S17" s="12">
        <v>0.19</v>
      </c>
      <c r="T17" s="36">
        <f t="shared" si="2"/>
        <v>10507</v>
      </c>
      <c r="U17" s="36">
        <f t="shared" si="3"/>
        <v>65807</v>
      </c>
      <c r="V17" s="36">
        <f>+U17*F17</f>
        <v>197421</v>
      </c>
      <c r="W17" s="11" t="s">
        <v>97</v>
      </c>
      <c r="X17" s="11" t="s">
        <v>98</v>
      </c>
      <c r="Y17" s="13"/>
      <c r="Z17" s="20"/>
      <c r="AA17" s="11" t="s">
        <v>108</v>
      </c>
      <c r="AB17" s="36">
        <v>65200</v>
      </c>
      <c r="AC17" s="12">
        <v>0.19</v>
      </c>
      <c r="AD17" s="36">
        <f t="shared" si="4"/>
        <v>12388</v>
      </c>
      <c r="AE17" s="36">
        <f t="shared" si="5"/>
        <v>77588</v>
      </c>
      <c r="AF17" s="36">
        <f>+AE17*F17</f>
        <v>232764</v>
      </c>
      <c r="AG17" s="11" t="s">
        <v>124</v>
      </c>
      <c r="AH17" s="11" t="s">
        <v>71</v>
      </c>
      <c r="AI17" s="13"/>
      <c r="AJ17" s="20"/>
      <c r="AK17" s="45"/>
      <c r="AL17" s="45"/>
      <c r="AM17" s="45"/>
    </row>
    <row r="18" spans="1:39" ht="69.75" customHeight="1" x14ac:dyDescent="0.2">
      <c r="A18" s="9">
        <v>10</v>
      </c>
      <c r="B18" s="10" t="s">
        <v>37</v>
      </c>
      <c r="C18" s="10" t="s">
        <v>38</v>
      </c>
      <c r="D18" s="10"/>
      <c r="E18" s="10" t="s">
        <v>21</v>
      </c>
      <c r="F18" s="10">
        <v>1</v>
      </c>
      <c r="G18" s="35" t="s">
        <v>66</v>
      </c>
      <c r="H18" s="36">
        <v>422900</v>
      </c>
      <c r="I18" s="12">
        <v>0.19</v>
      </c>
      <c r="J18" s="34">
        <f t="shared" si="0"/>
        <v>80351</v>
      </c>
      <c r="K18" s="34">
        <f t="shared" si="1"/>
        <v>503251</v>
      </c>
      <c r="L18" s="34">
        <f>+K18*F18</f>
        <v>503251</v>
      </c>
      <c r="M18" s="35">
        <v>30</v>
      </c>
      <c r="N18" s="35" t="s">
        <v>71</v>
      </c>
      <c r="O18" s="13"/>
      <c r="P18" s="20"/>
      <c r="Q18" s="11" t="s">
        <v>82</v>
      </c>
      <c r="R18" s="36">
        <v>451700</v>
      </c>
      <c r="S18" s="12">
        <v>0.19</v>
      </c>
      <c r="T18" s="36">
        <f t="shared" si="2"/>
        <v>85823</v>
      </c>
      <c r="U18" s="36">
        <f t="shared" si="3"/>
        <v>537523</v>
      </c>
      <c r="V18" s="36">
        <f>+U18*F18</f>
        <v>537523</v>
      </c>
      <c r="W18" s="11" t="s">
        <v>97</v>
      </c>
      <c r="X18" s="11" t="s">
        <v>98</v>
      </c>
      <c r="Y18" s="13"/>
      <c r="Z18" s="20"/>
      <c r="AA18" s="11" t="s">
        <v>109</v>
      </c>
      <c r="AB18" s="36">
        <v>482700</v>
      </c>
      <c r="AC18" s="12">
        <v>0.19</v>
      </c>
      <c r="AD18" s="36">
        <f t="shared" si="4"/>
        <v>91713</v>
      </c>
      <c r="AE18" s="36">
        <f t="shared" si="5"/>
        <v>574413</v>
      </c>
      <c r="AF18" s="36">
        <f>+AE18*F18</f>
        <v>574413</v>
      </c>
      <c r="AG18" s="11" t="s">
        <v>124</v>
      </c>
      <c r="AH18" s="11" t="s">
        <v>71</v>
      </c>
      <c r="AI18" s="13"/>
      <c r="AJ18" s="20"/>
      <c r="AK18" s="45"/>
      <c r="AL18" s="45"/>
      <c r="AM18" s="45"/>
    </row>
    <row r="19" spans="1:39" ht="60" customHeight="1" x14ac:dyDescent="0.2">
      <c r="A19" s="9">
        <v>11</v>
      </c>
      <c r="B19" s="10" t="s">
        <v>19</v>
      </c>
      <c r="C19" s="10" t="s">
        <v>39</v>
      </c>
      <c r="D19" s="10"/>
      <c r="E19" s="10" t="s">
        <v>21</v>
      </c>
      <c r="F19" s="10">
        <v>1</v>
      </c>
      <c r="G19" s="35" t="s">
        <v>68</v>
      </c>
      <c r="H19" s="36">
        <v>27700</v>
      </c>
      <c r="I19" s="12">
        <v>0.19</v>
      </c>
      <c r="J19" s="34">
        <f t="shared" si="0"/>
        <v>5263</v>
      </c>
      <c r="K19" s="34">
        <f t="shared" si="1"/>
        <v>32963</v>
      </c>
      <c r="L19" s="34">
        <f>+K19*F19</f>
        <v>32963</v>
      </c>
      <c r="M19" s="35">
        <v>30</v>
      </c>
      <c r="N19" s="35" t="s">
        <v>71</v>
      </c>
      <c r="O19" s="13"/>
      <c r="P19" s="20"/>
      <c r="Q19" s="11" t="s">
        <v>83</v>
      </c>
      <c r="R19" s="36">
        <v>62700</v>
      </c>
      <c r="S19" s="12">
        <v>0.19</v>
      </c>
      <c r="T19" s="36">
        <f t="shared" si="2"/>
        <v>11913</v>
      </c>
      <c r="U19" s="36">
        <f t="shared" si="3"/>
        <v>74613</v>
      </c>
      <c r="V19" s="36">
        <f>+U19*F19</f>
        <v>74613</v>
      </c>
      <c r="W19" s="11" t="s">
        <v>97</v>
      </c>
      <c r="X19" s="11" t="s">
        <v>98</v>
      </c>
      <c r="Y19" s="13"/>
      <c r="Z19" s="20"/>
      <c r="AA19" s="11" t="s">
        <v>110</v>
      </c>
      <c r="AB19" s="36">
        <v>46700</v>
      </c>
      <c r="AC19" s="12">
        <v>0.19</v>
      </c>
      <c r="AD19" s="36">
        <f t="shared" si="4"/>
        <v>8873</v>
      </c>
      <c r="AE19" s="36">
        <f t="shared" si="5"/>
        <v>55573</v>
      </c>
      <c r="AF19" s="36">
        <f>+AE19*F19</f>
        <v>55573</v>
      </c>
      <c r="AG19" s="11" t="s">
        <v>124</v>
      </c>
      <c r="AH19" s="11" t="s">
        <v>71</v>
      </c>
      <c r="AI19" s="13"/>
      <c r="AJ19" s="20"/>
      <c r="AK19" s="45"/>
      <c r="AL19" s="45"/>
      <c r="AM19" s="45"/>
    </row>
    <row r="20" spans="1:39" ht="69" customHeight="1" x14ac:dyDescent="0.2">
      <c r="A20" s="9">
        <v>12</v>
      </c>
      <c r="B20" s="10" t="s">
        <v>40</v>
      </c>
      <c r="C20" s="10" t="s">
        <v>41</v>
      </c>
      <c r="D20" s="10"/>
      <c r="E20" s="10" t="s">
        <v>21</v>
      </c>
      <c r="F20" s="10">
        <v>1</v>
      </c>
      <c r="G20" s="35" t="s">
        <v>66</v>
      </c>
      <c r="H20" s="36">
        <v>48500</v>
      </c>
      <c r="I20" s="12">
        <v>0.19</v>
      </c>
      <c r="J20" s="34">
        <f t="shared" si="0"/>
        <v>9215</v>
      </c>
      <c r="K20" s="34">
        <f t="shared" si="1"/>
        <v>57715</v>
      </c>
      <c r="L20" s="34">
        <f>+K20*F20</f>
        <v>57715</v>
      </c>
      <c r="M20" s="35">
        <v>30</v>
      </c>
      <c r="N20" s="35" t="s">
        <v>71</v>
      </c>
      <c r="O20" s="13"/>
      <c r="P20" s="20"/>
      <c r="Q20" s="11" t="s">
        <v>84</v>
      </c>
      <c r="R20" s="36">
        <v>33900</v>
      </c>
      <c r="S20" s="12">
        <v>0.19</v>
      </c>
      <c r="T20" s="36">
        <f t="shared" si="2"/>
        <v>6441</v>
      </c>
      <c r="U20" s="36">
        <f t="shared" si="3"/>
        <v>40341</v>
      </c>
      <c r="V20" s="36">
        <f>+U20*F20</f>
        <v>40341</v>
      </c>
      <c r="W20" s="11" t="s">
        <v>97</v>
      </c>
      <c r="X20" s="11" t="s">
        <v>98</v>
      </c>
      <c r="Y20" s="13"/>
      <c r="Z20" s="20"/>
      <c r="AA20" s="11" t="s">
        <v>111</v>
      </c>
      <c r="AB20" s="36">
        <v>24000</v>
      </c>
      <c r="AC20" s="12">
        <v>0.19</v>
      </c>
      <c r="AD20" s="36">
        <f t="shared" si="4"/>
        <v>4560</v>
      </c>
      <c r="AE20" s="36">
        <f t="shared" si="5"/>
        <v>28560</v>
      </c>
      <c r="AF20" s="36">
        <f>+AE20*F20</f>
        <v>28560</v>
      </c>
      <c r="AG20" s="11" t="s">
        <v>124</v>
      </c>
      <c r="AH20" s="11" t="s">
        <v>71</v>
      </c>
      <c r="AI20" s="13"/>
      <c r="AJ20" s="20"/>
      <c r="AK20" s="45"/>
      <c r="AL20" s="45"/>
      <c r="AM20" s="45"/>
    </row>
    <row r="21" spans="1:39" ht="65.25" customHeight="1" x14ac:dyDescent="0.2">
      <c r="A21" s="9">
        <v>13</v>
      </c>
      <c r="B21" s="10" t="s">
        <v>42</v>
      </c>
      <c r="C21" s="10" t="s">
        <v>43</v>
      </c>
      <c r="D21" s="10"/>
      <c r="E21" s="10" t="s">
        <v>21</v>
      </c>
      <c r="F21" s="10">
        <v>3</v>
      </c>
      <c r="G21" s="35" t="s">
        <v>66</v>
      </c>
      <c r="H21" s="36">
        <v>44400</v>
      </c>
      <c r="I21" s="12">
        <v>0.19</v>
      </c>
      <c r="J21" s="34">
        <f t="shared" si="0"/>
        <v>8436</v>
      </c>
      <c r="K21" s="34">
        <f t="shared" si="1"/>
        <v>52836</v>
      </c>
      <c r="L21" s="34">
        <f>+K21*F21</f>
        <v>158508</v>
      </c>
      <c r="M21" s="35">
        <v>30</v>
      </c>
      <c r="N21" s="35" t="s">
        <v>71</v>
      </c>
      <c r="O21" s="13"/>
      <c r="P21" s="20"/>
      <c r="Q21" s="11" t="s">
        <v>85</v>
      </c>
      <c r="R21" s="36">
        <v>57600</v>
      </c>
      <c r="S21" s="12">
        <v>0.19</v>
      </c>
      <c r="T21" s="36">
        <f t="shared" si="2"/>
        <v>10944</v>
      </c>
      <c r="U21" s="36">
        <f t="shared" si="3"/>
        <v>68544</v>
      </c>
      <c r="V21" s="36">
        <f>+U21*F21</f>
        <v>205632</v>
      </c>
      <c r="W21" s="11" t="s">
        <v>97</v>
      </c>
      <c r="X21" s="11" t="s">
        <v>98</v>
      </c>
      <c r="Y21" s="13"/>
      <c r="Z21" s="20"/>
      <c r="AA21" s="11" t="s">
        <v>112</v>
      </c>
      <c r="AB21" s="36">
        <v>73700</v>
      </c>
      <c r="AC21" s="12">
        <v>0.19</v>
      </c>
      <c r="AD21" s="36">
        <f t="shared" si="4"/>
        <v>14003</v>
      </c>
      <c r="AE21" s="36">
        <f t="shared" si="5"/>
        <v>87703</v>
      </c>
      <c r="AF21" s="36">
        <f>+AE21*F21</f>
        <v>263109</v>
      </c>
      <c r="AG21" s="11" t="s">
        <v>124</v>
      </c>
      <c r="AH21" s="11" t="s">
        <v>71</v>
      </c>
      <c r="AI21" s="13"/>
      <c r="AJ21" s="20"/>
      <c r="AK21" s="45"/>
      <c r="AL21" s="45"/>
      <c r="AM21" s="45"/>
    </row>
    <row r="22" spans="1:39" ht="78" customHeight="1" x14ac:dyDescent="0.2">
      <c r="A22" s="9">
        <v>14</v>
      </c>
      <c r="B22" s="10" t="s">
        <v>28</v>
      </c>
      <c r="C22" s="10" t="s">
        <v>44</v>
      </c>
      <c r="D22" s="10"/>
      <c r="E22" s="10" t="s">
        <v>21</v>
      </c>
      <c r="F22" s="10">
        <v>1</v>
      </c>
      <c r="G22" s="35" t="s">
        <v>66</v>
      </c>
      <c r="H22" s="36">
        <v>12400</v>
      </c>
      <c r="I22" s="12">
        <v>0.19</v>
      </c>
      <c r="J22" s="34">
        <f t="shared" si="0"/>
        <v>2356</v>
      </c>
      <c r="K22" s="34">
        <f t="shared" si="1"/>
        <v>14756</v>
      </c>
      <c r="L22" s="34">
        <f>+K22*F22</f>
        <v>14756</v>
      </c>
      <c r="M22" s="35">
        <v>30</v>
      </c>
      <c r="N22" s="35" t="s">
        <v>71</v>
      </c>
      <c r="O22" s="13"/>
      <c r="P22" s="20"/>
      <c r="Q22" s="11" t="s">
        <v>86</v>
      </c>
      <c r="R22" s="36">
        <v>53000</v>
      </c>
      <c r="S22" s="12">
        <v>0.19</v>
      </c>
      <c r="T22" s="36">
        <f t="shared" si="2"/>
        <v>10070</v>
      </c>
      <c r="U22" s="36">
        <f t="shared" si="3"/>
        <v>63070</v>
      </c>
      <c r="V22" s="36">
        <f>+U22*F22</f>
        <v>63070</v>
      </c>
      <c r="W22" s="11" t="s">
        <v>97</v>
      </c>
      <c r="X22" s="11" t="s">
        <v>98</v>
      </c>
      <c r="Y22" s="13"/>
      <c r="Z22" s="20"/>
      <c r="AA22" s="11" t="s">
        <v>113</v>
      </c>
      <c r="AB22" s="36">
        <v>41000</v>
      </c>
      <c r="AC22" s="12">
        <v>0.19</v>
      </c>
      <c r="AD22" s="36">
        <f t="shared" si="4"/>
        <v>7790</v>
      </c>
      <c r="AE22" s="36">
        <f t="shared" si="5"/>
        <v>48790</v>
      </c>
      <c r="AF22" s="36">
        <f>+AE22*F22</f>
        <v>48790</v>
      </c>
      <c r="AG22" s="11" t="s">
        <v>124</v>
      </c>
      <c r="AH22" s="11" t="s">
        <v>71</v>
      </c>
      <c r="AI22" s="13"/>
      <c r="AJ22" s="20"/>
      <c r="AK22" s="45"/>
      <c r="AL22" s="45"/>
      <c r="AM22" s="45"/>
    </row>
    <row r="23" spans="1:39" ht="88.5" customHeight="1" x14ac:dyDescent="0.2">
      <c r="A23" s="9">
        <v>15</v>
      </c>
      <c r="B23" s="10" t="s">
        <v>45</v>
      </c>
      <c r="C23" s="10" t="s">
        <v>46</v>
      </c>
      <c r="D23" s="10"/>
      <c r="E23" s="10" t="s">
        <v>21</v>
      </c>
      <c r="F23" s="10">
        <v>1</v>
      </c>
      <c r="G23" s="35" t="s">
        <v>66</v>
      </c>
      <c r="H23" s="36">
        <v>97100</v>
      </c>
      <c r="I23" s="12">
        <v>0.19</v>
      </c>
      <c r="J23" s="34">
        <f t="shared" si="0"/>
        <v>18449</v>
      </c>
      <c r="K23" s="34">
        <f t="shared" si="1"/>
        <v>115549</v>
      </c>
      <c r="L23" s="34">
        <f>+K23*F23</f>
        <v>115549</v>
      </c>
      <c r="M23" s="35">
        <v>30</v>
      </c>
      <c r="N23" s="35" t="s">
        <v>71</v>
      </c>
      <c r="O23" s="13"/>
      <c r="P23" s="20"/>
      <c r="Q23" s="11" t="s">
        <v>87</v>
      </c>
      <c r="R23" s="36">
        <v>102200</v>
      </c>
      <c r="S23" s="12">
        <v>0.19</v>
      </c>
      <c r="T23" s="36">
        <f t="shared" si="2"/>
        <v>19418</v>
      </c>
      <c r="U23" s="36">
        <f t="shared" si="3"/>
        <v>121618</v>
      </c>
      <c r="V23" s="36">
        <f>+U23*F23</f>
        <v>121618</v>
      </c>
      <c r="W23" s="11" t="s">
        <v>97</v>
      </c>
      <c r="X23" s="11" t="s">
        <v>98</v>
      </c>
      <c r="Y23" s="13"/>
      <c r="Z23" s="20"/>
      <c r="AA23" s="11" t="s">
        <v>114</v>
      </c>
      <c r="AB23" s="36">
        <v>75100</v>
      </c>
      <c r="AC23" s="12">
        <v>0.19</v>
      </c>
      <c r="AD23" s="36">
        <f t="shared" si="4"/>
        <v>14269</v>
      </c>
      <c r="AE23" s="36">
        <f t="shared" si="5"/>
        <v>89369</v>
      </c>
      <c r="AF23" s="36">
        <f>+AE23*F23</f>
        <v>89369</v>
      </c>
      <c r="AG23" s="11" t="s">
        <v>124</v>
      </c>
      <c r="AH23" s="11" t="s">
        <v>71</v>
      </c>
      <c r="AI23" s="13"/>
      <c r="AJ23" s="20"/>
      <c r="AK23" s="45"/>
      <c r="AL23" s="45"/>
      <c r="AM23" s="45"/>
    </row>
    <row r="24" spans="1:39" ht="78" customHeight="1" x14ac:dyDescent="0.2">
      <c r="A24" s="9">
        <v>16</v>
      </c>
      <c r="B24" s="10" t="s">
        <v>47</v>
      </c>
      <c r="C24" s="10" t="s">
        <v>48</v>
      </c>
      <c r="D24" s="10"/>
      <c r="E24" s="10" t="s">
        <v>21</v>
      </c>
      <c r="F24" s="10">
        <v>3</v>
      </c>
      <c r="G24" s="35" t="s">
        <v>67</v>
      </c>
      <c r="H24" s="36">
        <v>58200</v>
      </c>
      <c r="I24" s="12">
        <v>0.19</v>
      </c>
      <c r="J24" s="34">
        <f t="shared" si="0"/>
        <v>11058</v>
      </c>
      <c r="K24" s="34">
        <f t="shared" si="1"/>
        <v>69258</v>
      </c>
      <c r="L24" s="34">
        <f>+K24*F24</f>
        <v>207774</v>
      </c>
      <c r="M24" s="35">
        <v>30</v>
      </c>
      <c r="N24" s="35" t="s">
        <v>71</v>
      </c>
      <c r="O24" s="13"/>
      <c r="P24" s="20"/>
      <c r="Q24" s="11" t="s">
        <v>88</v>
      </c>
      <c r="R24" s="36">
        <v>38600</v>
      </c>
      <c r="S24" s="12">
        <v>0.19</v>
      </c>
      <c r="T24" s="36">
        <f t="shared" si="2"/>
        <v>7334</v>
      </c>
      <c r="U24" s="36">
        <f t="shared" si="3"/>
        <v>45934</v>
      </c>
      <c r="V24" s="36">
        <f>+U24*F24</f>
        <v>137802</v>
      </c>
      <c r="W24" s="11" t="s">
        <v>97</v>
      </c>
      <c r="X24" s="11" t="s">
        <v>98</v>
      </c>
      <c r="Y24" s="13"/>
      <c r="Z24" s="20"/>
      <c r="AA24" s="11" t="s">
        <v>115</v>
      </c>
      <c r="AB24" s="36">
        <v>80800</v>
      </c>
      <c r="AC24" s="12">
        <v>0.19</v>
      </c>
      <c r="AD24" s="36">
        <f t="shared" si="4"/>
        <v>15352</v>
      </c>
      <c r="AE24" s="36">
        <f t="shared" si="5"/>
        <v>96152</v>
      </c>
      <c r="AF24" s="36">
        <f>+AE24*F24</f>
        <v>288456</v>
      </c>
      <c r="AG24" s="11" t="s">
        <v>124</v>
      </c>
      <c r="AH24" s="11" t="s">
        <v>71</v>
      </c>
      <c r="AI24" s="13"/>
      <c r="AJ24" s="20"/>
      <c r="AK24" s="45"/>
      <c r="AL24" s="45"/>
      <c r="AM24" s="45"/>
    </row>
    <row r="25" spans="1:39" ht="83.25" customHeight="1" x14ac:dyDescent="0.2">
      <c r="A25" s="9">
        <v>17</v>
      </c>
      <c r="B25" s="10" t="s">
        <v>49</v>
      </c>
      <c r="C25" s="10" t="s">
        <v>50</v>
      </c>
      <c r="D25" s="10"/>
      <c r="E25" s="10" t="s">
        <v>21</v>
      </c>
      <c r="F25" s="10">
        <v>1</v>
      </c>
      <c r="G25" s="35" t="s">
        <v>66</v>
      </c>
      <c r="H25" s="36">
        <v>41600</v>
      </c>
      <c r="I25" s="12">
        <v>0.19</v>
      </c>
      <c r="J25" s="34">
        <f t="shared" si="0"/>
        <v>7904</v>
      </c>
      <c r="K25" s="34">
        <f t="shared" si="1"/>
        <v>49504</v>
      </c>
      <c r="L25" s="34">
        <f>+K25*F25</f>
        <v>49504</v>
      </c>
      <c r="M25" s="35">
        <v>30</v>
      </c>
      <c r="N25" s="35" t="s">
        <v>71</v>
      </c>
      <c r="O25" s="13"/>
      <c r="P25" s="20"/>
      <c r="Q25" s="11" t="s">
        <v>89</v>
      </c>
      <c r="R25" s="36">
        <v>71700</v>
      </c>
      <c r="S25" s="12">
        <v>0.19</v>
      </c>
      <c r="T25" s="36">
        <f t="shared" si="2"/>
        <v>13623</v>
      </c>
      <c r="U25" s="36">
        <f t="shared" si="3"/>
        <v>85323</v>
      </c>
      <c r="V25" s="36">
        <f>+U25*F25</f>
        <v>85323</v>
      </c>
      <c r="W25" s="11" t="s">
        <v>97</v>
      </c>
      <c r="X25" s="11" t="s">
        <v>98</v>
      </c>
      <c r="Y25" s="13"/>
      <c r="Z25" s="20"/>
      <c r="AA25" s="11" t="s">
        <v>116</v>
      </c>
      <c r="AB25" s="36">
        <v>86500</v>
      </c>
      <c r="AC25" s="12">
        <v>0.19</v>
      </c>
      <c r="AD25" s="36">
        <f t="shared" si="4"/>
        <v>16435</v>
      </c>
      <c r="AE25" s="36">
        <f t="shared" si="5"/>
        <v>102935</v>
      </c>
      <c r="AF25" s="36">
        <f>+AE25*F25</f>
        <v>102935</v>
      </c>
      <c r="AG25" s="11" t="s">
        <v>124</v>
      </c>
      <c r="AH25" s="11" t="s">
        <v>71</v>
      </c>
      <c r="AI25" s="13"/>
      <c r="AJ25" s="20"/>
      <c r="AK25" s="45"/>
      <c r="AL25" s="45"/>
      <c r="AM25" s="45"/>
    </row>
    <row r="26" spans="1:39" ht="101.25" customHeight="1" x14ac:dyDescent="0.2">
      <c r="A26" s="9">
        <v>18</v>
      </c>
      <c r="B26" s="10" t="s">
        <v>51</v>
      </c>
      <c r="C26" s="10" t="s">
        <v>52</v>
      </c>
      <c r="D26" s="10"/>
      <c r="E26" s="10" t="s">
        <v>21</v>
      </c>
      <c r="F26" s="10">
        <v>1</v>
      </c>
      <c r="G26" s="35" t="s">
        <v>66</v>
      </c>
      <c r="H26" s="36">
        <v>180300</v>
      </c>
      <c r="I26" s="12">
        <v>0.19</v>
      </c>
      <c r="J26" s="34">
        <f t="shared" si="0"/>
        <v>34257</v>
      </c>
      <c r="K26" s="34">
        <f t="shared" si="1"/>
        <v>214557</v>
      </c>
      <c r="L26" s="34">
        <f>+K26*F26</f>
        <v>214557</v>
      </c>
      <c r="M26" s="35">
        <v>30</v>
      </c>
      <c r="N26" s="35" t="s">
        <v>71</v>
      </c>
      <c r="O26" s="13"/>
      <c r="P26" s="20"/>
      <c r="Q26" s="11" t="s">
        <v>90</v>
      </c>
      <c r="R26" s="36">
        <v>201200</v>
      </c>
      <c r="S26" s="12">
        <v>0.19</v>
      </c>
      <c r="T26" s="36">
        <f t="shared" si="2"/>
        <v>38228</v>
      </c>
      <c r="U26" s="36">
        <f t="shared" si="3"/>
        <v>239428</v>
      </c>
      <c r="V26" s="36">
        <f>+U26*F26</f>
        <v>239428</v>
      </c>
      <c r="W26" s="11" t="s">
        <v>97</v>
      </c>
      <c r="X26" s="11" t="s">
        <v>98</v>
      </c>
      <c r="Y26" s="13"/>
      <c r="Z26" s="20"/>
      <c r="AA26" s="11" t="s">
        <v>117</v>
      </c>
      <c r="AB26" s="36">
        <v>185700</v>
      </c>
      <c r="AC26" s="12">
        <v>0.19</v>
      </c>
      <c r="AD26" s="36">
        <f t="shared" si="4"/>
        <v>35283</v>
      </c>
      <c r="AE26" s="36">
        <f t="shared" si="5"/>
        <v>220983</v>
      </c>
      <c r="AF26" s="36">
        <f>+AE26*F26</f>
        <v>220983</v>
      </c>
      <c r="AG26" s="11" t="s">
        <v>124</v>
      </c>
      <c r="AH26" s="11" t="s">
        <v>71</v>
      </c>
      <c r="AI26" s="13"/>
      <c r="AJ26" s="20"/>
      <c r="AK26" s="45"/>
      <c r="AL26" s="45"/>
      <c r="AM26" s="45"/>
    </row>
    <row r="27" spans="1:39" ht="61.5" customHeight="1" x14ac:dyDescent="0.2">
      <c r="A27" s="9">
        <v>19</v>
      </c>
      <c r="B27" s="10" t="s">
        <v>35</v>
      </c>
      <c r="C27" s="10" t="s">
        <v>53</v>
      </c>
      <c r="D27" s="10"/>
      <c r="E27" s="10" t="s">
        <v>21</v>
      </c>
      <c r="F27" s="10">
        <v>4</v>
      </c>
      <c r="G27" s="35" t="s">
        <v>66</v>
      </c>
      <c r="H27" s="36">
        <v>13900</v>
      </c>
      <c r="I27" s="12">
        <v>0.19</v>
      </c>
      <c r="J27" s="34">
        <f t="shared" si="0"/>
        <v>2641</v>
      </c>
      <c r="K27" s="34">
        <f t="shared" si="1"/>
        <v>16541</v>
      </c>
      <c r="L27" s="34">
        <f>+K27*F27</f>
        <v>66164</v>
      </c>
      <c r="M27" s="35">
        <v>30</v>
      </c>
      <c r="N27" s="35" t="s">
        <v>71</v>
      </c>
      <c r="O27" s="13"/>
      <c r="P27" s="20"/>
      <c r="Q27" s="11" t="s">
        <v>91</v>
      </c>
      <c r="R27" s="36">
        <v>55800</v>
      </c>
      <c r="S27" s="12">
        <v>0.19</v>
      </c>
      <c r="T27" s="36">
        <f t="shared" si="2"/>
        <v>10602</v>
      </c>
      <c r="U27" s="36">
        <f t="shared" si="3"/>
        <v>66402</v>
      </c>
      <c r="V27" s="36">
        <f>+U27*F27</f>
        <v>265608</v>
      </c>
      <c r="W27" s="11" t="s">
        <v>97</v>
      </c>
      <c r="X27" s="11" t="s">
        <v>98</v>
      </c>
      <c r="Y27" s="13"/>
      <c r="Z27" s="20"/>
      <c r="AA27" s="11" t="s">
        <v>118</v>
      </c>
      <c r="AB27" s="36">
        <v>68000</v>
      </c>
      <c r="AC27" s="12">
        <v>0.19</v>
      </c>
      <c r="AD27" s="36">
        <f t="shared" si="4"/>
        <v>12920</v>
      </c>
      <c r="AE27" s="36">
        <f t="shared" si="5"/>
        <v>80920</v>
      </c>
      <c r="AF27" s="36">
        <f>+AE27*F27</f>
        <v>323680</v>
      </c>
      <c r="AG27" s="11" t="s">
        <v>124</v>
      </c>
      <c r="AH27" s="11" t="s">
        <v>71</v>
      </c>
      <c r="AI27" s="13"/>
      <c r="AJ27" s="20"/>
      <c r="AK27" s="45"/>
      <c r="AL27" s="45"/>
      <c r="AM27" s="45"/>
    </row>
    <row r="28" spans="1:39" ht="64.5" customHeight="1" x14ac:dyDescent="0.2">
      <c r="A28" s="9">
        <v>20</v>
      </c>
      <c r="B28" s="10" t="s">
        <v>54</v>
      </c>
      <c r="C28" s="10" t="s">
        <v>55</v>
      </c>
      <c r="D28" s="10"/>
      <c r="E28" s="10" t="s">
        <v>21</v>
      </c>
      <c r="F28" s="10">
        <v>1</v>
      </c>
      <c r="G28" s="35" t="s">
        <v>66</v>
      </c>
      <c r="H28" s="36">
        <v>62300</v>
      </c>
      <c r="I28" s="12">
        <v>0.19</v>
      </c>
      <c r="J28" s="34">
        <f t="shared" si="0"/>
        <v>11837</v>
      </c>
      <c r="K28" s="34">
        <f t="shared" si="1"/>
        <v>74137</v>
      </c>
      <c r="L28" s="34">
        <f>+K28*F28</f>
        <v>74137</v>
      </c>
      <c r="M28" s="35">
        <v>30</v>
      </c>
      <c r="N28" s="35" t="s">
        <v>71</v>
      </c>
      <c r="O28" s="13"/>
      <c r="P28" s="20"/>
      <c r="Q28" s="11" t="s">
        <v>92</v>
      </c>
      <c r="R28" s="36">
        <v>84800</v>
      </c>
      <c r="S28" s="12">
        <v>0.19</v>
      </c>
      <c r="T28" s="36">
        <f t="shared" si="2"/>
        <v>16112</v>
      </c>
      <c r="U28" s="36">
        <f t="shared" si="3"/>
        <v>100912</v>
      </c>
      <c r="V28" s="36">
        <f>+U28*F28</f>
        <v>100912</v>
      </c>
      <c r="W28" s="11" t="s">
        <v>97</v>
      </c>
      <c r="X28" s="11" t="s">
        <v>98</v>
      </c>
      <c r="Y28" s="13"/>
      <c r="Z28" s="20"/>
      <c r="AA28" s="11" t="s">
        <v>119</v>
      </c>
      <c r="AB28" s="36">
        <v>63800</v>
      </c>
      <c r="AC28" s="12">
        <v>0.19</v>
      </c>
      <c r="AD28" s="36">
        <f t="shared" si="4"/>
        <v>12122</v>
      </c>
      <c r="AE28" s="36">
        <f t="shared" si="5"/>
        <v>75922</v>
      </c>
      <c r="AF28" s="36">
        <f>+AE28*F28</f>
        <v>75922</v>
      </c>
      <c r="AG28" s="11" t="s">
        <v>124</v>
      </c>
      <c r="AH28" s="11" t="s">
        <v>71</v>
      </c>
      <c r="AI28" s="13"/>
      <c r="AJ28" s="20"/>
      <c r="AK28" s="45"/>
      <c r="AL28" s="45"/>
      <c r="AM28" s="45"/>
    </row>
    <row r="29" spans="1:39" ht="72.75" customHeight="1" x14ac:dyDescent="0.2">
      <c r="A29" s="9">
        <v>21</v>
      </c>
      <c r="B29" s="10" t="s">
        <v>56</v>
      </c>
      <c r="C29" s="10" t="s">
        <v>57</v>
      </c>
      <c r="D29" s="10"/>
      <c r="E29" s="10" t="s">
        <v>21</v>
      </c>
      <c r="F29" s="10">
        <v>1</v>
      </c>
      <c r="G29" s="35" t="s">
        <v>66</v>
      </c>
      <c r="H29" s="36">
        <v>140700</v>
      </c>
      <c r="I29" s="12">
        <v>0.19</v>
      </c>
      <c r="J29" s="34">
        <f t="shared" si="0"/>
        <v>26733</v>
      </c>
      <c r="K29" s="34">
        <f t="shared" si="1"/>
        <v>167433</v>
      </c>
      <c r="L29" s="34">
        <f>+K29*F29</f>
        <v>167433</v>
      </c>
      <c r="M29" s="35">
        <v>30</v>
      </c>
      <c r="N29" s="35" t="s">
        <v>71</v>
      </c>
      <c r="O29" s="13"/>
      <c r="P29" s="20"/>
      <c r="Q29" s="11" t="s">
        <v>93</v>
      </c>
      <c r="R29" s="36">
        <v>129600</v>
      </c>
      <c r="S29" s="12">
        <v>0.19</v>
      </c>
      <c r="T29" s="36">
        <f t="shared" si="2"/>
        <v>24624</v>
      </c>
      <c r="U29" s="36">
        <f t="shared" si="3"/>
        <v>154224</v>
      </c>
      <c r="V29" s="36">
        <f>+U29*F29</f>
        <v>154224</v>
      </c>
      <c r="W29" s="11" t="s">
        <v>97</v>
      </c>
      <c r="X29" s="11" t="s">
        <v>98</v>
      </c>
      <c r="Y29" s="13"/>
      <c r="Z29" s="20"/>
      <c r="AA29" s="11" t="s">
        <v>120</v>
      </c>
      <c r="AB29" s="36">
        <v>156100</v>
      </c>
      <c r="AC29" s="12">
        <v>0.19</v>
      </c>
      <c r="AD29" s="36">
        <f t="shared" si="4"/>
        <v>29659</v>
      </c>
      <c r="AE29" s="36">
        <f t="shared" si="5"/>
        <v>185759</v>
      </c>
      <c r="AF29" s="36">
        <f>+AE29*F29</f>
        <v>185759</v>
      </c>
      <c r="AG29" s="11" t="s">
        <v>124</v>
      </c>
      <c r="AH29" s="11" t="s">
        <v>71</v>
      </c>
      <c r="AI29" s="13"/>
      <c r="AJ29" s="20"/>
      <c r="AK29" s="45"/>
      <c r="AL29" s="45"/>
      <c r="AM29" s="45"/>
    </row>
    <row r="30" spans="1:39" ht="38.25" customHeight="1" x14ac:dyDescent="0.2">
      <c r="A30" s="9">
        <v>22</v>
      </c>
      <c r="B30" s="10" t="s">
        <v>58</v>
      </c>
      <c r="C30" s="10" t="s">
        <v>59</v>
      </c>
      <c r="D30" s="10"/>
      <c r="E30" s="10" t="s">
        <v>21</v>
      </c>
      <c r="F30" s="10">
        <v>2</v>
      </c>
      <c r="G30" s="35" t="s">
        <v>69</v>
      </c>
      <c r="H30" s="36">
        <v>9700</v>
      </c>
      <c r="I30" s="12">
        <v>0.19</v>
      </c>
      <c r="J30" s="34">
        <f t="shared" si="0"/>
        <v>1843</v>
      </c>
      <c r="K30" s="34">
        <f t="shared" si="1"/>
        <v>11543</v>
      </c>
      <c r="L30" s="34">
        <f>+K30*F30</f>
        <v>23086</v>
      </c>
      <c r="M30" s="35">
        <v>30</v>
      </c>
      <c r="N30" s="35" t="s">
        <v>71</v>
      </c>
      <c r="O30" s="13"/>
      <c r="P30" s="20"/>
      <c r="Q30" s="11" t="s">
        <v>94</v>
      </c>
      <c r="R30" s="36">
        <v>35800</v>
      </c>
      <c r="S30" s="12">
        <v>0.19</v>
      </c>
      <c r="T30" s="36">
        <f t="shared" si="2"/>
        <v>6802</v>
      </c>
      <c r="U30" s="36">
        <f t="shared" si="3"/>
        <v>42602</v>
      </c>
      <c r="V30" s="36">
        <f>+U30*F30</f>
        <v>85204</v>
      </c>
      <c r="W30" s="11" t="s">
        <v>97</v>
      </c>
      <c r="X30" s="11" t="s">
        <v>98</v>
      </c>
      <c r="Y30" s="13"/>
      <c r="Z30" s="20"/>
      <c r="AA30" s="11" t="s">
        <v>121</v>
      </c>
      <c r="AB30" s="36">
        <v>21200</v>
      </c>
      <c r="AC30" s="12">
        <v>0.19</v>
      </c>
      <c r="AD30" s="36">
        <f t="shared" si="4"/>
        <v>4028</v>
      </c>
      <c r="AE30" s="36">
        <f t="shared" si="5"/>
        <v>25228</v>
      </c>
      <c r="AF30" s="36">
        <f>+AE30*F30</f>
        <v>50456</v>
      </c>
      <c r="AG30" s="11" t="s">
        <v>124</v>
      </c>
      <c r="AH30" s="11" t="s">
        <v>71</v>
      </c>
      <c r="AI30" s="13"/>
      <c r="AJ30" s="20"/>
      <c r="AK30" s="45"/>
      <c r="AL30" s="45"/>
      <c r="AM30" s="45"/>
    </row>
    <row r="31" spans="1:39" ht="79.5" customHeight="1" x14ac:dyDescent="0.2">
      <c r="A31" s="9">
        <v>23</v>
      </c>
      <c r="B31" s="10" t="s">
        <v>56</v>
      </c>
      <c r="C31" s="10" t="s">
        <v>60</v>
      </c>
      <c r="D31" s="10"/>
      <c r="E31" s="10" t="s">
        <v>21</v>
      </c>
      <c r="F31" s="10">
        <v>1</v>
      </c>
      <c r="G31" s="35" t="s">
        <v>66</v>
      </c>
      <c r="H31" s="36">
        <v>166400</v>
      </c>
      <c r="I31" s="12">
        <v>0.19</v>
      </c>
      <c r="J31" s="34">
        <f t="shared" si="0"/>
        <v>31616</v>
      </c>
      <c r="K31" s="34">
        <f t="shared" si="1"/>
        <v>198016</v>
      </c>
      <c r="L31" s="34">
        <f>+K31*F31</f>
        <v>198016</v>
      </c>
      <c r="M31" s="35">
        <v>30</v>
      </c>
      <c r="N31" s="35" t="s">
        <v>71</v>
      </c>
      <c r="O31" s="13"/>
      <c r="P31" s="20"/>
      <c r="Q31" s="11" t="s">
        <v>95</v>
      </c>
      <c r="R31" s="36">
        <v>147400</v>
      </c>
      <c r="S31" s="12">
        <v>0.19</v>
      </c>
      <c r="T31" s="36">
        <f t="shared" si="2"/>
        <v>28006</v>
      </c>
      <c r="U31" s="36">
        <f t="shared" si="3"/>
        <v>175406</v>
      </c>
      <c r="V31" s="36">
        <f>+U31*F31</f>
        <v>175406</v>
      </c>
      <c r="W31" s="11" t="s">
        <v>97</v>
      </c>
      <c r="X31" s="11" t="s">
        <v>98</v>
      </c>
      <c r="Y31" s="13"/>
      <c r="Z31" s="20"/>
      <c r="AA31" s="11" t="s">
        <v>122</v>
      </c>
      <c r="AB31" s="36">
        <v>207200</v>
      </c>
      <c r="AC31" s="12">
        <v>0.19</v>
      </c>
      <c r="AD31" s="36">
        <f t="shared" si="4"/>
        <v>39368</v>
      </c>
      <c r="AE31" s="36">
        <f t="shared" si="5"/>
        <v>246568</v>
      </c>
      <c r="AF31" s="36">
        <f>+AE31*F31</f>
        <v>246568</v>
      </c>
      <c r="AG31" s="11" t="s">
        <v>124</v>
      </c>
      <c r="AH31" s="11" t="s">
        <v>71</v>
      </c>
      <c r="AI31" s="13"/>
      <c r="AJ31" s="20"/>
      <c r="AK31" s="45"/>
      <c r="AL31" s="45"/>
      <c r="AM31" s="45"/>
    </row>
    <row r="32" spans="1:39" ht="95.25" customHeight="1" x14ac:dyDescent="0.2">
      <c r="A32" s="9">
        <v>24</v>
      </c>
      <c r="B32" s="10" t="s">
        <v>61</v>
      </c>
      <c r="C32" s="10" t="s">
        <v>62</v>
      </c>
      <c r="D32" s="10"/>
      <c r="E32" s="10" t="s">
        <v>21</v>
      </c>
      <c r="F32" s="10">
        <v>1</v>
      </c>
      <c r="G32" s="35" t="s">
        <v>70</v>
      </c>
      <c r="H32" s="36">
        <v>238500</v>
      </c>
      <c r="I32" s="12">
        <v>0.19</v>
      </c>
      <c r="J32" s="34">
        <f t="shared" si="0"/>
        <v>45315</v>
      </c>
      <c r="K32" s="34">
        <f t="shared" si="1"/>
        <v>283815</v>
      </c>
      <c r="L32" s="34">
        <f>+K32*F32</f>
        <v>283815</v>
      </c>
      <c r="M32" s="35">
        <v>30</v>
      </c>
      <c r="N32" s="35" t="s">
        <v>71</v>
      </c>
      <c r="O32" s="13"/>
      <c r="P32" s="20"/>
      <c r="Q32" s="11" t="s">
        <v>96</v>
      </c>
      <c r="R32" s="36">
        <v>123900</v>
      </c>
      <c r="S32" s="12">
        <v>0.19</v>
      </c>
      <c r="T32" s="36">
        <f t="shared" si="2"/>
        <v>23541</v>
      </c>
      <c r="U32" s="36">
        <f t="shared" si="3"/>
        <v>147441</v>
      </c>
      <c r="V32" s="36">
        <f>+U32*F32</f>
        <v>147441</v>
      </c>
      <c r="W32" s="11" t="s">
        <v>97</v>
      </c>
      <c r="X32" s="11" t="s">
        <v>98</v>
      </c>
      <c r="Y32" s="13"/>
      <c r="Z32" s="20"/>
      <c r="AA32" s="11" t="s">
        <v>123</v>
      </c>
      <c r="AB32" s="36">
        <v>1337500</v>
      </c>
      <c r="AC32" s="12">
        <v>0.19</v>
      </c>
      <c r="AD32" s="36">
        <f t="shared" si="4"/>
        <v>254125</v>
      </c>
      <c r="AE32" s="36">
        <f t="shared" si="5"/>
        <v>1591625</v>
      </c>
      <c r="AF32" s="36">
        <f>+AE32*F32</f>
        <v>1591625</v>
      </c>
      <c r="AG32" s="11" t="s">
        <v>124</v>
      </c>
      <c r="AH32" s="11" t="s">
        <v>71</v>
      </c>
      <c r="AI32" s="13"/>
      <c r="AJ32" s="20"/>
      <c r="AK32" s="46"/>
      <c r="AL32" s="46"/>
      <c r="AM32" s="46"/>
    </row>
    <row r="33" spans="1:38" s="14" customFormat="1" ht="24.75" customHeight="1" x14ac:dyDescent="0.25">
      <c r="A33" s="21"/>
      <c r="B33" s="21"/>
      <c r="C33" s="21"/>
      <c r="D33" s="21"/>
      <c r="E33" s="21"/>
      <c r="F33" s="21"/>
      <c r="G33" s="49" t="s">
        <v>63</v>
      </c>
      <c r="H33" s="50"/>
      <c r="I33" s="50"/>
      <c r="J33" s="50"/>
      <c r="K33" s="51"/>
      <c r="L33" s="22">
        <f>SUM(L9:L32)</f>
        <v>6344723</v>
      </c>
      <c r="P33" s="17"/>
      <c r="Q33" s="53" t="s">
        <v>63</v>
      </c>
      <c r="R33" s="54"/>
      <c r="S33" s="54"/>
      <c r="T33" s="54"/>
      <c r="U33" s="55"/>
      <c r="V33" s="29">
        <f>SUM(V9:V32)</f>
        <v>5076897</v>
      </c>
      <c r="Z33" s="17"/>
      <c r="AA33" s="41" t="s">
        <v>63</v>
      </c>
      <c r="AB33" s="42"/>
      <c r="AC33" s="42"/>
      <c r="AD33" s="42"/>
      <c r="AE33" s="43"/>
      <c r="AF33" s="33">
        <f>SUM(AF9:AF32)</f>
        <v>7302078</v>
      </c>
      <c r="AJ33" s="17"/>
      <c r="AK33" s="47" t="str">
        <f>IF(AK9=L33,$G$7,IF(AK9=V33,$Q$7,IF(AK9=AF33,$AA$7,0)))</f>
        <v xml:space="preserve">BIOINSTRUMENTAL SAS </v>
      </c>
      <c r="AL33" s="47"/>
    </row>
    <row r="34" spans="1:38" s="14" customFormat="1" ht="14.25" customHeight="1" x14ac:dyDescent="0.25">
      <c r="A34" s="15"/>
      <c r="B34" s="15"/>
      <c r="C34" s="15"/>
      <c r="D34" s="15"/>
      <c r="E34" s="15"/>
      <c r="F34" s="15"/>
    </row>
    <row r="35" spans="1:38" x14ac:dyDescent="0.2">
      <c r="A35" s="56"/>
      <c r="B35" s="56"/>
      <c r="C35" s="56"/>
      <c r="D35" s="56"/>
      <c r="E35" s="56"/>
      <c r="F35" s="56"/>
      <c r="AH35" s="38"/>
    </row>
    <row r="41" spans="1:38" s="17" customFormat="1" x14ac:dyDescent="0.2">
      <c r="A41" s="16">
        <v>0</v>
      </c>
      <c r="C41" s="18"/>
      <c r="D41" s="18"/>
      <c r="E41" s="1"/>
      <c r="F41" s="1"/>
    </row>
    <row r="42" spans="1:38" s="17" customFormat="1" x14ac:dyDescent="0.2">
      <c r="A42" s="16">
        <v>0.05</v>
      </c>
      <c r="C42" s="18"/>
      <c r="D42" s="18"/>
      <c r="E42" s="1"/>
      <c r="F42" s="1"/>
    </row>
    <row r="43" spans="1:38" s="17" customFormat="1" x14ac:dyDescent="0.2">
      <c r="A43" s="16">
        <v>0.1</v>
      </c>
      <c r="C43" s="18"/>
      <c r="D43" s="18"/>
      <c r="E43" s="1"/>
      <c r="F43" s="1"/>
    </row>
    <row r="44" spans="1:38" s="17" customFormat="1" x14ac:dyDescent="0.2">
      <c r="A44" s="16">
        <v>0.19</v>
      </c>
      <c r="C44" s="18"/>
      <c r="D44" s="18"/>
      <c r="E44" s="1"/>
      <c r="F44" s="1"/>
    </row>
  </sheetData>
  <mergeCells count="16">
    <mergeCell ref="AM9:AM32"/>
    <mergeCell ref="A35:F35"/>
    <mergeCell ref="A1:F1"/>
    <mergeCell ref="A2:F2"/>
    <mergeCell ref="A3:F3"/>
    <mergeCell ref="A4:F4"/>
    <mergeCell ref="A5:B5"/>
    <mergeCell ref="G7:P7"/>
    <mergeCell ref="G33:K33"/>
    <mergeCell ref="Q7:Z7"/>
    <mergeCell ref="Q33:U33"/>
    <mergeCell ref="AA7:AJ7"/>
    <mergeCell ref="AA33:AE33"/>
    <mergeCell ref="AK9:AK32"/>
    <mergeCell ref="AL9:AL32"/>
    <mergeCell ref="AK33:AL33"/>
  </mergeCells>
  <pageMargins left="0.7" right="0.7" top="0.75" bottom="0.75" header="0.3" footer="0.3"/>
  <pageSetup orientation="portrait" r:id="rId1"/>
  <ignoredErrors>
    <ignoredError sqref="J10:K32 J9:K9 L9:L32 T10:U32 T9:U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 ITEM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2026-05-13T15:07:14Z</dcterms:created>
  <dcterms:modified xsi:type="dcterms:W3CDTF">2026-06-04T20:46:03Z</dcterms:modified>
</cp:coreProperties>
</file>