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CUADRO COMPARATIVO OFERTAS\"/>
    </mc:Choice>
  </mc:AlternateContent>
  <xr:revisionPtr revIDLastSave="0" documentId="13_ncr:1_{6D944A4A-6324-4AB8-A355-90CE87246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2 - REACTIVOS ESPECIALES" sheetId="1" r:id="rId1"/>
  </sheets>
  <definedNames>
    <definedName name="_xlnm._FilterDatabase" localSheetId="0" hidden="1">'ANEXO 2 - REACTIVOS ESPECIALES'!$A$9:$CW$89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k7fWkLpQlHImKWoY+b0uGw0K6+bQZjQPHSMkg3lRVM="/>
    </ext>
  </extLst>
</workbook>
</file>

<file path=xl/calcChain.xml><?xml version="1.0" encoding="utf-8"?>
<calcChain xmlns="http://schemas.openxmlformats.org/spreadsheetml/2006/main">
  <c r="CT31" i="1" l="1"/>
  <c r="CT34" i="1"/>
  <c r="CT35" i="1"/>
  <c r="CT46" i="1"/>
  <c r="CT48" i="1"/>
  <c r="CT49" i="1"/>
  <c r="CT51" i="1"/>
  <c r="CT74" i="1"/>
  <c r="CT75" i="1"/>
  <c r="CT83" i="1"/>
  <c r="CT84" i="1"/>
  <c r="CI13" i="1"/>
  <c r="CJ13" i="1" s="1"/>
  <c r="CK13" i="1" s="1"/>
  <c r="CI18" i="1"/>
  <c r="CJ18" i="1" s="1"/>
  <c r="CK18" i="1" s="1"/>
  <c r="CI19" i="1"/>
  <c r="CJ19" i="1" s="1"/>
  <c r="CK19" i="1" s="1"/>
  <c r="CI20" i="1"/>
  <c r="CJ20" i="1" s="1"/>
  <c r="CK20" i="1" s="1"/>
  <c r="CI22" i="1"/>
  <c r="CJ22" i="1" s="1"/>
  <c r="CK22" i="1" s="1"/>
  <c r="CI42" i="1"/>
  <c r="CJ42" i="1" s="1"/>
  <c r="CK42" i="1" s="1"/>
  <c r="CI60" i="1"/>
  <c r="CJ60" i="1" s="1"/>
  <c r="CK60" i="1" s="1"/>
  <c r="CI82" i="1"/>
  <c r="CJ82" i="1" s="1"/>
  <c r="CI86" i="1"/>
  <c r="CJ86" i="1" s="1"/>
  <c r="CK86" i="1" s="1"/>
  <c r="CW31" i="1" l="1"/>
  <c r="CW84" i="1"/>
  <c r="CW35" i="1"/>
  <c r="CW49" i="1"/>
  <c r="CW48" i="1"/>
  <c r="CW83" i="1"/>
  <c r="CW75" i="1"/>
  <c r="CW51" i="1"/>
  <c r="CW46" i="1"/>
  <c r="CW34" i="1"/>
  <c r="CK82" i="1"/>
  <c r="CT82" i="1"/>
  <c r="CW74" i="1"/>
  <c r="CT60" i="1"/>
  <c r="CT22" i="1"/>
  <c r="CB12" i="1"/>
  <c r="CC12" i="1" s="1"/>
  <c r="CD12" i="1" s="1"/>
  <c r="CB61" i="1"/>
  <c r="CC61" i="1" s="1"/>
  <c r="CD61" i="1" s="1"/>
  <c r="CB62" i="1"/>
  <c r="CC62" i="1" s="1"/>
  <c r="CD62" i="1" s="1"/>
  <c r="CB63" i="1"/>
  <c r="CC63" i="1" s="1"/>
  <c r="CD63" i="1" s="1"/>
  <c r="CB64" i="1"/>
  <c r="CC64" i="1" s="1"/>
  <c r="CD64" i="1" s="1"/>
  <c r="CB65" i="1"/>
  <c r="CC65" i="1" s="1"/>
  <c r="CD65" i="1" s="1"/>
  <c r="CB66" i="1"/>
  <c r="CC66" i="1" s="1"/>
  <c r="CD66" i="1" s="1"/>
  <c r="CB67" i="1"/>
  <c r="CC67" i="1" s="1"/>
  <c r="CD67" i="1" s="1"/>
  <c r="CB68" i="1"/>
  <c r="CC68" i="1" s="1"/>
  <c r="CD68" i="1" s="1"/>
  <c r="CB69" i="1"/>
  <c r="CC69" i="1" s="1"/>
  <c r="CD69" i="1" s="1"/>
  <c r="CB70" i="1"/>
  <c r="CC70" i="1" s="1"/>
  <c r="CD70" i="1" s="1"/>
  <c r="CB71" i="1"/>
  <c r="CC71" i="1" s="1"/>
  <c r="CD71" i="1" s="1"/>
  <c r="CB72" i="1"/>
  <c r="CC72" i="1" s="1"/>
  <c r="CD72" i="1" s="1"/>
  <c r="CB73" i="1"/>
  <c r="CC73" i="1" s="1"/>
  <c r="CD73" i="1" s="1"/>
  <c r="CB86" i="1"/>
  <c r="CC86" i="1" s="1"/>
  <c r="CD86" i="1" s="1"/>
  <c r="CW22" i="1" l="1"/>
  <c r="CU22" i="1"/>
  <c r="CW60" i="1"/>
  <c r="CU60" i="1"/>
  <c r="CU82" i="1"/>
  <c r="CW82" i="1"/>
  <c r="BU14" i="1"/>
  <c r="BV14" i="1" s="1"/>
  <c r="BW14" i="1" s="1"/>
  <c r="BU16" i="1"/>
  <c r="BV16" i="1" s="1"/>
  <c r="BW16" i="1" s="1"/>
  <c r="BU21" i="1"/>
  <c r="BV21" i="1" s="1"/>
  <c r="BW21" i="1" s="1"/>
  <c r="CP10" i="1" l="1"/>
  <c r="CQ10" i="1" s="1"/>
  <c r="CR10" i="1" s="1"/>
  <c r="CP11" i="1"/>
  <c r="CQ11" i="1" s="1"/>
  <c r="CR11" i="1" s="1"/>
  <c r="CP12" i="1"/>
  <c r="CQ12" i="1" s="1"/>
  <c r="CR12" i="1" s="1"/>
  <c r="CP17" i="1"/>
  <c r="CQ17" i="1" s="1"/>
  <c r="CR17" i="1" s="1"/>
  <c r="CP18" i="1"/>
  <c r="CQ18" i="1"/>
  <c r="CR18" i="1" s="1"/>
  <c r="CP19" i="1"/>
  <c r="CQ19" i="1" s="1"/>
  <c r="CR19" i="1" s="1"/>
  <c r="CP20" i="1"/>
  <c r="CQ20" i="1" s="1"/>
  <c r="CR20" i="1" s="1"/>
  <c r="CP24" i="1"/>
  <c r="CQ24" i="1" s="1"/>
  <c r="CR24" i="1" s="1"/>
  <c r="CP36" i="1"/>
  <c r="CQ36" i="1" s="1"/>
  <c r="CR36" i="1" s="1"/>
  <c r="CP37" i="1"/>
  <c r="CQ37" i="1" s="1"/>
  <c r="CR37" i="1" s="1"/>
  <c r="CP38" i="1"/>
  <c r="CQ38" i="1" s="1"/>
  <c r="CR38" i="1" s="1"/>
  <c r="CP39" i="1"/>
  <c r="CQ39" i="1" s="1"/>
  <c r="CR39" i="1" s="1"/>
  <c r="CP40" i="1"/>
  <c r="CQ40" i="1" s="1"/>
  <c r="CR40" i="1" s="1"/>
  <c r="CP41" i="1"/>
  <c r="CQ41" i="1" s="1"/>
  <c r="CR41" i="1" s="1"/>
  <c r="CP42" i="1"/>
  <c r="CQ42" i="1" s="1"/>
  <c r="CP58" i="1"/>
  <c r="CQ58" i="1" s="1"/>
  <c r="CR58" i="1" s="1"/>
  <c r="CP61" i="1"/>
  <c r="CQ61" i="1" s="1"/>
  <c r="CR61" i="1" s="1"/>
  <c r="CP62" i="1"/>
  <c r="CQ62" i="1" s="1"/>
  <c r="CR62" i="1" s="1"/>
  <c r="CP63" i="1"/>
  <c r="CQ63" i="1" s="1"/>
  <c r="CR63" i="1" s="1"/>
  <c r="CP64" i="1"/>
  <c r="CQ64" i="1" s="1"/>
  <c r="CR64" i="1" s="1"/>
  <c r="CP65" i="1"/>
  <c r="CQ65" i="1" s="1"/>
  <c r="CR65" i="1" s="1"/>
  <c r="CP66" i="1"/>
  <c r="CQ66" i="1" s="1"/>
  <c r="CR66" i="1" s="1"/>
  <c r="CP67" i="1"/>
  <c r="CQ67" i="1" s="1"/>
  <c r="CR67" i="1" s="1"/>
  <c r="CP68" i="1"/>
  <c r="CQ68" i="1" s="1"/>
  <c r="CR68" i="1" s="1"/>
  <c r="CP69" i="1"/>
  <c r="CQ69" i="1" s="1"/>
  <c r="CR69" i="1" s="1"/>
  <c r="CP70" i="1"/>
  <c r="CQ70" i="1" s="1"/>
  <c r="CR70" i="1" s="1"/>
  <c r="CP71" i="1"/>
  <c r="CQ71" i="1" s="1"/>
  <c r="CR71" i="1" s="1"/>
  <c r="CP72" i="1"/>
  <c r="CQ72" i="1" s="1"/>
  <c r="CR72" i="1" s="1"/>
  <c r="CP73" i="1"/>
  <c r="CQ73" i="1" s="1"/>
  <c r="CR73" i="1" s="1"/>
  <c r="CP80" i="1"/>
  <c r="CQ80" i="1" s="1"/>
  <c r="CR80" i="1" s="1"/>
  <c r="CP85" i="1"/>
  <c r="CQ85" i="1" s="1"/>
  <c r="CR85" i="1" s="1"/>
  <c r="CP86" i="1"/>
  <c r="CQ86" i="1" s="1"/>
  <c r="CR86" i="1" s="1"/>
  <c r="BN11" i="1"/>
  <c r="BO11" i="1" s="1"/>
  <c r="BP11" i="1" s="1"/>
  <c r="BN13" i="1"/>
  <c r="BO13" i="1" s="1"/>
  <c r="BN14" i="1"/>
  <c r="BO14" i="1" s="1"/>
  <c r="BP14" i="1" s="1"/>
  <c r="BN15" i="1"/>
  <c r="BO15" i="1" s="1"/>
  <c r="BP15" i="1" s="1"/>
  <c r="BN16" i="1"/>
  <c r="BO16" i="1" s="1"/>
  <c r="BP16" i="1" s="1"/>
  <c r="BN17" i="1"/>
  <c r="BO17" i="1" s="1"/>
  <c r="BP17" i="1" s="1"/>
  <c r="BN21" i="1"/>
  <c r="BO21" i="1" s="1"/>
  <c r="BN23" i="1"/>
  <c r="BO23" i="1" s="1"/>
  <c r="BN24" i="1"/>
  <c r="BO24" i="1" s="1"/>
  <c r="BP24" i="1" s="1"/>
  <c r="BN27" i="1"/>
  <c r="BO27" i="1" s="1"/>
  <c r="BP27" i="1" s="1"/>
  <c r="BN28" i="1"/>
  <c r="BO28" i="1" s="1"/>
  <c r="BP28" i="1" s="1"/>
  <c r="BN29" i="1"/>
  <c r="BO29" i="1" s="1"/>
  <c r="BP29" i="1" s="1"/>
  <c r="BN30" i="1"/>
  <c r="BO30" i="1" s="1"/>
  <c r="BP30" i="1" s="1"/>
  <c r="BN33" i="1"/>
  <c r="BO33" i="1" s="1"/>
  <c r="BN53" i="1"/>
  <c r="BO53" i="1" s="1"/>
  <c r="BN54" i="1"/>
  <c r="BO54" i="1" s="1"/>
  <c r="BN55" i="1"/>
  <c r="BO55" i="1" s="1"/>
  <c r="BN57" i="1"/>
  <c r="BO57" i="1" s="1"/>
  <c r="BP57" i="1" s="1"/>
  <c r="BN59" i="1"/>
  <c r="BO59" i="1" s="1"/>
  <c r="BP59" i="1" s="1"/>
  <c r="BN61" i="1"/>
  <c r="BO61" i="1" s="1"/>
  <c r="BP61" i="1" s="1"/>
  <c r="BN62" i="1"/>
  <c r="BO62" i="1" s="1"/>
  <c r="BP62" i="1" s="1"/>
  <c r="BN63" i="1"/>
  <c r="BO63" i="1" s="1"/>
  <c r="BP63" i="1" s="1"/>
  <c r="BN64" i="1"/>
  <c r="BO64" i="1" s="1"/>
  <c r="BP64" i="1" s="1"/>
  <c r="BN65" i="1"/>
  <c r="BO65" i="1" s="1"/>
  <c r="BP65" i="1" s="1"/>
  <c r="BN66" i="1"/>
  <c r="BO66" i="1" s="1"/>
  <c r="BP66" i="1" s="1"/>
  <c r="BN67" i="1"/>
  <c r="BO67" i="1" s="1"/>
  <c r="BP67" i="1" s="1"/>
  <c r="BN68" i="1"/>
  <c r="BO68" i="1" s="1"/>
  <c r="BP68" i="1" s="1"/>
  <c r="BN69" i="1"/>
  <c r="BO69" i="1" s="1"/>
  <c r="BP69" i="1" s="1"/>
  <c r="BN70" i="1"/>
  <c r="BO70" i="1" s="1"/>
  <c r="BP70" i="1" s="1"/>
  <c r="BN71" i="1"/>
  <c r="BO71" i="1" s="1"/>
  <c r="BP71" i="1" s="1"/>
  <c r="BN72" i="1"/>
  <c r="BO72" i="1" s="1"/>
  <c r="BP72" i="1" s="1"/>
  <c r="BN73" i="1"/>
  <c r="BO73" i="1" s="1"/>
  <c r="BP73" i="1" s="1"/>
  <c r="BN80" i="1"/>
  <c r="BO80" i="1" s="1"/>
  <c r="BN87" i="1"/>
  <c r="BO87" i="1" s="1"/>
  <c r="CR42" i="1" l="1"/>
  <c r="CT42" i="1"/>
  <c r="BP87" i="1"/>
  <c r="CT87" i="1"/>
  <c r="BP21" i="1"/>
  <c r="CT21" i="1"/>
  <c r="BP13" i="1"/>
  <c r="CT13" i="1"/>
  <c r="BP55" i="1"/>
  <c r="CT55" i="1"/>
  <c r="BP53" i="1"/>
  <c r="CT53" i="1"/>
  <c r="CT52" i="1"/>
  <c r="BP80" i="1"/>
  <c r="CT80" i="1"/>
  <c r="BP33" i="1"/>
  <c r="CT33" i="1"/>
  <c r="CT56" i="1"/>
  <c r="BP54" i="1"/>
  <c r="CT54" i="1"/>
  <c r="BP23" i="1"/>
  <c r="CT23" i="1"/>
  <c r="CR89" i="1"/>
  <c r="CK89" i="1"/>
  <c r="CD89" i="1"/>
  <c r="CW23" i="1" l="1"/>
  <c r="CU23" i="1"/>
  <c r="CW33" i="1"/>
  <c r="CU33" i="1"/>
  <c r="CW53" i="1"/>
  <c r="CU53" i="1"/>
  <c r="CW87" i="1"/>
  <c r="CU87" i="1"/>
  <c r="CW54" i="1"/>
  <c r="CU54" i="1"/>
  <c r="CW55" i="1"/>
  <c r="CU55" i="1"/>
  <c r="CW56" i="1"/>
  <c r="CU80" i="1"/>
  <c r="CW80" i="1"/>
  <c r="CW52" i="1"/>
  <c r="CW13" i="1"/>
  <c r="CU13" i="1"/>
  <c r="CW21" i="1"/>
  <c r="CU21" i="1"/>
  <c r="CU42" i="1"/>
  <c r="CW42" i="1"/>
  <c r="BG17" i="1"/>
  <c r="BH17" i="1" s="1"/>
  <c r="BI17" i="1" s="1"/>
  <c r="BG24" i="1"/>
  <c r="BH24" i="1" s="1"/>
  <c r="BI24" i="1" s="1"/>
  <c r="BG25" i="1"/>
  <c r="BH25" i="1" s="1"/>
  <c r="BG26" i="1"/>
  <c r="BH26" i="1" s="1"/>
  <c r="BI26" i="1" s="1"/>
  <c r="BG32" i="1"/>
  <c r="BH32" i="1" s="1"/>
  <c r="BG39" i="1"/>
  <c r="BH39" i="1" s="1"/>
  <c r="BG40" i="1"/>
  <c r="BH40" i="1" s="1"/>
  <c r="BI40" i="1" s="1"/>
  <c r="BG45" i="1"/>
  <c r="BH45" i="1" s="1"/>
  <c r="BI45" i="1" s="1"/>
  <c r="BG47" i="1"/>
  <c r="BH47" i="1" s="1"/>
  <c r="BI47" i="1" s="1"/>
  <c r="BG57" i="1"/>
  <c r="BH57" i="1" s="1"/>
  <c r="BG61" i="1"/>
  <c r="BH61" i="1" s="1"/>
  <c r="BI61" i="1" s="1"/>
  <c r="BG62" i="1"/>
  <c r="BH62" i="1" s="1"/>
  <c r="BI62" i="1" s="1"/>
  <c r="BG63" i="1"/>
  <c r="BH63" i="1" s="1"/>
  <c r="BI63" i="1" s="1"/>
  <c r="BG64" i="1"/>
  <c r="BH64" i="1" s="1"/>
  <c r="BI64" i="1" s="1"/>
  <c r="BG65" i="1"/>
  <c r="BH65" i="1" s="1"/>
  <c r="BI65" i="1" s="1"/>
  <c r="BG66" i="1"/>
  <c r="BH66" i="1" s="1"/>
  <c r="BI66" i="1" s="1"/>
  <c r="BG67" i="1"/>
  <c r="BH67" i="1" s="1"/>
  <c r="BI67" i="1" s="1"/>
  <c r="BG68" i="1"/>
  <c r="BH68" i="1" s="1"/>
  <c r="BI68" i="1" s="1"/>
  <c r="BG69" i="1"/>
  <c r="BH69" i="1" s="1"/>
  <c r="BI69" i="1" s="1"/>
  <c r="BG70" i="1"/>
  <c r="BH70" i="1" s="1"/>
  <c r="BI70" i="1" s="1"/>
  <c r="BG71" i="1"/>
  <c r="BH71" i="1" s="1"/>
  <c r="BI71" i="1" s="1"/>
  <c r="BG72" i="1"/>
  <c r="BH72" i="1" s="1"/>
  <c r="BI72" i="1" s="1"/>
  <c r="BG73" i="1"/>
  <c r="BH73" i="1" s="1"/>
  <c r="BI73" i="1" s="1"/>
  <c r="CT41" i="1" l="1"/>
  <c r="BI32" i="1"/>
  <c r="CT32" i="1"/>
  <c r="BI57" i="1"/>
  <c r="CT57" i="1"/>
  <c r="BI39" i="1"/>
  <c r="CT39" i="1"/>
  <c r="BI25" i="1"/>
  <c r="CT25" i="1"/>
  <c r="AZ18" i="1"/>
  <c r="BA18" i="1" s="1"/>
  <c r="BB18" i="1" s="1"/>
  <c r="AZ19" i="1"/>
  <c r="BA19" i="1" s="1"/>
  <c r="BB19" i="1" s="1"/>
  <c r="AZ88" i="1"/>
  <c r="BA88" i="1" s="1"/>
  <c r="BB88" i="1" s="1"/>
  <c r="CW39" i="1" l="1"/>
  <c r="CU39" i="1"/>
  <c r="CU25" i="1"/>
  <c r="CW25" i="1"/>
  <c r="CW57" i="1"/>
  <c r="CU57" i="1"/>
  <c r="CU32" i="1"/>
  <c r="CW32" i="1"/>
  <c r="CU41" i="1"/>
  <c r="CW41" i="1"/>
  <c r="AS18" i="1"/>
  <c r="AT18" i="1" s="1"/>
  <c r="AS19" i="1"/>
  <c r="AT19" i="1" s="1"/>
  <c r="AS88" i="1"/>
  <c r="AT88" i="1" s="1"/>
  <c r="AU18" i="1" l="1"/>
  <c r="CT18" i="1"/>
  <c r="AU88" i="1"/>
  <c r="CT88" i="1"/>
  <c r="AU19" i="1"/>
  <c r="CT19" i="1"/>
  <c r="AL20" i="1"/>
  <c r="AM20" i="1" s="1"/>
  <c r="AN20" i="1" s="1"/>
  <c r="AL36" i="1"/>
  <c r="AM36" i="1" s="1"/>
  <c r="AN36" i="1" s="1"/>
  <c r="AL38" i="1"/>
  <c r="AM38" i="1" s="1"/>
  <c r="AN38" i="1" s="1"/>
  <c r="AL50" i="1"/>
  <c r="AM50" i="1" s="1"/>
  <c r="AL58" i="1"/>
  <c r="AM58" i="1" s="1"/>
  <c r="AL85" i="1"/>
  <c r="AM85" i="1" s="1"/>
  <c r="AN85" i="1" s="1"/>
  <c r="AL86" i="1"/>
  <c r="AM86" i="1" s="1"/>
  <c r="AN86" i="1" s="1"/>
  <c r="AN50" i="1" l="1"/>
  <c r="CT50" i="1"/>
  <c r="AN58" i="1"/>
  <c r="CT58" i="1"/>
  <c r="CU19" i="1"/>
  <c r="CW19" i="1"/>
  <c r="CU88" i="1"/>
  <c r="CW88" i="1"/>
  <c r="CW18" i="1"/>
  <c r="CU18" i="1"/>
  <c r="CT12" i="1" l="1"/>
  <c r="CW58" i="1"/>
  <c r="CU58" i="1"/>
  <c r="CU50" i="1"/>
  <c r="CW50" i="1"/>
  <c r="CT59" i="1"/>
  <c r="X43" i="1"/>
  <c r="Y43" i="1" s="1"/>
  <c r="X44" i="1"/>
  <c r="Y44" i="1" s="1"/>
  <c r="X45" i="1"/>
  <c r="Y45" i="1" s="1"/>
  <c r="X47" i="1"/>
  <c r="Y47" i="1" s="1"/>
  <c r="Z44" i="1" l="1"/>
  <c r="CT44" i="1"/>
  <c r="CU59" i="1"/>
  <c r="CW59" i="1"/>
  <c r="Z47" i="1"/>
  <c r="CT47" i="1"/>
  <c r="Z43" i="1"/>
  <c r="CT43" i="1"/>
  <c r="Z45" i="1"/>
  <c r="CT45" i="1"/>
  <c r="CW12" i="1"/>
  <c r="CU12" i="1"/>
  <c r="Q14" i="1"/>
  <c r="R14" i="1" s="1"/>
  <c r="S14" i="1" s="1"/>
  <c r="Q15" i="1"/>
  <c r="R15" i="1" s="1"/>
  <c r="Q16" i="1"/>
  <c r="R16" i="1" s="1"/>
  <c r="Q26" i="1"/>
  <c r="R26" i="1" s="1"/>
  <c r="Q27" i="1"/>
  <c r="R27" i="1" s="1"/>
  <c r="Q28" i="1"/>
  <c r="R28" i="1" s="1"/>
  <c r="Q29" i="1"/>
  <c r="R29" i="1" s="1"/>
  <c r="Q30" i="1"/>
  <c r="R30" i="1" s="1"/>
  <c r="Q76" i="1"/>
  <c r="R76" i="1" s="1"/>
  <c r="Q77" i="1"/>
  <c r="R77" i="1" s="1"/>
  <c r="Q78" i="1"/>
  <c r="R78" i="1" s="1"/>
  <c r="Q79" i="1"/>
  <c r="R79" i="1" s="1"/>
  <c r="Q81" i="1"/>
  <c r="R81" i="1" s="1"/>
  <c r="Q86" i="1"/>
  <c r="R86" i="1" s="1"/>
  <c r="S28" i="1" l="1"/>
  <c r="CT28" i="1"/>
  <c r="S77" i="1"/>
  <c r="CT77" i="1"/>
  <c r="S27" i="1"/>
  <c r="CT27" i="1"/>
  <c r="CU45" i="1"/>
  <c r="CW45" i="1"/>
  <c r="S78" i="1"/>
  <c r="CT78" i="1"/>
  <c r="S16" i="1"/>
  <c r="CT16" i="1"/>
  <c r="S76" i="1"/>
  <c r="CT76" i="1"/>
  <c r="S29" i="1"/>
  <c r="CT29" i="1"/>
  <c r="CU47" i="1"/>
  <c r="CW47" i="1"/>
  <c r="CU44" i="1"/>
  <c r="CW44" i="1"/>
  <c r="S79" i="1"/>
  <c r="CT79" i="1"/>
  <c r="S30" i="1"/>
  <c r="CT30" i="1"/>
  <c r="S26" i="1"/>
  <c r="CT26" i="1"/>
  <c r="S15" i="1"/>
  <c r="CT15" i="1"/>
  <c r="CW43" i="1"/>
  <c r="CU43" i="1"/>
  <c r="S86" i="1"/>
  <c r="CT86" i="1"/>
  <c r="S81" i="1"/>
  <c r="CT81" i="1"/>
  <c r="AL10" i="1"/>
  <c r="AM10" i="1" s="1"/>
  <c r="AN10" i="1" s="1"/>
  <c r="J85" i="1"/>
  <c r="K85" i="1" s="1"/>
  <c r="J73" i="1"/>
  <c r="K73" i="1" s="1"/>
  <c r="J72" i="1"/>
  <c r="K72" i="1" s="1"/>
  <c r="J71" i="1"/>
  <c r="K71" i="1" s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40" i="1"/>
  <c r="K40" i="1" s="1"/>
  <c r="J38" i="1"/>
  <c r="K38" i="1" s="1"/>
  <c r="J37" i="1"/>
  <c r="K37" i="1" s="1"/>
  <c r="J36" i="1"/>
  <c r="K36" i="1" s="1"/>
  <c r="J24" i="1"/>
  <c r="K24" i="1" s="1"/>
  <c r="J20" i="1"/>
  <c r="K20" i="1" s="1"/>
  <c r="J17" i="1"/>
  <c r="K17" i="1" s="1"/>
  <c r="J14" i="1"/>
  <c r="K14" i="1" s="1"/>
  <c r="J11" i="1"/>
  <c r="K11" i="1" s="1"/>
  <c r="J10" i="1"/>
  <c r="K10" i="1" s="1"/>
  <c r="CW79" i="1" l="1"/>
  <c r="CU79" i="1"/>
  <c r="L65" i="1"/>
  <c r="CT65" i="1"/>
  <c r="L64" i="1"/>
  <c r="CT64" i="1"/>
  <c r="L67" i="1"/>
  <c r="CT67" i="1"/>
  <c r="L69" i="1"/>
  <c r="CT69" i="1"/>
  <c r="CW76" i="1"/>
  <c r="CU76" i="1"/>
  <c r="L10" i="1"/>
  <c r="CT10" i="1"/>
  <c r="L14" i="1"/>
  <c r="CT14" i="1"/>
  <c r="CU86" i="1"/>
  <c r="CW86" i="1"/>
  <c r="CW15" i="1"/>
  <c r="CU15" i="1"/>
  <c r="L71" i="1"/>
  <c r="CT71" i="1"/>
  <c r="CU16" i="1"/>
  <c r="CW16" i="1"/>
  <c r="CW78" i="1"/>
  <c r="CU78" i="1"/>
  <c r="L17" i="1"/>
  <c r="CT17" i="1"/>
  <c r="L20" i="1"/>
  <c r="CT20" i="1"/>
  <c r="CW27" i="1"/>
  <c r="CU27" i="1"/>
  <c r="CU30" i="1"/>
  <c r="CW30" i="1"/>
  <c r="L63" i="1"/>
  <c r="CT63" i="1"/>
  <c r="L66" i="1"/>
  <c r="CT66" i="1"/>
  <c r="L68" i="1"/>
  <c r="CT68" i="1"/>
  <c r="CU29" i="1"/>
  <c r="CW29" i="1"/>
  <c r="L73" i="1"/>
  <c r="CT73" i="1"/>
  <c r="L85" i="1"/>
  <c r="CT85" i="1"/>
  <c r="CW81" i="1"/>
  <c r="CU81" i="1"/>
  <c r="L24" i="1"/>
  <c r="CT24" i="1"/>
  <c r="L36" i="1"/>
  <c r="CT36" i="1"/>
  <c r="L37" i="1"/>
  <c r="CT37" i="1"/>
  <c r="CU26" i="1"/>
  <c r="CW26" i="1"/>
  <c r="CU28" i="1"/>
  <c r="CW28" i="1"/>
  <c r="L62" i="1"/>
  <c r="CT62" i="1"/>
  <c r="L70" i="1"/>
  <c r="CT70" i="1"/>
  <c r="L72" i="1"/>
  <c r="CT72" i="1"/>
  <c r="L11" i="1"/>
  <c r="CT11" i="1"/>
  <c r="CW77" i="1"/>
  <c r="CU77" i="1"/>
  <c r="L38" i="1"/>
  <c r="CT38" i="1"/>
  <c r="L40" i="1"/>
  <c r="CT40" i="1"/>
  <c r="L61" i="1"/>
  <c r="CT61" i="1"/>
  <c r="BW89" i="1"/>
  <c r="AU89" i="1"/>
  <c r="AN89" i="1"/>
  <c r="S89" i="1"/>
  <c r="BP89" i="1"/>
  <c r="BI89" i="1"/>
  <c r="BB89" i="1"/>
  <c r="AG89" i="1"/>
  <c r="Z89" i="1"/>
  <c r="L89" i="1" l="1"/>
  <c r="CW40" i="1"/>
  <c r="CU40" i="1"/>
  <c r="CW38" i="1"/>
  <c r="CU38" i="1"/>
  <c r="CU72" i="1"/>
  <c r="CW72" i="1"/>
  <c r="CW62" i="1"/>
  <c r="CU62" i="1"/>
  <c r="CW85" i="1"/>
  <c r="CU85" i="1"/>
  <c r="CW69" i="1"/>
  <c r="CU69" i="1"/>
  <c r="CU71" i="1"/>
  <c r="CW71" i="1"/>
  <c r="CU73" i="1"/>
  <c r="CW73" i="1"/>
  <c r="CU14" i="1"/>
  <c r="CW14" i="1"/>
  <c r="CW37" i="1"/>
  <c r="CU37" i="1"/>
  <c r="CW36" i="1"/>
  <c r="CU36" i="1"/>
  <c r="CW17" i="1"/>
  <c r="CU17" i="1"/>
  <c r="CU65" i="1"/>
  <c r="CW65" i="1"/>
  <c r="CU66" i="1"/>
  <c r="CW66" i="1"/>
  <c r="CU20" i="1"/>
  <c r="CW20" i="1"/>
  <c r="CU10" i="1"/>
  <c r="CW10" i="1"/>
  <c r="CW63" i="1"/>
  <c r="CU63" i="1"/>
  <c r="CW64" i="1"/>
  <c r="CU64" i="1"/>
  <c r="CU24" i="1"/>
  <c r="CW24" i="1"/>
  <c r="CU11" i="1"/>
  <c r="CW11" i="1"/>
  <c r="CU68" i="1"/>
  <c r="CW68" i="1"/>
  <c r="CU70" i="1"/>
  <c r="CW70" i="1"/>
  <c r="CW67" i="1"/>
  <c r="CU67" i="1"/>
  <c r="CW61" i="1"/>
  <c r="CU61" i="1"/>
</calcChain>
</file>

<file path=xl/sharedStrings.xml><?xml version="1.0" encoding="utf-8"?>
<sst xmlns="http://schemas.openxmlformats.org/spreadsheetml/2006/main" count="790" uniqueCount="283">
  <si>
    <t xml:space="preserve">UNIVERSIDAD TECNOLÓGICA DE PEREIRA </t>
  </si>
  <si>
    <t>INVITACIÓN PÚBLICA  BS 32 DE 2026</t>
  </si>
  <si>
    <t>COMPRA DE REACTIVOS, REACTIVOS ESPECIALES, MATERIAL DE VIDRIO, REPUESTOS Y ACCESORIOS PARA QUÍMICA, MEDICINA, CIENCIAS AMBIENTALES, CIENCIAS AGRARIAS Y AGROINDUSTRIA Y LABORATORIO DE ANÁLISIS DE AGUAS Y ALIMENTOS</t>
  </si>
  <si>
    <t>ÍTEM 2 - REACTIVOS ESPECIALES</t>
  </si>
  <si>
    <t>SUBÍTEM</t>
  </si>
  <si>
    <t>NOMBRE DEL ELEMENTO</t>
  </si>
  <si>
    <t xml:space="preserve">PRESENTACIÓN </t>
  </si>
  <si>
    <t xml:space="preserve">UNIDADES </t>
  </si>
  <si>
    <t>MARCA Y/O  REFERENCIA SOLICITADA</t>
  </si>
  <si>
    <t>CANTIDAD TOTAL</t>
  </si>
  <si>
    <t>MARCA OFERTADA</t>
  </si>
  <si>
    <t>VALOR UNITARIO ANTES DE IVA</t>
  </si>
  <si>
    <t>PORCENTAJE IVA 
( % )</t>
  </si>
  <si>
    <t>VALOR IVA</t>
  </si>
  <si>
    <t>VALOR UNITARIO IVA INCLUIDO</t>
  </si>
  <si>
    <t>TOTAL IVA INCLUIDO</t>
  </si>
  <si>
    <t>TIEMPO DE ENTREGA
 (Días Calendario)</t>
  </si>
  <si>
    <t xml:space="preserve">2,3,5 - trifenil tetrazolio cloruro </t>
  </si>
  <si>
    <t>g</t>
  </si>
  <si>
    <t>Biopack; MERCK, CARLO ERBA. JTBAKER, MAKRON, PANREAC, FLUKA, RIEDEL-DE HAEN, EM SCIENCE, ALDRICH, EMD, SIGMA, ACROS, FISHER, ALFA AESAR, BURDICK &amp; JACKSON, SCHARLAU, HONEYWELL; LOBA CHEMIE. SANTA CRUZ BIOTECHNOLOGY, OXOID</t>
  </si>
  <si>
    <t>Alcohol Acetona de Gram</t>
  </si>
  <si>
    <t>mL</t>
  </si>
  <si>
    <t>Mol Labs, MERCK, CARLO ERBA. JTBAKER, MAKRON, PANREAC, FLUKA, RIEDEL-DE HAEN, EM SCIENCE, ALDRICH, EMD, SIGMA, ACROS, FISHER, ALFA AESAR, BURDICK &amp; JACKSON, SCHARLAU, HONEYWELL; LOBA CHEMIE. SANTA CRUZ BIOTECHNOLOGY, ALBOR</t>
  </si>
  <si>
    <t>Aspergillus Brasiliensis  CRM  EPOWER ATCC 16404
CUANTITATIVO PASE 2
Catalogo: N° 0392E3-CRM</t>
  </si>
  <si>
    <t>Kwik-Stik *1 (Cuantitativo)</t>
  </si>
  <si>
    <t>Paquete</t>
  </si>
  <si>
    <t>Marca: Thermo SIENTIFIC, Microkit, Microbiologics; OXOID, LABCARE, REMEL</t>
  </si>
  <si>
    <t>Capsulas de POLYSEED para DBO
PolySeed NX</t>
  </si>
  <si>
    <t>Frasco x 50</t>
  </si>
  <si>
    <t>Marca: THOMAS SCIENTIFIC Referencia: 9855D30; LABCHEM; HACH</t>
  </si>
  <si>
    <t>cepa Bacillus cereus ATCC 11778 o equivalente</t>
  </si>
  <si>
    <t>Paquete x 2</t>
  </si>
  <si>
    <t>Cepa Clostridium perfringens ATCC 13124 o WDCM 00007</t>
  </si>
  <si>
    <t>Paquete X 1</t>
  </si>
  <si>
    <t>Cepa Pseudomona paraeruginosa ATCC 9027 o equivalente</t>
  </si>
  <si>
    <t>Cristal Violeta de Gram</t>
  </si>
  <si>
    <t xml:space="preserve">Estándar de plaguicidas organoclorados. Mix 1 (17 componentes) Ampolla por 1 mL </t>
  </si>
  <si>
    <t xml:space="preserve">Restek - Ref: 32094. VHG DE LGC; Marca: Dr. E Ref: DRE-GA09000336AC, AGILENT </t>
  </si>
  <si>
    <t xml:space="preserve">Estándar de plaguicidas organofosforados. Mix A (20 componentes) Ampolla por 1 mL </t>
  </si>
  <si>
    <t xml:space="preserve">Restek - Ref: 32277. VHG DE LGC; Marca: Dr. E Ref: DRE-A50000580AH, AGILENT REF: SPM-824-1
</t>
  </si>
  <si>
    <t>Estandar de Sulfato 
Material de referencia que  cumpla la ISO 17034 Na₂SO₄ en H₂O 1000 mg/L SO₄ 
Fecha de vencimiento superior a 2 años</t>
  </si>
  <si>
    <r>
      <rPr>
        <sz val="10"/>
        <color theme="1"/>
        <rFont val="Calibri"/>
        <family val="2"/>
      </rPr>
      <t xml:space="preserve">MERCK (Supelco) - Ref: 1.04694 - Material de Referencia Certificado (MRC) según ISO 17034 - Trazable a NIST SRM., AGILENT, </t>
    </r>
    <r>
      <rPr>
        <sz val="10"/>
        <color rgb="FFFF0000"/>
        <rFont val="Calibri"/>
        <family val="2"/>
      </rPr>
      <t>VHG</t>
    </r>
  </si>
  <si>
    <t>KIT PARA ANALISIS DE TOC. RANGO DE 2.0 A 30.0 MG/L NANOCOLOR TOC. KIT PARA 20 DETERMINACIONES</t>
  </si>
  <si>
    <t>Kit</t>
  </si>
  <si>
    <t>Referencia: 985075
Presentación: Caja x 30 Test
Marca: MACHEREY-NAGEL
Fecha de vencimiento superior a 2 años</t>
  </si>
  <si>
    <t>Kit para la detección de adulterantes en leche</t>
  </si>
  <si>
    <t>TUBO X 50 TIRILLAS</t>
  </si>
  <si>
    <t xml:space="preserve">TUBO </t>
  </si>
  <si>
    <t>Lactoscan, HIMEDIA</t>
  </si>
  <si>
    <t>Kit para la detección de antibióticos en leche</t>
  </si>
  <si>
    <t xml:space="preserve">I TUBO X 8 TIRILLAS </t>
  </si>
  <si>
    <r>
      <rPr>
        <sz val="10"/>
        <color theme="1"/>
        <rFont val="Calibri"/>
        <family val="2"/>
      </rPr>
      <t xml:space="preserve">Ballya, </t>
    </r>
    <r>
      <rPr>
        <sz val="10"/>
        <color rgb="FFFF0000"/>
        <rFont val="Calibri"/>
        <family val="2"/>
      </rPr>
      <t xml:space="preserve">MEIZCHENG </t>
    </r>
  </si>
  <si>
    <t>Lugol</t>
  </si>
  <si>
    <r>
      <rPr>
        <sz val="10"/>
        <color theme="1"/>
        <rFont val="Calibri"/>
        <family val="2"/>
      </rPr>
      <t xml:space="preserve">Thermofisher, Mol Labs; Sigma; LabChem™, ALBOR, </t>
    </r>
    <r>
      <rPr>
        <sz val="10"/>
        <color rgb="FFFF0000"/>
        <rFont val="Calibri"/>
        <family val="2"/>
      </rPr>
      <t>Scharlau</t>
    </r>
  </si>
  <si>
    <t>Marcador de peso molecular para ADN de 100pb Ref. N3231L</t>
  </si>
  <si>
    <r>
      <rPr>
        <sz val="10"/>
        <color theme="1"/>
        <rFont val="Calibri"/>
        <family val="2"/>
      </rPr>
      <t>New England Biolabs,</t>
    </r>
    <r>
      <rPr>
        <sz val="10"/>
        <color rgb="FFFF0000"/>
        <rFont val="Calibri"/>
        <family val="2"/>
      </rPr>
      <t xml:space="preserve">Thermo Fisher Scientific (Cat. No. SM0243) , QIAGEN </t>
    </r>
  </si>
  <si>
    <t>Proteinasa K solución 20mg/mL</t>
  </si>
  <si>
    <r>
      <rPr>
        <sz val="10"/>
        <color theme="1"/>
        <rFont val="Calibri"/>
        <family val="2"/>
      </rPr>
      <t xml:space="preserve">Bioline - New England biolabs, INVITROGEN, MERCK, </t>
    </r>
    <r>
      <rPr>
        <sz val="10"/>
        <color rgb="FFFF0000"/>
        <rFont val="Calibri"/>
        <family val="2"/>
      </rPr>
      <t>QIAGEN</t>
    </r>
  </si>
  <si>
    <t>Prueba de aglutinación latex para antiestreptolisina O</t>
  </si>
  <si>
    <t>Kit x 50</t>
  </si>
  <si>
    <t>Rodelg, SPINREACT, Biosystems</t>
  </si>
  <si>
    <t>Prueba de aglutinación latex para Factor Reumatoideo</t>
  </si>
  <si>
    <t>Prueba de aglutinación latex para Proteína C Reactiva</t>
  </si>
  <si>
    <t>Prueba RPR CARBON</t>
  </si>
  <si>
    <t>kitx 50</t>
  </si>
  <si>
    <t>RIPA lysis buffer, frasco por 250 mL</t>
  </si>
  <si>
    <r>
      <rPr>
        <sz val="10"/>
        <color theme="1"/>
        <rFont val="Calibri"/>
        <family val="2"/>
      </rPr>
      <t>THERMO SCIENTIFIC, MERCK, CARLO ERBA. JTBAKER, MAKRON, PANREAC, FLUKA, RIEDEL-DE HAEN, EM SCIENCE, ALDRICH, EMD, SIGMA, ACROS, FISHER, ALFA AESAR, BURDICK &amp; JACKSON, SCHARLAU, HONEYWELL; LOBA CHEMIE; SANTA CRUZ BIOTECHNOLOGY, HIMEDIA,</t>
    </r>
    <r>
      <rPr>
        <sz val="10"/>
        <color rgb="FFFF0000"/>
        <rFont val="Calibri"/>
        <family val="2"/>
      </rPr>
      <t xml:space="preserve"> QIAGEN</t>
    </r>
  </si>
  <si>
    <t xml:space="preserve">Taq PCRx DNA Polimerasa, enzima termoestable, (conc. 5Und/ul) X 500 Und. </t>
  </si>
  <si>
    <r>
      <rPr>
        <sz val="10"/>
        <color theme="1"/>
        <rFont val="Calibri"/>
        <family val="2"/>
      </rPr>
      <t xml:space="preserve">Invitrogen (Ref.10342020) , bioline, New England Biolabs, APPLIED BIOSYSTEM, </t>
    </r>
    <r>
      <rPr>
        <sz val="10"/>
        <color rgb="FFFF0000"/>
        <rFont val="Calibri"/>
        <family val="2"/>
      </rPr>
      <t>QIAGEN</t>
    </r>
  </si>
  <si>
    <t>Tiras de uroanálisis, Tubo /100 tirillas</t>
  </si>
  <si>
    <t>Tubo</t>
  </si>
  <si>
    <t>Q Test; Wiener lab., ABBOTT, ACON</t>
  </si>
  <si>
    <t>Perfect Protein Markers, 10-225 kDa</t>
  </si>
  <si>
    <r>
      <rPr>
        <sz val="10"/>
        <color theme="1"/>
        <rFont val="Calibri"/>
        <family val="2"/>
      </rPr>
      <t xml:space="preserve">MERCK, SIGMA - ALDRICH, THERMO SCIENTIFIC, CARLO ERBA. JTBAKER, MAKRON, PANREAC, FLUKA, RIEDEL-DE HAEN, EM SCIENCE, ALDRICH, EMD,  ACROS, FISHER, ALFA AESAR, BURDICK &amp; JACKSON, SCHARLAU, HONEYWELL; LOBA CHEMIE; SANTA CRUZ BIOTECHNOLOGY, SUPELCO, HIMEDIA,  New England Biolabs, </t>
    </r>
    <r>
      <rPr>
        <sz val="10"/>
        <color rgb="FFFF0000"/>
        <rFont val="Calibri"/>
        <family val="2"/>
      </rPr>
      <t>QIAGEN</t>
    </r>
  </si>
  <si>
    <t xml:space="preserve">Marcador de peso molecular para proteínas 10-225 kDa, vial 500 μL </t>
  </si>
  <si>
    <t>Vial</t>
  </si>
  <si>
    <t>uL</t>
  </si>
  <si>
    <r>
      <rPr>
        <sz val="10"/>
        <color theme="1"/>
        <rFont val="Calibri"/>
        <family val="2"/>
      </rPr>
      <t>Merck, Sigma, Promega, Nippon Genetic, Biorad, Abcam,</t>
    </r>
    <r>
      <rPr>
        <sz val="10"/>
        <color rgb="FFFF0000"/>
        <rFont val="Calibri"/>
        <family val="2"/>
      </rPr>
      <t xml:space="preserve"> Thermo Fisher Scientific (Cat. No. 26630) </t>
    </r>
  </si>
  <si>
    <t xml:space="preserve">Hematoxilina crist. (C.I. 75290)        </t>
  </si>
  <si>
    <t>Frasco</t>
  </si>
  <si>
    <t>25 g</t>
  </si>
  <si>
    <t>104302 SIGMA-MERCK</t>
  </si>
  <si>
    <t>Transferrina humana 100MG</t>
  </si>
  <si>
    <t>MG</t>
  </si>
  <si>
    <t>SC-391092 - Santa Cruz - 
T8158- Sigma - Merck</t>
  </si>
  <si>
    <t>Insulina humana  25MG</t>
  </si>
  <si>
    <t>Santa Cruz Biotecnolog
I2643-25MG Sigma - Merck</t>
  </si>
  <si>
    <t>L-3,3′,5-TRIIODOTHYRONINE,
FREE ACID, 100 MG</t>
  </si>
  <si>
    <t>sc-204035A Santa Cruz Biotecnolog
Sigma - Merck</t>
  </si>
  <si>
    <t>HYDROCORTISONE,5 G</t>
  </si>
  <si>
    <t>G</t>
  </si>
  <si>
    <t>SC-300810 -Santa Cruz Biotecnolog
Sigma - Merck</t>
  </si>
  <si>
    <t>4-Nitrophenyl phosphate disodium salt hexahydrate, CAS 4264-83-9</t>
  </si>
  <si>
    <t>gramos</t>
  </si>
  <si>
    <t>Alfa Aesar, Termo Fisher Scientific, Merck</t>
  </si>
  <si>
    <t>Solución Acrilamida / Bisacrilamida 30% (29:1) #1610156</t>
  </si>
  <si>
    <r>
      <rPr>
        <sz val="10"/>
        <color theme="1"/>
        <rFont val="Calibri"/>
        <family val="2"/>
      </rPr>
      <t xml:space="preserve">Bio-Rad, Thermo Scientific Alfa Aesar (J63279.K2), Merck , </t>
    </r>
    <r>
      <rPr>
        <sz val="10"/>
        <color rgb="FFFF0000"/>
        <rFont val="Calibri"/>
        <family val="2"/>
      </rPr>
      <t>HIMEDIA</t>
    </r>
  </si>
  <si>
    <t xml:space="preserve">Penicilina – Estreptomicina Solución 100X </t>
  </si>
  <si>
    <t>100mL</t>
  </si>
  <si>
    <r>
      <rPr>
        <sz val="10"/>
        <color theme="1"/>
        <rFont val="Calibri"/>
        <family val="2"/>
      </rPr>
      <t>BIOWEST Ref.L0022 - 100, MERCK,</t>
    </r>
    <r>
      <rPr>
        <sz val="10"/>
        <color rgb="FFFF0000"/>
        <rFont val="Calibri"/>
        <family val="2"/>
      </rPr>
      <t xml:space="preserve"> Corning</t>
    </r>
  </si>
  <si>
    <t>Antibiótico-Antimicótico 100X – L0010  penicilina, estreptomicina y anfotericina B</t>
  </si>
  <si>
    <r>
      <rPr>
        <sz val="10"/>
        <color theme="1"/>
        <rFont val="Calibri"/>
        <family val="2"/>
      </rPr>
      <t xml:space="preserve">BIOWEST Ref.L0010 - 100, MERCK, </t>
    </r>
    <r>
      <rPr>
        <sz val="10"/>
        <color rgb="FFFF0000"/>
        <rFont val="Calibri"/>
        <family val="2"/>
      </rPr>
      <t>Corning</t>
    </r>
  </si>
  <si>
    <t>Suero Fetal Bovino, Premium</t>
  </si>
  <si>
    <t>500mL</t>
  </si>
  <si>
    <r>
      <rPr>
        <sz val="10"/>
        <color theme="1"/>
        <rFont val="Calibri"/>
        <family val="2"/>
      </rPr>
      <t xml:space="preserve">BIOWEST Ref.  S181B-500, MERCK, </t>
    </r>
    <r>
      <rPr>
        <sz val="10"/>
        <color rgb="FFFF0000"/>
        <rFont val="Calibri"/>
        <family val="2"/>
      </rPr>
      <t>Corning,Gibco</t>
    </r>
  </si>
  <si>
    <t>Accutase® – L0950</t>
  </si>
  <si>
    <r>
      <rPr>
        <sz val="10"/>
        <color theme="1"/>
        <rFont val="Calibri"/>
        <family val="2"/>
      </rPr>
      <t>BIOWEST Ref.  L0022 - 100, MERCK,</t>
    </r>
    <r>
      <rPr>
        <sz val="10"/>
        <color rgb="FFFF0000"/>
        <rFont val="Calibri"/>
        <family val="2"/>
      </rPr>
      <t>Corning</t>
    </r>
  </si>
  <si>
    <t>L- Glutamina 100X, 200 mM – X0550</t>
  </si>
  <si>
    <r>
      <rPr>
        <sz val="10"/>
        <color theme="1"/>
        <rFont val="Calibri"/>
        <family val="2"/>
      </rPr>
      <t xml:space="preserve">BIOWEST Ref.  X0550 - 100, MERCK, </t>
    </r>
    <r>
      <rPr>
        <sz val="10"/>
        <color rgb="FFFF0000"/>
        <rFont val="Calibri"/>
        <family val="2"/>
      </rPr>
      <t>Corning, Gibco</t>
    </r>
  </si>
  <si>
    <t>Dispase II, powder</t>
  </si>
  <si>
    <t xml:space="preserve">5g </t>
  </si>
  <si>
    <t>Gibco Ref. 17105041</t>
  </si>
  <si>
    <t>Reactivo de Mangin</t>
  </si>
  <si>
    <t>CARLO ERBA.MERCK,  JTBAKER, MAKRON, PANREAC, FLUKA, RIEDEL-DE HAEN, EM SCIENCE, ALDRICH, EMD, SIGMA, ACROS, FISHER, ALFA AESAR, BURDICK &amp; JACKSON, SCHARLAU, HONEYWELL; LOBA CHEMIE. SANTA CRUZ BIOTECHNOLOGY</t>
  </si>
  <si>
    <t>Reactivo de Bradford</t>
  </si>
  <si>
    <r>
      <rPr>
        <sz val="10"/>
        <color theme="1"/>
        <rFont val="Calibri"/>
        <family val="2"/>
      </rPr>
      <t xml:space="preserve">CARLO ERBA.MERCK,  JTBAKER, MAKRON, PANREAC, FLUKA, RIEDEL-DE HAEN, EM SCIENCE, ALDRICH, EMD, SIGMA, ACROS, FISHER, ALFA AESAR, BURDICK &amp; JACKSON, SCHARLAU, HONEYWELL; LOBA CHEMIE. SANTA CRUZ BIOTECHNOLOGY,  </t>
    </r>
    <r>
      <rPr>
        <sz val="10"/>
        <color rgb="FFFF0000"/>
        <rFont val="Calibri"/>
        <family val="2"/>
      </rPr>
      <t>Thermo Fisher Scientific (Cat. No. 23200)</t>
    </r>
  </si>
  <si>
    <t>Tampón de lisis de glóbulos rojos(10X)</t>
  </si>
  <si>
    <t>100 mL</t>
  </si>
  <si>
    <t xml:space="preserve"> Biolegend,  Sigma , Corning  , MERCK</t>
  </si>
  <si>
    <t>Pruebas para detección de anticuerpos Anti-HBS</t>
  </si>
  <si>
    <t>caja x 50</t>
  </si>
  <si>
    <t>caja</t>
  </si>
  <si>
    <t>Helicobacter Pylori Combo. Anticuerpos
IgG/IgM/IgA. Prueba en casete. (Sangre
Total/Suero/Plasma) REF: R-0191C</t>
  </si>
  <si>
    <t>kit x 30</t>
  </si>
  <si>
    <t>ctk Biotech</t>
  </si>
  <si>
    <t>Toxo Combo Anticuerpos IgG/IgM. Prueba en
casete (Suero/Plasma/Sangre total) REF: R-
0234C</t>
  </si>
  <si>
    <t>Strep A. Detección de Streptococcus Pyogenes
grupo A. Prueba en Tira. (Hisopado de laringe)
REF: R-0184S</t>
  </si>
  <si>
    <t>kit x 25</t>
  </si>
  <si>
    <t>Pruebas para detección de grupos de lancefield para estreptococos</t>
  </si>
  <si>
    <t>Kit de hemoclasificación</t>
  </si>
  <si>
    <t>KIT</t>
  </si>
  <si>
    <t>laboratorios ABO, ELIPLUS</t>
  </si>
  <si>
    <t>Coagulasa test</t>
  </si>
  <si>
    <t>merck, sharlau, oxoid</t>
  </si>
  <si>
    <t>Sangre de cordero estéril</t>
  </si>
  <si>
    <t>frasco x 50 mL</t>
  </si>
  <si>
    <t>frasco</t>
  </si>
  <si>
    <t>microgen</t>
  </si>
  <si>
    <t>Suplemento selectivo para estreptococos</t>
  </si>
  <si>
    <t>caja x 10</t>
  </si>
  <si>
    <t>oxoid, merck, HIMEDIA</t>
  </si>
  <si>
    <t>sensidiscos de ciprofloxacina</t>
  </si>
  <si>
    <t>caja x 5 blister</t>
  </si>
  <si>
    <t>oxoid, CONDALAB</t>
  </si>
  <si>
    <t>sensidiscos de clindamicina</t>
  </si>
  <si>
    <t>sensidiscos de cefotaxime</t>
  </si>
  <si>
    <t>sensidiscos de ampicilina</t>
  </si>
  <si>
    <t>sensidiscos de eritromicina</t>
  </si>
  <si>
    <t>sensidiscos de gentamicina</t>
  </si>
  <si>
    <t>sensidiscos de cefoxitn</t>
  </si>
  <si>
    <t>sensidiscos de tetraciclina</t>
  </si>
  <si>
    <t>sensidiscos de ampicilina/sulbactam</t>
  </si>
  <si>
    <t>sensidiscos de amoxicilina/a. clavulánico</t>
  </si>
  <si>
    <t>sensidiscos de cefazolin o cefalotina</t>
  </si>
  <si>
    <t>sensidiscos de cefepime</t>
  </si>
  <si>
    <t>sensidiscos de meropenem o imipenem</t>
  </si>
  <si>
    <t>E-test de fluconazol o itraconazol</t>
  </si>
  <si>
    <t>kit x 30 pruebas</t>
  </si>
  <si>
    <t>kit</t>
  </si>
  <si>
    <t>biomerieux</t>
  </si>
  <si>
    <t>E-test de caspofungina</t>
  </si>
  <si>
    <t>Kit de determinacion de trigliceridos para 100 determinaciones</t>
  </si>
  <si>
    <t>HUMAN, Spinreact, LABTEST</t>
  </si>
  <si>
    <t>Kit de determinacion de colesterol total para 100 determinaciones</t>
  </si>
  <si>
    <t>Kit de determinacion de glucosa para 100 determinaciones</t>
  </si>
  <si>
    <t>HUMAN, Spinreact</t>
  </si>
  <si>
    <t>Kit de determinacion de colesterol HDL  para 100 determinaciones</t>
  </si>
  <si>
    <t>coloración de ziehl neelsen kit</t>
  </si>
  <si>
    <t>Químicos Albor</t>
  </si>
  <si>
    <t>Suspensión de parásitos Cryptosporidium parvum</t>
  </si>
  <si>
    <t>1 ml</t>
  </si>
  <si>
    <t>Microbiologics</t>
  </si>
  <si>
    <t>CHIR 99021 Hydrochloride Salt GSK-3 inhibitor</t>
  </si>
  <si>
    <t>TRC-C292157-10MG</t>
  </si>
  <si>
    <t>SYPRO Orange Protein Gel Stain (5000X in DMSO), 10 x 50 μL. Excitation/Emission: 300, 470/570 nm Ref.S6651</t>
  </si>
  <si>
    <r>
      <rPr>
        <sz val="10"/>
        <color theme="1"/>
        <rFont val="Calibri"/>
        <family val="2"/>
      </rPr>
      <t xml:space="preserve">Thermo Scientific, </t>
    </r>
    <r>
      <rPr>
        <sz val="10"/>
        <color rgb="FFFF0000"/>
        <rFont val="Calibri"/>
        <family val="2"/>
      </rPr>
      <t>QIAGEN</t>
    </r>
  </si>
  <si>
    <t>SYPRO™ Protein Gel Stains Ref.S12000</t>
  </si>
  <si>
    <t>L</t>
  </si>
  <si>
    <r>
      <rPr>
        <sz val="10"/>
        <color theme="1"/>
        <rFont val="Calibri"/>
        <family val="2"/>
      </rPr>
      <t xml:space="preserve">Thermo Scientific, </t>
    </r>
    <r>
      <rPr>
        <sz val="10"/>
        <color rgb="FFFF0000"/>
        <rFont val="Calibri"/>
        <family val="2"/>
      </rPr>
      <t>QIAGEN</t>
    </r>
  </si>
  <si>
    <t xml:space="preserve">Gram - Color. Stain set for the Gram staining </t>
  </si>
  <si>
    <t>5 x 500 mL</t>
  </si>
  <si>
    <t xml:space="preserve">Merck </t>
  </si>
  <si>
    <t>Yema de huevo con telurito</t>
  </si>
  <si>
    <t>Frasco x 100 mL</t>
  </si>
  <si>
    <t>paquete</t>
  </si>
  <si>
    <t>HIMEDIA, MERCK, OXOID, SCHARLAU</t>
  </si>
  <si>
    <t>Human MSC Analysis Kit. BD Stemflow</t>
  </si>
  <si>
    <t>Kit*50 test</t>
  </si>
  <si>
    <t>BD Cat: 562245</t>
  </si>
  <si>
    <t xml:space="preserve">Estandar surrogado: Acid Surrogate mix (4789 </t>
  </si>
  <si>
    <t>Ampolla</t>
  </si>
  <si>
    <t>Unidad</t>
  </si>
  <si>
    <r>
      <rPr>
        <sz val="10"/>
        <color theme="1"/>
        <rFont val="Calibri"/>
        <family val="2"/>
      </rPr>
      <t xml:space="preserve">Restek 31025; </t>
    </r>
    <r>
      <rPr>
        <sz val="10"/>
        <color rgb="FFFF0000"/>
        <rFont val="Calibri"/>
        <family val="2"/>
      </rPr>
      <t>Agilent ISM-290N-1</t>
    </r>
  </si>
  <si>
    <t xml:space="preserve">VALOR TOTAL OFERTA </t>
  </si>
  <si>
    <t xml:space="preserve">CUADRO COMPARATIVO - ANEXO 2 </t>
  </si>
  <si>
    <t>ADEQUIM S.A.S.</t>
  </si>
  <si>
    <t>MERCK</t>
  </si>
  <si>
    <t>MOL LABS</t>
  </si>
  <si>
    <t xml:space="preserve"> </t>
  </si>
  <si>
    <t>Sigma</t>
  </si>
  <si>
    <t>CONDALAB</t>
  </si>
  <si>
    <t xml:space="preserve">Scharlau </t>
  </si>
  <si>
    <t>2-3 dias</t>
  </si>
  <si>
    <t>2-3 días</t>
  </si>
  <si>
    <t>30 días</t>
  </si>
  <si>
    <t>90 dias</t>
  </si>
  <si>
    <t>ANNAR DIAGNOSTICA IMPORT SAS</t>
  </si>
  <si>
    <t>QIAGEN</t>
  </si>
  <si>
    <t>SPINREACT</t>
  </si>
  <si>
    <t>Scharlau</t>
  </si>
  <si>
    <t>12 días</t>
  </si>
  <si>
    <t>40-45 dias</t>
  </si>
  <si>
    <t>CAHOZ INVERSIONES S A S</t>
  </si>
  <si>
    <t>CORNING</t>
  </si>
  <si>
    <t xml:space="preserve"> CORNING</t>
  </si>
  <si>
    <t>D&amp;Y DISTRIBUCIONES MOLECULARES SAS</t>
  </si>
  <si>
    <t>MICROBIOLOGICS</t>
  </si>
  <si>
    <t>BIOWEST</t>
  </si>
  <si>
    <t>MICROGEN</t>
  </si>
  <si>
    <t>FILTRACIÓN Y ANÁLISIS S.A.S</t>
  </si>
  <si>
    <t xml:space="preserve"> MERCK</t>
  </si>
  <si>
    <t xml:space="preserve"> SIGMA ALDRICH</t>
  </si>
  <si>
    <t>90 DIAS</t>
  </si>
  <si>
    <t>10 DIAS</t>
  </si>
  <si>
    <t>Innovatek S.A.S</t>
  </si>
  <si>
    <t>Restek - 232094</t>
  </si>
  <si>
    <t>Restek - 32277</t>
  </si>
  <si>
    <t>Restek - 21025</t>
  </si>
  <si>
    <t>35 dias calendario</t>
  </si>
  <si>
    <t xml:space="preserve">INSTRUMENTACION Y SOLUCIONES PARA LABORATORIOS SAS </t>
  </si>
  <si>
    <t>Agilent</t>
  </si>
  <si>
    <t xml:space="preserve">Agilent </t>
  </si>
  <si>
    <t>SUMINISTROS CLÍNICOS ISLA SAS</t>
  </si>
  <si>
    <t>ALBOR</t>
  </si>
  <si>
    <t>NEW ENGLAND BIOLABS</t>
  </si>
  <si>
    <t>SANTA CRUZ BIOTECHNOLOGY</t>
  </si>
  <si>
    <t>ELIPLUS</t>
  </si>
  <si>
    <t>OXOID</t>
  </si>
  <si>
    <t>MR Y CIA S.A.S</t>
  </si>
  <si>
    <t xml:space="preserve"> LABCHEM</t>
  </si>
  <si>
    <t>MACHEREY-NAGEL</t>
  </si>
  <si>
    <t xml:space="preserve"> MEIZCHENG </t>
  </si>
  <si>
    <t>BIOSYSTEMS</t>
  </si>
  <si>
    <t>ACON</t>
  </si>
  <si>
    <t>CTK BIOTECH</t>
  </si>
  <si>
    <t>QUIMICOS ALBOR</t>
  </si>
  <si>
    <t>BD</t>
  </si>
  <si>
    <t>10 A 60</t>
  </si>
  <si>
    <t>10 A 120</t>
  </si>
  <si>
    <t>10 A 90</t>
  </si>
  <si>
    <t>10 A  90</t>
  </si>
  <si>
    <t>10  A 90</t>
  </si>
  <si>
    <t>OUTSOURCING COMERCIAL SAS</t>
  </si>
  <si>
    <t>MACHEREY NAGEL</t>
  </si>
  <si>
    <t>10-120 DÍAS.</t>
  </si>
  <si>
    <t>QUÍMICOS Y REACTIVOS SAS</t>
  </si>
  <si>
    <t xml:space="preserve">REMEL </t>
  </si>
  <si>
    <t xml:space="preserve">60 Días. </t>
  </si>
  <si>
    <t xml:space="preserve">2 Días salvo previa venta. </t>
  </si>
  <si>
    <t>Scientific Products SAS</t>
  </si>
  <si>
    <t>LABCHEM</t>
  </si>
  <si>
    <t>DRE</t>
  </si>
  <si>
    <t>VHG</t>
  </si>
  <si>
    <t>HIMEDIA</t>
  </si>
  <si>
    <t>TRC</t>
  </si>
  <si>
    <t>60 - 90 días</t>
  </si>
  <si>
    <t>90 - 120 días</t>
  </si>
  <si>
    <t>30 - 60 días</t>
  </si>
  <si>
    <t xml:space="preserve">YEQUIM SAS </t>
  </si>
  <si>
    <t xml:space="preserve">MERCK </t>
  </si>
  <si>
    <t xml:space="preserve">ALBOR  </t>
  </si>
  <si>
    <t xml:space="preserve">THERMO </t>
  </si>
  <si>
    <t xml:space="preserve">DR.. ERNESTOFER  </t>
  </si>
  <si>
    <t xml:space="preserve">SUPELCO  </t>
  </si>
  <si>
    <t xml:space="preserve">SIGMA  </t>
  </si>
  <si>
    <t xml:space="preserve">MERCK  </t>
  </si>
  <si>
    <t xml:space="preserve">CONDALAB </t>
  </si>
  <si>
    <t xml:space="preserve">90 dias  </t>
  </si>
  <si>
    <t>MINIMO VALOR UNITARIO IVA INCLUIDO</t>
  </si>
  <si>
    <t>EMPRESA</t>
  </si>
  <si>
    <t xml:space="preserve">PRESUPUESTO VALOR UNITARIO IVA INCLUIDO </t>
  </si>
  <si>
    <t>DIFERENCIA
( PRESUPUESTO - MINIMO)</t>
  </si>
  <si>
    <t>DESIERTO NO SE PRESENTARON OFERTAS PARA ESTE SUBÍTEM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</si>
</sst>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_-;_-@"/>
    <numFmt numFmtId="165" formatCode="_-&quot;$&quot;\ * #,##0_-;\-&quot;$&quot;\ * #,##0_-;_-&quot;$&quot;\ * &quot;-&quot;??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name val="Arial"/>
      <family val="2"/>
      <charset val="1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4"/>
  </cellStyleXfs>
  <cellXfs count="76">
    <xf numFmtId="0" fontId="0" fillId="0" borderId="0" xfId="0" applyFont="1" applyAlignment="1"/>
    <xf numFmtId="0" fontId="5" fillId="0" borderId="0" xfId="0" applyFont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6" fillId="2" borderId="4" xfId="0" applyFont="1" applyFill="1" applyBorder="1"/>
    <xf numFmtId="0" fontId="6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4" xfId="0" applyFont="1" applyBorder="1"/>
    <xf numFmtId="3" fontId="3" fillId="0" borderId="9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6" fillId="0" borderId="10" xfId="0" applyNumberFormat="1" applyFont="1" applyBorder="1" applyAlignment="1">
      <alignment horizontal="center" vertical="center" wrapText="1"/>
    </xf>
    <xf numFmtId="0" fontId="4" fillId="0" borderId="4" xfId="0" applyFont="1" applyBorder="1" applyAlignment="1"/>
    <xf numFmtId="0" fontId="6" fillId="0" borderId="11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vertical="center"/>
    </xf>
    <xf numFmtId="9" fontId="3" fillId="2" borderId="4" xfId="1" applyFont="1" applyFill="1" applyBorder="1" applyAlignment="1">
      <alignment horizontal="center"/>
    </xf>
    <xf numFmtId="9" fontId="3" fillId="0" borderId="9" xfId="1" applyFont="1" applyBorder="1" applyAlignment="1">
      <alignment horizontal="center" vertical="center" wrapText="1"/>
    </xf>
    <xf numFmtId="9" fontId="6" fillId="0" borderId="5" xfId="1" applyFont="1" applyBorder="1" applyAlignment="1">
      <alignment horizontal="center" vertical="center" wrapText="1"/>
    </xf>
    <xf numFmtId="9" fontId="6" fillId="0" borderId="10" xfId="1" applyFont="1" applyBorder="1" applyAlignment="1">
      <alignment horizontal="center" vertical="center" wrapText="1"/>
    </xf>
    <xf numFmtId="9" fontId="6" fillId="0" borderId="8" xfId="1" applyFont="1" applyBorder="1" applyAlignment="1">
      <alignment horizontal="center" vertical="center" wrapText="1"/>
    </xf>
    <xf numFmtId="9" fontId="4" fillId="0" borderId="4" xfId="1" applyFont="1" applyBorder="1" applyAlignment="1"/>
    <xf numFmtId="9" fontId="0" fillId="0" borderId="0" xfId="1" applyFont="1" applyAlignment="1"/>
    <xf numFmtId="9" fontId="5" fillId="0" borderId="0" xfId="1" applyFont="1"/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13" fillId="0" borderId="8" xfId="3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0" fillId="0" borderId="8" xfId="0" applyNumberFormat="1" applyFont="1" applyBorder="1" applyAlignment="1"/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5" fontId="0" fillId="0" borderId="8" xfId="2" applyNumberFormat="1" applyFont="1" applyBorder="1" applyAlignment="1"/>
    <xf numFmtId="0" fontId="14" fillId="4" borderId="8" xfId="0" applyFont="1" applyFill="1" applyBorder="1" applyAlignment="1">
      <alignment horizontal="center" vertical="center" wrapText="1"/>
    </xf>
    <xf numFmtId="164" fontId="0" fillId="0" borderId="8" xfId="0" applyNumberFormat="1" applyFont="1" applyBorder="1" applyAlignment="1">
      <alignment vertical="center"/>
    </xf>
    <xf numFmtId="165" fontId="0" fillId="0" borderId="8" xfId="2" applyNumberFormat="1" applyFont="1" applyBorder="1" applyAlignment="1">
      <alignment vertical="center"/>
    </xf>
    <xf numFmtId="164" fontId="6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64" fontId="6" fillId="4" borderId="10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9" fontId="6" fillId="4" borderId="5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165" fontId="0" fillId="0" borderId="8" xfId="2" applyNumberFormat="1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</cellXfs>
  <cellStyles count="4">
    <cellStyle name="Excel Built-in Normal" xfId="3" xr:uid="{BECDE29E-5512-45B8-AA0C-F3047A041AF3}"/>
    <cellStyle name="Moneda" xfId="2" builtinId="4"/>
    <cellStyle name="Normal" xfId="0" builtinId="0"/>
    <cellStyle name="Porcentaje" xfId="1" builtinId="5"/>
  </cellStyles>
  <dxfs count="20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95250" cy="39719250"/>
    <xdr:pic>
      <xdr:nvPicPr>
        <xdr:cNvPr id="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025" name="image1.png" descr="http://appserver.utp.edu.co/SolicNec/adf/images/t.gif">
          <a:extLst>
            <a:ext uri="{FF2B5EF4-FFF2-40B4-BE49-F238E27FC236}">
              <a16:creationId xmlns:a16="http://schemas.microsoft.com/office/drawing/2014/main" id="{E114623C-1300-4B05-B19D-3C1E509DA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F44123EF-81AD-4E1E-976B-A91AC13A7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209C56B3-8657-4913-8160-08CB0D7AC5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5D925726-70E0-4807-8BD2-6EBB3E934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DCB7D06E-47E8-4DE3-9186-D5989C04C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D40EA6F3-3C03-4E1C-8CBA-FCA2092D60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55F0E41A-9D74-4E61-8A45-4AF84A06A1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073D45DF-B759-497F-B43C-BFBF25AE21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C8C16748-3D7C-4F89-90E6-0928CEF7F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F2A45AAC-07E6-4965-98FF-66BD58456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814F33B2-9828-4BC8-89D6-90D544B80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E9573266-FA86-46EC-B0A3-D2CCACAAB3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D9E46FC3-F45A-4D30-9295-C3E5176C7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A4F120F7-C4CE-4656-92AF-40226E21DC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76200</xdr:colOff>
      <xdr:row>167</xdr:row>
      <xdr:rowOff>97155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0B6EFE09-E2DF-456F-AB20-A549FAD51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260"/>
          <a:ext cx="76200" cy="393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977"/>
  <sheetViews>
    <sheetView tabSelected="1" workbookViewId="0">
      <selection activeCell="CQ108" sqref="CQ108"/>
    </sheetView>
  </sheetViews>
  <sheetFormatPr baseColWidth="10" defaultColWidth="14.42578125" defaultRowHeight="15" customHeight="1" x14ac:dyDescent="0.25"/>
  <cols>
    <col min="1" max="1" width="19" customWidth="1"/>
    <col min="2" max="2" width="30" customWidth="1"/>
    <col min="3" max="3" width="22" customWidth="1"/>
    <col min="4" max="4" width="12" customWidth="1"/>
    <col min="5" max="5" width="42.140625" customWidth="1"/>
    <col min="6" max="6" width="9.140625" customWidth="1"/>
    <col min="7" max="8" width="16.85546875" customWidth="1"/>
    <col min="9" max="9" width="16.85546875" style="42" customWidth="1"/>
    <col min="10" max="10" width="9.5703125" customWidth="1"/>
    <col min="11" max="11" width="14.42578125" customWidth="1"/>
    <col min="12" max="12" width="11.7109375" customWidth="1"/>
    <col min="13" max="13" width="10.28515625" customWidth="1"/>
    <col min="14" max="14" width="10.7109375" customWidth="1"/>
    <col min="15" max="15" width="11.28515625" customWidth="1"/>
    <col min="16" max="16" width="10.7109375" style="42" customWidth="1"/>
    <col min="17" max="17" width="10.7109375" customWidth="1"/>
    <col min="18" max="18" width="11.28515625" customWidth="1"/>
    <col min="19" max="19" width="12.7109375" customWidth="1"/>
    <col min="20" max="21" width="10.7109375" customWidth="1"/>
    <col min="22" max="22" width="11.28515625" customWidth="1"/>
    <col min="23" max="24" width="10.7109375" customWidth="1"/>
    <col min="25" max="25" width="11.28515625" customWidth="1"/>
    <col min="26" max="26" width="12.7109375" customWidth="1"/>
    <col min="27" max="27" width="14.42578125" style="46" customWidth="1"/>
    <col min="28" max="36" width="14.42578125" customWidth="1"/>
    <col min="37" max="37" width="14.42578125" style="42" customWidth="1"/>
    <col min="38" max="43" width="14.42578125" customWidth="1"/>
    <col min="44" max="44" width="14.42578125" style="42" customWidth="1"/>
    <col min="45" max="50" width="14.42578125" customWidth="1"/>
    <col min="51" max="51" width="14.42578125" style="42" customWidth="1"/>
    <col min="52" max="57" width="14.42578125" customWidth="1"/>
    <col min="58" max="58" width="14.42578125" style="42" customWidth="1"/>
    <col min="59" max="64" width="14.42578125" customWidth="1"/>
    <col min="65" max="65" width="14.42578125" style="42" customWidth="1"/>
    <col min="66" max="97" width="14.42578125" customWidth="1"/>
    <col min="99" max="99" width="19.140625" style="53" customWidth="1"/>
    <col min="100" max="100" width="15.5703125" bestFit="1" customWidth="1"/>
  </cols>
  <sheetData>
    <row r="1" spans="1:101" ht="12.75" customHeight="1" x14ac:dyDescent="0.2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  <c r="N1" s="1"/>
      <c r="O1" s="1"/>
      <c r="P1" s="43"/>
      <c r="Q1" s="1"/>
      <c r="R1" s="1"/>
      <c r="S1" s="1"/>
      <c r="T1" s="1"/>
      <c r="U1" s="1"/>
      <c r="V1" s="1"/>
      <c r="W1" s="1"/>
      <c r="X1" s="1"/>
      <c r="Y1" s="1"/>
      <c r="Z1" s="1"/>
    </row>
    <row r="2" spans="1:101" ht="12.75" customHeight="1" x14ac:dyDescent="0.25">
      <c r="A2" s="69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1"/>
      <c r="N2" s="1"/>
      <c r="O2" s="1"/>
      <c r="P2" s="43"/>
      <c r="Q2" s="1"/>
      <c r="R2" s="1"/>
      <c r="S2" s="1"/>
      <c r="T2" s="1"/>
      <c r="U2" s="1"/>
      <c r="V2" s="1"/>
      <c r="W2" s="1"/>
      <c r="X2" s="1"/>
      <c r="Y2" s="1"/>
      <c r="Z2" s="1"/>
    </row>
    <row r="3" spans="1:101" ht="12.75" customHeight="1" x14ac:dyDescent="0.25">
      <c r="A3" s="69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  <c r="N3" s="1"/>
      <c r="O3" s="1"/>
      <c r="P3" s="43"/>
      <c r="Q3" s="1"/>
      <c r="R3" s="1"/>
      <c r="S3" s="1"/>
      <c r="T3" s="1"/>
      <c r="U3" s="1"/>
      <c r="V3" s="1"/>
      <c r="W3" s="1"/>
      <c r="X3" s="1"/>
      <c r="Y3" s="1"/>
      <c r="Z3" s="1"/>
    </row>
    <row r="4" spans="1:101" ht="12.75" customHeight="1" x14ac:dyDescent="0.25">
      <c r="A4" s="69" t="s">
        <v>194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1"/>
      <c r="O4" s="1"/>
      <c r="P4" s="43"/>
      <c r="Q4" s="1"/>
      <c r="R4" s="1"/>
      <c r="S4" s="1"/>
      <c r="T4" s="1"/>
      <c r="U4" s="1"/>
      <c r="V4" s="1"/>
      <c r="W4" s="1"/>
      <c r="X4" s="1"/>
      <c r="Y4" s="1"/>
      <c r="Z4" s="1"/>
    </row>
    <row r="5" spans="1:101" ht="12.75" customHeight="1" x14ac:dyDescent="0.25">
      <c r="A5" s="2"/>
      <c r="B5" s="2"/>
      <c r="C5" s="2"/>
      <c r="D5" s="2"/>
      <c r="E5" s="3"/>
      <c r="F5" s="2"/>
      <c r="G5" s="2"/>
      <c r="H5" s="2"/>
      <c r="I5" s="36"/>
      <c r="J5" s="2"/>
      <c r="K5" s="2"/>
      <c r="L5" s="2"/>
      <c r="M5" s="1"/>
      <c r="N5" s="1"/>
      <c r="O5" s="1"/>
      <c r="P5" s="43"/>
      <c r="Q5" s="1"/>
      <c r="R5" s="1"/>
      <c r="S5" s="1"/>
      <c r="T5" s="1"/>
      <c r="U5" s="1"/>
      <c r="V5" s="1"/>
      <c r="W5" s="1"/>
      <c r="X5" s="1"/>
      <c r="Y5" s="1"/>
      <c r="Z5" s="1"/>
    </row>
    <row r="6" spans="1:101" ht="12.75" customHeight="1" x14ac:dyDescent="0.25">
      <c r="A6" s="69" t="s">
        <v>3</v>
      </c>
      <c r="B6" s="71"/>
      <c r="C6" s="2"/>
      <c r="D6" s="2"/>
      <c r="E6" s="3"/>
      <c r="F6" s="2"/>
      <c r="G6" s="2"/>
      <c r="H6" s="2"/>
      <c r="I6" s="36"/>
      <c r="J6" s="2"/>
      <c r="K6" s="2"/>
      <c r="L6" s="2"/>
      <c r="M6" s="1"/>
      <c r="N6" s="1"/>
      <c r="O6" s="1"/>
      <c r="P6" s="43"/>
      <c r="Q6" s="1"/>
      <c r="R6" s="1"/>
      <c r="S6" s="1"/>
      <c r="T6" s="1"/>
      <c r="U6" s="1"/>
      <c r="V6" s="1"/>
      <c r="W6" s="1"/>
      <c r="X6" s="1"/>
      <c r="Y6" s="1"/>
      <c r="Z6" s="1"/>
    </row>
    <row r="7" spans="1:101" ht="12.75" customHeight="1" x14ac:dyDescent="0.25">
      <c r="A7" s="2"/>
      <c r="B7" s="24"/>
      <c r="C7" s="2"/>
      <c r="D7" s="2"/>
      <c r="E7" s="3"/>
      <c r="F7" s="2"/>
      <c r="G7" s="2"/>
      <c r="H7" s="2"/>
      <c r="I7" s="36"/>
      <c r="J7" s="2"/>
      <c r="K7" s="2"/>
      <c r="L7" s="2"/>
      <c r="M7" s="1"/>
      <c r="N7" s="1"/>
      <c r="O7" s="1"/>
      <c r="P7" s="43"/>
      <c r="Q7" s="1"/>
      <c r="R7" s="1"/>
      <c r="S7" s="1"/>
      <c r="T7" s="1"/>
      <c r="U7" s="1"/>
      <c r="V7" s="1"/>
      <c r="W7" s="1"/>
      <c r="X7" s="1"/>
      <c r="Y7" s="1"/>
      <c r="Z7" s="1"/>
    </row>
    <row r="8" spans="1:101" ht="45.6" customHeight="1" x14ac:dyDescent="0.25">
      <c r="A8" s="4"/>
      <c r="B8" s="5"/>
      <c r="C8" s="5"/>
      <c r="D8" s="4"/>
      <c r="E8" s="6"/>
      <c r="F8" s="4"/>
      <c r="G8" s="67" t="s">
        <v>195</v>
      </c>
      <c r="H8" s="67"/>
      <c r="I8" s="67"/>
      <c r="J8" s="67"/>
      <c r="K8" s="67"/>
      <c r="L8" s="67"/>
      <c r="M8" s="67"/>
      <c r="N8" s="67" t="s">
        <v>206</v>
      </c>
      <c r="O8" s="67"/>
      <c r="P8" s="67"/>
      <c r="Q8" s="67"/>
      <c r="R8" s="67"/>
      <c r="S8" s="67"/>
      <c r="T8" s="67"/>
      <c r="U8" s="72" t="s">
        <v>212</v>
      </c>
      <c r="V8" s="67"/>
      <c r="W8" s="67"/>
      <c r="X8" s="67"/>
      <c r="Y8" s="67"/>
      <c r="Z8" s="67"/>
      <c r="AA8" s="67"/>
      <c r="AB8" s="67" t="s">
        <v>215</v>
      </c>
      <c r="AC8" s="67"/>
      <c r="AD8" s="67"/>
      <c r="AE8" s="67"/>
      <c r="AF8" s="67"/>
      <c r="AG8" s="67"/>
      <c r="AH8" s="67"/>
      <c r="AI8" s="67" t="s">
        <v>219</v>
      </c>
      <c r="AJ8" s="67"/>
      <c r="AK8" s="67"/>
      <c r="AL8" s="67"/>
      <c r="AM8" s="67"/>
      <c r="AN8" s="67"/>
      <c r="AO8" s="67"/>
      <c r="AP8" s="72" t="s">
        <v>224</v>
      </c>
      <c r="AQ8" s="67"/>
      <c r="AR8" s="67"/>
      <c r="AS8" s="67"/>
      <c r="AT8" s="67"/>
      <c r="AU8" s="67"/>
      <c r="AV8" s="67"/>
      <c r="AW8" s="72" t="s">
        <v>229</v>
      </c>
      <c r="AX8" s="67"/>
      <c r="AY8" s="67"/>
      <c r="AZ8" s="67"/>
      <c r="BA8" s="67"/>
      <c r="BB8" s="67"/>
      <c r="BC8" s="67"/>
      <c r="BD8" s="67" t="s">
        <v>232</v>
      </c>
      <c r="BE8" s="67"/>
      <c r="BF8" s="67"/>
      <c r="BG8" s="67"/>
      <c r="BH8" s="67"/>
      <c r="BI8" s="67"/>
      <c r="BJ8" s="67"/>
      <c r="BK8" s="67" t="s">
        <v>238</v>
      </c>
      <c r="BL8" s="67"/>
      <c r="BM8" s="67"/>
      <c r="BN8" s="67"/>
      <c r="BO8" s="67"/>
      <c r="BP8" s="67"/>
      <c r="BQ8" s="67"/>
      <c r="BR8" s="67" t="s">
        <v>252</v>
      </c>
      <c r="BS8" s="67"/>
      <c r="BT8" s="67"/>
      <c r="BU8" s="67"/>
      <c r="BV8" s="67"/>
      <c r="BW8" s="67"/>
      <c r="BX8" s="67"/>
      <c r="BY8" s="67" t="s">
        <v>255</v>
      </c>
      <c r="BZ8" s="67"/>
      <c r="CA8" s="67"/>
      <c r="CB8" s="67"/>
      <c r="CC8" s="67"/>
      <c r="CD8" s="67"/>
      <c r="CE8" s="67"/>
      <c r="CF8" s="67" t="s">
        <v>259</v>
      </c>
      <c r="CG8" s="67"/>
      <c r="CH8" s="67"/>
      <c r="CI8" s="67"/>
      <c r="CJ8" s="67"/>
      <c r="CK8" s="67"/>
      <c r="CL8" s="67"/>
      <c r="CM8" s="67" t="s">
        <v>268</v>
      </c>
      <c r="CN8" s="67"/>
      <c r="CO8" s="67"/>
      <c r="CP8" s="67"/>
      <c r="CQ8" s="67"/>
      <c r="CR8" s="67"/>
      <c r="CS8" s="67"/>
    </row>
    <row r="9" spans="1:101" ht="60.75" customHeight="1" x14ac:dyDescent="0.25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8" t="s">
        <v>9</v>
      </c>
      <c r="G9" s="25" t="s">
        <v>10</v>
      </c>
      <c r="H9" s="25" t="s">
        <v>11</v>
      </c>
      <c r="I9" s="37" t="s">
        <v>12</v>
      </c>
      <c r="J9" s="25" t="s">
        <v>13</v>
      </c>
      <c r="K9" s="25" t="s">
        <v>14</v>
      </c>
      <c r="L9" s="25" t="s">
        <v>15</v>
      </c>
      <c r="M9" s="25" t="s">
        <v>16</v>
      </c>
      <c r="N9" s="25" t="s">
        <v>10</v>
      </c>
      <c r="O9" s="25" t="s">
        <v>11</v>
      </c>
      <c r="P9" s="37" t="s">
        <v>12</v>
      </c>
      <c r="Q9" s="25" t="s">
        <v>13</v>
      </c>
      <c r="R9" s="25" t="s">
        <v>14</v>
      </c>
      <c r="S9" s="25" t="s">
        <v>15</v>
      </c>
      <c r="T9" s="25" t="s">
        <v>16</v>
      </c>
      <c r="U9" s="25" t="s">
        <v>10</v>
      </c>
      <c r="V9" s="25" t="s">
        <v>11</v>
      </c>
      <c r="W9" s="25" t="s">
        <v>12</v>
      </c>
      <c r="X9" s="25" t="s">
        <v>13</v>
      </c>
      <c r="Y9" s="25" t="s">
        <v>14</v>
      </c>
      <c r="Z9" s="25" t="s">
        <v>15</v>
      </c>
      <c r="AA9" s="25" t="s">
        <v>16</v>
      </c>
      <c r="AB9" s="25" t="s">
        <v>10</v>
      </c>
      <c r="AC9" s="25" t="s">
        <v>11</v>
      </c>
      <c r="AD9" s="25" t="s">
        <v>12</v>
      </c>
      <c r="AE9" s="25" t="s">
        <v>13</v>
      </c>
      <c r="AF9" s="25" t="s">
        <v>14</v>
      </c>
      <c r="AG9" s="25" t="s">
        <v>15</v>
      </c>
      <c r="AH9" s="25" t="s">
        <v>16</v>
      </c>
      <c r="AI9" s="25" t="s">
        <v>10</v>
      </c>
      <c r="AJ9" s="25" t="s">
        <v>11</v>
      </c>
      <c r="AK9" s="37" t="s">
        <v>12</v>
      </c>
      <c r="AL9" s="25" t="s">
        <v>13</v>
      </c>
      <c r="AM9" s="25" t="s">
        <v>14</v>
      </c>
      <c r="AN9" s="25" t="s">
        <v>15</v>
      </c>
      <c r="AO9" s="25" t="s">
        <v>16</v>
      </c>
      <c r="AP9" s="25" t="s">
        <v>10</v>
      </c>
      <c r="AQ9" s="25" t="s">
        <v>11</v>
      </c>
      <c r="AR9" s="37" t="s">
        <v>12</v>
      </c>
      <c r="AS9" s="25" t="s">
        <v>13</v>
      </c>
      <c r="AT9" s="25" t="s">
        <v>14</v>
      </c>
      <c r="AU9" s="25" t="s">
        <v>15</v>
      </c>
      <c r="AV9" s="25" t="s">
        <v>16</v>
      </c>
      <c r="AW9" s="25" t="s">
        <v>10</v>
      </c>
      <c r="AX9" s="25" t="s">
        <v>11</v>
      </c>
      <c r="AY9" s="37" t="s">
        <v>12</v>
      </c>
      <c r="AZ9" s="25" t="s">
        <v>13</v>
      </c>
      <c r="BA9" s="25" t="s">
        <v>14</v>
      </c>
      <c r="BB9" s="25" t="s">
        <v>15</v>
      </c>
      <c r="BC9" s="25" t="s">
        <v>16</v>
      </c>
      <c r="BD9" s="25" t="s">
        <v>10</v>
      </c>
      <c r="BE9" s="25" t="s">
        <v>11</v>
      </c>
      <c r="BF9" s="37" t="s">
        <v>12</v>
      </c>
      <c r="BG9" s="25" t="s">
        <v>13</v>
      </c>
      <c r="BH9" s="25" t="s">
        <v>14</v>
      </c>
      <c r="BI9" s="25" t="s">
        <v>15</v>
      </c>
      <c r="BJ9" s="25" t="s">
        <v>16</v>
      </c>
      <c r="BK9" s="25" t="s">
        <v>10</v>
      </c>
      <c r="BL9" s="25" t="s">
        <v>11</v>
      </c>
      <c r="BM9" s="37" t="s">
        <v>12</v>
      </c>
      <c r="BN9" s="25" t="s">
        <v>13</v>
      </c>
      <c r="BO9" s="25" t="s">
        <v>14</v>
      </c>
      <c r="BP9" s="25" t="s">
        <v>15</v>
      </c>
      <c r="BQ9" s="25" t="s">
        <v>16</v>
      </c>
      <c r="BR9" s="25" t="s">
        <v>10</v>
      </c>
      <c r="BS9" s="25" t="s">
        <v>11</v>
      </c>
      <c r="BT9" s="25" t="s">
        <v>12</v>
      </c>
      <c r="BU9" s="25" t="s">
        <v>13</v>
      </c>
      <c r="BV9" s="25" t="s">
        <v>14</v>
      </c>
      <c r="BW9" s="25" t="s">
        <v>15</v>
      </c>
      <c r="BX9" s="25" t="s">
        <v>16</v>
      </c>
      <c r="BY9" s="25" t="s">
        <v>10</v>
      </c>
      <c r="BZ9" s="25" t="s">
        <v>11</v>
      </c>
      <c r="CA9" s="25" t="s">
        <v>12</v>
      </c>
      <c r="CB9" s="25" t="s">
        <v>13</v>
      </c>
      <c r="CC9" s="25" t="s">
        <v>14</v>
      </c>
      <c r="CD9" s="25" t="s">
        <v>15</v>
      </c>
      <c r="CE9" s="25" t="s">
        <v>16</v>
      </c>
      <c r="CF9" s="25" t="s">
        <v>10</v>
      </c>
      <c r="CG9" s="25" t="s">
        <v>11</v>
      </c>
      <c r="CH9" s="25" t="s">
        <v>12</v>
      </c>
      <c r="CI9" s="25" t="s">
        <v>13</v>
      </c>
      <c r="CJ9" s="25" t="s">
        <v>14</v>
      </c>
      <c r="CK9" s="25" t="s">
        <v>15</v>
      </c>
      <c r="CL9" s="25" t="s">
        <v>16</v>
      </c>
      <c r="CM9" s="25" t="s">
        <v>10</v>
      </c>
      <c r="CN9" s="25" t="s">
        <v>11</v>
      </c>
      <c r="CO9" s="25" t="s">
        <v>12</v>
      </c>
      <c r="CP9" s="25" t="s">
        <v>13</v>
      </c>
      <c r="CQ9" s="25" t="s">
        <v>14</v>
      </c>
      <c r="CR9" s="25" t="s">
        <v>15</v>
      </c>
      <c r="CS9" s="25" t="s">
        <v>16</v>
      </c>
      <c r="CT9" s="49" t="s">
        <v>278</v>
      </c>
      <c r="CU9" s="49" t="s">
        <v>279</v>
      </c>
      <c r="CV9" s="49" t="s">
        <v>280</v>
      </c>
      <c r="CW9" s="49" t="s">
        <v>281</v>
      </c>
    </row>
    <row r="10" spans="1:101" ht="12.75" customHeight="1" x14ac:dyDescent="0.25">
      <c r="A10" s="9">
        <v>1</v>
      </c>
      <c r="B10" s="10" t="s">
        <v>17</v>
      </c>
      <c r="C10" s="11">
        <v>10</v>
      </c>
      <c r="D10" s="11" t="s">
        <v>18</v>
      </c>
      <c r="E10" s="12" t="s">
        <v>19</v>
      </c>
      <c r="F10" s="11">
        <v>1</v>
      </c>
      <c r="G10" s="13" t="s">
        <v>196</v>
      </c>
      <c r="H10" s="13">
        <v>341500</v>
      </c>
      <c r="I10" s="38">
        <v>0.19</v>
      </c>
      <c r="J10" s="13">
        <f t="shared" ref="J10:J85" si="0">+H10*I10</f>
        <v>64885</v>
      </c>
      <c r="K10" s="13">
        <f t="shared" ref="K10:K85" si="1">ROUND(H10+J10,0)</f>
        <v>406385</v>
      </c>
      <c r="L10" s="13">
        <f t="shared" ref="L10:L85" si="2">K10*F10</f>
        <v>406385</v>
      </c>
      <c r="M10" s="44">
        <v>30</v>
      </c>
      <c r="N10" s="13"/>
      <c r="O10" s="13"/>
      <c r="P10" s="38"/>
      <c r="Q10" s="13"/>
      <c r="R10" s="13"/>
      <c r="S10" s="13"/>
      <c r="T10" s="44"/>
      <c r="U10" s="13"/>
      <c r="V10" s="13"/>
      <c r="W10" s="13"/>
      <c r="X10" s="13"/>
      <c r="Y10" s="13"/>
      <c r="Z10" s="13"/>
      <c r="AA10" s="44"/>
      <c r="AB10" s="59"/>
      <c r="AC10" s="59"/>
      <c r="AD10" s="59"/>
      <c r="AE10" s="59"/>
      <c r="AF10" s="59"/>
      <c r="AG10" s="59"/>
      <c r="AH10" s="60"/>
      <c r="AI10" s="13" t="s">
        <v>220</v>
      </c>
      <c r="AJ10" s="13">
        <v>376250</v>
      </c>
      <c r="AK10" s="38">
        <v>0.19</v>
      </c>
      <c r="AL10" s="13">
        <f t="shared" ref="AL10" si="3">+AJ10*AK10</f>
        <v>71487.5</v>
      </c>
      <c r="AM10" s="13">
        <f t="shared" ref="AM10" si="4">ROUND(AJ10+AL10,0)</f>
        <v>447738</v>
      </c>
      <c r="AN10" s="13">
        <f>AM10*F10</f>
        <v>447738</v>
      </c>
      <c r="AO10" s="44" t="s">
        <v>222</v>
      </c>
      <c r="AP10" s="13"/>
      <c r="AQ10" s="13"/>
      <c r="AR10" s="38"/>
      <c r="AS10" s="13"/>
      <c r="AT10" s="13"/>
      <c r="AU10" s="13"/>
      <c r="AV10" s="47"/>
      <c r="AW10" s="13"/>
      <c r="AX10" s="13"/>
      <c r="AY10" s="38"/>
      <c r="AZ10" s="13"/>
      <c r="BA10" s="13"/>
      <c r="BB10" s="13"/>
      <c r="BC10" s="44"/>
      <c r="BD10" s="13"/>
      <c r="BE10" s="13"/>
      <c r="BF10" s="38"/>
      <c r="BG10" s="13"/>
      <c r="BH10" s="13"/>
      <c r="BI10" s="13"/>
      <c r="BJ10" s="44"/>
      <c r="BK10" s="13"/>
      <c r="BL10" s="13"/>
      <c r="BM10" s="38"/>
      <c r="BN10" s="13"/>
      <c r="BO10" s="13"/>
      <c r="BP10" s="13"/>
      <c r="BQ10" s="44"/>
      <c r="BR10" s="13"/>
      <c r="BS10" s="13"/>
      <c r="BT10" s="13"/>
      <c r="BU10" s="13"/>
      <c r="BV10" s="13"/>
      <c r="BW10" s="13"/>
      <c r="BX10" s="44"/>
      <c r="BY10" s="13"/>
      <c r="BZ10" s="13"/>
      <c r="CA10" s="13"/>
      <c r="CB10" s="13"/>
      <c r="CC10" s="13"/>
      <c r="CD10" s="13"/>
      <c r="CE10" s="44"/>
      <c r="CF10" s="13"/>
      <c r="CG10" s="13"/>
      <c r="CH10" s="13"/>
      <c r="CI10" s="13"/>
      <c r="CJ10" s="13"/>
      <c r="CK10" s="13"/>
      <c r="CL10" s="47"/>
      <c r="CM10" s="13" t="s">
        <v>269</v>
      </c>
      <c r="CN10" s="13">
        <v>432976.995</v>
      </c>
      <c r="CO10" s="13">
        <v>0.19</v>
      </c>
      <c r="CP10" s="13">
        <f t="shared" ref="CP10:CP86" si="5">+CN10*CO10</f>
        <v>82265.629050000003</v>
      </c>
      <c r="CQ10" s="13">
        <f t="shared" ref="CQ10:CQ86" si="6">ROUND(CN10+CP10,0)</f>
        <v>515243</v>
      </c>
      <c r="CR10" s="13">
        <f>CQ10*F10</f>
        <v>515243</v>
      </c>
      <c r="CS10" s="50" t="s">
        <v>277</v>
      </c>
      <c r="CT10" s="52">
        <f>MIN(K10,R10,Y10,AF10,AM10,AT10,BA10,BH10,BO10,BV10,CC10,CJ10,CQ10)</f>
        <v>406385</v>
      </c>
      <c r="CU10" s="54" t="str">
        <f>IF(CT10=K10,$G$8,IF(CT10=R10,$N$8,IF(CT10=Y10,$U$8,IF(CT10=AF10,$AB$8,IF(CT10=AM10,$AI$8,IF(CT10=AT10,$AP$8,IF(CT10=BA10,$AW$8,IF(CT10=BH10,$BD$8,IF(CT10=BO10,$BK$8,IF(CT10=BV10,$BR$8,IF(CT10=CC10,$BY$8,IF(CT10=CJ10,$CF$8,IF(CT10=CQ10,$CM$8)))))))))))))</f>
        <v>ADEQUIM S.A.S.</v>
      </c>
      <c r="CV10" s="55">
        <v>551062</v>
      </c>
      <c r="CW10" s="52">
        <f>+CV10-CT10</f>
        <v>144677</v>
      </c>
    </row>
    <row r="11" spans="1:101" ht="12.75" customHeight="1" x14ac:dyDescent="0.25">
      <c r="A11" s="9">
        <v>2</v>
      </c>
      <c r="B11" s="14" t="s">
        <v>20</v>
      </c>
      <c r="C11" s="12">
        <v>1000</v>
      </c>
      <c r="D11" s="12" t="s">
        <v>21</v>
      </c>
      <c r="E11" s="11" t="s">
        <v>22</v>
      </c>
      <c r="F11" s="11">
        <v>1</v>
      </c>
      <c r="G11" s="13" t="s">
        <v>197</v>
      </c>
      <c r="H11" s="13">
        <v>190000</v>
      </c>
      <c r="I11" s="38">
        <v>0</v>
      </c>
      <c r="J11" s="13">
        <f t="shared" si="0"/>
        <v>0</v>
      </c>
      <c r="K11" s="13">
        <f t="shared" si="1"/>
        <v>190000</v>
      </c>
      <c r="L11" s="13">
        <f t="shared" si="2"/>
        <v>190000</v>
      </c>
      <c r="M11" s="44">
        <v>30</v>
      </c>
      <c r="N11" s="13"/>
      <c r="O11" s="13"/>
      <c r="P11" s="38"/>
      <c r="Q11" s="13"/>
      <c r="R11" s="13"/>
      <c r="S11" s="13"/>
      <c r="T11" s="44"/>
      <c r="U11" s="13"/>
      <c r="V11" s="13"/>
      <c r="W11" s="13"/>
      <c r="X11" s="13"/>
      <c r="Y11" s="13"/>
      <c r="Z11" s="13"/>
      <c r="AA11" s="44"/>
      <c r="AB11" s="59"/>
      <c r="AC11" s="59"/>
      <c r="AD11" s="59"/>
      <c r="AE11" s="59"/>
      <c r="AF11" s="59"/>
      <c r="AG11" s="59"/>
      <c r="AH11" s="60"/>
      <c r="AI11" s="13"/>
      <c r="AJ11" s="13"/>
      <c r="AK11" s="38"/>
      <c r="AL11" s="13"/>
      <c r="AM11" s="13"/>
      <c r="AN11" s="13"/>
      <c r="AO11" s="44"/>
      <c r="AP11" s="13"/>
      <c r="AQ11" s="13"/>
      <c r="AR11" s="38"/>
      <c r="AS11" s="13"/>
      <c r="AT11" s="13"/>
      <c r="AU11" s="13"/>
      <c r="AV11" s="47"/>
      <c r="AW11" s="13"/>
      <c r="AX11" s="13"/>
      <c r="AY11" s="38"/>
      <c r="AZ11" s="13"/>
      <c r="BA11" s="13"/>
      <c r="BB11" s="13"/>
      <c r="BC11" s="44"/>
      <c r="BD11" s="13"/>
      <c r="BE11" s="13"/>
      <c r="BF11" s="38"/>
      <c r="BG11" s="13"/>
      <c r="BH11" s="13"/>
      <c r="BI11" s="13"/>
      <c r="BJ11" s="44"/>
      <c r="BK11" s="13" t="s">
        <v>233</v>
      </c>
      <c r="BL11" s="13">
        <v>92000</v>
      </c>
      <c r="BM11" s="38">
        <v>0.19</v>
      </c>
      <c r="BN11" s="13">
        <f t="shared" ref="BN11:BN73" si="7">+BL11*BM11</f>
        <v>17480</v>
      </c>
      <c r="BO11" s="13">
        <f t="shared" ref="BO11:BO73" si="8">ROUND(BL11+BN11,0)</f>
        <v>109480</v>
      </c>
      <c r="BP11" s="13">
        <f t="shared" ref="BP11:BP73" si="9">BO11*F11</f>
        <v>109480</v>
      </c>
      <c r="BQ11" s="44" t="s">
        <v>247</v>
      </c>
      <c r="BR11" s="13"/>
      <c r="BS11" s="13"/>
      <c r="BT11" s="13"/>
      <c r="BU11" s="13"/>
      <c r="BV11" s="13"/>
      <c r="BW11" s="13"/>
      <c r="BX11" s="44"/>
      <c r="BY11" s="13"/>
      <c r="BZ11" s="13"/>
      <c r="CA11" s="13"/>
      <c r="CB11" s="13"/>
      <c r="CC11" s="13"/>
      <c r="CD11" s="13"/>
      <c r="CE11" s="44"/>
      <c r="CF11" s="13"/>
      <c r="CG11" s="13"/>
      <c r="CH11" s="13"/>
      <c r="CI11" s="13"/>
      <c r="CJ11" s="13"/>
      <c r="CK11" s="13"/>
      <c r="CL11" s="47"/>
      <c r="CM11" s="13" t="s">
        <v>270</v>
      </c>
      <c r="CN11" s="13">
        <v>93500</v>
      </c>
      <c r="CO11" s="13">
        <v>0.19</v>
      </c>
      <c r="CP11" s="13">
        <f t="shared" si="5"/>
        <v>17765</v>
      </c>
      <c r="CQ11" s="13">
        <f t="shared" si="6"/>
        <v>111265</v>
      </c>
      <c r="CR11" s="13">
        <f t="shared" ref="CR11:CR73" si="10">CQ11*F11</f>
        <v>111265</v>
      </c>
      <c r="CS11" s="50" t="s">
        <v>277</v>
      </c>
      <c r="CT11" s="52">
        <f t="shared" ref="CT11:CT74" si="11">MIN(K11,R11,Y11,AF11,AM11,AT11,BA11,BH11,BO11,BV11,CC11,CJ11,CQ11)</f>
        <v>109480</v>
      </c>
      <c r="CU11" s="54" t="str">
        <f t="shared" ref="CU11:CU73" si="12">IF(CT11=K11,$G$8,IF(CT11=R11,$N$8,IF(CT11=Y11,$U$8,IF(CT11=AF11,$AB$8,IF(CT11=AM11,$AI$8,IF(CT11=AT11,$AP$8,IF(CT11=BA11,$AW$8,IF(CT11=BH11,$BD$8,IF(CT11=BO11,$BK$8,IF(CT11=BV11,$BR$8,IF(CT11=CC11,$BY$8,IF(CT11=CJ11,$CF$8,IF(CT11=CQ11,$CM$8)))))))))))))</f>
        <v>MR Y CIA S.A.S</v>
      </c>
      <c r="CV11" s="55">
        <v>119000</v>
      </c>
      <c r="CW11" s="52">
        <f t="shared" ref="CW11:CW74" si="13">+CV11-CT11</f>
        <v>9520</v>
      </c>
    </row>
    <row r="12" spans="1:101" ht="42" customHeight="1" x14ac:dyDescent="0.25">
      <c r="A12" s="9">
        <v>3</v>
      </c>
      <c r="B12" s="14" t="s">
        <v>23</v>
      </c>
      <c r="C12" s="12" t="s">
        <v>24</v>
      </c>
      <c r="D12" s="12" t="s">
        <v>25</v>
      </c>
      <c r="E12" s="11" t="s">
        <v>26</v>
      </c>
      <c r="F12" s="11">
        <v>1</v>
      </c>
      <c r="G12" s="13"/>
      <c r="H12" s="13"/>
      <c r="I12" s="38"/>
      <c r="J12" s="13"/>
      <c r="K12" s="13"/>
      <c r="L12" s="13"/>
      <c r="M12" s="44"/>
      <c r="N12" s="13"/>
      <c r="O12" s="13"/>
      <c r="P12" s="38"/>
      <c r="Q12" s="13"/>
      <c r="R12" s="13"/>
      <c r="S12" s="13"/>
      <c r="T12" s="44"/>
      <c r="U12" s="13"/>
      <c r="V12" s="13"/>
      <c r="W12" s="13"/>
      <c r="X12" s="13"/>
      <c r="Y12" s="13"/>
      <c r="Z12" s="13"/>
      <c r="AA12" s="44"/>
      <c r="AB12" s="59"/>
      <c r="AC12" s="59"/>
      <c r="AD12" s="59"/>
      <c r="AE12" s="59"/>
      <c r="AF12" s="59"/>
      <c r="AG12" s="59"/>
      <c r="AH12" s="60"/>
      <c r="AI12" s="13"/>
      <c r="AJ12" s="13"/>
      <c r="AK12" s="38"/>
      <c r="AL12" s="13"/>
      <c r="AM12" s="13"/>
      <c r="AN12" s="13"/>
      <c r="AO12" s="44"/>
      <c r="AP12" s="13"/>
      <c r="AQ12" s="13"/>
      <c r="AR12" s="38"/>
      <c r="AS12" s="13"/>
      <c r="AT12" s="13"/>
      <c r="AU12" s="13"/>
      <c r="AV12" s="47"/>
      <c r="AW12" s="13"/>
      <c r="AX12" s="13"/>
      <c r="AY12" s="38"/>
      <c r="AZ12" s="13"/>
      <c r="BA12" s="13"/>
      <c r="BB12" s="13"/>
      <c r="BC12" s="44"/>
      <c r="BD12" s="13"/>
      <c r="BE12" s="13"/>
      <c r="BF12" s="38"/>
      <c r="BG12" s="13"/>
      <c r="BH12" s="13"/>
      <c r="BI12" s="13"/>
      <c r="BJ12" s="44"/>
      <c r="BK12" s="13" t="s">
        <v>216</v>
      </c>
      <c r="BL12" s="13"/>
      <c r="BM12" s="38"/>
      <c r="BN12" s="13"/>
      <c r="BO12" s="13"/>
      <c r="BP12" s="13"/>
      <c r="BQ12" s="44"/>
      <c r="BR12" s="13"/>
      <c r="BS12" s="13"/>
      <c r="BT12" s="13"/>
      <c r="BU12" s="13"/>
      <c r="BV12" s="13"/>
      <c r="BW12" s="13"/>
      <c r="BX12" s="44"/>
      <c r="BY12" s="13" t="s">
        <v>256</v>
      </c>
      <c r="BZ12" s="13">
        <v>1688889</v>
      </c>
      <c r="CA12" s="13">
        <v>0</v>
      </c>
      <c r="CB12" s="13">
        <f t="shared" ref="CB12:CB73" si="14">+BZ12*CA12</f>
        <v>0</v>
      </c>
      <c r="CC12" s="13">
        <f t="shared" ref="CC12:CC73" si="15">ROUND(BZ12+CB12,0)</f>
        <v>1688889</v>
      </c>
      <c r="CD12" s="13">
        <f t="shared" ref="CD12:CD73" si="16">CC12*F12</f>
        <v>1688889</v>
      </c>
      <c r="CE12" s="44" t="s">
        <v>257</v>
      </c>
      <c r="CF12" s="13"/>
      <c r="CG12" s="13"/>
      <c r="CH12" s="13"/>
      <c r="CI12" s="13"/>
      <c r="CJ12" s="13"/>
      <c r="CK12" s="13"/>
      <c r="CL12" s="47"/>
      <c r="CM12" s="13" t="s">
        <v>271</v>
      </c>
      <c r="CN12" s="13">
        <v>1737022.43</v>
      </c>
      <c r="CO12" s="13">
        <v>0.19</v>
      </c>
      <c r="CP12" s="13">
        <f t="shared" si="5"/>
        <v>330034.26169999997</v>
      </c>
      <c r="CQ12" s="13">
        <f t="shared" si="6"/>
        <v>2067057</v>
      </c>
      <c r="CR12" s="13">
        <f t="shared" si="10"/>
        <v>2067057</v>
      </c>
      <c r="CS12" s="50" t="s">
        <v>277</v>
      </c>
      <c r="CT12" s="52">
        <f t="shared" si="11"/>
        <v>1688889</v>
      </c>
      <c r="CU12" s="54" t="str">
        <f t="shared" si="12"/>
        <v>QUÍMICOS Y REACTIVOS SAS</v>
      </c>
      <c r="CV12" s="55">
        <v>2210756</v>
      </c>
      <c r="CW12" s="52">
        <f t="shared" si="13"/>
        <v>521867</v>
      </c>
    </row>
    <row r="13" spans="1:101" ht="12.75" customHeight="1" x14ac:dyDescent="0.25">
      <c r="A13" s="9">
        <v>4</v>
      </c>
      <c r="B13" s="10" t="s">
        <v>27</v>
      </c>
      <c r="C13" s="11" t="s">
        <v>28</v>
      </c>
      <c r="D13" s="11"/>
      <c r="E13" s="12" t="s">
        <v>29</v>
      </c>
      <c r="F13" s="11">
        <v>3</v>
      </c>
      <c r="G13" s="13"/>
      <c r="H13" s="13"/>
      <c r="I13" s="38"/>
      <c r="J13" s="13"/>
      <c r="K13" s="13"/>
      <c r="L13" s="13"/>
      <c r="M13" s="44"/>
      <c r="N13" s="13"/>
      <c r="O13" s="13"/>
      <c r="P13" s="38"/>
      <c r="Q13" s="13"/>
      <c r="R13" s="13"/>
      <c r="S13" s="13"/>
      <c r="T13" s="44"/>
      <c r="U13" s="13"/>
      <c r="V13" s="13"/>
      <c r="W13" s="13"/>
      <c r="X13" s="13"/>
      <c r="Y13" s="13"/>
      <c r="Z13" s="13"/>
      <c r="AA13" s="44"/>
      <c r="AB13" s="59"/>
      <c r="AC13" s="59"/>
      <c r="AD13" s="59"/>
      <c r="AE13" s="59"/>
      <c r="AF13" s="59"/>
      <c r="AG13" s="59"/>
      <c r="AH13" s="60"/>
      <c r="AI13" s="13"/>
      <c r="AJ13" s="13"/>
      <c r="AK13" s="38"/>
      <c r="AL13" s="13"/>
      <c r="AM13" s="13"/>
      <c r="AN13" s="13"/>
      <c r="AO13" s="44"/>
      <c r="AP13" s="13"/>
      <c r="AQ13" s="13"/>
      <c r="AR13" s="38"/>
      <c r="AS13" s="13"/>
      <c r="AT13" s="13"/>
      <c r="AU13" s="13"/>
      <c r="AV13" s="47"/>
      <c r="AW13" s="13"/>
      <c r="AX13" s="13"/>
      <c r="AY13" s="38"/>
      <c r="AZ13" s="13"/>
      <c r="BA13" s="13"/>
      <c r="BB13" s="13"/>
      <c r="BC13" s="44"/>
      <c r="BD13" s="13"/>
      <c r="BE13" s="13"/>
      <c r="BF13" s="38"/>
      <c r="BG13" s="13"/>
      <c r="BH13" s="13"/>
      <c r="BI13" s="13"/>
      <c r="BJ13" s="44"/>
      <c r="BK13" s="13" t="s">
        <v>239</v>
      </c>
      <c r="BL13" s="13">
        <v>1423000</v>
      </c>
      <c r="BM13" s="38">
        <v>0.19</v>
      </c>
      <c r="BN13" s="13">
        <f t="shared" si="7"/>
        <v>270370</v>
      </c>
      <c r="BO13" s="13">
        <f t="shared" si="8"/>
        <v>1693370</v>
      </c>
      <c r="BP13" s="13">
        <f t="shared" si="9"/>
        <v>5080110</v>
      </c>
      <c r="BQ13" s="44" t="s">
        <v>248</v>
      </c>
      <c r="BR13" s="13"/>
      <c r="BS13" s="13"/>
      <c r="BT13" s="13"/>
      <c r="BU13" s="13"/>
      <c r="BV13" s="13"/>
      <c r="BW13" s="13"/>
      <c r="BX13" s="44"/>
      <c r="BY13" s="13"/>
      <c r="BZ13" s="13"/>
      <c r="CA13" s="13"/>
      <c r="CB13" s="13"/>
      <c r="CC13" s="13"/>
      <c r="CD13" s="13"/>
      <c r="CE13" s="44"/>
      <c r="CF13" s="13" t="s">
        <v>260</v>
      </c>
      <c r="CG13" s="13">
        <v>930000</v>
      </c>
      <c r="CH13" s="13">
        <v>0.19</v>
      </c>
      <c r="CI13" s="13">
        <f t="shared" ref="CI13:CI60" si="17">+CG13*CH13</f>
        <v>176700</v>
      </c>
      <c r="CJ13" s="13">
        <f t="shared" ref="CJ13:CJ60" si="18">ROUND(CG13+CI13,0)</f>
        <v>1106700</v>
      </c>
      <c r="CK13" s="13">
        <f t="shared" ref="CK13:CK60" si="19">CJ13*F13</f>
        <v>3320100</v>
      </c>
      <c r="CL13" s="47" t="s">
        <v>265</v>
      </c>
      <c r="CM13" s="13"/>
      <c r="CN13" s="13"/>
      <c r="CO13" s="13"/>
      <c r="CP13" s="13"/>
      <c r="CQ13" s="13"/>
      <c r="CR13" s="13"/>
      <c r="CS13" s="50"/>
      <c r="CT13" s="52">
        <f t="shared" si="11"/>
        <v>1106700</v>
      </c>
      <c r="CU13" s="54" t="str">
        <f t="shared" si="12"/>
        <v>Scientific Products SAS</v>
      </c>
      <c r="CV13" s="55">
        <v>1890910</v>
      </c>
      <c r="CW13" s="52">
        <f t="shared" si="13"/>
        <v>784210</v>
      </c>
    </row>
    <row r="14" spans="1:101" ht="12.75" customHeight="1" x14ac:dyDescent="0.25">
      <c r="A14" s="9">
        <v>5</v>
      </c>
      <c r="B14" s="10" t="s">
        <v>30</v>
      </c>
      <c r="C14" s="11" t="s">
        <v>31</v>
      </c>
      <c r="D14" s="11" t="s">
        <v>25</v>
      </c>
      <c r="E14" s="11" t="s">
        <v>26</v>
      </c>
      <c r="F14" s="11">
        <v>1</v>
      </c>
      <c r="G14" s="13" t="s">
        <v>171</v>
      </c>
      <c r="H14" s="13">
        <v>460000</v>
      </c>
      <c r="I14" s="38">
        <v>0</v>
      </c>
      <c r="J14" s="13">
        <f t="shared" si="0"/>
        <v>0</v>
      </c>
      <c r="K14" s="13">
        <f t="shared" si="1"/>
        <v>460000</v>
      </c>
      <c r="L14" s="13">
        <f t="shared" si="2"/>
        <v>460000</v>
      </c>
      <c r="M14" s="44">
        <v>90</v>
      </c>
      <c r="N14" s="13" t="s">
        <v>171</v>
      </c>
      <c r="O14" s="13">
        <v>329000</v>
      </c>
      <c r="P14" s="38">
        <v>0</v>
      </c>
      <c r="Q14" s="13">
        <f t="shared" ref="Q14:Q30" si="20">+O14*P14</f>
        <v>0</v>
      </c>
      <c r="R14" s="13">
        <f t="shared" ref="R14:R30" si="21">ROUND(O14+Q14,0)</f>
        <v>329000</v>
      </c>
      <c r="S14" s="13">
        <f t="shared" ref="S14:S30" si="22">R14*F14</f>
        <v>329000</v>
      </c>
      <c r="T14" s="44" t="s">
        <v>210</v>
      </c>
      <c r="U14" s="13"/>
      <c r="V14" s="13"/>
      <c r="W14" s="13"/>
      <c r="X14" s="13"/>
      <c r="Y14" s="13"/>
      <c r="Z14" s="13"/>
      <c r="AA14" s="44"/>
      <c r="AB14" s="59"/>
      <c r="AC14" s="59"/>
      <c r="AD14" s="59"/>
      <c r="AE14" s="59"/>
      <c r="AF14" s="59"/>
      <c r="AG14" s="59"/>
      <c r="AH14" s="60"/>
      <c r="AI14" s="13"/>
      <c r="AJ14" s="13"/>
      <c r="AK14" s="38"/>
      <c r="AL14" s="13"/>
      <c r="AM14" s="13"/>
      <c r="AN14" s="13"/>
      <c r="AO14" s="44"/>
      <c r="AP14" s="13"/>
      <c r="AQ14" s="13"/>
      <c r="AR14" s="38"/>
      <c r="AS14" s="13"/>
      <c r="AT14" s="13"/>
      <c r="AU14" s="13"/>
      <c r="AV14" s="47"/>
      <c r="AW14" s="13"/>
      <c r="AX14" s="13"/>
      <c r="AY14" s="38"/>
      <c r="AZ14" s="13"/>
      <c r="BA14" s="13"/>
      <c r="BB14" s="13"/>
      <c r="BC14" s="44"/>
      <c r="BD14" s="13"/>
      <c r="BE14" s="13"/>
      <c r="BF14" s="38"/>
      <c r="BG14" s="13"/>
      <c r="BH14" s="13"/>
      <c r="BI14" s="13"/>
      <c r="BJ14" s="44"/>
      <c r="BK14" s="13" t="s">
        <v>216</v>
      </c>
      <c r="BL14" s="13">
        <v>393000</v>
      </c>
      <c r="BM14" s="38">
        <v>0</v>
      </c>
      <c r="BN14" s="13">
        <f t="shared" si="7"/>
        <v>0</v>
      </c>
      <c r="BO14" s="13">
        <f t="shared" si="8"/>
        <v>393000</v>
      </c>
      <c r="BP14" s="13">
        <f t="shared" si="9"/>
        <v>393000</v>
      </c>
      <c r="BQ14" s="44" t="s">
        <v>247</v>
      </c>
      <c r="BR14" s="13" t="s">
        <v>171</v>
      </c>
      <c r="BS14" s="13">
        <v>413000</v>
      </c>
      <c r="BT14" s="13">
        <v>0</v>
      </c>
      <c r="BU14" s="13">
        <f t="shared" ref="BU14:BU21" si="23">+BS14*BT14</f>
        <v>0</v>
      </c>
      <c r="BV14" s="13">
        <f t="shared" ref="BV14:BV21" si="24">ROUND(BS14+BU14,0)</f>
        <v>413000</v>
      </c>
      <c r="BW14" s="13">
        <f t="shared" ref="BW14:BW21" si="25">BV14*F14</f>
        <v>413000</v>
      </c>
      <c r="BX14" s="44" t="s">
        <v>254</v>
      </c>
      <c r="BY14" s="13"/>
      <c r="BZ14" s="13"/>
      <c r="CA14" s="13"/>
      <c r="CB14" s="13"/>
      <c r="CC14" s="13"/>
      <c r="CD14" s="13"/>
      <c r="CE14" s="44"/>
      <c r="CF14" s="13"/>
      <c r="CG14" s="13"/>
      <c r="CH14" s="13"/>
      <c r="CI14" s="13"/>
      <c r="CJ14" s="13"/>
      <c r="CK14" s="13"/>
      <c r="CL14" s="47"/>
      <c r="CM14" s="13"/>
      <c r="CN14" s="13"/>
      <c r="CO14" s="13"/>
      <c r="CP14" s="13"/>
      <c r="CQ14" s="13"/>
      <c r="CR14" s="13"/>
      <c r="CS14" s="50"/>
      <c r="CT14" s="52">
        <f t="shared" si="11"/>
        <v>329000</v>
      </c>
      <c r="CU14" s="54" t="str">
        <f t="shared" si="12"/>
        <v>ANNAR DIAGNOSTICA IMPORT SAS</v>
      </c>
      <c r="CV14" s="55">
        <v>547400</v>
      </c>
      <c r="CW14" s="52">
        <f t="shared" si="13"/>
        <v>218400</v>
      </c>
    </row>
    <row r="15" spans="1:101" ht="12.75" customHeight="1" x14ac:dyDescent="0.25">
      <c r="A15" s="9">
        <v>6</v>
      </c>
      <c r="B15" s="14" t="s">
        <v>32</v>
      </c>
      <c r="C15" s="12" t="s">
        <v>33</v>
      </c>
      <c r="D15" s="12" t="s">
        <v>25</v>
      </c>
      <c r="E15" s="12" t="s">
        <v>26</v>
      </c>
      <c r="F15" s="11">
        <v>1</v>
      </c>
      <c r="G15" s="13" t="s">
        <v>198</v>
      </c>
      <c r="H15" s="13"/>
      <c r="I15" s="38"/>
      <c r="J15" s="13"/>
      <c r="K15" s="13"/>
      <c r="L15" s="13"/>
      <c r="M15" s="44"/>
      <c r="N15" s="13" t="s">
        <v>171</v>
      </c>
      <c r="O15" s="13">
        <v>387000</v>
      </c>
      <c r="P15" s="38">
        <v>0</v>
      </c>
      <c r="Q15" s="13">
        <f t="shared" si="20"/>
        <v>0</v>
      </c>
      <c r="R15" s="13">
        <f t="shared" si="21"/>
        <v>387000</v>
      </c>
      <c r="S15" s="13">
        <f t="shared" si="22"/>
        <v>387000</v>
      </c>
      <c r="T15" s="44" t="s">
        <v>210</v>
      </c>
      <c r="U15" s="13"/>
      <c r="V15" s="13"/>
      <c r="W15" s="13"/>
      <c r="X15" s="13"/>
      <c r="Y15" s="13"/>
      <c r="Z15" s="13"/>
      <c r="AA15" s="44"/>
      <c r="AB15" s="59"/>
      <c r="AC15" s="59"/>
      <c r="AD15" s="59"/>
      <c r="AE15" s="59"/>
      <c r="AF15" s="59"/>
      <c r="AG15" s="59"/>
      <c r="AH15" s="60"/>
      <c r="AI15" s="13"/>
      <c r="AJ15" s="13"/>
      <c r="AK15" s="38"/>
      <c r="AL15" s="13"/>
      <c r="AM15" s="13"/>
      <c r="AN15" s="13"/>
      <c r="AO15" s="44"/>
      <c r="AP15" s="13"/>
      <c r="AQ15" s="13"/>
      <c r="AR15" s="38"/>
      <c r="AS15" s="13"/>
      <c r="AT15" s="13"/>
      <c r="AU15" s="13"/>
      <c r="AV15" s="47"/>
      <c r="AW15" s="13"/>
      <c r="AX15" s="13"/>
      <c r="AY15" s="38"/>
      <c r="AZ15" s="13"/>
      <c r="BA15" s="13"/>
      <c r="BB15" s="13"/>
      <c r="BC15" s="44"/>
      <c r="BD15" s="13"/>
      <c r="BE15" s="13"/>
      <c r="BF15" s="38"/>
      <c r="BG15" s="13"/>
      <c r="BH15" s="13"/>
      <c r="BI15" s="13"/>
      <c r="BJ15" s="44"/>
      <c r="BK15" s="13" t="s">
        <v>216</v>
      </c>
      <c r="BL15" s="13">
        <v>413000</v>
      </c>
      <c r="BM15" s="38">
        <v>0</v>
      </c>
      <c r="BN15" s="13">
        <f t="shared" si="7"/>
        <v>0</v>
      </c>
      <c r="BO15" s="13">
        <f t="shared" si="8"/>
        <v>413000</v>
      </c>
      <c r="BP15" s="13">
        <f t="shared" si="9"/>
        <v>413000</v>
      </c>
      <c r="BQ15" s="44" t="s">
        <v>247</v>
      </c>
      <c r="BR15" s="13"/>
      <c r="BS15" s="13"/>
      <c r="BT15" s="13"/>
      <c r="BU15" s="13"/>
      <c r="BV15" s="13"/>
      <c r="BW15" s="13"/>
      <c r="BX15" s="44"/>
      <c r="BY15" s="13"/>
      <c r="BZ15" s="13"/>
      <c r="CA15" s="13"/>
      <c r="CB15" s="13"/>
      <c r="CC15" s="13"/>
      <c r="CD15" s="13"/>
      <c r="CE15" s="44"/>
      <c r="CF15" s="13"/>
      <c r="CG15" s="13"/>
      <c r="CH15" s="13"/>
      <c r="CI15" s="13"/>
      <c r="CJ15" s="13"/>
      <c r="CK15" s="13"/>
      <c r="CL15" s="47"/>
      <c r="CM15" s="13"/>
      <c r="CN15" s="13"/>
      <c r="CO15" s="13"/>
      <c r="CP15" s="13"/>
      <c r="CQ15" s="13"/>
      <c r="CR15" s="13"/>
      <c r="CS15" s="50"/>
      <c r="CT15" s="52">
        <f t="shared" si="11"/>
        <v>387000</v>
      </c>
      <c r="CU15" s="54" t="str">
        <f t="shared" si="12"/>
        <v>ANNAR DIAGNOSTICA IMPORT SAS</v>
      </c>
      <c r="CV15" s="55">
        <v>491470</v>
      </c>
      <c r="CW15" s="52">
        <f t="shared" si="13"/>
        <v>104470</v>
      </c>
    </row>
    <row r="16" spans="1:101" ht="12.75" customHeight="1" x14ac:dyDescent="0.25">
      <c r="A16" s="9">
        <v>7</v>
      </c>
      <c r="B16" s="14" t="s">
        <v>34</v>
      </c>
      <c r="C16" s="12" t="s">
        <v>33</v>
      </c>
      <c r="D16" s="12" t="s">
        <v>25</v>
      </c>
      <c r="E16" s="12" t="s">
        <v>26</v>
      </c>
      <c r="F16" s="11">
        <v>1</v>
      </c>
      <c r="G16" s="13"/>
      <c r="H16" s="13"/>
      <c r="I16" s="38"/>
      <c r="J16" s="13"/>
      <c r="K16" s="13"/>
      <c r="L16" s="13"/>
      <c r="M16" s="44"/>
      <c r="N16" s="13" t="s">
        <v>171</v>
      </c>
      <c r="O16" s="13">
        <v>387000</v>
      </c>
      <c r="P16" s="38">
        <v>0</v>
      </c>
      <c r="Q16" s="13">
        <f t="shared" si="20"/>
        <v>0</v>
      </c>
      <c r="R16" s="13">
        <f t="shared" si="21"/>
        <v>387000</v>
      </c>
      <c r="S16" s="13">
        <f t="shared" si="22"/>
        <v>387000</v>
      </c>
      <c r="T16" s="44" t="s">
        <v>210</v>
      </c>
      <c r="U16" s="13"/>
      <c r="V16" s="13"/>
      <c r="W16" s="13"/>
      <c r="X16" s="13"/>
      <c r="Y16" s="13"/>
      <c r="Z16" s="13"/>
      <c r="AA16" s="44"/>
      <c r="AB16" s="59"/>
      <c r="AC16" s="59"/>
      <c r="AD16" s="59"/>
      <c r="AE16" s="59"/>
      <c r="AF16" s="59"/>
      <c r="AG16" s="59"/>
      <c r="AH16" s="60"/>
      <c r="AI16" s="13"/>
      <c r="AJ16" s="13"/>
      <c r="AK16" s="38"/>
      <c r="AL16" s="13"/>
      <c r="AM16" s="13"/>
      <c r="AN16" s="13"/>
      <c r="AO16" s="44"/>
      <c r="AP16" s="13"/>
      <c r="AQ16" s="13"/>
      <c r="AR16" s="38"/>
      <c r="AS16" s="13"/>
      <c r="AT16" s="13"/>
      <c r="AU16" s="13"/>
      <c r="AV16" s="47"/>
      <c r="AW16" s="13"/>
      <c r="AX16" s="13"/>
      <c r="AY16" s="38"/>
      <c r="AZ16" s="13"/>
      <c r="BA16" s="13"/>
      <c r="BB16" s="13"/>
      <c r="BC16" s="44"/>
      <c r="BD16" s="13"/>
      <c r="BE16" s="13"/>
      <c r="BF16" s="38"/>
      <c r="BG16" s="13"/>
      <c r="BH16" s="13"/>
      <c r="BI16" s="13"/>
      <c r="BJ16" s="44"/>
      <c r="BK16" s="13" t="s">
        <v>216</v>
      </c>
      <c r="BL16" s="13">
        <v>375000</v>
      </c>
      <c r="BM16" s="38">
        <v>0</v>
      </c>
      <c r="BN16" s="13">
        <f t="shared" si="7"/>
        <v>0</v>
      </c>
      <c r="BO16" s="13">
        <f t="shared" si="8"/>
        <v>375000</v>
      </c>
      <c r="BP16" s="13">
        <f t="shared" si="9"/>
        <v>375000</v>
      </c>
      <c r="BQ16" s="44" t="s">
        <v>247</v>
      </c>
      <c r="BR16" s="13" t="s">
        <v>171</v>
      </c>
      <c r="BS16" s="13">
        <v>360000</v>
      </c>
      <c r="BT16" s="13">
        <v>0</v>
      </c>
      <c r="BU16" s="13">
        <f t="shared" si="23"/>
        <v>0</v>
      </c>
      <c r="BV16" s="13">
        <f t="shared" si="24"/>
        <v>360000</v>
      </c>
      <c r="BW16" s="13">
        <f t="shared" si="25"/>
        <v>360000</v>
      </c>
      <c r="BX16" s="44" t="s">
        <v>254</v>
      </c>
      <c r="BY16" s="13"/>
      <c r="BZ16" s="13"/>
      <c r="CA16" s="13"/>
      <c r="CB16" s="13"/>
      <c r="CC16" s="13"/>
      <c r="CD16" s="13"/>
      <c r="CE16" s="44"/>
      <c r="CF16" s="13"/>
      <c r="CG16" s="13"/>
      <c r="CH16" s="13"/>
      <c r="CI16" s="13"/>
      <c r="CJ16" s="13"/>
      <c r="CK16" s="13"/>
      <c r="CL16" s="47"/>
      <c r="CM16" s="13"/>
      <c r="CN16" s="13"/>
      <c r="CO16" s="13"/>
      <c r="CP16" s="13"/>
      <c r="CQ16" s="13"/>
      <c r="CR16" s="13"/>
      <c r="CS16" s="50"/>
      <c r="CT16" s="52">
        <f t="shared" si="11"/>
        <v>360000</v>
      </c>
      <c r="CU16" s="54" t="str">
        <f t="shared" si="12"/>
        <v>OUTSOURCING COMERCIAL SAS</v>
      </c>
      <c r="CV16" s="55">
        <v>578340</v>
      </c>
      <c r="CW16" s="52">
        <f t="shared" si="13"/>
        <v>218340</v>
      </c>
    </row>
    <row r="17" spans="1:101" ht="12.75" customHeight="1" x14ac:dyDescent="0.25">
      <c r="A17" s="9">
        <v>8</v>
      </c>
      <c r="B17" s="14" t="s">
        <v>35</v>
      </c>
      <c r="C17" s="12">
        <v>1000</v>
      </c>
      <c r="D17" s="12" t="s">
        <v>21</v>
      </c>
      <c r="E17" s="11" t="s">
        <v>22</v>
      </c>
      <c r="F17" s="11">
        <v>1</v>
      </c>
      <c r="G17" s="13" t="s">
        <v>197</v>
      </c>
      <c r="H17" s="13">
        <v>160000</v>
      </c>
      <c r="I17" s="38">
        <v>0</v>
      </c>
      <c r="J17" s="13">
        <f t="shared" si="0"/>
        <v>0</v>
      </c>
      <c r="K17" s="13">
        <f t="shared" si="1"/>
        <v>160000</v>
      </c>
      <c r="L17" s="13">
        <f t="shared" si="2"/>
        <v>160000</v>
      </c>
      <c r="M17" s="44">
        <v>30</v>
      </c>
      <c r="N17" s="13"/>
      <c r="O17" s="13"/>
      <c r="P17" s="38"/>
      <c r="Q17" s="13"/>
      <c r="R17" s="13"/>
      <c r="S17" s="13"/>
      <c r="T17" s="44"/>
      <c r="U17" s="13"/>
      <c r="V17" s="13"/>
      <c r="W17" s="13"/>
      <c r="X17" s="13"/>
      <c r="Y17" s="13"/>
      <c r="Z17" s="13"/>
      <c r="AA17" s="44"/>
      <c r="AB17" s="59"/>
      <c r="AC17" s="59"/>
      <c r="AD17" s="59"/>
      <c r="AE17" s="59"/>
      <c r="AF17" s="59"/>
      <c r="AG17" s="59"/>
      <c r="AH17" s="60"/>
      <c r="AI17" s="13"/>
      <c r="AJ17" s="13"/>
      <c r="AK17" s="38"/>
      <c r="AL17" s="13"/>
      <c r="AM17" s="13"/>
      <c r="AN17" s="13"/>
      <c r="AO17" s="44"/>
      <c r="AP17" s="13"/>
      <c r="AQ17" s="13"/>
      <c r="AR17" s="38"/>
      <c r="AS17" s="13"/>
      <c r="AT17" s="13"/>
      <c r="AU17" s="13"/>
      <c r="AV17" s="47"/>
      <c r="AW17" s="13"/>
      <c r="AX17" s="13"/>
      <c r="AY17" s="38"/>
      <c r="AZ17" s="13"/>
      <c r="BA17" s="13"/>
      <c r="BB17" s="13"/>
      <c r="BC17" s="44"/>
      <c r="BD17" s="13" t="s">
        <v>233</v>
      </c>
      <c r="BE17" s="13">
        <v>53300</v>
      </c>
      <c r="BF17" s="38">
        <v>0</v>
      </c>
      <c r="BG17" s="13">
        <f t="shared" ref="BG17:BG73" si="26">+BE17*BF17</f>
        <v>0</v>
      </c>
      <c r="BH17" s="13">
        <f t="shared" ref="BH17:BH73" si="27">ROUND(BE17+BG17,0)</f>
        <v>53300</v>
      </c>
      <c r="BI17" s="13">
        <f t="shared" ref="BI17:BI73" si="28">BH17*F17</f>
        <v>53300</v>
      </c>
      <c r="BJ17" s="44">
        <v>10</v>
      </c>
      <c r="BK17" s="13" t="s">
        <v>233</v>
      </c>
      <c r="BL17" s="13">
        <v>59000</v>
      </c>
      <c r="BM17" s="38">
        <v>0</v>
      </c>
      <c r="BN17" s="13">
        <f t="shared" si="7"/>
        <v>0</v>
      </c>
      <c r="BO17" s="13">
        <f t="shared" si="8"/>
        <v>59000</v>
      </c>
      <c r="BP17" s="13">
        <f t="shared" si="9"/>
        <v>59000</v>
      </c>
      <c r="BQ17" s="44" t="s">
        <v>249</v>
      </c>
      <c r="BR17" s="13"/>
      <c r="BS17" s="13"/>
      <c r="BT17" s="13"/>
      <c r="BU17" s="13"/>
      <c r="BV17" s="13"/>
      <c r="BW17" s="13"/>
      <c r="BX17" s="44"/>
      <c r="BY17" s="13"/>
      <c r="BZ17" s="13"/>
      <c r="CA17" s="13"/>
      <c r="CB17" s="13"/>
      <c r="CC17" s="13"/>
      <c r="CD17" s="13"/>
      <c r="CE17" s="44"/>
      <c r="CF17" s="13"/>
      <c r="CG17" s="13"/>
      <c r="CH17" s="13"/>
      <c r="CI17" s="13"/>
      <c r="CJ17" s="13"/>
      <c r="CK17" s="13"/>
      <c r="CL17" s="47"/>
      <c r="CM17" s="13" t="s">
        <v>270</v>
      </c>
      <c r="CN17" s="13">
        <v>61710</v>
      </c>
      <c r="CO17" s="13">
        <v>0.19</v>
      </c>
      <c r="CP17" s="13">
        <f t="shared" si="5"/>
        <v>11724.9</v>
      </c>
      <c r="CQ17" s="13">
        <f t="shared" si="6"/>
        <v>73435</v>
      </c>
      <c r="CR17" s="13">
        <f t="shared" si="10"/>
        <v>73435</v>
      </c>
      <c r="CS17" s="50" t="s">
        <v>277</v>
      </c>
      <c r="CT17" s="52">
        <f t="shared" si="11"/>
        <v>53300</v>
      </c>
      <c r="CU17" s="54" t="str">
        <f t="shared" si="12"/>
        <v>SUMINISTROS CLÍNICOS ISLA SAS</v>
      </c>
      <c r="CV17" s="55">
        <v>78540</v>
      </c>
      <c r="CW17" s="52">
        <f t="shared" si="13"/>
        <v>25240</v>
      </c>
    </row>
    <row r="18" spans="1:101" ht="12.75" customHeight="1" x14ac:dyDescent="0.25">
      <c r="A18" s="9">
        <v>9</v>
      </c>
      <c r="B18" s="14" t="s">
        <v>36</v>
      </c>
      <c r="C18" s="11">
        <v>1</v>
      </c>
      <c r="D18" s="11" t="s">
        <v>21</v>
      </c>
      <c r="E18" s="12" t="s">
        <v>37</v>
      </c>
      <c r="F18" s="11">
        <v>1</v>
      </c>
      <c r="G18" s="13"/>
      <c r="H18" s="13"/>
      <c r="I18" s="38"/>
      <c r="J18" s="13"/>
      <c r="K18" s="13"/>
      <c r="L18" s="13"/>
      <c r="M18" s="44"/>
      <c r="N18" s="13"/>
      <c r="O18" s="13"/>
      <c r="P18" s="38"/>
      <c r="Q18" s="13"/>
      <c r="R18" s="13"/>
      <c r="S18" s="13"/>
      <c r="T18" s="44"/>
      <c r="U18" s="13"/>
      <c r="V18" s="13"/>
      <c r="W18" s="13"/>
      <c r="X18" s="13"/>
      <c r="Y18" s="13"/>
      <c r="Z18" s="13"/>
      <c r="AA18" s="44"/>
      <c r="AB18" s="59"/>
      <c r="AC18" s="59"/>
      <c r="AD18" s="59"/>
      <c r="AE18" s="59"/>
      <c r="AF18" s="59"/>
      <c r="AG18" s="59"/>
      <c r="AH18" s="60"/>
      <c r="AI18" s="13"/>
      <c r="AJ18" s="13"/>
      <c r="AK18" s="38"/>
      <c r="AL18" s="13"/>
      <c r="AM18" s="13"/>
      <c r="AN18" s="13"/>
      <c r="AO18" s="44"/>
      <c r="AP18" s="13" t="s">
        <v>225</v>
      </c>
      <c r="AQ18" s="13">
        <v>379000</v>
      </c>
      <c r="AR18" s="38">
        <v>0.19</v>
      </c>
      <c r="AS18" s="13">
        <f t="shared" ref="AS18:AS19" si="29">+AQ18*AR18</f>
        <v>72010</v>
      </c>
      <c r="AT18" s="13">
        <f t="shared" ref="AT18:AT19" si="30">ROUND(AQ18+AS18,0)</f>
        <v>451010</v>
      </c>
      <c r="AU18" s="13">
        <f t="shared" ref="AU18:AU19" si="31">AT18*F18</f>
        <v>451010</v>
      </c>
      <c r="AV18" s="47" t="s">
        <v>228</v>
      </c>
      <c r="AW18" s="13" t="s">
        <v>230</v>
      </c>
      <c r="AX18" s="13">
        <v>517440</v>
      </c>
      <c r="AY18" s="38">
        <v>0.19</v>
      </c>
      <c r="AZ18" s="13">
        <f t="shared" ref="AZ18:AZ19" si="32">+AX18*AY18</f>
        <v>98313.600000000006</v>
      </c>
      <c r="BA18" s="13">
        <f t="shared" ref="BA18:BA19" si="33">ROUND(AX18+AZ18,0)</f>
        <v>615754</v>
      </c>
      <c r="BB18" s="13">
        <f t="shared" ref="BB18:BB19" si="34">BA18*F18</f>
        <v>615754</v>
      </c>
      <c r="BC18" s="44">
        <v>35</v>
      </c>
      <c r="BD18" s="13"/>
      <c r="BE18" s="13"/>
      <c r="BF18" s="38"/>
      <c r="BG18" s="13"/>
      <c r="BH18" s="13"/>
      <c r="BI18" s="13"/>
      <c r="BJ18" s="44"/>
      <c r="BK18" s="13"/>
      <c r="BL18" s="13"/>
      <c r="BM18" s="38"/>
      <c r="BN18" s="13"/>
      <c r="BO18" s="13"/>
      <c r="BP18" s="13"/>
      <c r="BQ18" s="44"/>
      <c r="BR18" s="13"/>
      <c r="BS18" s="13"/>
      <c r="BT18" s="13"/>
      <c r="BU18" s="13"/>
      <c r="BV18" s="13"/>
      <c r="BW18" s="13"/>
      <c r="BX18" s="44"/>
      <c r="BY18" s="13"/>
      <c r="BZ18" s="13"/>
      <c r="CA18" s="13"/>
      <c r="CB18" s="13"/>
      <c r="CC18" s="13"/>
      <c r="CD18" s="13"/>
      <c r="CE18" s="44"/>
      <c r="CF18" s="13" t="s">
        <v>261</v>
      </c>
      <c r="CG18" s="13">
        <v>670000</v>
      </c>
      <c r="CH18" s="13">
        <v>0.19</v>
      </c>
      <c r="CI18" s="13">
        <f t="shared" si="17"/>
        <v>127300</v>
      </c>
      <c r="CJ18" s="13">
        <f t="shared" si="18"/>
        <v>797300</v>
      </c>
      <c r="CK18" s="13">
        <f t="shared" si="19"/>
        <v>797300</v>
      </c>
      <c r="CL18" s="47" t="s">
        <v>265</v>
      </c>
      <c r="CM18" s="13" t="s">
        <v>272</v>
      </c>
      <c r="CN18" s="13">
        <v>815871.65</v>
      </c>
      <c r="CO18" s="13">
        <v>0.19</v>
      </c>
      <c r="CP18" s="13">
        <f t="shared" si="5"/>
        <v>155015.61350000001</v>
      </c>
      <c r="CQ18" s="13">
        <f t="shared" si="6"/>
        <v>970887</v>
      </c>
      <c r="CR18" s="13">
        <f t="shared" si="10"/>
        <v>970887</v>
      </c>
      <c r="CS18" s="50" t="s">
        <v>277</v>
      </c>
      <c r="CT18" s="52">
        <f t="shared" si="11"/>
        <v>451010</v>
      </c>
      <c r="CU18" s="54" t="str">
        <f t="shared" si="12"/>
        <v>Innovatek S.A.S</v>
      </c>
      <c r="CV18" s="55">
        <v>1038382</v>
      </c>
      <c r="CW18" s="52">
        <f t="shared" si="13"/>
        <v>587372</v>
      </c>
    </row>
    <row r="19" spans="1:101" ht="12.75" customHeight="1" x14ac:dyDescent="0.25">
      <c r="A19" s="9">
        <v>10</v>
      </c>
      <c r="B19" s="10" t="s">
        <v>38</v>
      </c>
      <c r="C19" s="12">
        <v>1</v>
      </c>
      <c r="D19" s="12" t="s">
        <v>21</v>
      </c>
      <c r="E19" s="12" t="s">
        <v>39</v>
      </c>
      <c r="F19" s="11">
        <v>1</v>
      </c>
      <c r="G19" s="13"/>
      <c r="H19" s="13"/>
      <c r="I19" s="38"/>
      <c r="J19" s="13"/>
      <c r="K19" s="13"/>
      <c r="L19" s="13"/>
      <c r="M19" s="44"/>
      <c r="N19" s="13"/>
      <c r="O19" s="13"/>
      <c r="P19" s="38"/>
      <c r="Q19" s="13"/>
      <c r="R19" s="13"/>
      <c r="S19" s="13"/>
      <c r="T19" s="44"/>
      <c r="U19" s="13"/>
      <c r="V19" s="13"/>
      <c r="W19" s="13"/>
      <c r="X19" s="13"/>
      <c r="Y19" s="13"/>
      <c r="Z19" s="13"/>
      <c r="AA19" s="44"/>
      <c r="AB19" s="59"/>
      <c r="AC19" s="59"/>
      <c r="AD19" s="59"/>
      <c r="AE19" s="59"/>
      <c r="AF19" s="59"/>
      <c r="AG19" s="59"/>
      <c r="AH19" s="60"/>
      <c r="AI19" s="13"/>
      <c r="AJ19" s="13"/>
      <c r="AK19" s="38"/>
      <c r="AL19" s="13"/>
      <c r="AM19" s="13"/>
      <c r="AN19" s="13"/>
      <c r="AO19" s="44"/>
      <c r="AP19" s="13" t="s">
        <v>226</v>
      </c>
      <c r="AQ19" s="13">
        <v>516000</v>
      </c>
      <c r="AR19" s="38">
        <v>0.19</v>
      </c>
      <c r="AS19" s="13">
        <f t="shared" si="29"/>
        <v>98040</v>
      </c>
      <c r="AT19" s="13">
        <f t="shared" si="30"/>
        <v>614040</v>
      </c>
      <c r="AU19" s="13">
        <f t="shared" si="31"/>
        <v>614040</v>
      </c>
      <c r="AV19" s="47" t="s">
        <v>228</v>
      </c>
      <c r="AW19" s="13" t="s">
        <v>231</v>
      </c>
      <c r="AX19" s="13">
        <v>837606</v>
      </c>
      <c r="AY19" s="38">
        <v>0.19</v>
      </c>
      <c r="AZ19" s="13">
        <f t="shared" si="32"/>
        <v>159145.14000000001</v>
      </c>
      <c r="BA19" s="13">
        <f t="shared" si="33"/>
        <v>996751</v>
      </c>
      <c r="BB19" s="13">
        <f t="shared" si="34"/>
        <v>996751</v>
      </c>
      <c r="BC19" s="44">
        <v>35</v>
      </c>
      <c r="BD19" s="13"/>
      <c r="BE19" s="13"/>
      <c r="BF19" s="38"/>
      <c r="BG19" s="13"/>
      <c r="BH19" s="13"/>
      <c r="BI19" s="13"/>
      <c r="BJ19" s="44"/>
      <c r="BK19" s="13"/>
      <c r="BL19" s="13"/>
      <c r="BM19" s="38"/>
      <c r="BN19" s="13"/>
      <c r="BO19" s="13"/>
      <c r="BP19" s="13"/>
      <c r="BQ19" s="44"/>
      <c r="BR19" s="13"/>
      <c r="BS19" s="13"/>
      <c r="BT19" s="13"/>
      <c r="BU19" s="13"/>
      <c r="BV19" s="13"/>
      <c r="BW19" s="13"/>
      <c r="BX19" s="44"/>
      <c r="BY19" s="13"/>
      <c r="BZ19" s="13"/>
      <c r="CA19" s="13"/>
      <c r="CB19" s="13"/>
      <c r="CC19" s="13"/>
      <c r="CD19" s="13"/>
      <c r="CE19" s="44"/>
      <c r="CF19" s="13" t="s">
        <v>261</v>
      </c>
      <c r="CG19" s="13">
        <v>530000</v>
      </c>
      <c r="CH19" s="13">
        <v>0.19</v>
      </c>
      <c r="CI19" s="13">
        <f t="shared" si="17"/>
        <v>100700</v>
      </c>
      <c r="CJ19" s="13">
        <f t="shared" si="18"/>
        <v>630700</v>
      </c>
      <c r="CK19" s="13">
        <f t="shared" si="19"/>
        <v>630700</v>
      </c>
      <c r="CL19" s="47" t="s">
        <v>265</v>
      </c>
      <c r="CM19" s="13" t="s">
        <v>272</v>
      </c>
      <c r="CN19" s="13">
        <v>815974.5</v>
      </c>
      <c r="CO19" s="13">
        <v>0.19</v>
      </c>
      <c r="CP19" s="13">
        <f t="shared" si="5"/>
        <v>155035.155</v>
      </c>
      <c r="CQ19" s="13">
        <f t="shared" si="6"/>
        <v>971010</v>
      </c>
      <c r="CR19" s="13">
        <f t="shared" si="10"/>
        <v>971010</v>
      </c>
      <c r="CS19" s="50" t="s">
        <v>277</v>
      </c>
      <c r="CT19" s="52">
        <f t="shared" si="11"/>
        <v>614040</v>
      </c>
      <c r="CU19" s="54" t="str">
        <f t="shared" si="12"/>
        <v>Innovatek S.A.S</v>
      </c>
      <c r="CV19" s="55">
        <v>1038513</v>
      </c>
      <c r="CW19" s="52">
        <f t="shared" si="13"/>
        <v>424473</v>
      </c>
    </row>
    <row r="20" spans="1:101" ht="12.75" customHeight="1" x14ac:dyDescent="0.25">
      <c r="A20" s="9">
        <v>11</v>
      </c>
      <c r="B20" s="10" t="s">
        <v>40</v>
      </c>
      <c r="C20" s="12">
        <v>500</v>
      </c>
      <c r="D20" s="12" t="s">
        <v>21</v>
      </c>
      <c r="E20" s="15" t="s">
        <v>41</v>
      </c>
      <c r="F20" s="11">
        <v>2</v>
      </c>
      <c r="G20" s="13" t="s">
        <v>196</v>
      </c>
      <c r="H20" s="13">
        <v>354400</v>
      </c>
      <c r="I20" s="38">
        <v>0.19</v>
      </c>
      <c r="J20" s="13">
        <f t="shared" si="0"/>
        <v>67336</v>
      </c>
      <c r="K20" s="13">
        <f t="shared" si="1"/>
        <v>421736</v>
      </c>
      <c r="L20" s="13">
        <f t="shared" si="2"/>
        <v>843472</v>
      </c>
      <c r="M20" s="44">
        <v>90</v>
      </c>
      <c r="N20" s="13"/>
      <c r="O20" s="13"/>
      <c r="P20" s="38"/>
      <c r="Q20" s="13"/>
      <c r="R20" s="13"/>
      <c r="S20" s="13"/>
      <c r="T20" s="44"/>
      <c r="U20" s="13"/>
      <c r="V20" s="13"/>
      <c r="W20" s="13"/>
      <c r="X20" s="13"/>
      <c r="Y20" s="13"/>
      <c r="Z20" s="13"/>
      <c r="AA20" s="44"/>
      <c r="AB20" s="59"/>
      <c r="AC20" s="59"/>
      <c r="AD20" s="59"/>
      <c r="AE20" s="59"/>
      <c r="AF20" s="59"/>
      <c r="AG20" s="59"/>
      <c r="AH20" s="60"/>
      <c r="AI20" s="13" t="s">
        <v>220</v>
      </c>
      <c r="AJ20" s="13">
        <v>353813</v>
      </c>
      <c r="AK20" s="38">
        <v>0.19</v>
      </c>
      <c r="AL20" s="13">
        <f t="shared" ref="AL20:AL58" si="35">+AJ20*AK20</f>
        <v>67224.47</v>
      </c>
      <c r="AM20" s="13">
        <f t="shared" ref="AM20:AM58" si="36">ROUND(AJ20+AL20,0)</f>
        <v>421037</v>
      </c>
      <c r="AN20" s="13">
        <f t="shared" ref="AN20:AN58" si="37">AM20*F20</f>
        <v>842074</v>
      </c>
      <c r="AO20" s="44" t="s">
        <v>222</v>
      </c>
      <c r="AP20" s="13"/>
      <c r="AQ20" s="13"/>
      <c r="AR20" s="38"/>
      <c r="AS20" s="13"/>
      <c r="AT20" s="13"/>
      <c r="AU20" s="13"/>
      <c r="AV20" s="47"/>
      <c r="AW20" s="13"/>
      <c r="AX20" s="13"/>
      <c r="AY20" s="38"/>
      <c r="AZ20" s="13"/>
      <c r="BA20" s="13"/>
      <c r="BB20" s="13"/>
      <c r="BC20" s="44"/>
      <c r="BD20" s="13"/>
      <c r="BE20" s="13"/>
      <c r="BF20" s="38"/>
      <c r="BG20" s="13"/>
      <c r="BH20" s="13"/>
      <c r="BI20" s="13"/>
      <c r="BJ20" s="44"/>
      <c r="BK20" s="13"/>
      <c r="BL20" s="13"/>
      <c r="BM20" s="38"/>
      <c r="BN20" s="13"/>
      <c r="BO20" s="13"/>
      <c r="BP20" s="13"/>
      <c r="BQ20" s="44"/>
      <c r="BR20" s="13"/>
      <c r="BS20" s="13"/>
      <c r="BT20" s="13"/>
      <c r="BU20" s="13"/>
      <c r="BV20" s="13"/>
      <c r="BW20" s="13"/>
      <c r="BX20" s="44"/>
      <c r="BY20" s="13"/>
      <c r="BZ20" s="13"/>
      <c r="CA20" s="13"/>
      <c r="CB20" s="13"/>
      <c r="CC20" s="13"/>
      <c r="CD20" s="13"/>
      <c r="CE20" s="44"/>
      <c r="CF20" s="13" t="s">
        <v>262</v>
      </c>
      <c r="CG20" s="13">
        <v>580000</v>
      </c>
      <c r="CH20" s="13">
        <v>0.19</v>
      </c>
      <c r="CI20" s="13">
        <f t="shared" si="17"/>
        <v>110200</v>
      </c>
      <c r="CJ20" s="13">
        <f t="shared" si="18"/>
        <v>690200</v>
      </c>
      <c r="CK20" s="13">
        <f t="shared" si="19"/>
        <v>1380400</v>
      </c>
      <c r="CL20" s="47" t="s">
        <v>265</v>
      </c>
      <c r="CM20" s="13" t="s">
        <v>273</v>
      </c>
      <c r="CN20" s="13">
        <v>407156.97</v>
      </c>
      <c r="CO20" s="13">
        <v>0.19</v>
      </c>
      <c r="CP20" s="13">
        <f t="shared" si="5"/>
        <v>77359.824299999993</v>
      </c>
      <c r="CQ20" s="13">
        <f t="shared" si="6"/>
        <v>484517</v>
      </c>
      <c r="CR20" s="13">
        <f t="shared" si="10"/>
        <v>969034</v>
      </c>
      <c r="CS20" s="50" t="s">
        <v>277</v>
      </c>
      <c r="CT20" s="52">
        <f t="shared" si="11"/>
        <v>421037</v>
      </c>
      <c r="CU20" s="54" t="str">
        <f t="shared" si="12"/>
        <v>FILTRACIÓN Y ANÁLISIS S.A.S</v>
      </c>
      <c r="CV20" s="55">
        <v>518200</v>
      </c>
      <c r="CW20" s="52">
        <f t="shared" si="13"/>
        <v>97163</v>
      </c>
    </row>
    <row r="21" spans="1:101" ht="55.5" customHeight="1" x14ac:dyDescent="0.25">
      <c r="A21" s="9">
        <v>12</v>
      </c>
      <c r="B21" s="10" t="s">
        <v>42</v>
      </c>
      <c r="C21" s="11" t="s">
        <v>43</v>
      </c>
      <c r="D21" s="11" t="s">
        <v>43</v>
      </c>
      <c r="E21" s="12" t="s">
        <v>44</v>
      </c>
      <c r="F21" s="11">
        <v>2</v>
      </c>
      <c r="G21" s="13"/>
      <c r="H21" s="13"/>
      <c r="I21" s="38"/>
      <c r="J21" s="13"/>
      <c r="K21" s="13"/>
      <c r="L21" s="13"/>
      <c r="M21" s="44"/>
      <c r="N21" s="13"/>
      <c r="O21" s="13"/>
      <c r="P21" s="38"/>
      <c r="Q21" s="13"/>
      <c r="R21" s="13"/>
      <c r="S21" s="13"/>
      <c r="T21" s="44"/>
      <c r="U21" s="13"/>
      <c r="V21" s="13"/>
      <c r="W21" s="13"/>
      <c r="X21" s="13"/>
      <c r="Y21" s="13"/>
      <c r="Z21" s="13"/>
      <c r="AA21" s="44"/>
      <c r="AB21" s="59"/>
      <c r="AC21" s="59"/>
      <c r="AD21" s="59"/>
      <c r="AE21" s="59"/>
      <c r="AF21" s="59"/>
      <c r="AG21" s="59"/>
      <c r="AH21" s="60"/>
      <c r="AI21" s="13"/>
      <c r="AJ21" s="13"/>
      <c r="AK21" s="38"/>
      <c r="AL21" s="13"/>
      <c r="AM21" s="13"/>
      <c r="AN21" s="13"/>
      <c r="AO21" s="44"/>
      <c r="AP21" s="13"/>
      <c r="AQ21" s="13"/>
      <c r="AR21" s="38"/>
      <c r="AS21" s="13"/>
      <c r="AT21" s="13"/>
      <c r="AU21" s="13"/>
      <c r="AV21" s="47"/>
      <c r="AW21" s="13"/>
      <c r="AX21" s="13"/>
      <c r="AY21" s="38"/>
      <c r="AZ21" s="13"/>
      <c r="BA21" s="13"/>
      <c r="BB21" s="13"/>
      <c r="BC21" s="44"/>
      <c r="BD21" s="13"/>
      <c r="BE21" s="13"/>
      <c r="BF21" s="38"/>
      <c r="BG21" s="13"/>
      <c r="BH21" s="13"/>
      <c r="BI21" s="13"/>
      <c r="BJ21" s="44"/>
      <c r="BK21" s="13" t="s">
        <v>240</v>
      </c>
      <c r="BL21" s="13">
        <v>1358000</v>
      </c>
      <c r="BM21" s="38">
        <v>0.19</v>
      </c>
      <c r="BN21" s="13">
        <f t="shared" si="7"/>
        <v>258020</v>
      </c>
      <c r="BO21" s="13">
        <f t="shared" si="8"/>
        <v>1616020</v>
      </c>
      <c r="BP21" s="13">
        <f t="shared" si="9"/>
        <v>3232040</v>
      </c>
      <c r="BQ21" s="44" t="s">
        <v>249</v>
      </c>
      <c r="BR21" s="13" t="s">
        <v>253</v>
      </c>
      <c r="BS21" s="13">
        <v>1200000</v>
      </c>
      <c r="BT21" s="13">
        <v>0.19</v>
      </c>
      <c r="BU21" s="13">
        <f t="shared" si="23"/>
        <v>228000</v>
      </c>
      <c r="BV21" s="13">
        <f t="shared" si="24"/>
        <v>1428000</v>
      </c>
      <c r="BW21" s="13">
        <f t="shared" si="25"/>
        <v>2856000</v>
      </c>
      <c r="BX21" s="44" t="s">
        <v>254</v>
      </c>
      <c r="BY21" s="13"/>
      <c r="BZ21" s="13"/>
      <c r="CA21" s="13"/>
      <c r="CB21" s="13"/>
      <c r="CC21" s="13"/>
      <c r="CD21" s="13"/>
      <c r="CE21" s="44"/>
      <c r="CF21" s="13"/>
      <c r="CG21" s="13"/>
      <c r="CH21" s="13"/>
      <c r="CI21" s="13"/>
      <c r="CJ21" s="13"/>
      <c r="CK21" s="13"/>
      <c r="CL21" s="47"/>
      <c r="CM21" s="13"/>
      <c r="CN21" s="13"/>
      <c r="CO21" s="13"/>
      <c r="CP21" s="13"/>
      <c r="CQ21" s="13"/>
      <c r="CR21" s="13"/>
      <c r="CS21" s="50"/>
      <c r="CT21" s="52">
        <f t="shared" si="11"/>
        <v>1428000</v>
      </c>
      <c r="CU21" s="54" t="str">
        <f t="shared" si="12"/>
        <v>OUTSOURCING COMERCIAL SAS</v>
      </c>
      <c r="CV21" s="55">
        <v>1892100</v>
      </c>
      <c r="CW21" s="52">
        <f t="shared" si="13"/>
        <v>464100</v>
      </c>
    </row>
    <row r="22" spans="1:101" ht="12.75" customHeight="1" x14ac:dyDescent="0.25">
      <c r="A22" s="9">
        <v>13</v>
      </c>
      <c r="B22" s="14" t="s">
        <v>45</v>
      </c>
      <c r="C22" s="12" t="s">
        <v>46</v>
      </c>
      <c r="D22" s="12" t="s">
        <v>47</v>
      </c>
      <c r="E22" s="11" t="s">
        <v>48</v>
      </c>
      <c r="F22" s="11">
        <v>1</v>
      </c>
      <c r="G22" s="13"/>
      <c r="H22" s="13"/>
      <c r="I22" s="38"/>
      <c r="J22" s="13"/>
      <c r="K22" s="13"/>
      <c r="L22" s="13"/>
      <c r="M22" s="44"/>
      <c r="N22" s="13"/>
      <c r="O22" s="13"/>
      <c r="P22" s="38"/>
      <c r="Q22" s="13"/>
      <c r="R22" s="13"/>
      <c r="S22" s="13"/>
      <c r="T22" s="44"/>
      <c r="U22" s="13"/>
      <c r="V22" s="13"/>
      <c r="W22" s="13"/>
      <c r="X22" s="13"/>
      <c r="Y22" s="13"/>
      <c r="Z22" s="13"/>
      <c r="AA22" s="44"/>
      <c r="AB22" s="59"/>
      <c r="AC22" s="59"/>
      <c r="AD22" s="59"/>
      <c r="AE22" s="59"/>
      <c r="AF22" s="59"/>
      <c r="AG22" s="59"/>
      <c r="AH22" s="60"/>
      <c r="AI22" s="13"/>
      <c r="AJ22" s="13"/>
      <c r="AK22" s="38"/>
      <c r="AL22" s="13"/>
      <c r="AM22" s="13"/>
      <c r="AN22" s="13"/>
      <c r="AO22" s="44"/>
      <c r="AP22" s="13"/>
      <c r="AQ22" s="13"/>
      <c r="AR22" s="38"/>
      <c r="AS22" s="13"/>
      <c r="AT22" s="13"/>
      <c r="AU22" s="13"/>
      <c r="AV22" s="47"/>
      <c r="AW22" s="13"/>
      <c r="AX22" s="13"/>
      <c r="AY22" s="38"/>
      <c r="AZ22" s="13"/>
      <c r="BA22" s="13"/>
      <c r="BB22" s="13"/>
      <c r="BC22" s="44"/>
      <c r="BD22" s="13"/>
      <c r="BE22" s="13"/>
      <c r="BF22" s="38"/>
      <c r="BG22" s="13"/>
      <c r="BH22" s="13"/>
      <c r="BI22" s="13"/>
      <c r="BJ22" s="44"/>
      <c r="BK22" s="13"/>
      <c r="BL22" s="13"/>
      <c r="BM22" s="38"/>
      <c r="BN22" s="13"/>
      <c r="BO22" s="13"/>
      <c r="BP22" s="13"/>
      <c r="BQ22" s="44"/>
      <c r="BR22" s="13"/>
      <c r="BS22" s="13"/>
      <c r="BT22" s="13"/>
      <c r="BU22" s="13"/>
      <c r="BV22" s="13"/>
      <c r="BW22" s="13"/>
      <c r="BX22" s="44"/>
      <c r="BY22" s="13"/>
      <c r="BZ22" s="13"/>
      <c r="CA22" s="13"/>
      <c r="CB22" s="13"/>
      <c r="CC22" s="13"/>
      <c r="CD22" s="13"/>
      <c r="CE22" s="44"/>
      <c r="CF22" s="13" t="s">
        <v>263</v>
      </c>
      <c r="CG22" s="13">
        <v>450000</v>
      </c>
      <c r="CH22" s="13">
        <v>0.19</v>
      </c>
      <c r="CI22" s="13">
        <f t="shared" si="17"/>
        <v>85500</v>
      </c>
      <c r="CJ22" s="13">
        <f t="shared" si="18"/>
        <v>535500</v>
      </c>
      <c r="CK22" s="13">
        <f t="shared" si="19"/>
        <v>535500</v>
      </c>
      <c r="CL22" s="47" t="s">
        <v>266</v>
      </c>
      <c r="CM22" s="13"/>
      <c r="CN22" s="13"/>
      <c r="CO22" s="13"/>
      <c r="CP22" s="13"/>
      <c r="CQ22" s="13"/>
      <c r="CR22" s="13"/>
      <c r="CS22" s="50"/>
      <c r="CT22" s="52">
        <f t="shared" si="11"/>
        <v>535500</v>
      </c>
      <c r="CU22" s="54" t="str">
        <f t="shared" si="12"/>
        <v>Scientific Products SAS</v>
      </c>
      <c r="CV22" s="55">
        <v>731850</v>
      </c>
      <c r="CW22" s="52">
        <f t="shared" si="13"/>
        <v>196350</v>
      </c>
    </row>
    <row r="23" spans="1:101" ht="12.75" customHeight="1" x14ac:dyDescent="0.25">
      <c r="A23" s="9">
        <v>14</v>
      </c>
      <c r="B23" s="14" t="s">
        <v>49</v>
      </c>
      <c r="C23" s="12" t="s">
        <v>50</v>
      </c>
      <c r="D23" s="12" t="s">
        <v>47</v>
      </c>
      <c r="E23" s="16" t="s">
        <v>51</v>
      </c>
      <c r="F23" s="11">
        <v>1</v>
      </c>
      <c r="G23" s="13"/>
      <c r="H23" s="13"/>
      <c r="I23" s="38"/>
      <c r="J23" s="13"/>
      <c r="K23" s="13"/>
      <c r="L23" s="13"/>
      <c r="M23" s="44"/>
      <c r="N23" s="13"/>
      <c r="O23" s="13"/>
      <c r="P23" s="38"/>
      <c r="Q23" s="13"/>
      <c r="R23" s="13"/>
      <c r="S23" s="13"/>
      <c r="T23" s="44"/>
      <c r="U23" s="13"/>
      <c r="V23" s="13"/>
      <c r="W23" s="13"/>
      <c r="X23" s="13"/>
      <c r="Y23" s="13"/>
      <c r="Z23" s="13"/>
      <c r="AA23" s="44"/>
      <c r="AB23" s="59"/>
      <c r="AC23" s="59"/>
      <c r="AD23" s="59"/>
      <c r="AE23" s="59"/>
      <c r="AF23" s="59"/>
      <c r="AG23" s="59"/>
      <c r="AH23" s="60"/>
      <c r="AI23" s="13"/>
      <c r="AJ23" s="13"/>
      <c r="AK23" s="38"/>
      <c r="AL23" s="13"/>
      <c r="AM23" s="13"/>
      <c r="AN23" s="13"/>
      <c r="AO23" s="44"/>
      <c r="AP23" s="13"/>
      <c r="AQ23" s="13"/>
      <c r="AR23" s="38"/>
      <c r="AS23" s="13"/>
      <c r="AT23" s="13"/>
      <c r="AU23" s="13"/>
      <c r="AV23" s="47"/>
      <c r="AW23" s="13"/>
      <c r="AX23" s="13"/>
      <c r="AY23" s="38"/>
      <c r="AZ23" s="13"/>
      <c r="BA23" s="13"/>
      <c r="BB23" s="13"/>
      <c r="BC23" s="44"/>
      <c r="BD23" s="13"/>
      <c r="BE23" s="13"/>
      <c r="BF23" s="38"/>
      <c r="BG23" s="13"/>
      <c r="BH23" s="13"/>
      <c r="BI23" s="13"/>
      <c r="BJ23" s="44"/>
      <c r="BK23" s="13" t="s">
        <v>241</v>
      </c>
      <c r="BL23" s="13">
        <v>1000000</v>
      </c>
      <c r="BM23" s="38">
        <v>0</v>
      </c>
      <c r="BN23" s="13">
        <f t="shared" si="7"/>
        <v>0</v>
      </c>
      <c r="BO23" s="13">
        <f t="shared" si="8"/>
        <v>1000000</v>
      </c>
      <c r="BP23" s="13">
        <f t="shared" si="9"/>
        <v>1000000</v>
      </c>
      <c r="BQ23" s="44" t="s">
        <v>250</v>
      </c>
      <c r="BR23" s="13"/>
      <c r="BS23" s="13"/>
      <c r="BT23" s="13"/>
      <c r="BU23" s="13"/>
      <c r="BV23" s="13"/>
      <c r="BW23" s="13"/>
      <c r="BX23" s="44"/>
      <c r="BY23" s="13"/>
      <c r="BZ23" s="13"/>
      <c r="CA23" s="13"/>
      <c r="CB23" s="13"/>
      <c r="CC23" s="13"/>
      <c r="CD23" s="13"/>
      <c r="CE23" s="44"/>
      <c r="CF23" s="13"/>
      <c r="CG23" s="13"/>
      <c r="CH23" s="13"/>
      <c r="CI23" s="13"/>
      <c r="CJ23" s="13"/>
      <c r="CK23" s="13"/>
      <c r="CL23" s="47"/>
      <c r="CM23" s="13"/>
      <c r="CN23" s="13"/>
      <c r="CO23" s="13"/>
      <c r="CP23" s="13"/>
      <c r="CQ23" s="13"/>
      <c r="CR23" s="13"/>
      <c r="CS23" s="50"/>
      <c r="CT23" s="52">
        <f t="shared" si="11"/>
        <v>1000000</v>
      </c>
      <c r="CU23" s="54" t="str">
        <f t="shared" si="12"/>
        <v>MR Y CIA S.A.S</v>
      </c>
      <c r="CV23" s="55">
        <v>1297100</v>
      </c>
      <c r="CW23" s="52">
        <f t="shared" si="13"/>
        <v>297100</v>
      </c>
    </row>
    <row r="24" spans="1:101" ht="12.75" customHeight="1" x14ac:dyDescent="0.25">
      <c r="A24" s="9">
        <v>15</v>
      </c>
      <c r="B24" s="10" t="s">
        <v>52</v>
      </c>
      <c r="C24" s="11">
        <v>1000</v>
      </c>
      <c r="D24" s="11" t="s">
        <v>21</v>
      </c>
      <c r="E24" s="15" t="s">
        <v>53</v>
      </c>
      <c r="F24" s="11">
        <v>1</v>
      </c>
      <c r="G24" s="13" t="s">
        <v>197</v>
      </c>
      <c r="H24" s="13">
        <v>160000</v>
      </c>
      <c r="I24" s="38">
        <v>0</v>
      </c>
      <c r="J24" s="13">
        <f t="shared" si="0"/>
        <v>0</v>
      </c>
      <c r="K24" s="13">
        <f t="shared" si="1"/>
        <v>160000</v>
      </c>
      <c r="L24" s="13">
        <f t="shared" si="2"/>
        <v>160000</v>
      </c>
      <c r="M24" s="44">
        <v>30</v>
      </c>
      <c r="N24" s="13"/>
      <c r="O24" s="13"/>
      <c r="P24" s="38"/>
      <c r="Q24" s="13"/>
      <c r="R24" s="13"/>
      <c r="S24" s="13"/>
      <c r="T24" s="44"/>
      <c r="U24" s="13"/>
      <c r="V24" s="13"/>
      <c r="W24" s="13"/>
      <c r="X24" s="13"/>
      <c r="Y24" s="13"/>
      <c r="Z24" s="13"/>
      <c r="AA24" s="44"/>
      <c r="AB24" s="59"/>
      <c r="AC24" s="59"/>
      <c r="AD24" s="59"/>
      <c r="AE24" s="59"/>
      <c r="AF24" s="59"/>
      <c r="AG24" s="59"/>
      <c r="AH24" s="60"/>
      <c r="AI24" s="13"/>
      <c r="AJ24" s="13"/>
      <c r="AK24" s="38"/>
      <c r="AL24" s="13"/>
      <c r="AM24" s="13"/>
      <c r="AN24" s="13"/>
      <c r="AO24" s="44"/>
      <c r="AP24" s="13"/>
      <c r="AQ24" s="13"/>
      <c r="AR24" s="38"/>
      <c r="AS24" s="13"/>
      <c r="AT24" s="13"/>
      <c r="AU24" s="13"/>
      <c r="AV24" s="47"/>
      <c r="AW24" s="13"/>
      <c r="AX24" s="13"/>
      <c r="AY24" s="38"/>
      <c r="AZ24" s="13"/>
      <c r="BA24" s="13"/>
      <c r="BB24" s="13"/>
      <c r="BC24" s="44"/>
      <c r="BD24" s="13" t="s">
        <v>233</v>
      </c>
      <c r="BE24" s="13">
        <v>47900</v>
      </c>
      <c r="BF24" s="38">
        <v>0</v>
      </c>
      <c r="BG24" s="13">
        <f t="shared" si="26"/>
        <v>0</v>
      </c>
      <c r="BH24" s="13">
        <f t="shared" si="27"/>
        <v>47900</v>
      </c>
      <c r="BI24" s="13">
        <f t="shared" si="28"/>
        <v>47900</v>
      </c>
      <c r="BJ24" s="44">
        <v>10</v>
      </c>
      <c r="BK24" s="13" t="s">
        <v>233</v>
      </c>
      <c r="BL24" s="13">
        <v>56000</v>
      </c>
      <c r="BM24" s="38">
        <v>0.19</v>
      </c>
      <c r="BN24" s="13">
        <f t="shared" si="7"/>
        <v>10640</v>
      </c>
      <c r="BO24" s="13">
        <f t="shared" si="8"/>
        <v>66640</v>
      </c>
      <c r="BP24" s="13">
        <f t="shared" si="9"/>
        <v>66640</v>
      </c>
      <c r="BQ24" s="44" t="s">
        <v>249</v>
      </c>
      <c r="BR24" s="13"/>
      <c r="BS24" s="13"/>
      <c r="BT24" s="13"/>
      <c r="BU24" s="13"/>
      <c r="BV24" s="13"/>
      <c r="BW24" s="13"/>
      <c r="BX24" s="44"/>
      <c r="BY24" s="13"/>
      <c r="BZ24" s="13"/>
      <c r="CA24" s="13"/>
      <c r="CB24" s="13"/>
      <c r="CC24" s="13"/>
      <c r="CD24" s="13"/>
      <c r="CE24" s="44"/>
      <c r="CF24" s="13"/>
      <c r="CG24" s="13"/>
      <c r="CH24" s="13"/>
      <c r="CI24" s="13"/>
      <c r="CJ24" s="13"/>
      <c r="CK24" s="13"/>
      <c r="CL24" s="47"/>
      <c r="CM24" s="13" t="s">
        <v>270</v>
      </c>
      <c r="CN24" s="13">
        <v>57970</v>
      </c>
      <c r="CO24" s="13">
        <v>0.19</v>
      </c>
      <c r="CP24" s="13">
        <f t="shared" si="5"/>
        <v>11014.3</v>
      </c>
      <c r="CQ24" s="13">
        <f t="shared" si="6"/>
        <v>68984</v>
      </c>
      <c r="CR24" s="13">
        <f t="shared" si="10"/>
        <v>68984</v>
      </c>
      <c r="CS24" s="50" t="s">
        <v>277</v>
      </c>
      <c r="CT24" s="52">
        <f t="shared" si="11"/>
        <v>47900</v>
      </c>
      <c r="CU24" s="54" t="str">
        <f t="shared" si="12"/>
        <v>SUMINISTROS CLÍNICOS ISLA SAS</v>
      </c>
      <c r="CV24" s="55">
        <v>73780</v>
      </c>
      <c r="CW24" s="52">
        <f t="shared" si="13"/>
        <v>25880</v>
      </c>
    </row>
    <row r="25" spans="1:101" ht="27.75" customHeight="1" x14ac:dyDescent="0.25">
      <c r="A25" s="9">
        <v>16</v>
      </c>
      <c r="B25" s="14" t="s">
        <v>54</v>
      </c>
      <c r="C25" s="12">
        <v>0.5</v>
      </c>
      <c r="D25" s="12" t="s">
        <v>21</v>
      </c>
      <c r="E25" s="16" t="s">
        <v>55</v>
      </c>
      <c r="F25" s="11">
        <v>2</v>
      </c>
      <c r="G25" s="13"/>
      <c r="H25" s="13"/>
      <c r="I25" s="38"/>
      <c r="J25" s="13"/>
      <c r="K25" s="13"/>
      <c r="L25" s="13"/>
      <c r="M25" s="44"/>
      <c r="N25" s="13"/>
      <c r="O25" s="13"/>
      <c r="P25" s="38"/>
      <c r="Q25" s="13"/>
      <c r="R25" s="13"/>
      <c r="S25" s="13"/>
      <c r="T25" s="44"/>
      <c r="U25" s="13"/>
      <c r="V25" s="13"/>
      <c r="W25" s="13"/>
      <c r="X25" s="13"/>
      <c r="Y25" s="13"/>
      <c r="Z25" s="13"/>
      <c r="AA25" s="44"/>
      <c r="AB25" s="59"/>
      <c r="AC25" s="59"/>
      <c r="AD25" s="59"/>
      <c r="AE25" s="59"/>
      <c r="AF25" s="59"/>
      <c r="AG25" s="59"/>
      <c r="AH25" s="60"/>
      <c r="AI25" s="13"/>
      <c r="AJ25" s="13"/>
      <c r="AK25" s="38"/>
      <c r="AL25" s="13"/>
      <c r="AM25" s="13"/>
      <c r="AN25" s="13"/>
      <c r="AO25" s="44"/>
      <c r="AP25" s="13"/>
      <c r="AQ25" s="13"/>
      <c r="AR25" s="38"/>
      <c r="AS25" s="13"/>
      <c r="AT25" s="13"/>
      <c r="AU25" s="13"/>
      <c r="AV25" s="47"/>
      <c r="AW25" s="13"/>
      <c r="AX25" s="13"/>
      <c r="AY25" s="38"/>
      <c r="AZ25" s="13"/>
      <c r="BA25" s="13"/>
      <c r="BB25" s="13"/>
      <c r="BC25" s="44"/>
      <c r="BD25" s="13" t="s">
        <v>234</v>
      </c>
      <c r="BE25" s="13">
        <v>1880900</v>
      </c>
      <c r="BF25" s="38">
        <v>0.19</v>
      </c>
      <c r="BG25" s="13">
        <f t="shared" si="26"/>
        <v>357371</v>
      </c>
      <c r="BH25" s="13">
        <f t="shared" si="27"/>
        <v>2238271</v>
      </c>
      <c r="BI25" s="13">
        <f t="shared" si="28"/>
        <v>4476542</v>
      </c>
      <c r="BJ25" s="44">
        <v>30</v>
      </c>
      <c r="BK25" s="13"/>
      <c r="BL25" s="13"/>
      <c r="BM25" s="38"/>
      <c r="BN25" s="13"/>
      <c r="BO25" s="13"/>
      <c r="BP25" s="13"/>
      <c r="BQ25" s="44"/>
      <c r="BR25" s="13"/>
      <c r="BS25" s="13"/>
      <c r="BT25" s="13"/>
      <c r="BU25" s="13"/>
      <c r="BV25" s="13"/>
      <c r="BW25" s="13"/>
      <c r="BX25" s="44"/>
      <c r="BY25" s="13"/>
      <c r="BZ25" s="13"/>
      <c r="CA25" s="13"/>
      <c r="CB25" s="13"/>
      <c r="CC25" s="13"/>
      <c r="CD25" s="13"/>
      <c r="CE25" s="44"/>
      <c r="CF25" s="13"/>
      <c r="CG25" s="13"/>
      <c r="CH25" s="13"/>
      <c r="CI25" s="13"/>
      <c r="CJ25" s="13"/>
      <c r="CK25" s="13"/>
      <c r="CL25" s="47"/>
      <c r="CM25" s="13"/>
      <c r="CN25" s="13"/>
      <c r="CO25" s="13"/>
      <c r="CP25" s="13"/>
      <c r="CQ25" s="13"/>
      <c r="CR25" s="13"/>
      <c r="CS25" s="50"/>
      <c r="CT25" s="52">
        <f t="shared" si="11"/>
        <v>2238271</v>
      </c>
      <c r="CU25" s="54" t="str">
        <f t="shared" si="12"/>
        <v>SUMINISTROS CLÍNICOS ISLA SAS</v>
      </c>
      <c r="CV25" s="55">
        <v>2238271</v>
      </c>
      <c r="CW25" s="52">
        <f t="shared" si="13"/>
        <v>0</v>
      </c>
    </row>
    <row r="26" spans="1:101" ht="12.75" customHeight="1" x14ac:dyDescent="0.25">
      <c r="A26" s="9">
        <v>17</v>
      </c>
      <c r="B26" s="14" t="s">
        <v>56</v>
      </c>
      <c r="C26" s="12">
        <v>5</v>
      </c>
      <c r="D26" s="12" t="s">
        <v>21</v>
      </c>
      <c r="E26" s="16" t="s">
        <v>57</v>
      </c>
      <c r="F26" s="11">
        <v>2</v>
      </c>
      <c r="G26" s="13"/>
      <c r="H26" s="13"/>
      <c r="I26" s="38"/>
      <c r="J26" s="13"/>
      <c r="K26" s="13"/>
      <c r="L26" s="13"/>
      <c r="M26" s="44"/>
      <c r="N26" s="13" t="s">
        <v>207</v>
      </c>
      <c r="O26" s="13">
        <v>1210000</v>
      </c>
      <c r="P26" s="38">
        <v>0.19</v>
      </c>
      <c r="Q26" s="13">
        <f t="shared" si="20"/>
        <v>229900</v>
      </c>
      <c r="R26" s="13">
        <f t="shared" si="21"/>
        <v>1439900</v>
      </c>
      <c r="S26" s="13">
        <f t="shared" si="22"/>
        <v>2879800</v>
      </c>
      <c r="T26" s="44" t="s">
        <v>211</v>
      </c>
      <c r="U26" s="13"/>
      <c r="V26" s="13"/>
      <c r="W26" s="13"/>
      <c r="X26" s="13"/>
      <c r="Y26" s="13"/>
      <c r="Z26" s="13"/>
      <c r="AA26" s="44"/>
      <c r="AB26" s="59"/>
      <c r="AC26" s="59"/>
      <c r="AD26" s="59"/>
      <c r="AE26" s="59"/>
      <c r="AF26" s="59"/>
      <c r="AG26" s="59"/>
      <c r="AH26" s="60"/>
      <c r="AI26" s="13"/>
      <c r="AJ26" s="13"/>
      <c r="AK26" s="38"/>
      <c r="AL26" s="13"/>
      <c r="AM26" s="13"/>
      <c r="AN26" s="13"/>
      <c r="AO26" s="44"/>
      <c r="AP26" s="13"/>
      <c r="AQ26" s="13"/>
      <c r="AR26" s="38"/>
      <c r="AS26" s="13"/>
      <c r="AT26" s="13"/>
      <c r="AU26" s="13"/>
      <c r="AV26" s="47"/>
      <c r="AW26" s="13"/>
      <c r="AX26" s="13"/>
      <c r="AY26" s="38"/>
      <c r="AZ26" s="13"/>
      <c r="BA26" s="13"/>
      <c r="BB26" s="13"/>
      <c r="BC26" s="44"/>
      <c r="BD26" s="13" t="s">
        <v>234</v>
      </c>
      <c r="BE26" s="13">
        <v>706200</v>
      </c>
      <c r="BF26" s="38">
        <v>0.19</v>
      </c>
      <c r="BG26" s="13">
        <f t="shared" si="26"/>
        <v>134178</v>
      </c>
      <c r="BH26" s="13">
        <f t="shared" si="27"/>
        <v>840378</v>
      </c>
      <c r="BI26" s="13">
        <f t="shared" si="28"/>
        <v>1680756</v>
      </c>
      <c r="BJ26" s="44">
        <v>30</v>
      </c>
      <c r="BK26" s="13"/>
      <c r="BL26" s="13"/>
      <c r="BM26" s="38"/>
      <c r="BN26" s="13"/>
      <c r="BO26" s="13"/>
      <c r="BP26" s="13"/>
      <c r="BQ26" s="44"/>
      <c r="BR26" s="13"/>
      <c r="BS26" s="13"/>
      <c r="BT26" s="13"/>
      <c r="BU26" s="13"/>
      <c r="BV26" s="13"/>
      <c r="BW26" s="13"/>
      <c r="BX26" s="44"/>
      <c r="BY26" s="13"/>
      <c r="BZ26" s="13"/>
      <c r="CA26" s="13"/>
      <c r="CB26" s="13"/>
      <c r="CC26" s="13"/>
      <c r="CD26" s="13"/>
      <c r="CE26" s="44"/>
      <c r="CF26" s="13"/>
      <c r="CG26" s="13"/>
      <c r="CH26" s="13"/>
      <c r="CI26" s="13"/>
      <c r="CJ26" s="13"/>
      <c r="CK26" s="13"/>
      <c r="CL26" s="47"/>
      <c r="CM26" s="13"/>
      <c r="CN26" s="13"/>
      <c r="CO26" s="13"/>
      <c r="CP26" s="13"/>
      <c r="CQ26" s="13"/>
      <c r="CR26" s="13"/>
      <c r="CS26" s="50"/>
      <c r="CT26" s="52">
        <f t="shared" si="11"/>
        <v>840378</v>
      </c>
      <c r="CU26" s="54" t="str">
        <f t="shared" si="12"/>
        <v>SUMINISTROS CLÍNICOS ISLA SAS</v>
      </c>
      <c r="CV26" s="55">
        <v>1904000</v>
      </c>
      <c r="CW26" s="52">
        <f t="shared" si="13"/>
        <v>1063622</v>
      </c>
    </row>
    <row r="27" spans="1:101" ht="12.75" customHeight="1" x14ac:dyDescent="0.25">
      <c r="A27" s="9">
        <v>18</v>
      </c>
      <c r="B27" s="10" t="s">
        <v>58</v>
      </c>
      <c r="C27" s="11" t="s">
        <v>59</v>
      </c>
      <c r="D27" s="11" t="s">
        <v>43</v>
      </c>
      <c r="E27" s="12" t="s">
        <v>60</v>
      </c>
      <c r="F27" s="11">
        <v>2</v>
      </c>
      <c r="G27" s="13"/>
      <c r="H27" s="13"/>
      <c r="I27" s="38"/>
      <c r="J27" s="13"/>
      <c r="K27" s="13"/>
      <c r="L27" s="13"/>
      <c r="M27" s="44"/>
      <c r="N27" s="13" t="s">
        <v>208</v>
      </c>
      <c r="O27" s="13">
        <v>73440</v>
      </c>
      <c r="P27" s="38">
        <v>0</v>
      </c>
      <c r="Q27" s="13">
        <f t="shared" si="20"/>
        <v>0</v>
      </c>
      <c r="R27" s="13">
        <f t="shared" si="21"/>
        <v>73440</v>
      </c>
      <c r="S27" s="13">
        <f t="shared" si="22"/>
        <v>146880</v>
      </c>
      <c r="T27" s="44" t="s">
        <v>202</v>
      </c>
      <c r="U27" s="13"/>
      <c r="V27" s="13"/>
      <c r="W27" s="13"/>
      <c r="X27" s="13"/>
      <c r="Y27" s="13"/>
      <c r="Z27" s="13"/>
      <c r="AA27" s="44"/>
      <c r="AB27" s="59"/>
      <c r="AC27" s="59"/>
      <c r="AD27" s="59"/>
      <c r="AE27" s="59"/>
      <c r="AF27" s="59"/>
      <c r="AG27" s="59"/>
      <c r="AH27" s="60"/>
      <c r="AI27" s="13"/>
      <c r="AJ27" s="13"/>
      <c r="AK27" s="38"/>
      <c r="AL27" s="13"/>
      <c r="AM27" s="13"/>
      <c r="AN27" s="13"/>
      <c r="AO27" s="44"/>
      <c r="AP27" s="13"/>
      <c r="AQ27" s="13"/>
      <c r="AR27" s="38"/>
      <c r="AS27" s="13"/>
      <c r="AT27" s="13"/>
      <c r="AU27" s="13"/>
      <c r="AV27" s="47"/>
      <c r="AW27" s="13"/>
      <c r="AX27" s="13"/>
      <c r="AY27" s="38"/>
      <c r="AZ27" s="13"/>
      <c r="BA27" s="13"/>
      <c r="BB27" s="13"/>
      <c r="BC27" s="44"/>
      <c r="BD27" s="13"/>
      <c r="BE27" s="13"/>
      <c r="BF27" s="38"/>
      <c r="BG27" s="13"/>
      <c r="BH27" s="13"/>
      <c r="BI27" s="13"/>
      <c r="BJ27" s="44"/>
      <c r="BK27" s="13" t="s">
        <v>242</v>
      </c>
      <c r="BL27" s="13">
        <v>63100</v>
      </c>
      <c r="BM27" s="38">
        <v>0</v>
      </c>
      <c r="BN27" s="13">
        <f t="shared" si="7"/>
        <v>0</v>
      </c>
      <c r="BO27" s="13">
        <f t="shared" si="8"/>
        <v>63100</v>
      </c>
      <c r="BP27" s="13">
        <f t="shared" si="9"/>
        <v>126200</v>
      </c>
      <c r="BQ27" s="44" t="s">
        <v>249</v>
      </c>
      <c r="BR27" s="13"/>
      <c r="BS27" s="13"/>
      <c r="BT27" s="13"/>
      <c r="BU27" s="13"/>
      <c r="BV27" s="13"/>
      <c r="BW27" s="13"/>
      <c r="BX27" s="44"/>
      <c r="BY27" s="13"/>
      <c r="BZ27" s="13"/>
      <c r="CA27" s="13"/>
      <c r="CB27" s="13"/>
      <c r="CC27" s="13"/>
      <c r="CD27" s="13"/>
      <c r="CE27" s="44"/>
      <c r="CF27" s="13"/>
      <c r="CG27" s="13"/>
      <c r="CH27" s="13"/>
      <c r="CI27" s="13"/>
      <c r="CJ27" s="13"/>
      <c r="CK27" s="13"/>
      <c r="CL27" s="47"/>
      <c r="CM27" s="13"/>
      <c r="CN27" s="13"/>
      <c r="CO27" s="13"/>
      <c r="CP27" s="13"/>
      <c r="CQ27" s="13"/>
      <c r="CR27" s="13"/>
      <c r="CS27" s="50"/>
      <c r="CT27" s="52">
        <f t="shared" si="11"/>
        <v>63100</v>
      </c>
      <c r="CU27" s="54" t="str">
        <f t="shared" si="12"/>
        <v>MR Y CIA S.A.S</v>
      </c>
      <c r="CV27" s="55">
        <v>90083</v>
      </c>
      <c r="CW27" s="52">
        <f t="shared" si="13"/>
        <v>26983</v>
      </c>
    </row>
    <row r="28" spans="1:101" ht="12.75" customHeight="1" x14ac:dyDescent="0.25">
      <c r="A28" s="9">
        <v>19</v>
      </c>
      <c r="B28" s="10" t="s">
        <v>61</v>
      </c>
      <c r="C28" s="11" t="s">
        <v>59</v>
      </c>
      <c r="D28" s="11" t="s">
        <v>43</v>
      </c>
      <c r="E28" s="11" t="s">
        <v>60</v>
      </c>
      <c r="F28" s="11">
        <v>2</v>
      </c>
      <c r="G28" s="13"/>
      <c r="H28" s="13"/>
      <c r="I28" s="38"/>
      <c r="J28" s="13"/>
      <c r="K28" s="13"/>
      <c r="L28" s="13"/>
      <c r="M28" s="44"/>
      <c r="N28" s="13" t="s">
        <v>208</v>
      </c>
      <c r="O28" s="13">
        <v>73010</v>
      </c>
      <c r="P28" s="38">
        <v>0</v>
      </c>
      <c r="Q28" s="13">
        <f t="shared" si="20"/>
        <v>0</v>
      </c>
      <c r="R28" s="13">
        <f t="shared" si="21"/>
        <v>73010</v>
      </c>
      <c r="S28" s="13">
        <f t="shared" si="22"/>
        <v>146020</v>
      </c>
      <c r="T28" s="44" t="s">
        <v>202</v>
      </c>
      <c r="U28" s="13"/>
      <c r="V28" s="13"/>
      <c r="W28" s="13"/>
      <c r="X28" s="13"/>
      <c r="Y28" s="13"/>
      <c r="Z28" s="13"/>
      <c r="AA28" s="44"/>
      <c r="AB28" s="59"/>
      <c r="AC28" s="59"/>
      <c r="AD28" s="59"/>
      <c r="AE28" s="59"/>
      <c r="AF28" s="59"/>
      <c r="AG28" s="59"/>
      <c r="AH28" s="60"/>
      <c r="AI28" s="13"/>
      <c r="AJ28" s="13"/>
      <c r="AK28" s="38"/>
      <c r="AL28" s="13"/>
      <c r="AM28" s="13"/>
      <c r="AN28" s="13"/>
      <c r="AO28" s="44"/>
      <c r="AP28" s="13"/>
      <c r="AQ28" s="13"/>
      <c r="AR28" s="38"/>
      <c r="AS28" s="13"/>
      <c r="AT28" s="13"/>
      <c r="AU28" s="13"/>
      <c r="AV28" s="47"/>
      <c r="AW28" s="13"/>
      <c r="AX28" s="13"/>
      <c r="AY28" s="38"/>
      <c r="AZ28" s="13"/>
      <c r="BA28" s="13"/>
      <c r="BB28" s="13"/>
      <c r="BC28" s="44"/>
      <c r="BD28" s="13"/>
      <c r="BE28" s="13"/>
      <c r="BF28" s="38"/>
      <c r="BG28" s="13"/>
      <c r="BH28" s="13"/>
      <c r="BI28" s="13"/>
      <c r="BJ28" s="44"/>
      <c r="BK28" s="13" t="s">
        <v>242</v>
      </c>
      <c r="BL28" s="13">
        <v>63100</v>
      </c>
      <c r="BM28" s="38">
        <v>0</v>
      </c>
      <c r="BN28" s="13">
        <f t="shared" si="7"/>
        <v>0</v>
      </c>
      <c r="BO28" s="13">
        <f t="shared" si="8"/>
        <v>63100</v>
      </c>
      <c r="BP28" s="13">
        <f t="shared" si="9"/>
        <v>126200</v>
      </c>
      <c r="BQ28" s="44" t="s">
        <v>249</v>
      </c>
      <c r="BR28" s="13"/>
      <c r="BS28" s="13"/>
      <c r="BT28" s="13"/>
      <c r="BU28" s="13"/>
      <c r="BV28" s="13"/>
      <c r="BW28" s="13"/>
      <c r="BX28" s="44"/>
      <c r="BY28" s="13"/>
      <c r="BZ28" s="13"/>
      <c r="CA28" s="13"/>
      <c r="CB28" s="13"/>
      <c r="CC28" s="13"/>
      <c r="CD28" s="13"/>
      <c r="CE28" s="44"/>
      <c r="CF28" s="13"/>
      <c r="CG28" s="13"/>
      <c r="CH28" s="13"/>
      <c r="CI28" s="13"/>
      <c r="CJ28" s="13"/>
      <c r="CK28" s="13"/>
      <c r="CL28" s="47"/>
      <c r="CM28" s="13"/>
      <c r="CN28" s="13"/>
      <c r="CO28" s="13"/>
      <c r="CP28" s="13"/>
      <c r="CQ28" s="13"/>
      <c r="CR28" s="13"/>
      <c r="CS28" s="50"/>
      <c r="CT28" s="52">
        <f t="shared" si="11"/>
        <v>63100</v>
      </c>
      <c r="CU28" s="54" t="str">
        <f t="shared" si="12"/>
        <v>MR Y CIA S.A.S</v>
      </c>
      <c r="CV28" s="55">
        <v>90083</v>
      </c>
      <c r="CW28" s="52">
        <f t="shared" si="13"/>
        <v>26983</v>
      </c>
    </row>
    <row r="29" spans="1:101" ht="12.75" customHeight="1" x14ac:dyDescent="0.25">
      <c r="A29" s="9">
        <v>20</v>
      </c>
      <c r="B29" s="14" t="s">
        <v>62</v>
      </c>
      <c r="C29" s="12" t="s">
        <v>59</v>
      </c>
      <c r="D29" s="12" t="s">
        <v>43</v>
      </c>
      <c r="E29" s="12" t="s">
        <v>60</v>
      </c>
      <c r="F29" s="11">
        <v>2</v>
      </c>
      <c r="G29" s="13"/>
      <c r="H29" s="13"/>
      <c r="I29" s="38"/>
      <c r="J29" s="13"/>
      <c r="K29" s="13"/>
      <c r="L29" s="13"/>
      <c r="M29" s="44"/>
      <c r="N29" s="13" t="s">
        <v>208</v>
      </c>
      <c r="O29" s="13">
        <v>73440</v>
      </c>
      <c r="P29" s="38">
        <v>0</v>
      </c>
      <c r="Q29" s="13">
        <f t="shared" si="20"/>
        <v>0</v>
      </c>
      <c r="R29" s="13">
        <f t="shared" si="21"/>
        <v>73440</v>
      </c>
      <c r="S29" s="13">
        <f t="shared" si="22"/>
        <v>146880</v>
      </c>
      <c r="T29" s="44" t="s">
        <v>202</v>
      </c>
      <c r="U29" s="13"/>
      <c r="V29" s="13"/>
      <c r="W29" s="13"/>
      <c r="X29" s="13"/>
      <c r="Y29" s="13"/>
      <c r="Z29" s="13"/>
      <c r="AA29" s="44"/>
      <c r="AB29" s="59"/>
      <c r="AC29" s="59"/>
      <c r="AD29" s="59"/>
      <c r="AE29" s="59"/>
      <c r="AF29" s="59"/>
      <c r="AG29" s="59"/>
      <c r="AH29" s="60"/>
      <c r="AI29" s="13"/>
      <c r="AJ29" s="13"/>
      <c r="AK29" s="38"/>
      <c r="AL29" s="13"/>
      <c r="AM29" s="13"/>
      <c r="AN29" s="13"/>
      <c r="AO29" s="44"/>
      <c r="AP29" s="13"/>
      <c r="AQ29" s="13"/>
      <c r="AR29" s="38"/>
      <c r="AS29" s="13"/>
      <c r="AT29" s="13"/>
      <c r="AU29" s="13"/>
      <c r="AV29" s="47"/>
      <c r="AW29" s="13"/>
      <c r="AX29" s="13"/>
      <c r="AY29" s="38"/>
      <c r="AZ29" s="13"/>
      <c r="BA29" s="13"/>
      <c r="BB29" s="13"/>
      <c r="BC29" s="44"/>
      <c r="BD29" s="13"/>
      <c r="BE29" s="13"/>
      <c r="BF29" s="38"/>
      <c r="BG29" s="13"/>
      <c r="BH29" s="13"/>
      <c r="BI29" s="13"/>
      <c r="BJ29" s="44"/>
      <c r="BK29" s="13" t="s">
        <v>242</v>
      </c>
      <c r="BL29" s="13">
        <v>63100</v>
      </c>
      <c r="BM29" s="38">
        <v>0</v>
      </c>
      <c r="BN29" s="13">
        <f t="shared" si="7"/>
        <v>0</v>
      </c>
      <c r="BO29" s="13">
        <f t="shared" si="8"/>
        <v>63100</v>
      </c>
      <c r="BP29" s="13">
        <f t="shared" si="9"/>
        <v>126200</v>
      </c>
      <c r="BQ29" s="44" t="s">
        <v>249</v>
      </c>
      <c r="BR29" s="13"/>
      <c r="BS29" s="13"/>
      <c r="BT29" s="13"/>
      <c r="BU29" s="13"/>
      <c r="BV29" s="13"/>
      <c r="BW29" s="13"/>
      <c r="BX29" s="44"/>
      <c r="BY29" s="13"/>
      <c r="BZ29" s="13"/>
      <c r="CA29" s="13"/>
      <c r="CB29" s="13"/>
      <c r="CC29" s="13"/>
      <c r="CD29" s="13"/>
      <c r="CE29" s="44"/>
      <c r="CF29" s="13"/>
      <c r="CG29" s="13"/>
      <c r="CH29" s="13"/>
      <c r="CI29" s="13"/>
      <c r="CJ29" s="13"/>
      <c r="CK29" s="13"/>
      <c r="CL29" s="47"/>
      <c r="CM29" s="13"/>
      <c r="CN29" s="13"/>
      <c r="CO29" s="13"/>
      <c r="CP29" s="13"/>
      <c r="CQ29" s="13"/>
      <c r="CR29" s="13"/>
      <c r="CS29" s="50"/>
      <c r="CT29" s="52">
        <f t="shared" si="11"/>
        <v>63100</v>
      </c>
      <c r="CU29" s="54" t="str">
        <f t="shared" si="12"/>
        <v>MR Y CIA S.A.S</v>
      </c>
      <c r="CV29" s="55">
        <v>90083</v>
      </c>
      <c r="CW29" s="52">
        <f t="shared" si="13"/>
        <v>26983</v>
      </c>
    </row>
    <row r="30" spans="1:101" ht="12.75" customHeight="1" x14ac:dyDescent="0.25">
      <c r="A30" s="9">
        <v>21</v>
      </c>
      <c r="B30" s="14" t="s">
        <v>63</v>
      </c>
      <c r="C30" s="12" t="s">
        <v>64</v>
      </c>
      <c r="D30" s="12" t="s">
        <v>43</v>
      </c>
      <c r="E30" s="12" t="s">
        <v>60</v>
      </c>
      <c r="F30" s="11">
        <v>2</v>
      </c>
      <c r="G30" s="13"/>
      <c r="H30" s="13"/>
      <c r="I30" s="38"/>
      <c r="J30" s="13"/>
      <c r="K30" s="13"/>
      <c r="L30" s="13"/>
      <c r="M30" s="44"/>
      <c r="N30" s="13" t="s">
        <v>208</v>
      </c>
      <c r="O30" s="13">
        <v>167000</v>
      </c>
      <c r="P30" s="38">
        <v>0</v>
      </c>
      <c r="Q30" s="13">
        <f t="shared" si="20"/>
        <v>0</v>
      </c>
      <c r="R30" s="13">
        <f t="shared" si="21"/>
        <v>167000</v>
      </c>
      <c r="S30" s="13">
        <f t="shared" si="22"/>
        <v>334000</v>
      </c>
      <c r="T30" s="44" t="s">
        <v>202</v>
      </c>
      <c r="U30" s="13"/>
      <c r="V30" s="13"/>
      <c r="W30" s="13"/>
      <c r="X30" s="13"/>
      <c r="Y30" s="13"/>
      <c r="Z30" s="13"/>
      <c r="AA30" s="44"/>
      <c r="AB30" s="59"/>
      <c r="AC30" s="59"/>
      <c r="AD30" s="59"/>
      <c r="AE30" s="59"/>
      <c r="AF30" s="59"/>
      <c r="AG30" s="59"/>
      <c r="AH30" s="60"/>
      <c r="AI30" s="13"/>
      <c r="AJ30" s="13"/>
      <c r="AK30" s="38"/>
      <c r="AL30" s="13"/>
      <c r="AM30" s="13"/>
      <c r="AN30" s="13"/>
      <c r="AO30" s="44"/>
      <c r="AP30" s="13"/>
      <c r="AQ30" s="13"/>
      <c r="AR30" s="38"/>
      <c r="AS30" s="13"/>
      <c r="AT30" s="13"/>
      <c r="AU30" s="13"/>
      <c r="AV30" s="47"/>
      <c r="AW30" s="13"/>
      <c r="AX30" s="13"/>
      <c r="AY30" s="38"/>
      <c r="AZ30" s="13"/>
      <c r="BA30" s="13"/>
      <c r="BB30" s="13"/>
      <c r="BC30" s="44"/>
      <c r="BD30" s="13"/>
      <c r="BE30" s="13"/>
      <c r="BF30" s="38"/>
      <c r="BG30" s="13"/>
      <c r="BH30" s="13"/>
      <c r="BI30" s="13"/>
      <c r="BJ30" s="44"/>
      <c r="BK30" s="13" t="s">
        <v>242</v>
      </c>
      <c r="BL30" s="13">
        <v>200000</v>
      </c>
      <c r="BM30" s="38">
        <v>0</v>
      </c>
      <c r="BN30" s="13">
        <f t="shared" si="7"/>
        <v>0</v>
      </c>
      <c r="BO30" s="13">
        <f t="shared" si="8"/>
        <v>200000</v>
      </c>
      <c r="BP30" s="13">
        <f t="shared" si="9"/>
        <v>400000</v>
      </c>
      <c r="BQ30" s="44" t="s">
        <v>249</v>
      </c>
      <c r="BR30" s="13"/>
      <c r="BS30" s="13"/>
      <c r="BT30" s="13"/>
      <c r="BU30" s="13"/>
      <c r="BV30" s="13"/>
      <c r="BW30" s="13"/>
      <c r="BX30" s="44"/>
      <c r="BY30" s="13"/>
      <c r="BZ30" s="13"/>
      <c r="CA30" s="13"/>
      <c r="CB30" s="13"/>
      <c r="CC30" s="13"/>
      <c r="CD30" s="13"/>
      <c r="CE30" s="44"/>
      <c r="CF30" s="13"/>
      <c r="CG30" s="13"/>
      <c r="CH30" s="13"/>
      <c r="CI30" s="13"/>
      <c r="CJ30" s="13"/>
      <c r="CK30" s="13"/>
      <c r="CL30" s="47"/>
      <c r="CM30" s="13"/>
      <c r="CN30" s="13"/>
      <c r="CO30" s="13"/>
      <c r="CP30" s="13"/>
      <c r="CQ30" s="13"/>
      <c r="CR30" s="13"/>
      <c r="CS30" s="50"/>
      <c r="CT30" s="52">
        <f t="shared" si="11"/>
        <v>167000</v>
      </c>
      <c r="CU30" s="54" t="str">
        <f t="shared" si="12"/>
        <v>ANNAR DIAGNOSTICA IMPORT SAS</v>
      </c>
      <c r="CV30" s="55">
        <v>284886</v>
      </c>
      <c r="CW30" s="52">
        <f t="shared" si="13"/>
        <v>117886</v>
      </c>
    </row>
    <row r="31" spans="1:101" ht="90.75" customHeight="1" x14ac:dyDescent="0.25">
      <c r="A31" s="9">
        <v>22</v>
      </c>
      <c r="B31" s="14" t="s">
        <v>65</v>
      </c>
      <c r="C31" s="12">
        <v>250</v>
      </c>
      <c r="D31" s="12" t="s">
        <v>21</v>
      </c>
      <c r="E31" s="16" t="s">
        <v>66</v>
      </c>
      <c r="F31" s="11">
        <v>1</v>
      </c>
      <c r="G31" s="13"/>
      <c r="H31" s="13"/>
      <c r="I31" s="38"/>
      <c r="J31" s="13"/>
      <c r="K31" s="13"/>
      <c r="L31" s="13"/>
      <c r="M31" s="44"/>
      <c r="N31" s="13"/>
      <c r="O31" s="13"/>
      <c r="P31" s="38"/>
      <c r="Q31" s="13"/>
      <c r="R31" s="13"/>
      <c r="S31" s="13"/>
      <c r="T31" s="44"/>
      <c r="U31" s="13"/>
      <c r="V31" s="13"/>
      <c r="W31" s="13"/>
      <c r="X31" s="13"/>
      <c r="Y31" s="13"/>
      <c r="Z31" s="13"/>
      <c r="AA31" s="44"/>
      <c r="AB31" s="59"/>
      <c r="AC31" s="59"/>
      <c r="AD31" s="59"/>
      <c r="AE31" s="59"/>
      <c r="AF31" s="59"/>
      <c r="AG31" s="59"/>
      <c r="AH31" s="60"/>
      <c r="AI31" s="13"/>
      <c r="AJ31" s="13"/>
      <c r="AK31" s="38"/>
      <c r="AL31" s="13"/>
      <c r="AM31" s="13"/>
      <c r="AN31" s="13"/>
      <c r="AO31" s="44"/>
      <c r="AP31" s="13"/>
      <c r="AQ31" s="13"/>
      <c r="AR31" s="38"/>
      <c r="AS31" s="13"/>
      <c r="AT31" s="13"/>
      <c r="AU31" s="13"/>
      <c r="AV31" s="47"/>
      <c r="AW31" s="13"/>
      <c r="AX31" s="13"/>
      <c r="AY31" s="38"/>
      <c r="AZ31" s="13"/>
      <c r="BA31" s="13"/>
      <c r="BB31" s="13"/>
      <c r="BC31" s="44"/>
      <c r="BD31" s="13"/>
      <c r="BE31" s="13"/>
      <c r="BF31" s="38"/>
      <c r="BG31" s="13"/>
      <c r="BH31" s="13"/>
      <c r="BI31" s="13"/>
      <c r="BJ31" s="44"/>
      <c r="BK31" s="13"/>
      <c r="BL31" s="13"/>
      <c r="BM31" s="38"/>
      <c r="BN31" s="13"/>
      <c r="BO31" s="13"/>
      <c r="BP31" s="13"/>
      <c r="BQ31" s="44"/>
      <c r="BR31" s="13"/>
      <c r="BS31" s="13"/>
      <c r="BT31" s="13"/>
      <c r="BU31" s="13"/>
      <c r="BV31" s="13"/>
      <c r="BW31" s="13"/>
      <c r="BX31" s="44"/>
      <c r="BY31" s="13"/>
      <c r="BZ31" s="13"/>
      <c r="CA31" s="13"/>
      <c r="CB31" s="13"/>
      <c r="CC31" s="13"/>
      <c r="CD31" s="13"/>
      <c r="CE31" s="44"/>
      <c r="CF31" s="13"/>
      <c r="CG31" s="13"/>
      <c r="CH31" s="13"/>
      <c r="CI31" s="13"/>
      <c r="CJ31" s="13"/>
      <c r="CK31" s="13"/>
      <c r="CL31" s="47"/>
      <c r="CM31" s="13"/>
      <c r="CN31" s="13"/>
      <c r="CO31" s="13"/>
      <c r="CP31" s="13"/>
      <c r="CQ31" s="13"/>
      <c r="CR31" s="13"/>
      <c r="CS31" s="50"/>
      <c r="CT31" s="57">
        <f t="shared" si="11"/>
        <v>0</v>
      </c>
      <c r="CU31" s="56" t="s">
        <v>282</v>
      </c>
      <c r="CV31" s="58">
        <v>634211</v>
      </c>
      <c r="CW31" s="57">
        <f t="shared" si="13"/>
        <v>634211</v>
      </c>
    </row>
    <row r="32" spans="1:101" ht="12.75" customHeight="1" x14ac:dyDescent="0.25">
      <c r="A32" s="9">
        <v>23</v>
      </c>
      <c r="B32" s="14" t="s">
        <v>67</v>
      </c>
      <c r="C32" s="11" t="s">
        <v>43</v>
      </c>
      <c r="D32" s="11" t="s">
        <v>43</v>
      </c>
      <c r="E32" s="15" t="s">
        <v>68</v>
      </c>
      <c r="F32" s="11">
        <v>2</v>
      </c>
      <c r="G32" s="13"/>
      <c r="H32" s="13"/>
      <c r="I32" s="38"/>
      <c r="J32" s="13"/>
      <c r="K32" s="13"/>
      <c r="L32" s="13"/>
      <c r="M32" s="44"/>
      <c r="N32" s="13"/>
      <c r="O32" s="13"/>
      <c r="P32" s="38"/>
      <c r="Q32" s="13"/>
      <c r="R32" s="13"/>
      <c r="S32" s="13"/>
      <c r="T32" s="44"/>
      <c r="U32" s="13"/>
      <c r="V32" s="13"/>
      <c r="W32" s="13"/>
      <c r="X32" s="13"/>
      <c r="Y32" s="13"/>
      <c r="Z32" s="13"/>
      <c r="AA32" s="44"/>
      <c r="AB32" s="59"/>
      <c r="AC32" s="59"/>
      <c r="AD32" s="59"/>
      <c r="AE32" s="59"/>
      <c r="AF32" s="59"/>
      <c r="AG32" s="59"/>
      <c r="AH32" s="60"/>
      <c r="AI32" s="13"/>
      <c r="AJ32" s="13"/>
      <c r="AK32" s="38"/>
      <c r="AL32" s="13"/>
      <c r="AM32" s="13"/>
      <c r="AN32" s="13"/>
      <c r="AO32" s="44"/>
      <c r="AP32" s="13"/>
      <c r="AQ32" s="13"/>
      <c r="AR32" s="38"/>
      <c r="AS32" s="13"/>
      <c r="AT32" s="13"/>
      <c r="AU32" s="13"/>
      <c r="AV32" s="47"/>
      <c r="AW32" s="13"/>
      <c r="AX32" s="13"/>
      <c r="AY32" s="38"/>
      <c r="AZ32" s="13"/>
      <c r="BA32" s="13"/>
      <c r="BB32" s="13"/>
      <c r="BC32" s="44"/>
      <c r="BD32" s="13" t="s">
        <v>234</v>
      </c>
      <c r="BE32" s="13">
        <v>509300</v>
      </c>
      <c r="BF32" s="38">
        <v>0.19</v>
      </c>
      <c r="BG32" s="13">
        <f t="shared" si="26"/>
        <v>96767</v>
      </c>
      <c r="BH32" s="13">
        <f t="shared" si="27"/>
        <v>606067</v>
      </c>
      <c r="BI32" s="13">
        <f t="shared" si="28"/>
        <v>1212134</v>
      </c>
      <c r="BJ32" s="44">
        <v>30</v>
      </c>
      <c r="BK32" s="13"/>
      <c r="BL32" s="13"/>
      <c r="BM32" s="38"/>
      <c r="BN32" s="13"/>
      <c r="BO32" s="13"/>
      <c r="BP32" s="13"/>
      <c r="BQ32" s="44"/>
      <c r="BR32" s="13"/>
      <c r="BS32" s="13"/>
      <c r="BT32" s="13"/>
      <c r="BU32" s="13"/>
      <c r="BV32" s="13"/>
      <c r="BW32" s="13"/>
      <c r="BX32" s="44"/>
      <c r="BY32" s="13"/>
      <c r="BZ32" s="13"/>
      <c r="CA32" s="13"/>
      <c r="CB32" s="13"/>
      <c r="CC32" s="13"/>
      <c r="CD32" s="13"/>
      <c r="CE32" s="44"/>
      <c r="CF32" s="13"/>
      <c r="CG32" s="13"/>
      <c r="CH32" s="13"/>
      <c r="CI32" s="13"/>
      <c r="CJ32" s="13"/>
      <c r="CK32" s="13"/>
      <c r="CL32" s="47"/>
      <c r="CM32" s="13"/>
      <c r="CN32" s="13"/>
      <c r="CO32" s="13"/>
      <c r="CP32" s="13"/>
      <c r="CQ32" s="13"/>
      <c r="CR32" s="13"/>
      <c r="CS32" s="50"/>
      <c r="CT32" s="52">
        <f t="shared" si="11"/>
        <v>606067</v>
      </c>
      <c r="CU32" s="54" t="str">
        <f t="shared" si="12"/>
        <v>SUMINISTROS CLÍNICOS ISLA SAS</v>
      </c>
      <c r="CV32" s="55">
        <v>797300</v>
      </c>
      <c r="CW32" s="52">
        <f t="shared" si="13"/>
        <v>191233</v>
      </c>
    </row>
    <row r="33" spans="1:101" ht="15" customHeight="1" x14ac:dyDescent="0.25">
      <c r="A33" s="9">
        <v>24</v>
      </c>
      <c r="B33" s="10" t="s">
        <v>69</v>
      </c>
      <c r="C33" s="12" t="s">
        <v>70</v>
      </c>
      <c r="D33" s="12" t="s">
        <v>70</v>
      </c>
      <c r="E33" s="12" t="s">
        <v>71</v>
      </c>
      <c r="F33" s="11">
        <v>10</v>
      </c>
      <c r="G33" s="13"/>
      <c r="H33" s="13"/>
      <c r="I33" s="38"/>
      <c r="J33" s="13"/>
      <c r="K33" s="13"/>
      <c r="L33" s="13"/>
      <c r="M33" s="44"/>
      <c r="N33" s="13"/>
      <c r="O33" s="13"/>
      <c r="P33" s="38"/>
      <c r="Q33" s="13"/>
      <c r="R33" s="13"/>
      <c r="S33" s="13"/>
      <c r="T33" s="44"/>
      <c r="U33" s="13"/>
      <c r="V33" s="13"/>
      <c r="W33" s="13"/>
      <c r="X33" s="13"/>
      <c r="Y33" s="13"/>
      <c r="Z33" s="13"/>
      <c r="AA33" s="44"/>
      <c r="AB33" s="59"/>
      <c r="AC33" s="59"/>
      <c r="AD33" s="59"/>
      <c r="AE33" s="59"/>
      <c r="AF33" s="59"/>
      <c r="AG33" s="59"/>
      <c r="AH33" s="60"/>
      <c r="AI33" s="13"/>
      <c r="AJ33" s="13"/>
      <c r="AK33" s="38"/>
      <c r="AL33" s="13"/>
      <c r="AM33" s="13"/>
      <c r="AN33" s="13"/>
      <c r="AO33" s="44"/>
      <c r="AP33" s="13"/>
      <c r="AQ33" s="13"/>
      <c r="AR33" s="38"/>
      <c r="AS33" s="13"/>
      <c r="AT33" s="13"/>
      <c r="AU33" s="13"/>
      <c r="AV33" s="47"/>
      <c r="AW33" s="13"/>
      <c r="AX33" s="13"/>
      <c r="AY33" s="38"/>
      <c r="AZ33" s="13"/>
      <c r="BA33" s="13"/>
      <c r="BB33" s="13"/>
      <c r="BC33" s="44"/>
      <c r="BD33" s="13"/>
      <c r="BE33" s="13"/>
      <c r="BF33" s="38"/>
      <c r="BG33" s="13"/>
      <c r="BH33" s="13"/>
      <c r="BI33" s="13"/>
      <c r="BJ33" s="44"/>
      <c r="BK33" s="13" t="s">
        <v>243</v>
      </c>
      <c r="BL33" s="13">
        <v>40800</v>
      </c>
      <c r="BM33" s="38">
        <v>0</v>
      </c>
      <c r="BN33" s="13">
        <f t="shared" si="7"/>
        <v>0</v>
      </c>
      <c r="BO33" s="13">
        <f t="shared" si="8"/>
        <v>40800</v>
      </c>
      <c r="BP33" s="13">
        <f t="shared" si="9"/>
        <v>408000</v>
      </c>
      <c r="BQ33" s="44" t="s">
        <v>249</v>
      </c>
      <c r="BR33" s="13"/>
      <c r="BS33" s="13"/>
      <c r="BT33" s="13"/>
      <c r="BU33" s="13"/>
      <c r="BV33" s="13"/>
      <c r="BW33" s="13"/>
      <c r="BX33" s="44"/>
      <c r="BY33" s="13"/>
      <c r="BZ33" s="13"/>
      <c r="CA33" s="13"/>
      <c r="CB33" s="13"/>
      <c r="CC33" s="13"/>
      <c r="CD33" s="13"/>
      <c r="CE33" s="44"/>
      <c r="CF33" s="13"/>
      <c r="CG33" s="13"/>
      <c r="CH33" s="13"/>
      <c r="CI33" s="13"/>
      <c r="CJ33" s="13"/>
      <c r="CK33" s="13"/>
      <c r="CL33" s="47"/>
      <c r="CM33" s="13"/>
      <c r="CN33" s="13"/>
      <c r="CO33" s="13"/>
      <c r="CP33" s="13"/>
      <c r="CQ33" s="13"/>
      <c r="CR33" s="13"/>
      <c r="CS33" s="50"/>
      <c r="CT33" s="52">
        <f t="shared" si="11"/>
        <v>40800</v>
      </c>
      <c r="CU33" s="54" t="str">
        <f t="shared" si="12"/>
        <v>MR Y CIA S.A.S</v>
      </c>
      <c r="CV33" s="55">
        <v>116620</v>
      </c>
      <c r="CW33" s="52">
        <f t="shared" si="13"/>
        <v>75820</v>
      </c>
    </row>
    <row r="34" spans="1:101" ht="90.75" customHeight="1" x14ac:dyDescent="0.25">
      <c r="A34" s="9">
        <v>25</v>
      </c>
      <c r="B34" s="10" t="s">
        <v>72</v>
      </c>
      <c r="C34" s="12">
        <v>0.5</v>
      </c>
      <c r="D34" s="12" t="s">
        <v>21</v>
      </c>
      <c r="E34" s="15" t="s">
        <v>73</v>
      </c>
      <c r="F34" s="11">
        <v>2</v>
      </c>
      <c r="G34" s="13"/>
      <c r="H34" s="13"/>
      <c r="I34" s="38"/>
      <c r="J34" s="13"/>
      <c r="K34" s="13"/>
      <c r="L34" s="13"/>
      <c r="M34" s="44"/>
      <c r="N34" s="13"/>
      <c r="O34" s="13"/>
      <c r="P34" s="38"/>
      <c r="Q34" s="13"/>
      <c r="R34" s="13"/>
      <c r="S34" s="13"/>
      <c r="T34" s="44"/>
      <c r="U34" s="13"/>
      <c r="V34" s="13"/>
      <c r="W34" s="13"/>
      <c r="X34" s="13"/>
      <c r="Y34" s="13"/>
      <c r="Z34" s="13"/>
      <c r="AA34" s="44"/>
      <c r="AB34" s="59"/>
      <c r="AC34" s="59"/>
      <c r="AD34" s="59"/>
      <c r="AE34" s="59"/>
      <c r="AF34" s="59"/>
      <c r="AG34" s="59"/>
      <c r="AH34" s="60"/>
      <c r="AI34" s="13"/>
      <c r="AJ34" s="13"/>
      <c r="AK34" s="38"/>
      <c r="AL34" s="13"/>
      <c r="AM34" s="13"/>
      <c r="AN34" s="13"/>
      <c r="AO34" s="44"/>
      <c r="AP34" s="13"/>
      <c r="AQ34" s="13"/>
      <c r="AR34" s="38"/>
      <c r="AS34" s="13"/>
      <c r="AT34" s="13"/>
      <c r="AU34" s="13"/>
      <c r="AV34" s="47"/>
      <c r="AW34" s="13"/>
      <c r="AX34" s="13"/>
      <c r="AY34" s="38"/>
      <c r="AZ34" s="13"/>
      <c r="BA34" s="13"/>
      <c r="BB34" s="13"/>
      <c r="BC34" s="44"/>
      <c r="BD34" s="13"/>
      <c r="BE34" s="13"/>
      <c r="BF34" s="38"/>
      <c r="BG34" s="13"/>
      <c r="BH34" s="13"/>
      <c r="BI34" s="13"/>
      <c r="BJ34" s="44"/>
      <c r="BK34" s="13"/>
      <c r="BL34" s="13"/>
      <c r="BM34" s="38"/>
      <c r="BN34" s="13"/>
      <c r="BO34" s="13"/>
      <c r="BP34" s="13"/>
      <c r="BQ34" s="44"/>
      <c r="BR34" s="13"/>
      <c r="BS34" s="13"/>
      <c r="BT34" s="13"/>
      <c r="BU34" s="13"/>
      <c r="BV34" s="13"/>
      <c r="BW34" s="13"/>
      <c r="BX34" s="44"/>
      <c r="BY34" s="13"/>
      <c r="BZ34" s="13"/>
      <c r="CA34" s="13"/>
      <c r="CB34" s="13"/>
      <c r="CC34" s="13"/>
      <c r="CD34" s="13"/>
      <c r="CE34" s="44"/>
      <c r="CF34" s="13"/>
      <c r="CG34" s="13"/>
      <c r="CH34" s="13"/>
      <c r="CI34" s="13"/>
      <c r="CJ34" s="13"/>
      <c r="CK34" s="13"/>
      <c r="CL34" s="47"/>
      <c r="CM34" s="13"/>
      <c r="CN34" s="13"/>
      <c r="CO34" s="13"/>
      <c r="CP34" s="13"/>
      <c r="CQ34" s="13"/>
      <c r="CR34" s="13"/>
      <c r="CS34" s="50"/>
      <c r="CT34" s="57">
        <f t="shared" si="11"/>
        <v>0</v>
      </c>
      <c r="CU34" s="56" t="s">
        <v>282</v>
      </c>
      <c r="CV34" s="58">
        <v>1130500</v>
      </c>
      <c r="CW34" s="57">
        <f t="shared" si="13"/>
        <v>1130500</v>
      </c>
    </row>
    <row r="35" spans="1:101" ht="90.75" customHeight="1" x14ac:dyDescent="0.25">
      <c r="A35" s="9">
        <v>26</v>
      </c>
      <c r="B35" s="17" t="s">
        <v>74</v>
      </c>
      <c r="C35" s="11" t="s">
        <v>75</v>
      </c>
      <c r="D35" s="11" t="s">
        <v>76</v>
      </c>
      <c r="E35" s="16" t="s">
        <v>77</v>
      </c>
      <c r="F35" s="11">
        <v>2</v>
      </c>
      <c r="G35" s="13"/>
      <c r="H35" s="13"/>
      <c r="I35" s="38"/>
      <c r="J35" s="13"/>
      <c r="K35" s="13"/>
      <c r="L35" s="13"/>
      <c r="M35" s="44"/>
      <c r="N35" s="13"/>
      <c r="O35" s="13"/>
      <c r="P35" s="38"/>
      <c r="Q35" s="13"/>
      <c r="R35" s="13"/>
      <c r="S35" s="13"/>
      <c r="T35" s="44"/>
      <c r="U35" s="13"/>
      <c r="V35" s="13"/>
      <c r="W35" s="13"/>
      <c r="X35" s="13"/>
      <c r="Y35" s="13"/>
      <c r="Z35" s="13"/>
      <c r="AA35" s="44"/>
      <c r="AB35" s="59"/>
      <c r="AC35" s="59"/>
      <c r="AD35" s="59"/>
      <c r="AE35" s="59"/>
      <c r="AF35" s="59"/>
      <c r="AG35" s="59"/>
      <c r="AH35" s="60"/>
      <c r="AI35" s="13"/>
      <c r="AJ35" s="13"/>
      <c r="AK35" s="38"/>
      <c r="AL35" s="13"/>
      <c r="AM35" s="13"/>
      <c r="AN35" s="13"/>
      <c r="AO35" s="44"/>
      <c r="AP35" s="13"/>
      <c r="AQ35" s="13"/>
      <c r="AR35" s="38"/>
      <c r="AS35" s="13"/>
      <c r="AT35" s="13"/>
      <c r="AU35" s="13"/>
      <c r="AV35" s="47"/>
      <c r="AW35" s="13"/>
      <c r="AX35" s="13"/>
      <c r="AY35" s="38"/>
      <c r="AZ35" s="13"/>
      <c r="BA35" s="13"/>
      <c r="BB35" s="13"/>
      <c r="BC35" s="44"/>
      <c r="BD35" s="13"/>
      <c r="BE35" s="13"/>
      <c r="BF35" s="38"/>
      <c r="BG35" s="13"/>
      <c r="BH35" s="13"/>
      <c r="BI35" s="13"/>
      <c r="BJ35" s="44"/>
      <c r="BK35" s="13"/>
      <c r="BL35" s="13"/>
      <c r="BM35" s="38"/>
      <c r="BN35" s="13"/>
      <c r="BO35" s="13"/>
      <c r="BP35" s="13"/>
      <c r="BQ35" s="44"/>
      <c r="BR35" s="13"/>
      <c r="BS35" s="13"/>
      <c r="BT35" s="13"/>
      <c r="BU35" s="13"/>
      <c r="BV35" s="13"/>
      <c r="BW35" s="13"/>
      <c r="BX35" s="44"/>
      <c r="BY35" s="13"/>
      <c r="BZ35" s="13"/>
      <c r="CA35" s="13"/>
      <c r="CB35" s="13"/>
      <c r="CC35" s="13"/>
      <c r="CD35" s="13"/>
      <c r="CE35" s="44"/>
      <c r="CF35" s="13"/>
      <c r="CG35" s="13"/>
      <c r="CH35" s="13"/>
      <c r="CI35" s="13"/>
      <c r="CJ35" s="13"/>
      <c r="CK35" s="13"/>
      <c r="CL35" s="47"/>
      <c r="CM35" s="13"/>
      <c r="CN35" s="13"/>
      <c r="CO35" s="13"/>
      <c r="CP35" s="13"/>
      <c r="CQ35" s="13"/>
      <c r="CR35" s="13"/>
      <c r="CS35" s="50"/>
      <c r="CT35" s="57">
        <f t="shared" si="11"/>
        <v>0</v>
      </c>
      <c r="CU35" s="56" t="s">
        <v>282</v>
      </c>
      <c r="CV35" s="58">
        <v>985320</v>
      </c>
      <c r="CW35" s="57">
        <f t="shared" si="13"/>
        <v>985320</v>
      </c>
    </row>
    <row r="36" spans="1:101" ht="12.75" customHeight="1" x14ac:dyDescent="0.25">
      <c r="A36" s="9">
        <v>27</v>
      </c>
      <c r="B36" s="14" t="s">
        <v>78</v>
      </c>
      <c r="C36" s="12" t="s">
        <v>79</v>
      </c>
      <c r="D36" s="12" t="s">
        <v>80</v>
      </c>
      <c r="E36" s="11" t="s">
        <v>81</v>
      </c>
      <c r="F36" s="11">
        <v>1</v>
      </c>
      <c r="G36" s="13" t="s">
        <v>196</v>
      </c>
      <c r="H36" s="13">
        <v>885000</v>
      </c>
      <c r="I36" s="38">
        <v>0.19</v>
      </c>
      <c r="J36" s="13">
        <f t="shared" si="0"/>
        <v>168150</v>
      </c>
      <c r="K36" s="13">
        <f t="shared" si="1"/>
        <v>1053150</v>
      </c>
      <c r="L36" s="13">
        <f t="shared" si="2"/>
        <v>1053150</v>
      </c>
      <c r="M36" s="44">
        <v>90</v>
      </c>
      <c r="N36" s="13"/>
      <c r="O36" s="13"/>
      <c r="P36" s="38"/>
      <c r="Q36" s="13"/>
      <c r="R36" s="13"/>
      <c r="S36" s="13"/>
      <c r="T36" s="44"/>
      <c r="U36" s="13"/>
      <c r="V36" s="13"/>
      <c r="W36" s="13"/>
      <c r="X36" s="13"/>
      <c r="Y36" s="13"/>
      <c r="Z36" s="13"/>
      <c r="AA36" s="44"/>
      <c r="AB36" s="59"/>
      <c r="AC36" s="59"/>
      <c r="AD36" s="59"/>
      <c r="AE36" s="59"/>
      <c r="AF36" s="59"/>
      <c r="AG36" s="59"/>
      <c r="AH36" s="60"/>
      <c r="AI36" s="13" t="s">
        <v>220</v>
      </c>
      <c r="AJ36" s="13">
        <v>902700</v>
      </c>
      <c r="AK36" s="38">
        <v>0.19</v>
      </c>
      <c r="AL36" s="13">
        <f t="shared" si="35"/>
        <v>171513</v>
      </c>
      <c r="AM36" s="13">
        <f t="shared" si="36"/>
        <v>1074213</v>
      </c>
      <c r="AN36" s="13">
        <f t="shared" si="37"/>
        <v>1074213</v>
      </c>
      <c r="AO36" s="44" t="s">
        <v>222</v>
      </c>
      <c r="AP36" s="13"/>
      <c r="AQ36" s="13"/>
      <c r="AR36" s="38"/>
      <c r="AS36" s="13"/>
      <c r="AT36" s="13"/>
      <c r="AU36" s="13"/>
      <c r="AV36" s="47"/>
      <c r="AW36" s="13"/>
      <c r="AX36" s="13"/>
      <c r="AY36" s="38"/>
      <c r="AZ36" s="13"/>
      <c r="BA36" s="13"/>
      <c r="BB36" s="13"/>
      <c r="BC36" s="44"/>
      <c r="BD36" s="13"/>
      <c r="BE36" s="13"/>
      <c r="BF36" s="38"/>
      <c r="BG36" s="13"/>
      <c r="BH36" s="13"/>
      <c r="BI36" s="13"/>
      <c r="BJ36" s="44"/>
      <c r="BK36" s="13"/>
      <c r="BL36" s="13"/>
      <c r="BM36" s="38"/>
      <c r="BN36" s="13"/>
      <c r="BO36" s="13"/>
      <c r="BP36" s="13"/>
      <c r="BQ36" s="44"/>
      <c r="BR36" s="13"/>
      <c r="BS36" s="13"/>
      <c r="BT36" s="13"/>
      <c r="BU36" s="13"/>
      <c r="BV36" s="13"/>
      <c r="BW36" s="13"/>
      <c r="BX36" s="44"/>
      <c r="BY36" s="13"/>
      <c r="BZ36" s="13"/>
      <c r="CA36" s="13"/>
      <c r="CB36" s="13"/>
      <c r="CC36" s="13"/>
      <c r="CD36" s="13"/>
      <c r="CE36" s="44"/>
      <c r="CF36" s="13"/>
      <c r="CG36" s="13"/>
      <c r="CH36" s="13"/>
      <c r="CI36" s="13"/>
      <c r="CJ36" s="13"/>
      <c r="CK36" s="13"/>
      <c r="CL36" s="47"/>
      <c r="CM36" s="13" t="s">
        <v>274</v>
      </c>
      <c r="CN36" s="13">
        <v>1038799.025</v>
      </c>
      <c r="CO36" s="13">
        <v>0.19</v>
      </c>
      <c r="CP36" s="13">
        <f t="shared" si="5"/>
        <v>197371.81475000002</v>
      </c>
      <c r="CQ36" s="13">
        <f t="shared" si="6"/>
        <v>1236171</v>
      </c>
      <c r="CR36" s="13">
        <f t="shared" si="10"/>
        <v>1236171</v>
      </c>
      <c r="CS36" s="50" t="s">
        <v>277</v>
      </c>
      <c r="CT36" s="52">
        <f t="shared" si="11"/>
        <v>1053150</v>
      </c>
      <c r="CU36" s="54" t="str">
        <f t="shared" si="12"/>
        <v>ADEQUIM S.A.S.</v>
      </c>
      <c r="CV36" s="55">
        <v>1322108</v>
      </c>
      <c r="CW36" s="52">
        <f t="shared" si="13"/>
        <v>268958</v>
      </c>
    </row>
    <row r="37" spans="1:101" ht="12.75" customHeight="1" x14ac:dyDescent="0.25">
      <c r="A37" s="9">
        <v>28</v>
      </c>
      <c r="B37" s="14" t="s">
        <v>82</v>
      </c>
      <c r="C37" s="12" t="s">
        <v>79</v>
      </c>
      <c r="D37" s="12" t="s">
        <v>83</v>
      </c>
      <c r="E37" s="11" t="s">
        <v>84</v>
      </c>
      <c r="F37" s="11">
        <v>1</v>
      </c>
      <c r="G37" s="13" t="s">
        <v>199</v>
      </c>
      <c r="H37" s="13">
        <v>537000</v>
      </c>
      <c r="I37" s="38">
        <v>0</v>
      </c>
      <c r="J37" s="13">
        <f t="shared" si="0"/>
        <v>0</v>
      </c>
      <c r="K37" s="13">
        <f t="shared" si="1"/>
        <v>537000</v>
      </c>
      <c r="L37" s="13">
        <f t="shared" si="2"/>
        <v>537000</v>
      </c>
      <c r="M37" s="44">
        <v>90</v>
      </c>
      <c r="N37" s="13"/>
      <c r="O37" s="13"/>
      <c r="P37" s="38"/>
      <c r="Q37" s="13"/>
      <c r="R37" s="13"/>
      <c r="S37" s="13"/>
      <c r="T37" s="44"/>
      <c r="U37" s="13"/>
      <c r="V37" s="13"/>
      <c r="W37" s="13"/>
      <c r="X37" s="13"/>
      <c r="Y37" s="13"/>
      <c r="Z37" s="13"/>
      <c r="AA37" s="44"/>
      <c r="AB37" s="59"/>
      <c r="AC37" s="59"/>
      <c r="AD37" s="59"/>
      <c r="AE37" s="59"/>
      <c r="AF37" s="59"/>
      <c r="AG37" s="59"/>
      <c r="AH37" s="60"/>
      <c r="AI37" s="13"/>
      <c r="AJ37" s="13"/>
      <c r="AK37" s="38"/>
      <c r="AL37" s="13"/>
      <c r="AM37" s="13"/>
      <c r="AN37" s="13"/>
      <c r="AO37" s="44"/>
      <c r="AP37" s="13"/>
      <c r="AQ37" s="13"/>
      <c r="AR37" s="38"/>
      <c r="AS37" s="13"/>
      <c r="AT37" s="13"/>
      <c r="AU37" s="13"/>
      <c r="AV37" s="47"/>
      <c r="AW37" s="13"/>
      <c r="AX37" s="13"/>
      <c r="AY37" s="38"/>
      <c r="AZ37" s="13"/>
      <c r="BA37" s="13"/>
      <c r="BB37" s="13"/>
      <c r="BC37" s="44"/>
      <c r="BD37" s="13"/>
      <c r="BE37" s="13"/>
      <c r="BF37" s="38"/>
      <c r="BG37" s="13"/>
      <c r="BH37" s="13"/>
      <c r="BI37" s="13"/>
      <c r="BJ37" s="44"/>
      <c r="BK37" s="13"/>
      <c r="BL37" s="13"/>
      <c r="BM37" s="38"/>
      <c r="BN37" s="13"/>
      <c r="BO37" s="13"/>
      <c r="BP37" s="13"/>
      <c r="BQ37" s="44"/>
      <c r="BR37" s="13"/>
      <c r="BS37" s="13"/>
      <c r="BT37" s="13"/>
      <c r="BU37" s="13"/>
      <c r="BV37" s="13"/>
      <c r="BW37" s="13"/>
      <c r="BX37" s="44"/>
      <c r="BY37" s="13"/>
      <c r="BZ37" s="13"/>
      <c r="CA37" s="13"/>
      <c r="CB37" s="13"/>
      <c r="CC37" s="13"/>
      <c r="CD37" s="13"/>
      <c r="CE37" s="44"/>
      <c r="CF37" s="13"/>
      <c r="CG37" s="13"/>
      <c r="CH37" s="13"/>
      <c r="CI37" s="13"/>
      <c r="CJ37" s="13"/>
      <c r="CK37" s="13"/>
      <c r="CL37" s="47"/>
      <c r="CM37" s="13" t="s">
        <v>274</v>
      </c>
      <c r="CN37" s="13">
        <v>617963.005</v>
      </c>
      <c r="CO37" s="13">
        <v>0.19</v>
      </c>
      <c r="CP37" s="13">
        <f t="shared" si="5"/>
        <v>117412.97095</v>
      </c>
      <c r="CQ37" s="13">
        <f t="shared" si="6"/>
        <v>735376</v>
      </c>
      <c r="CR37" s="13">
        <f t="shared" si="10"/>
        <v>735376</v>
      </c>
      <c r="CS37" s="50" t="s">
        <v>277</v>
      </c>
      <c r="CT37" s="52">
        <f t="shared" si="11"/>
        <v>537000</v>
      </c>
      <c r="CU37" s="54" t="str">
        <f t="shared" si="12"/>
        <v>ADEQUIM S.A.S.</v>
      </c>
      <c r="CV37" s="55">
        <v>786498</v>
      </c>
      <c r="CW37" s="52">
        <f t="shared" si="13"/>
        <v>249498</v>
      </c>
    </row>
    <row r="38" spans="1:101" ht="12.75" customHeight="1" x14ac:dyDescent="0.25">
      <c r="A38" s="9">
        <v>29</v>
      </c>
      <c r="B38" s="10" t="s">
        <v>85</v>
      </c>
      <c r="C38" s="11" t="s">
        <v>79</v>
      </c>
      <c r="D38" s="11" t="s">
        <v>83</v>
      </c>
      <c r="E38" s="12" t="s">
        <v>86</v>
      </c>
      <c r="F38" s="11">
        <v>1</v>
      </c>
      <c r="G38" s="13" t="s">
        <v>199</v>
      </c>
      <c r="H38" s="13">
        <v>1051000</v>
      </c>
      <c r="I38" s="38">
        <v>0.19</v>
      </c>
      <c r="J38" s="13">
        <f t="shared" si="0"/>
        <v>199690</v>
      </c>
      <c r="K38" s="13">
        <f t="shared" si="1"/>
        <v>1250690</v>
      </c>
      <c r="L38" s="13">
        <f t="shared" si="2"/>
        <v>1250690</v>
      </c>
      <c r="M38" s="44">
        <v>90</v>
      </c>
      <c r="N38" s="13"/>
      <c r="O38" s="13"/>
      <c r="P38" s="38"/>
      <c r="Q38" s="13"/>
      <c r="R38" s="13"/>
      <c r="S38" s="13"/>
      <c r="T38" s="44"/>
      <c r="U38" s="13"/>
      <c r="V38" s="13"/>
      <c r="W38" s="13"/>
      <c r="X38" s="13"/>
      <c r="Y38" s="13"/>
      <c r="Z38" s="13"/>
      <c r="AA38" s="44"/>
      <c r="AB38" s="59"/>
      <c r="AC38" s="59"/>
      <c r="AD38" s="59"/>
      <c r="AE38" s="59"/>
      <c r="AF38" s="59"/>
      <c r="AG38" s="59"/>
      <c r="AH38" s="60"/>
      <c r="AI38" s="13" t="s">
        <v>221</v>
      </c>
      <c r="AJ38" s="13">
        <v>1051000</v>
      </c>
      <c r="AK38" s="38">
        <v>0.19</v>
      </c>
      <c r="AL38" s="13">
        <f t="shared" si="35"/>
        <v>199690</v>
      </c>
      <c r="AM38" s="13">
        <f t="shared" si="36"/>
        <v>1250690</v>
      </c>
      <c r="AN38" s="13">
        <f t="shared" si="37"/>
        <v>1250690</v>
      </c>
      <c r="AO38" s="44" t="s">
        <v>222</v>
      </c>
      <c r="AP38" s="13"/>
      <c r="AQ38" s="13"/>
      <c r="AR38" s="38"/>
      <c r="AS38" s="13"/>
      <c r="AT38" s="13"/>
      <c r="AU38" s="13"/>
      <c r="AV38" s="47"/>
      <c r="AW38" s="13"/>
      <c r="AX38" s="13"/>
      <c r="AY38" s="38"/>
      <c r="AZ38" s="13"/>
      <c r="BA38" s="13"/>
      <c r="BB38" s="13"/>
      <c r="BC38" s="44"/>
      <c r="BD38" s="13"/>
      <c r="BE38" s="13"/>
      <c r="BF38" s="38"/>
      <c r="BG38" s="13"/>
      <c r="BH38" s="13"/>
      <c r="BI38" s="13"/>
      <c r="BJ38" s="44"/>
      <c r="BK38" s="13"/>
      <c r="BL38" s="13"/>
      <c r="BM38" s="38"/>
      <c r="BN38" s="13"/>
      <c r="BO38" s="13"/>
      <c r="BP38" s="13"/>
      <c r="BQ38" s="44"/>
      <c r="BR38" s="13"/>
      <c r="BS38" s="13"/>
      <c r="BT38" s="13"/>
      <c r="BU38" s="13"/>
      <c r="BV38" s="13"/>
      <c r="BW38" s="13"/>
      <c r="BX38" s="44"/>
      <c r="BY38" s="13"/>
      <c r="BZ38" s="13"/>
      <c r="CA38" s="13"/>
      <c r="CB38" s="13"/>
      <c r="CC38" s="13"/>
      <c r="CD38" s="13"/>
      <c r="CE38" s="44"/>
      <c r="CF38" s="13"/>
      <c r="CG38" s="13"/>
      <c r="CH38" s="13"/>
      <c r="CI38" s="13"/>
      <c r="CJ38" s="13"/>
      <c r="CK38" s="13"/>
      <c r="CL38" s="47"/>
      <c r="CM38" s="13" t="s">
        <v>274</v>
      </c>
      <c r="CN38" s="13">
        <v>1209458.03</v>
      </c>
      <c r="CO38" s="13">
        <v>0.19</v>
      </c>
      <c r="CP38" s="13">
        <f t="shared" si="5"/>
        <v>229797.0257</v>
      </c>
      <c r="CQ38" s="13">
        <f t="shared" si="6"/>
        <v>1439255</v>
      </c>
      <c r="CR38" s="13">
        <f t="shared" si="10"/>
        <v>1439255</v>
      </c>
      <c r="CS38" s="50" t="s">
        <v>277</v>
      </c>
      <c r="CT38" s="52">
        <f t="shared" si="11"/>
        <v>1250690</v>
      </c>
      <c r="CU38" s="54" t="str">
        <f t="shared" si="12"/>
        <v>ADEQUIM S.A.S.</v>
      </c>
      <c r="CV38" s="55">
        <v>1539310</v>
      </c>
      <c r="CW38" s="52">
        <f t="shared" si="13"/>
        <v>288620</v>
      </c>
    </row>
    <row r="39" spans="1:101" ht="12.75" customHeight="1" x14ac:dyDescent="0.25">
      <c r="A39" s="9">
        <v>30</v>
      </c>
      <c r="B39" s="14" t="s">
        <v>87</v>
      </c>
      <c r="C39" s="12" t="s">
        <v>79</v>
      </c>
      <c r="D39" s="12" t="s">
        <v>83</v>
      </c>
      <c r="E39" s="12" t="s">
        <v>88</v>
      </c>
      <c r="F39" s="11">
        <v>1</v>
      </c>
      <c r="G39" s="13"/>
      <c r="H39" s="13"/>
      <c r="I39" s="38"/>
      <c r="J39" s="13"/>
      <c r="K39" s="13"/>
      <c r="L39" s="13"/>
      <c r="M39" s="44"/>
      <c r="N39" s="13"/>
      <c r="O39" s="13"/>
      <c r="P39" s="38"/>
      <c r="Q39" s="13"/>
      <c r="R39" s="13"/>
      <c r="S39" s="13"/>
      <c r="T39" s="44"/>
      <c r="U39" s="13"/>
      <c r="V39" s="13"/>
      <c r="W39" s="13"/>
      <c r="X39" s="13"/>
      <c r="Y39" s="13"/>
      <c r="Z39" s="13"/>
      <c r="AA39" s="44"/>
      <c r="AB39" s="59"/>
      <c r="AC39" s="59"/>
      <c r="AD39" s="59"/>
      <c r="AE39" s="59"/>
      <c r="AF39" s="59"/>
      <c r="AG39" s="59"/>
      <c r="AH39" s="60"/>
      <c r="AI39" s="13"/>
      <c r="AJ39" s="13"/>
      <c r="AK39" s="38"/>
      <c r="AL39" s="13"/>
      <c r="AM39" s="13"/>
      <c r="AN39" s="13"/>
      <c r="AO39" s="44"/>
      <c r="AP39" s="13"/>
      <c r="AQ39" s="13"/>
      <c r="AR39" s="38"/>
      <c r="AS39" s="13"/>
      <c r="AT39" s="13"/>
      <c r="AU39" s="13"/>
      <c r="AV39" s="47"/>
      <c r="AW39" s="13"/>
      <c r="AX39" s="13"/>
      <c r="AY39" s="38"/>
      <c r="AZ39" s="13"/>
      <c r="BA39" s="13"/>
      <c r="BB39" s="13"/>
      <c r="BC39" s="44"/>
      <c r="BD39" s="13" t="s">
        <v>235</v>
      </c>
      <c r="BE39" s="13">
        <v>700700</v>
      </c>
      <c r="BF39" s="38">
        <v>0.19</v>
      </c>
      <c r="BG39" s="13">
        <f t="shared" si="26"/>
        <v>133133</v>
      </c>
      <c r="BH39" s="13">
        <f t="shared" si="27"/>
        <v>833833</v>
      </c>
      <c r="BI39" s="13">
        <f t="shared" si="28"/>
        <v>833833</v>
      </c>
      <c r="BJ39" s="44">
        <v>60</v>
      </c>
      <c r="BK39" s="13"/>
      <c r="BL39" s="13"/>
      <c r="BM39" s="38"/>
      <c r="BN39" s="13"/>
      <c r="BO39" s="13"/>
      <c r="BP39" s="13"/>
      <c r="BQ39" s="44"/>
      <c r="BR39" s="13"/>
      <c r="BS39" s="13"/>
      <c r="BT39" s="13"/>
      <c r="BU39" s="13"/>
      <c r="BV39" s="13"/>
      <c r="BW39" s="13"/>
      <c r="BX39" s="44"/>
      <c r="BY39" s="13"/>
      <c r="BZ39" s="13"/>
      <c r="CA39" s="13"/>
      <c r="CB39" s="13"/>
      <c r="CC39" s="13"/>
      <c r="CD39" s="13"/>
      <c r="CE39" s="44"/>
      <c r="CF39" s="13"/>
      <c r="CG39" s="13"/>
      <c r="CH39" s="13"/>
      <c r="CI39" s="13"/>
      <c r="CJ39" s="13"/>
      <c r="CK39" s="13"/>
      <c r="CL39" s="47"/>
      <c r="CM39" s="13" t="s">
        <v>274</v>
      </c>
      <c r="CN39" s="13">
        <v>655154.5</v>
      </c>
      <c r="CO39" s="13">
        <v>0.19</v>
      </c>
      <c r="CP39" s="13">
        <f t="shared" si="5"/>
        <v>124479.355</v>
      </c>
      <c r="CQ39" s="13">
        <f t="shared" si="6"/>
        <v>779634</v>
      </c>
      <c r="CR39" s="13">
        <f t="shared" si="10"/>
        <v>779634</v>
      </c>
      <c r="CS39" s="50" t="s">
        <v>277</v>
      </c>
      <c r="CT39" s="52">
        <f t="shared" si="11"/>
        <v>779634</v>
      </c>
      <c r="CU39" s="54" t="str">
        <f t="shared" si="12"/>
        <v xml:space="preserve">YEQUIM SAS </v>
      </c>
      <c r="CV39" s="55">
        <v>833833</v>
      </c>
      <c r="CW39" s="52">
        <f t="shared" si="13"/>
        <v>54199</v>
      </c>
    </row>
    <row r="40" spans="1:101" ht="12.75" customHeight="1" x14ac:dyDescent="0.25">
      <c r="A40" s="9">
        <v>31</v>
      </c>
      <c r="B40" s="10" t="s">
        <v>89</v>
      </c>
      <c r="C40" s="11" t="s">
        <v>79</v>
      </c>
      <c r="D40" s="11" t="s">
        <v>90</v>
      </c>
      <c r="E40" s="12" t="s">
        <v>91</v>
      </c>
      <c r="F40" s="11">
        <v>1</v>
      </c>
      <c r="G40" s="13" t="s">
        <v>199</v>
      </c>
      <c r="H40" s="13">
        <v>544500</v>
      </c>
      <c r="I40" s="38">
        <v>0.19</v>
      </c>
      <c r="J40" s="13">
        <f t="shared" si="0"/>
        <v>103455</v>
      </c>
      <c r="K40" s="13">
        <f t="shared" si="1"/>
        <v>647955</v>
      </c>
      <c r="L40" s="13">
        <f t="shared" si="2"/>
        <v>647955</v>
      </c>
      <c r="M40" s="44">
        <v>90</v>
      </c>
      <c r="N40" s="13"/>
      <c r="O40" s="13"/>
      <c r="P40" s="38"/>
      <c r="Q40" s="13"/>
      <c r="R40" s="13"/>
      <c r="S40" s="13"/>
      <c r="T40" s="44"/>
      <c r="U40" s="13"/>
      <c r="V40" s="13"/>
      <c r="W40" s="13"/>
      <c r="X40" s="13"/>
      <c r="Y40" s="13"/>
      <c r="Z40" s="13"/>
      <c r="AA40" s="44"/>
      <c r="AB40" s="59"/>
      <c r="AC40" s="59"/>
      <c r="AD40" s="59"/>
      <c r="AE40" s="59"/>
      <c r="AF40" s="59"/>
      <c r="AG40" s="59"/>
      <c r="AH40" s="60"/>
      <c r="AI40" s="13"/>
      <c r="AJ40" s="13"/>
      <c r="AK40" s="38"/>
      <c r="AL40" s="13"/>
      <c r="AM40" s="13"/>
      <c r="AN40" s="13"/>
      <c r="AO40" s="44"/>
      <c r="AP40" s="13"/>
      <c r="AQ40" s="13"/>
      <c r="AR40" s="38"/>
      <c r="AS40" s="13"/>
      <c r="AT40" s="13"/>
      <c r="AU40" s="13"/>
      <c r="AV40" s="47"/>
      <c r="AW40" s="13"/>
      <c r="AX40" s="13"/>
      <c r="AY40" s="38"/>
      <c r="AZ40" s="13"/>
      <c r="BA40" s="13"/>
      <c r="BB40" s="13"/>
      <c r="BC40" s="44"/>
      <c r="BD40" s="13" t="s">
        <v>235</v>
      </c>
      <c r="BE40" s="13">
        <v>928200</v>
      </c>
      <c r="BF40" s="38">
        <v>0.19</v>
      </c>
      <c r="BG40" s="13">
        <f t="shared" si="26"/>
        <v>176358</v>
      </c>
      <c r="BH40" s="13">
        <f t="shared" si="27"/>
        <v>1104558</v>
      </c>
      <c r="BI40" s="13">
        <f t="shared" si="28"/>
        <v>1104558</v>
      </c>
      <c r="BJ40" s="44">
        <v>60</v>
      </c>
      <c r="BK40" s="13"/>
      <c r="BL40" s="13"/>
      <c r="BM40" s="38"/>
      <c r="BN40" s="13"/>
      <c r="BO40" s="13"/>
      <c r="BP40" s="13"/>
      <c r="BQ40" s="44"/>
      <c r="BR40" s="13"/>
      <c r="BS40" s="13"/>
      <c r="BT40" s="13"/>
      <c r="BU40" s="13"/>
      <c r="BV40" s="13"/>
      <c r="BW40" s="13"/>
      <c r="BX40" s="44"/>
      <c r="BY40" s="13"/>
      <c r="BZ40" s="13"/>
      <c r="CA40" s="13"/>
      <c r="CB40" s="13"/>
      <c r="CC40" s="13"/>
      <c r="CD40" s="13"/>
      <c r="CE40" s="44"/>
      <c r="CF40" s="13"/>
      <c r="CG40" s="13"/>
      <c r="CH40" s="13"/>
      <c r="CI40" s="13"/>
      <c r="CJ40" s="13"/>
      <c r="CK40" s="13"/>
      <c r="CL40" s="47"/>
      <c r="CM40" s="13" t="s">
        <v>274</v>
      </c>
      <c r="CN40" s="13">
        <v>867867</v>
      </c>
      <c r="CO40" s="13">
        <v>0.19</v>
      </c>
      <c r="CP40" s="13">
        <f t="shared" si="5"/>
        <v>164894.73000000001</v>
      </c>
      <c r="CQ40" s="13">
        <f t="shared" si="6"/>
        <v>1032762</v>
      </c>
      <c r="CR40" s="13">
        <f t="shared" si="10"/>
        <v>1032762</v>
      </c>
      <c r="CS40" s="50" t="s">
        <v>277</v>
      </c>
      <c r="CT40" s="52">
        <f t="shared" si="11"/>
        <v>647955</v>
      </c>
      <c r="CU40" s="54" t="str">
        <f t="shared" si="12"/>
        <v>ADEQUIM S.A.S.</v>
      </c>
      <c r="CV40" s="55">
        <v>1104558</v>
      </c>
      <c r="CW40" s="52">
        <f t="shared" si="13"/>
        <v>456603</v>
      </c>
    </row>
    <row r="41" spans="1:101" ht="12.75" customHeight="1" x14ac:dyDescent="0.25">
      <c r="A41" s="9">
        <v>32</v>
      </c>
      <c r="B41" s="14" t="s">
        <v>92</v>
      </c>
      <c r="C41" s="12">
        <v>5</v>
      </c>
      <c r="D41" s="12" t="s">
        <v>93</v>
      </c>
      <c r="E41" s="12" t="s">
        <v>94</v>
      </c>
      <c r="F41" s="11">
        <v>1</v>
      </c>
      <c r="G41" s="13"/>
      <c r="H41" s="13"/>
      <c r="I41" s="38"/>
      <c r="J41" s="13"/>
      <c r="K41" s="13"/>
      <c r="L41" s="13"/>
      <c r="M41" s="44"/>
      <c r="N41" s="13"/>
      <c r="O41" s="13"/>
      <c r="P41" s="38"/>
      <c r="Q41" s="13"/>
      <c r="R41" s="13"/>
      <c r="S41" s="13"/>
      <c r="T41" s="44"/>
      <c r="U41" s="13"/>
      <c r="V41" s="13"/>
      <c r="W41" s="13"/>
      <c r="X41" s="13"/>
      <c r="Y41" s="13"/>
      <c r="Z41" s="13"/>
      <c r="AA41" s="44"/>
      <c r="AB41" s="59"/>
      <c r="AC41" s="59"/>
      <c r="AD41" s="59"/>
      <c r="AE41" s="59"/>
      <c r="AF41" s="59"/>
      <c r="AG41" s="59"/>
      <c r="AH41" s="60"/>
      <c r="AI41" s="13"/>
      <c r="AJ41" s="13"/>
      <c r="AK41" s="38"/>
      <c r="AL41" s="13"/>
      <c r="AM41" s="13"/>
      <c r="AN41" s="13"/>
      <c r="AO41" s="44"/>
      <c r="AP41" s="13"/>
      <c r="AQ41" s="13"/>
      <c r="AR41" s="38"/>
      <c r="AS41" s="13"/>
      <c r="AT41" s="13"/>
      <c r="AU41" s="13"/>
      <c r="AV41" s="47"/>
      <c r="AW41" s="13"/>
      <c r="AX41" s="13"/>
      <c r="AY41" s="38"/>
      <c r="AZ41" s="13"/>
      <c r="BA41" s="13"/>
      <c r="BB41" s="13"/>
      <c r="BC41" s="44"/>
      <c r="BD41" s="59"/>
      <c r="BE41" s="59"/>
      <c r="BF41" s="64"/>
      <c r="BG41" s="59"/>
      <c r="BH41" s="59"/>
      <c r="BI41" s="59"/>
      <c r="BJ41" s="65"/>
      <c r="BK41" s="13"/>
      <c r="BL41" s="13"/>
      <c r="BM41" s="38"/>
      <c r="BN41" s="13"/>
      <c r="BO41" s="13"/>
      <c r="BP41" s="13"/>
      <c r="BQ41" s="44"/>
      <c r="BR41" s="13"/>
      <c r="BS41" s="13"/>
      <c r="BT41" s="13"/>
      <c r="BU41" s="13"/>
      <c r="BV41" s="13"/>
      <c r="BW41" s="13"/>
      <c r="BX41" s="44"/>
      <c r="BY41" s="13"/>
      <c r="BZ41" s="13"/>
      <c r="CA41" s="13"/>
      <c r="CB41" s="13"/>
      <c r="CC41" s="13"/>
      <c r="CD41" s="13"/>
      <c r="CE41" s="44"/>
      <c r="CF41" s="13"/>
      <c r="CG41" s="13"/>
      <c r="CH41" s="13"/>
      <c r="CI41" s="13"/>
      <c r="CJ41" s="13"/>
      <c r="CK41" s="13"/>
      <c r="CL41" s="47"/>
      <c r="CM41" s="13" t="s">
        <v>275</v>
      </c>
      <c r="CN41" s="13">
        <v>748000</v>
      </c>
      <c r="CO41" s="13">
        <v>0.19</v>
      </c>
      <c r="CP41" s="13">
        <f t="shared" si="5"/>
        <v>142120</v>
      </c>
      <c r="CQ41" s="13">
        <f t="shared" si="6"/>
        <v>890120</v>
      </c>
      <c r="CR41" s="13">
        <f t="shared" si="10"/>
        <v>890120</v>
      </c>
      <c r="CS41" s="50" t="s">
        <v>277</v>
      </c>
      <c r="CT41" s="52">
        <f t="shared" si="11"/>
        <v>890120</v>
      </c>
      <c r="CU41" s="54" t="str">
        <f t="shared" si="12"/>
        <v xml:space="preserve">YEQUIM SAS </v>
      </c>
      <c r="CV41" s="55">
        <v>952000</v>
      </c>
      <c r="CW41" s="52">
        <f t="shared" si="13"/>
        <v>61880</v>
      </c>
    </row>
    <row r="42" spans="1:101" ht="12.75" customHeight="1" x14ac:dyDescent="0.25">
      <c r="A42" s="9">
        <v>33</v>
      </c>
      <c r="B42" s="14" t="s">
        <v>95</v>
      </c>
      <c r="C42" s="12">
        <v>500</v>
      </c>
      <c r="D42" s="12" t="s">
        <v>21</v>
      </c>
      <c r="E42" s="15" t="s">
        <v>96</v>
      </c>
      <c r="F42" s="11">
        <v>1</v>
      </c>
      <c r="G42" s="13"/>
      <c r="H42" s="13"/>
      <c r="I42" s="38"/>
      <c r="J42" s="13"/>
      <c r="K42" s="13"/>
      <c r="L42" s="13"/>
      <c r="M42" s="44"/>
      <c r="N42" s="13"/>
      <c r="O42" s="13"/>
      <c r="P42" s="38"/>
      <c r="Q42" s="13"/>
      <c r="R42" s="13"/>
      <c r="S42" s="13"/>
      <c r="T42" s="44"/>
      <c r="U42" s="13"/>
      <c r="V42" s="13"/>
      <c r="W42" s="13"/>
      <c r="X42" s="13"/>
      <c r="Y42" s="13"/>
      <c r="Z42" s="13"/>
      <c r="AA42" s="44"/>
      <c r="AB42" s="59"/>
      <c r="AC42" s="59"/>
      <c r="AD42" s="59"/>
      <c r="AE42" s="59"/>
      <c r="AF42" s="59"/>
      <c r="AG42" s="59"/>
      <c r="AH42" s="60"/>
      <c r="AI42" s="13"/>
      <c r="AJ42" s="13"/>
      <c r="AK42" s="38"/>
      <c r="AL42" s="13"/>
      <c r="AM42" s="13"/>
      <c r="AN42" s="13"/>
      <c r="AO42" s="44"/>
      <c r="AP42" s="13"/>
      <c r="AQ42" s="13"/>
      <c r="AR42" s="38"/>
      <c r="AS42" s="13"/>
      <c r="AT42" s="13"/>
      <c r="AU42" s="13"/>
      <c r="AV42" s="47"/>
      <c r="AW42" s="13"/>
      <c r="AX42" s="13"/>
      <c r="AY42" s="38"/>
      <c r="AZ42" s="13"/>
      <c r="BA42" s="13"/>
      <c r="BB42" s="13"/>
      <c r="BC42" s="44"/>
      <c r="BD42" s="13"/>
      <c r="BE42" s="13"/>
      <c r="BF42" s="38"/>
      <c r="BG42" s="13"/>
      <c r="BH42" s="13"/>
      <c r="BI42" s="13"/>
      <c r="BJ42" s="44"/>
      <c r="BK42" s="13"/>
      <c r="BL42" s="13"/>
      <c r="BM42" s="38"/>
      <c r="BN42" s="13"/>
      <c r="BO42" s="13"/>
      <c r="BP42" s="13"/>
      <c r="BQ42" s="44"/>
      <c r="BR42" s="13"/>
      <c r="BS42" s="13"/>
      <c r="BT42" s="13"/>
      <c r="BU42" s="13"/>
      <c r="BV42" s="13"/>
      <c r="BW42" s="13"/>
      <c r="BX42" s="44"/>
      <c r="BY42" s="13"/>
      <c r="BZ42" s="13"/>
      <c r="CA42" s="13"/>
      <c r="CB42" s="13"/>
      <c r="CC42" s="13"/>
      <c r="CD42" s="13"/>
      <c r="CE42" s="44"/>
      <c r="CF42" s="13" t="s">
        <v>263</v>
      </c>
      <c r="CG42" s="13">
        <v>1328590</v>
      </c>
      <c r="CH42" s="13">
        <v>0.19</v>
      </c>
      <c r="CI42" s="13">
        <f t="shared" si="17"/>
        <v>252432.1</v>
      </c>
      <c r="CJ42" s="13">
        <f t="shared" si="18"/>
        <v>1581022</v>
      </c>
      <c r="CK42" s="13">
        <f t="shared" si="19"/>
        <v>1581022</v>
      </c>
      <c r="CL42" s="47" t="s">
        <v>266</v>
      </c>
      <c r="CM42" s="13" t="s">
        <v>269</v>
      </c>
      <c r="CN42" s="13">
        <v>1512120.335</v>
      </c>
      <c r="CO42" s="13">
        <v>0.19</v>
      </c>
      <c r="CP42" s="13">
        <f t="shared" si="5"/>
        <v>287302.86365000001</v>
      </c>
      <c r="CQ42" s="13">
        <f t="shared" si="6"/>
        <v>1799423</v>
      </c>
      <c r="CR42" s="13">
        <f t="shared" si="10"/>
        <v>1799423</v>
      </c>
      <c r="CS42" s="50" t="s">
        <v>277</v>
      </c>
      <c r="CT42" s="52">
        <f t="shared" si="11"/>
        <v>1581022</v>
      </c>
      <c r="CU42" s="54" t="str">
        <f t="shared" si="12"/>
        <v>Scientific Products SAS</v>
      </c>
      <c r="CV42" s="55">
        <v>1924517</v>
      </c>
      <c r="CW42" s="52">
        <f t="shared" si="13"/>
        <v>343495</v>
      </c>
    </row>
    <row r="43" spans="1:101" ht="12.75" customHeight="1" x14ac:dyDescent="0.25">
      <c r="A43" s="9">
        <v>34</v>
      </c>
      <c r="B43" s="14" t="s">
        <v>97</v>
      </c>
      <c r="C43" s="12" t="s">
        <v>98</v>
      </c>
      <c r="D43" s="12" t="s">
        <v>21</v>
      </c>
      <c r="E43" s="15" t="s">
        <v>99</v>
      </c>
      <c r="F43" s="11">
        <v>2</v>
      </c>
      <c r="G43" s="13"/>
      <c r="H43" s="13"/>
      <c r="I43" s="38"/>
      <c r="J43" s="13"/>
      <c r="K43" s="13"/>
      <c r="L43" s="13"/>
      <c r="M43" s="44"/>
      <c r="N43" s="13"/>
      <c r="O43" s="13"/>
      <c r="P43" s="38"/>
      <c r="Q43" s="13"/>
      <c r="R43" s="13"/>
      <c r="S43" s="13"/>
      <c r="T43" s="44"/>
      <c r="U43" s="13" t="s">
        <v>213</v>
      </c>
      <c r="V43" s="13">
        <v>169950</v>
      </c>
      <c r="W43" s="13">
        <v>0</v>
      </c>
      <c r="X43" s="13">
        <f t="shared" ref="X43:X47" si="38">+V43*W43</f>
        <v>0</v>
      </c>
      <c r="Y43" s="13">
        <f t="shared" ref="Y43:Y47" si="39">ROUND(V43+X43,0)</f>
        <v>169950</v>
      </c>
      <c r="Z43" s="13">
        <f t="shared" ref="Z43:Z47" si="40">Y43*F43</f>
        <v>339900</v>
      </c>
      <c r="AA43" s="44">
        <v>60</v>
      </c>
      <c r="AB43" s="59"/>
      <c r="AC43" s="59"/>
      <c r="AD43" s="59"/>
      <c r="AE43" s="59"/>
      <c r="AF43" s="59"/>
      <c r="AG43" s="59"/>
      <c r="AH43" s="60"/>
      <c r="AI43" s="13"/>
      <c r="AJ43" s="13"/>
      <c r="AK43" s="38"/>
      <c r="AL43" s="13"/>
      <c r="AM43" s="13"/>
      <c r="AN43" s="13"/>
      <c r="AO43" s="44"/>
      <c r="AP43" s="13"/>
      <c r="AQ43" s="13"/>
      <c r="AR43" s="38"/>
      <c r="AS43" s="13"/>
      <c r="AT43" s="13"/>
      <c r="AU43" s="13"/>
      <c r="AV43" s="47"/>
      <c r="AW43" s="13"/>
      <c r="AX43" s="13"/>
      <c r="AY43" s="38"/>
      <c r="AZ43" s="13"/>
      <c r="BA43" s="13"/>
      <c r="BB43" s="13"/>
      <c r="BC43" s="44"/>
      <c r="BD43" s="13"/>
      <c r="BE43" s="13"/>
      <c r="BF43" s="38"/>
      <c r="BG43" s="13"/>
      <c r="BH43" s="13"/>
      <c r="BI43" s="13"/>
      <c r="BJ43" s="44"/>
      <c r="BK43" s="13"/>
      <c r="BL43" s="13"/>
      <c r="BM43" s="38"/>
      <c r="BN43" s="13"/>
      <c r="BO43" s="13"/>
      <c r="BP43" s="13"/>
      <c r="BQ43" s="44"/>
      <c r="BR43" s="13"/>
      <c r="BS43" s="13"/>
      <c r="BT43" s="13"/>
      <c r="BU43" s="13"/>
      <c r="BV43" s="13"/>
      <c r="BW43" s="13"/>
      <c r="BX43" s="44"/>
      <c r="BY43" s="13"/>
      <c r="BZ43" s="13"/>
      <c r="CA43" s="13"/>
      <c r="CB43" s="13"/>
      <c r="CC43" s="13"/>
      <c r="CD43" s="13"/>
      <c r="CE43" s="44"/>
      <c r="CF43" s="13"/>
      <c r="CG43" s="13"/>
      <c r="CH43" s="13"/>
      <c r="CI43" s="13"/>
      <c r="CJ43" s="13"/>
      <c r="CK43" s="13"/>
      <c r="CL43" s="47"/>
      <c r="CM43" s="13"/>
      <c r="CN43" s="13"/>
      <c r="CO43" s="13"/>
      <c r="CP43" s="13"/>
      <c r="CQ43" s="13"/>
      <c r="CR43" s="13"/>
      <c r="CS43" s="50"/>
      <c r="CT43" s="52">
        <f t="shared" si="11"/>
        <v>169950</v>
      </c>
      <c r="CU43" s="54" t="str">
        <f t="shared" si="12"/>
        <v>CAHOZ INVERSIONES S A S</v>
      </c>
      <c r="CV43" s="55">
        <v>202873</v>
      </c>
      <c r="CW43" s="52">
        <f t="shared" si="13"/>
        <v>32923</v>
      </c>
    </row>
    <row r="44" spans="1:101" ht="12.75" customHeight="1" x14ac:dyDescent="0.25">
      <c r="A44" s="9">
        <v>35</v>
      </c>
      <c r="B44" s="14" t="s">
        <v>100</v>
      </c>
      <c r="C44" s="11" t="s">
        <v>98</v>
      </c>
      <c r="D44" s="11" t="s">
        <v>21</v>
      </c>
      <c r="E44" s="15" t="s">
        <v>101</v>
      </c>
      <c r="F44" s="11">
        <v>2</v>
      </c>
      <c r="G44" s="13"/>
      <c r="H44" s="13"/>
      <c r="I44" s="38"/>
      <c r="J44" s="13"/>
      <c r="K44" s="13"/>
      <c r="L44" s="13"/>
      <c r="M44" s="44"/>
      <c r="N44" s="13"/>
      <c r="O44" s="13"/>
      <c r="P44" s="38"/>
      <c r="Q44" s="13"/>
      <c r="R44" s="13"/>
      <c r="S44" s="13"/>
      <c r="T44" s="44"/>
      <c r="U44" s="13" t="s">
        <v>213</v>
      </c>
      <c r="V44" s="13">
        <v>215550</v>
      </c>
      <c r="W44" s="13">
        <v>0</v>
      </c>
      <c r="X44" s="13">
        <f t="shared" si="38"/>
        <v>0</v>
      </c>
      <c r="Y44" s="13">
        <f t="shared" si="39"/>
        <v>215550</v>
      </c>
      <c r="Z44" s="13">
        <f t="shared" si="40"/>
        <v>431100</v>
      </c>
      <c r="AA44" s="44">
        <v>60</v>
      </c>
      <c r="AB44" s="59"/>
      <c r="AC44" s="59"/>
      <c r="AD44" s="59"/>
      <c r="AE44" s="59"/>
      <c r="AF44" s="59"/>
      <c r="AG44" s="59"/>
      <c r="AH44" s="60"/>
      <c r="AI44" s="13"/>
      <c r="AJ44" s="13"/>
      <c r="AK44" s="38"/>
      <c r="AL44" s="13"/>
      <c r="AM44" s="13"/>
      <c r="AN44" s="13"/>
      <c r="AO44" s="44"/>
      <c r="AP44" s="13"/>
      <c r="AQ44" s="13"/>
      <c r="AR44" s="38"/>
      <c r="AS44" s="13"/>
      <c r="AT44" s="13"/>
      <c r="AU44" s="13"/>
      <c r="AV44" s="47"/>
      <c r="AW44" s="13"/>
      <c r="AX44" s="13"/>
      <c r="AY44" s="38"/>
      <c r="AZ44" s="13"/>
      <c r="BA44" s="13"/>
      <c r="BB44" s="13"/>
      <c r="BC44" s="44"/>
      <c r="BD44" s="13"/>
      <c r="BE44" s="13"/>
      <c r="BF44" s="38"/>
      <c r="BG44" s="13"/>
      <c r="BH44" s="13"/>
      <c r="BI44" s="13"/>
      <c r="BJ44" s="44"/>
      <c r="BK44" s="13"/>
      <c r="BL44" s="13"/>
      <c r="BM44" s="38"/>
      <c r="BN44" s="13"/>
      <c r="BO44" s="13"/>
      <c r="BP44" s="13"/>
      <c r="BQ44" s="44"/>
      <c r="BR44" s="13"/>
      <c r="BS44" s="13"/>
      <c r="BT44" s="13"/>
      <c r="BU44" s="13"/>
      <c r="BV44" s="13"/>
      <c r="BW44" s="13"/>
      <c r="BX44" s="44"/>
      <c r="BY44" s="13"/>
      <c r="BZ44" s="13"/>
      <c r="CA44" s="13"/>
      <c r="CB44" s="13"/>
      <c r="CC44" s="13"/>
      <c r="CD44" s="13"/>
      <c r="CE44" s="44"/>
      <c r="CF44" s="13"/>
      <c r="CG44" s="13"/>
      <c r="CH44" s="13"/>
      <c r="CI44" s="13"/>
      <c r="CJ44" s="13"/>
      <c r="CK44" s="13"/>
      <c r="CL44" s="47"/>
      <c r="CM44" s="13"/>
      <c r="CN44" s="13"/>
      <c r="CO44" s="13"/>
      <c r="CP44" s="13"/>
      <c r="CQ44" s="13"/>
      <c r="CR44" s="13"/>
      <c r="CS44" s="50"/>
      <c r="CT44" s="52">
        <f t="shared" si="11"/>
        <v>215550</v>
      </c>
      <c r="CU44" s="54" t="str">
        <f t="shared" si="12"/>
        <v>CAHOZ INVERSIONES S A S</v>
      </c>
      <c r="CV44" s="55">
        <v>324263</v>
      </c>
      <c r="CW44" s="52">
        <f t="shared" si="13"/>
        <v>108713</v>
      </c>
    </row>
    <row r="45" spans="1:101" ht="12.75" customHeight="1" x14ac:dyDescent="0.25">
      <c r="A45" s="9">
        <v>36</v>
      </c>
      <c r="B45" s="10" t="s">
        <v>102</v>
      </c>
      <c r="C45" s="11" t="s">
        <v>103</v>
      </c>
      <c r="D45" s="11" t="s">
        <v>21</v>
      </c>
      <c r="E45" s="16" t="s">
        <v>104</v>
      </c>
      <c r="F45" s="11">
        <v>6</v>
      </c>
      <c r="G45" s="13"/>
      <c r="H45" s="13"/>
      <c r="I45" s="38"/>
      <c r="J45" s="13"/>
      <c r="K45" s="13"/>
      <c r="L45" s="13"/>
      <c r="M45" s="44"/>
      <c r="N45" s="13"/>
      <c r="O45" s="13"/>
      <c r="P45" s="38"/>
      <c r="Q45" s="13"/>
      <c r="R45" s="13"/>
      <c r="S45" s="13"/>
      <c r="T45" s="44"/>
      <c r="U45" s="13" t="s">
        <v>213</v>
      </c>
      <c r="V45" s="13">
        <v>3196000</v>
      </c>
      <c r="W45" s="13">
        <v>0</v>
      </c>
      <c r="X45" s="13">
        <f t="shared" si="38"/>
        <v>0</v>
      </c>
      <c r="Y45" s="13">
        <f t="shared" si="39"/>
        <v>3196000</v>
      </c>
      <c r="Z45" s="13">
        <f t="shared" si="40"/>
        <v>19176000</v>
      </c>
      <c r="AA45" s="44">
        <v>60</v>
      </c>
      <c r="AB45" s="59"/>
      <c r="AC45" s="59"/>
      <c r="AD45" s="59"/>
      <c r="AE45" s="59"/>
      <c r="AF45" s="59"/>
      <c r="AG45" s="59"/>
      <c r="AH45" s="60"/>
      <c r="AI45" s="13"/>
      <c r="AJ45" s="13"/>
      <c r="AK45" s="38"/>
      <c r="AL45" s="13"/>
      <c r="AM45" s="13"/>
      <c r="AN45" s="13"/>
      <c r="AO45" s="44"/>
      <c r="AP45" s="13"/>
      <c r="AQ45" s="13"/>
      <c r="AR45" s="38"/>
      <c r="AS45" s="13"/>
      <c r="AT45" s="13"/>
      <c r="AU45" s="13"/>
      <c r="AV45" s="47"/>
      <c r="AW45" s="13"/>
      <c r="AX45" s="13"/>
      <c r="AY45" s="38"/>
      <c r="AZ45" s="13"/>
      <c r="BA45" s="13"/>
      <c r="BB45" s="13"/>
      <c r="BC45" s="44"/>
      <c r="BD45" s="13" t="s">
        <v>217</v>
      </c>
      <c r="BE45" s="13">
        <v>3080000</v>
      </c>
      <c r="BF45" s="38">
        <v>0.19</v>
      </c>
      <c r="BG45" s="13">
        <f t="shared" si="26"/>
        <v>585200</v>
      </c>
      <c r="BH45" s="13">
        <f t="shared" si="27"/>
        <v>3665200</v>
      </c>
      <c r="BI45" s="13">
        <f t="shared" si="28"/>
        <v>21991200</v>
      </c>
      <c r="BJ45" s="44">
        <v>30</v>
      </c>
      <c r="BK45" s="13"/>
      <c r="BL45" s="13"/>
      <c r="BM45" s="38"/>
      <c r="BN45" s="13"/>
      <c r="BO45" s="13"/>
      <c r="BP45" s="13"/>
      <c r="BQ45" s="44"/>
      <c r="BR45" s="13"/>
      <c r="BS45" s="13"/>
      <c r="BT45" s="13"/>
      <c r="BU45" s="13"/>
      <c r="BV45" s="13"/>
      <c r="BW45" s="13"/>
      <c r="BX45" s="44"/>
      <c r="BY45" s="13"/>
      <c r="BZ45" s="13"/>
      <c r="CA45" s="13"/>
      <c r="CB45" s="13"/>
      <c r="CC45" s="13"/>
      <c r="CD45" s="13"/>
      <c r="CE45" s="44"/>
      <c r="CF45" s="13"/>
      <c r="CG45" s="13"/>
      <c r="CH45" s="13"/>
      <c r="CI45" s="13"/>
      <c r="CJ45" s="13"/>
      <c r="CK45" s="13"/>
      <c r="CL45" s="47"/>
      <c r="CM45" s="13"/>
      <c r="CN45" s="13"/>
      <c r="CO45" s="13"/>
      <c r="CP45" s="13"/>
      <c r="CQ45" s="13"/>
      <c r="CR45" s="13"/>
      <c r="CS45" s="50"/>
      <c r="CT45" s="52">
        <f t="shared" si="11"/>
        <v>3196000</v>
      </c>
      <c r="CU45" s="54" t="str">
        <f t="shared" si="12"/>
        <v>CAHOZ INVERSIONES S A S</v>
      </c>
      <c r="CV45" s="55">
        <v>4259248</v>
      </c>
      <c r="CW45" s="52">
        <f t="shared" si="13"/>
        <v>1063248</v>
      </c>
    </row>
    <row r="46" spans="1:101" ht="90.75" customHeight="1" x14ac:dyDescent="0.25">
      <c r="A46" s="9">
        <v>37</v>
      </c>
      <c r="B46" s="10" t="s">
        <v>105</v>
      </c>
      <c r="C46" s="11" t="s">
        <v>98</v>
      </c>
      <c r="D46" s="11" t="s">
        <v>21</v>
      </c>
      <c r="E46" s="16" t="s">
        <v>106</v>
      </c>
      <c r="F46" s="11">
        <v>1</v>
      </c>
      <c r="G46" s="13"/>
      <c r="H46" s="13"/>
      <c r="I46" s="38"/>
      <c r="J46" s="13"/>
      <c r="K46" s="13"/>
      <c r="L46" s="13"/>
      <c r="M46" s="44"/>
      <c r="N46" s="13"/>
      <c r="O46" s="13"/>
      <c r="P46" s="38"/>
      <c r="Q46" s="13"/>
      <c r="R46" s="13"/>
      <c r="S46" s="13"/>
      <c r="T46" s="44"/>
      <c r="U46" s="13"/>
      <c r="V46" s="13"/>
      <c r="W46" s="13"/>
      <c r="X46" s="13"/>
      <c r="Y46" s="13"/>
      <c r="Z46" s="13"/>
      <c r="AA46" s="44"/>
      <c r="AB46" s="59"/>
      <c r="AC46" s="59"/>
      <c r="AD46" s="59"/>
      <c r="AE46" s="59"/>
      <c r="AF46" s="59"/>
      <c r="AG46" s="59"/>
      <c r="AH46" s="60"/>
      <c r="AI46" s="13"/>
      <c r="AJ46" s="13"/>
      <c r="AK46" s="38"/>
      <c r="AL46" s="13"/>
      <c r="AM46" s="13"/>
      <c r="AN46" s="13"/>
      <c r="AO46" s="44"/>
      <c r="AP46" s="13"/>
      <c r="AQ46" s="13"/>
      <c r="AR46" s="38"/>
      <c r="AS46" s="13"/>
      <c r="AT46" s="13"/>
      <c r="AU46" s="13"/>
      <c r="AV46" s="47"/>
      <c r="AW46" s="13"/>
      <c r="AX46" s="13"/>
      <c r="AY46" s="38"/>
      <c r="AZ46" s="13"/>
      <c r="BA46" s="13"/>
      <c r="BB46" s="13"/>
      <c r="BC46" s="44"/>
      <c r="BD46" s="13"/>
      <c r="BE46" s="13"/>
      <c r="BF46" s="38"/>
      <c r="BG46" s="13"/>
      <c r="BH46" s="13"/>
      <c r="BI46" s="13"/>
      <c r="BJ46" s="44"/>
      <c r="BK46" s="13"/>
      <c r="BL46" s="13"/>
      <c r="BM46" s="38"/>
      <c r="BN46" s="13"/>
      <c r="BO46" s="13"/>
      <c r="BP46" s="13"/>
      <c r="BQ46" s="44"/>
      <c r="BR46" s="13"/>
      <c r="BS46" s="13"/>
      <c r="BT46" s="13"/>
      <c r="BU46" s="13"/>
      <c r="BV46" s="13"/>
      <c r="BW46" s="13"/>
      <c r="BX46" s="44"/>
      <c r="BY46" s="13"/>
      <c r="BZ46" s="13"/>
      <c r="CA46" s="13"/>
      <c r="CB46" s="13"/>
      <c r="CC46" s="13"/>
      <c r="CD46" s="13"/>
      <c r="CE46" s="44"/>
      <c r="CF46" s="13"/>
      <c r="CG46" s="13"/>
      <c r="CH46" s="13"/>
      <c r="CI46" s="13"/>
      <c r="CJ46" s="13"/>
      <c r="CK46" s="13"/>
      <c r="CL46" s="47"/>
      <c r="CM46" s="13"/>
      <c r="CN46" s="13"/>
      <c r="CO46" s="13"/>
      <c r="CP46" s="13"/>
      <c r="CQ46" s="13"/>
      <c r="CR46" s="13"/>
      <c r="CS46" s="50"/>
      <c r="CT46" s="57">
        <f t="shared" si="11"/>
        <v>0</v>
      </c>
      <c r="CU46" s="56" t="s">
        <v>282</v>
      </c>
      <c r="CV46" s="58">
        <v>402640</v>
      </c>
      <c r="CW46" s="57">
        <f t="shared" si="13"/>
        <v>402640</v>
      </c>
    </row>
    <row r="47" spans="1:101" ht="12.75" customHeight="1" x14ac:dyDescent="0.25">
      <c r="A47" s="9">
        <v>38</v>
      </c>
      <c r="B47" s="10" t="s">
        <v>107</v>
      </c>
      <c r="C47" s="11" t="s">
        <v>98</v>
      </c>
      <c r="D47" s="11" t="s">
        <v>21</v>
      </c>
      <c r="E47" s="16" t="s">
        <v>108</v>
      </c>
      <c r="F47" s="11">
        <v>1</v>
      </c>
      <c r="G47" s="13"/>
      <c r="H47" s="13"/>
      <c r="I47" s="38"/>
      <c r="J47" s="13"/>
      <c r="K47" s="13"/>
      <c r="L47" s="13"/>
      <c r="M47" s="44"/>
      <c r="N47" s="13"/>
      <c r="O47" s="13"/>
      <c r="P47" s="38"/>
      <c r="Q47" s="13"/>
      <c r="R47" s="13"/>
      <c r="S47" s="13"/>
      <c r="T47" s="44"/>
      <c r="U47" s="13" t="s">
        <v>214</v>
      </c>
      <c r="V47" s="13">
        <v>161400</v>
      </c>
      <c r="W47" s="13">
        <v>0.19</v>
      </c>
      <c r="X47" s="13">
        <f t="shared" si="38"/>
        <v>30666</v>
      </c>
      <c r="Y47" s="13">
        <f t="shared" si="39"/>
        <v>192066</v>
      </c>
      <c r="Z47" s="13">
        <f t="shared" si="40"/>
        <v>192066</v>
      </c>
      <c r="AA47" s="44">
        <v>60</v>
      </c>
      <c r="AB47" s="59"/>
      <c r="AC47" s="59"/>
      <c r="AD47" s="59"/>
      <c r="AE47" s="59"/>
      <c r="AF47" s="59"/>
      <c r="AG47" s="59"/>
      <c r="AH47" s="60"/>
      <c r="AI47" s="13"/>
      <c r="AJ47" s="13"/>
      <c r="AK47" s="38"/>
      <c r="AL47" s="13"/>
      <c r="AM47" s="13"/>
      <c r="AN47" s="13"/>
      <c r="AO47" s="44"/>
      <c r="AP47" s="13"/>
      <c r="AQ47" s="13"/>
      <c r="AR47" s="38"/>
      <c r="AS47" s="13"/>
      <c r="AT47" s="13"/>
      <c r="AU47" s="13"/>
      <c r="AV47" s="47"/>
      <c r="AW47" s="13"/>
      <c r="AX47" s="13"/>
      <c r="AY47" s="38"/>
      <c r="AZ47" s="13"/>
      <c r="BA47" s="13"/>
      <c r="BB47" s="13"/>
      <c r="BC47" s="44"/>
      <c r="BD47" s="13" t="s">
        <v>217</v>
      </c>
      <c r="BE47" s="13">
        <v>176400</v>
      </c>
      <c r="BF47" s="38">
        <v>0.19</v>
      </c>
      <c r="BG47" s="13">
        <f t="shared" si="26"/>
        <v>33516</v>
      </c>
      <c r="BH47" s="13">
        <f t="shared" si="27"/>
        <v>209916</v>
      </c>
      <c r="BI47" s="13">
        <f t="shared" si="28"/>
        <v>209916</v>
      </c>
      <c r="BJ47" s="44">
        <v>30</v>
      </c>
      <c r="BK47" s="13"/>
      <c r="BL47" s="13"/>
      <c r="BM47" s="38"/>
      <c r="BN47" s="13"/>
      <c r="BO47" s="13"/>
      <c r="BP47" s="13"/>
      <c r="BQ47" s="44"/>
      <c r="BR47" s="13"/>
      <c r="BS47" s="13"/>
      <c r="BT47" s="13"/>
      <c r="BU47" s="13"/>
      <c r="BV47" s="13"/>
      <c r="BW47" s="13"/>
      <c r="BX47" s="44"/>
      <c r="BY47" s="13"/>
      <c r="BZ47" s="13"/>
      <c r="CA47" s="13"/>
      <c r="CB47" s="13"/>
      <c r="CC47" s="13"/>
      <c r="CD47" s="13"/>
      <c r="CE47" s="44"/>
      <c r="CF47" s="13"/>
      <c r="CG47" s="13"/>
      <c r="CH47" s="13"/>
      <c r="CI47" s="13"/>
      <c r="CJ47" s="13"/>
      <c r="CK47" s="13"/>
      <c r="CL47" s="47"/>
      <c r="CM47" s="13"/>
      <c r="CN47" s="13"/>
      <c r="CO47" s="13"/>
      <c r="CP47" s="13"/>
      <c r="CQ47" s="13"/>
      <c r="CR47" s="13"/>
      <c r="CS47" s="50"/>
      <c r="CT47" s="52">
        <f t="shared" si="11"/>
        <v>192066</v>
      </c>
      <c r="CU47" s="54" t="str">
        <f t="shared" si="12"/>
        <v>CAHOZ INVERSIONES S A S</v>
      </c>
      <c r="CV47" s="55">
        <v>297989</v>
      </c>
      <c r="CW47" s="52">
        <f t="shared" si="13"/>
        <v>105923</v>
      </c>
    </row>
    <row r="48" spans="1:101" ht="90.75" customHeight="1" x14ac:dyDescent="0.25">
      <c r="A48" s="9">
        <v>39</v>
      </c>
      <c r="B48" s="14" t="s">
        <v>109</v>
      </c>
      <c r="C48" s="12" t="s">
        <v>110</v>
      </c>
      <c r="D48" s="12" t="s">
        <v>18</v>
      </c>
      <c r="E48" s="12" t="s">
        <v>111</v>
      </c>
      <c r="F48" s="11">
        <v>1</v>
      </c>
      <c r="G48" s="13"/>
      <c r="H48" s="13"/>
      <c r="I48" s="38"/>
      <c r="J48" s="13"/>
      <c r="K48" s="13"/>
      <c r="L48" s="13"/>
      <c r="M48" s="44"/>
      <c r="N48" s="13"/>
      <c r="O48" s="13"/>
      <c r="P48" s="38"/>
      <c r="Q48" s="13"/>
      <c r="R48" s="13"/>
      <c r="S48" s="13"/>
      <c r="T48" s="44"/>
      <c r="U48" s="13"/>
      <c r="V48" s="13"/>
      <c r="W48" s="13"/>
      <c r="X48" s="13"/>
      <c r="Y48" s="13"/>
      <c r="Z48" s="13"/>
      <c r="AA48" s="44"/>
      <c r="AB48" s="59"/>
      <c r="AC48" s="59"/>
      <c r="AD48" s="59"/>
      <c r="AE48" s="59"/>
      <c r="AF48" s="59"/>
      <c r="AG48" s="59"/>
      <c r="AH48" s="60"/>
      <c r="AI48" s="13"/>
      <c r="AJ48" s="13"/>
      <c r="AK48" s="38"/>
      <c r="AL48" s="13"/>
      <c r="AM48" s="13"/>
      <c r="AN48" s="13"/>
      <c r="AO48" s="44"/>
      <c r="AP48" s="13"/>
      <c r="AQ48" s="13"/>
      <c r="AR48" s="38"/>
      <c r="AS48" s="13"/>
      <c r="AT48" s="13"/>
      <c r="AU48" s="13"/>
      <c r="AV48" s="47"/>
      <c r="AW48" s="13"/>
      <c r="AX48" s="13"/>
      <c r="AY48" s="38"/>
      <c r="AZ48" s="13"/>
      <c r="BA48" s="13"/>
      <c r="BB48" s="13"/>
      <c r="BC48" s="44"/>
      <c r="BD48" s="13"/>
      <c r="BE48" s="13"/>
      <c r="BF48" s="38"/>
      <c r="BG48" s="13"/>
      <c r="BH48" s="13"/>
      <c r="BI48" s="13"/>
      <c r="BJ48" s="44"/>
      <c r="BK48" s="13"/>
      <c r="BL48" s="13"/>
      <c r="BM48" s="38"/>
      <c r="BN48" s="13"/>
      <c r="BO48" s="13"/>
      <c r="BP48" s="13"/>
      <c r="BQ48" s="44"/>
      <c r="BR48" s="13"/>
      <c r="BS48" s="13"/>
      <c r="BT48" s="13"/>
      <c r="BU48" s="13"/>
      <c r="BV48" s="13"/>
      <c r="BW48" s="13"/>
      <c r="BX48" s="44"/>
      <c r="BY48" s="13"/>
      <c r="BZ48" s="13"/>
      <c r="CA48" s="13"/>
      <c r="CB48" s="13"/>
      <c r="CC48" s="13"/>
      <c r="CD48" s="13"/>
      <c r="CE48" s="44"/>
      <c r="CF48" s="13"/>
      <c r="CG48" s="13"/>
      <c r="CH48" s="13"/>
      <c r="CI48" s="13"/>
      <c r="CJ48" s="13"/>
      <c r="CK48" s="13"/>
      <c r="CL48" s="47"/>
      <c r="CM48" s="13"/>
      <c r="CN48" s="13"/>
      <c r="CO48" s="13"/>
      <c r="CP48" s="13"/>
      <c r="CQ48" s="13"/>
      <c r="CR48" s="13"/>
      <c r="CS48" s="50"/>
      <c r="CT48" s="57">
        <f t="shared" si="11"/>
        <v>0</v>
      </c>
      <c r="CU48" s="56" t="s">
        <v>282</v>
      </c>
      <c r="CV48" s="58">
        <v>6545000</v>
      </c>
      <c r="CW48" s="57">
        <f t="shared" si="13"/>
        <v>6545000</v>
      </c>
    </row>
    <row r="49" spans="1:101" ht="90.75" customHeight="1" x14ac:dyDescent="0.25">
      <c r="A49" s="9">
        <v>40</v>
      </c>
      <c r="B49" s="14" t="s">
        <v>112</v>
      </c>
      <c r="C49" s="12">
        <v>100</v>
      </c>
      <c r="D49" s="12" t="s">
        <v>21</v>
      </c>
      <c r="E49" s="11" t="s">
        <v>113</v>
      </c>
      <c r="F49" s="11">
        <v>1</v>
      </c>
      <c r="G49" s="13"/>
      <c r="H49" s="13"/>
      <c r="I49" s="38"/>
      <c r="J49" s="13"/>
      <c r="K49" s="13"/>
      <c r="L49" s="13"/>
      <c r="M49" s="44"/>
      <c r="N49" s="13"/>
      <c r="O49" s="13"/>
      <c r="P49" s="38"/>
      <c r="Q49" s="13"/>
      <c r="R49" s="13"/>
      <c r="S49" s="13"/>
      <c r="T49" s="44"/>
      <c r="U49" s="13"/>
      <c r="V49" s="13"/>
      <c r="W49" s="13"/>
      <c r="X49" s="13"/>
      <c r="Y49" s="13"/>
      <c r="Z49" s="13"/>
      <c r="AA49" s="44"/>
      <c r="AB49" s="59"/>
      <c r="AC49" s="59"/>
      <c r="AD49" s="59"/>
      <c r="AE49" s="59"/>
      <c r="AF49" s="59"/>
      <c r="AG49" s="59"/>
      <c r="AH49" s="60"/>
      <c r="AI49" s="13"/>
      <c r="AJ49" s="13"/>
      <c r="AK49" s="38"/>
      <c r="AL49" s="13"/>
      <c r="AM49" s="13"/>
      <c r="AN49" s="13"/>
      <c r="AO49" s="44"/>
      <c r="AP49" s="13"/>
      <c r="AQ49" s="13"/>
      <c r="AR49" s="38"/>
      <c r="AS49" s="13"/>
      <c r="AT49" s="13"/>
      <c r="AU49" s="13"/>
      <c r="AV49" s="47"/>
      <c r="AW49" s="13"/>
      <c r="AX49" s="13"/>
      <c r="AY49" s="38"/>
      <c r="AZ49" s="13"/>
      <c r="BA49" s="13"/>
      <c r="BB49" s="13"/>
      <c r="BC49" s="44"/>
      <c r="BD49" s="13"/>
      <c r="BE49" s="13"/>
      <c r="BF49" s="38"/>
      <c r="BG49" s="13"/>
      <c r="BH49" s="13"/>
      <c r="BI49" s="13"/>
      <c r="BJ49" s="44"/>
      <c r="BK49" s="13"/>
      <c r="BL49" s="13"/>
      <c r="BM49" s="38"/>
      <c r="BN49" s="13"/>
      <c r="BO49" s="13"/>
      <c r="BP49" s="13"/>
      <c r="BQ49" s="44"/>
      <c r="BR49" s="13"/>
      <c r="BS49" s="13"/>
      <c r="BT49" s="13"/>
      <c r="BU49" s="13"/>
      <c r="BV49" s="13"/>
      <c r="BW49" s="13"/>
      <c r="BX49" s="44"/>
      <c r="BY49" s="13"/>
      <c r="BZ49" s="13"/>
      <c r="CA49" s="13"/>
      <c r="CB49" s="13"/>
      <c r="CC49" s="13"/>
      <c r="CD49" s="13"/>
      <c r="CE49" s="44"/>
      <c r="CF49" s="13"/>
      <c r="CG49" s="13"/>
      <c r="CH49" s="13"/>
      <c r="CI49" s="13"/>
      <c r="CJ49" s="13"/>
      <c r="CK49" s="13"/>
      <c r="CL49" s="47"/>
      <c r="CM49" s="13"/>
      <c r="CN49" s="13"/>
      <c r="CO49" s="13"/>
      <c r="CP49" s="13"/>
      <c r="CQ49" s="13"/>
      <c r="CR49" s="13"/>
      <c r="CS49" s="50"/>
      <c r="CT49" s="57">
        <f t="shared" si="11"/>
        <v>0</v>
      </c>
      <c r="CU49" s="56" t="s">
        <v>282</v>
      </c>
      <c r="CV49" s="58">
        <v>476000</v>
      </c>
      <c r="CW49" s="57">
        <f t="shared" si="13"/>
        <v>476000</v>
      </c>
    </row>
    <row r="50" spans="1:101" ht="12.75" customHeight="1" x14ac:dyDescent="0.25">
      <c r="A50" s="9">
        <v>41</v>
      </c>
      <c r="B50" s="14" t="s">
        <v>114</v>
      </c>
      <c r="C50" s="12">
        <v>100</v>
      </c>
      <c r="D50" s="12" t="s">
        <v>21</v>
      </c>
      <c r="E50" s="15" t="s">
        <v>115</v>
      </c>
      <c r="F50" s="11">
        <v>1</v>
      </c>
      <c r="G50" s="13"/>
      <c r="H50" s="13"/>
      <c r="I50" s="38"/>
      <c r="J50" s="13"/>
      <c r="K50" s="13"/>
      <c r="L50" s="13"/>
      <c r="M50" s="44"/>
      <c r="N50" s="13"/>
      <c r="O50" s="13"/>
      <c r="P50" s="38"/>
      <c r="Q50" s="13"/>
      <c r="R50" s="13"/>
      <c r="S50" s="13"/>
      <c r="T50" s="44"/>
      <c r="U50" s="13"/>
      <c r="V50" s="13"/>
      <c r="W50" s="13"/>
      <c r="X50" s="13"/>
      <c r="Y50" s="13"/>
      <c r="Z50" s="13"/>
      <c r="AA50" s="44"/>
      <c r="AB50" s="59"/>
      <c r="AC50" s="59"/>
      <c r="AD50" s="59"/>
      <c r="AE50" s="59"/>
      <c r="AF50" s="59"/>
      <c r="AG50" s="59"/>
      <c r="AH50" s="60"/>
      <c r="AI50" s="13" t="s">
        <v>221</v>
      </c>
      <c r="AJ50" s="13">
        <v>384000</v>
      </c>
      <c r="AK50" s="38">
        <v>0.19</v>
      </c>
      <c r="AL50" s="13">
        <f t="shared" si="35"/>
        <v>72960</v>
      </c>
      <c r="AM50" s="13">
        <f t="shared" si="36"/>
        <v>456960</v>
      </c>
      <c r="AN50" s="13">
        <f t="shared" si="37"/>
        <v>456960</v>
      </c>
      <c r="AO50" s="44" t="s">
        <v>222</v>
      </c>
      <c r="AP50" s="13"/>
      <c r="AQ50" s="13"/>
      <c r="AR50" s="38"/>
      <c r="AS50" s="13"/>
      <c r="AT50" s="13"/>
      <c r="AU50" s="13"/>
      <c r="AV50" s="47"/>
      <c r="AW50" s="13"/>
      <c r="AX50" s="13"/>
      <c r="AY50" s="38"/>
      <c r="AZ50" s="13"/>
      <c r="BA50" s="13"/>
      <c r="BB50" s="13"/>
      <c r="BC50" s="44"/>
      <c r="BD50" s="13"/>
      <c r="BE50" s="13"/>
      <c r="BF50" s="38"/>
      <c r="BG50" s="13"/>
      <c r="BH50" s="13"/>
      <c r="BI50" s="13"/>
      <c r="BJ50" s="44"/>
      <c r="BK50" s="13"/>
      <c r="BL50" s="13"/>
      <c r="BM50" s="38"/>
      <c r="BN50" s="13"/>
      <c r="BO50" s="13"/>
      <c r="BP50" s="13"/>
      <c r="BQ50" s="44"/>
      <c r="BR50" s="13"/>
      <c r="BS50" s="13"/>
      <c r="BT50" s="13"/>
      <c r="BU50" s="13"/>
      <c r="BV50" s="13"/>
      <c r="BW50" s="13"/>
      <c r="BX50" s="44"/>
      <c r="BY50" s="13"/>
      <c r="BZ50" s="13"/>
      <c r="CA50" s="13"/>
      <c r="CB50" s="13"/>
      <c r="CC50" s="13"/>
      <c r="CD50" s="13"/>
      <c r="CE50" s="44"/>
      <c r="CF50" s="13"/>
      <c r="CG50" s="13"/>
      <c r="CH50" s="13"/>
      <c r="CI50" s="13"/>
      <c r="CJ50" s="13"/>
      <c r="CK50" s="13"/>
      <c r="CL50" s="47"/>
      <c r="CM50" s="13"/>
      <c r="CN50" s="13"/>
      <c r="CO50" s="13"/>
      <c r="CP50" s="13"/>
      <c r="CQ50" s="13"/>
      <c r="CR50" s="13"/>
      <c r="CS50" s="50"/>
      <c r="CT50" s="52">
        <f t="shared" si="11"/>
        <v>456960</v>
      </c>
      <c r="CU50" s="54" t="str">
        <f t="shared" si="12"/>
        <v>FILTRACIÓN Y ANÁLISIS S.A.S</v>
      </c>
      <c r="CV50" s="55">
        <v>562412</v>
      </c>
      <c r="CW50" s="52">
        <f t="shared" si="13"/>
        <v>105452</v>
      </c>
    </row>
    <row r="51" spans="1:101" ht="90.75" customHeight="1" x14ac:dyDescent="0.25">
      <c r="A51" s="9">
        <v>42</v>
      </c>
      <c r="B51" s="10" t="s">
        <v>116</v>
      </c>
      <c r="C51" s="11" t="s">
        <v>117</v>
      </c>
      <c r="D51" s="11" t="s">
        <v>21</v>
      </c>
      <c r="E51" s="12" t="s">
        <v>118</v>
      </c>
      <c r="F51" s="11">
        <v>1</v>
      </c>
      <c r="G51" s="13"/>
      <c r="H51" s="13"/>
      <c r="I51" s="38"/>
      <c r="J51" s="13"/>
      <c r="K51" s="13"/>
      <c r="L51" s="13"/>
      <c r="M51" s="44"/>
      <c r="N51" s="13"/>
      <c r="O51" s="13"/>
      <c r="P51" s="38"/>
      <c r="Q51" s="13"/>
      <c r="R51" s="13"/>
      <c r="S51" s="13"/>
      <c r="T51" s="44"/>
      <c r="U51" s="13"/>
      <c r="V51" s="13"/>
      <c r="W51" s="13"/>
      <c r="X51" s="13"/>
      <c r="Y51" s="13"/>
      <c r="Z51" s="13"/>
      <c r="AA51" s="44"/>
      <c r="AB51" s="59"/>
      <c r="AC51" s="59"/>
      <c r="AD51" s="59"/>
      <c r="AE51" s="59"/>
      <c r="AF51" s="59"/>
      <c r="AG51" s="59"/>
      <c r="AH51" s="60"/>
      <c r="AI51" s="13"/>
      <c r="AJ51" s="13"/>
      <c r="AK51" s="38"/>
      <c r="AL51" s="13"/>
      <c r="AM51" s="13"/>
      <c r="AN51" s="13"/>
      <c r="AO51" s="44"/>
      <c r="AP51" s="13"/>
      <c r="AQ51" s="13"/>
      <c r="AR51" s="38"/>
      <c r="AS51" s="13"/>
      <c r="AT51" s="13"/>
      <c r="AU51" s="13"/>
      <c r="AV51" s="47"/>
      <c r="AW51" s="13"/>
      <c r="AX51" s="13"/>
      <c r="AY51" s="38"/>
      <c r="AZ51" s="13"/>
      <c r="BA51" s="13"/>
      <c r="BB51" s="13"/>
      <c r="BC51" s="44"/>
      <c r="BD51" s="13"/>
      <c r="BE51" s="13"/>
      <c r="BF51" s="38"/>
      <c r="BG51" s="13"/>
      <c r="BH51" s="13"/>
      <c r="BI51" s="13"/>
      <c r="BJ51" s="44"/>
      <c r="BK51" s="13"/>
      <c r="BL51" s="13"/>
      <c r="BM51" s="38"/>
      <c r="BN51" s="13"/>
      <c r="BO51" s="13"/>
      <c r="BP51" s="13"/>
      <c r="BQ51" s="44"/>
      <c r="BR51" s="13"/>
      <c r="BS51" s="13"/>
      <c r="BT51" s="13"/>
      <c r="BU51" s="13"/>
      <c r="BV51" s="13"/>
      <c r="BW51" s="13"/>
      <c r="BX51" s="44"/>
      <c r="BY51" s="13"/>
      <c r="BZ51" s="13"/>
      <c r="CA51" s="13"/>
      <c r="CB51" s="13"/>
      <c r="CC51" s="13"/>
      <c r="CD51" s="13"/>
      <c r="CE51" s="44"/>
      <c r="CF51" s="13"/>
      <c r="CG51" s="13"/>
      <c r="CH51" s="13"/>
      <c r="CI51" s="13"/>
      <c r="CJ51" s="13"/>
      <c r="CK51" s="13"/>
      <c r="CL51" s="47"/>
      <c r="CM51" s="13"/>
      <c r="CN51" s="13"/>
      <c r="CO51" s="13"/>
      <c r="CP51" s="13"/>
      <c r="CQ51" s="13"/>
      <c r="CR51" s="13"/>
      <c r="CS51" s="50"/>
      <c r="CT51" s="57">
        <f t="shared" si="11"/>
        <v>0</v>
      </c>
      <c r="CU51" s="56" t="s">
        <v>282</v>
      </c>
      <c r="CV51" s="58">
        <v>277389</v>
      </c>
      <c r="CW51" s="57">
        <f t="shared" si="13"/>
        <v>277389</v>
      </c>
    </row>
    <row r="52" spans="1:101" ht="65.25" customHeight="1" x14ac:dyDescent="0.25">
      <c r="A52" s="9">
        <v>43</v>
      </c>
      <c r="B52" s="10" t="s">
        <v>119</v>
      </c>
      <c r="C52" s="11" t="s">
        <v>120</v>
      </c>
      <c r="D52" s="11" t="s">
        <v>121</v>
      </c>
      <c r="E52" s="12"/>
      <c r="F52" s="11">
        <v>2</v>
      </c>
      <c r="G52" s="13"/>
      <c r="H52" s="13"/>
      <c r="I52" s="38"/>
      <c r="J52" s="13"/>
      <c r="K52" s="13"/>
      <c r="L52" s="13"/>
      <c r="M52" s="44"/>
      <c r="N52" s="13"/>
      <c r="O52" s="13"/>
      <c r="P52" s="38"/>
      <c r="Q52" s="13"/>
      <c r="R52" s="13"/>
      <c r="S52" s="13"/>
      <c r="T52" s="44"/>
      <c r="U52" s="13"/>
      <c r="V52" s="13"/>
      <c r="W52" s="13"/>
      <c r="X52" s="13"/>
      <c r="Y52" s="13"/>
      <c r="Z52" s="13"/>
      <c r="AA52" s="44"/>
      <c r="AB52" s="59"/>
      <c r="AC52" s="59"/>
      <c r="AD52" s="59"/>
      <c r="AE52" s="59"/>
      <c r="AF52" s="59"/>
      <c r="AG52" s="59"/>
      <c r="AH52" s="60"/>
      <c r="AI52" s="13"/>
      <c r="AJ52" s="13"/>
      <c r="AK52" s="38"/>
      <c r="AL52" s="13"/>
      <c r="AM52" s="13"/>
      <c r="AN52" s="13"/>
      <c r="AO52" s="44"/>
      <c r="AP52" s="13"/>
      <c r="AQ52" s="13"/>
      <c r="AR52" s="38"/>
      <c r="AS52" s="13"/>
      <c r="AT52" s="13"/>
      <c r="AU52" s="13"/>
      <c r="AV52" s="47"/>
      <c r="AW52" s="13"/>
      <c r="AX52" s="13"/>
      <c r="AY52" s="38"/>
      <c r="AZ52" s="13"/>
      <c r="BA52" s="13"/>
      <c r="BB52" s="13"/>
      <c r="BC52" s="44"/>
      <c r="BD52" s="13"/>
      <c r="BE52" s="13"/>
      <c r="BF52" s="38"/>
      <c r="BG52" s="13"/>
      <c r="BH52" s="13"/>
      <c r="BI52" s="13"/>
      <c r="BJ52" s="44"/>
      <c r="BK52" s="59"/>
      <c r="BL52" s="59"/>
      <c r="BM52" s="64"/>
      <c r="BN52" s="59"/>
      <c r="BO52" s="59"/>
      <c r="BP52" s="59"/>
      <c r="BQ52" s="65"/>
      <c r="BR52" s="13"/>
      <c r="BS52" s="13"/>
      <c r="BT52" s="13"/>
      <c r="BU52" s="13"/>
      <c r="BV52" s="13"/>
      <c r="BW52" s="13"/>
      <c r="BX52" s="44"/>
      <c r="BY52" s="13"/>
      <c r="BZ52" s="13"/>
      <c r="CA52" s="13"/>
      <c r="CB52" s="13"/>
      <c r="CC52" s="13"/>
      <c r="CD52" s="13"/>
      <c r="CE52" s="44"/>
      <c r="CF52" s="13"/>
      <c r="CG52" s="13"/>
      <c r="CH52" s="13"/>
      <c r="CI52" s="13"/>
      <c r="CJ52" s="13"/>
      <c r="CK52" s="13"/>
      <c r="CL52" s="47"/>
      <c r="CM52" s="13"/>
      <c r="CN52" s="13"/>
      <c r="CO52" s="13"/>
      <c r="CP52" s="13"/>
      <c r="CQ52" s="13"/>
      <c r="CR52" s="13"/>
      <c r="CS52" s="50"/>
      <c r="CT52" s="52">
        <f t="shared" si="11"/>
        <v>0</v>
      </c>
      <c r="CU52" s="66" t="s">
        <v>282</v>
      </c>
      <c r="CV52" s="55">
        <v>150773</v>
      </c>
      <c r="CW52" s="52">
        <f t="shared" si="13"/>
        <v>150773</v>
      </c>
    </row>
    <row r="53" spans="1:101" ht="12.75" customHeight="1" x14ac:dyDescent="0.25">
      <c r="A53" s="9">
        <v>44</v>
      </c>
      <c r="B53" s="10" t="s">
        <v>122</v>
      </c>
      <c r="C53" s="11" t="s">
        <v>123</v>
      </c>
      <c r="D53" s="11" t="s">
        <v>121</v>
      </c>
      <c r="E53" s="11" t="s">
        <v>124</v>
      </c>
      <c r="F53" s="11">
        <v>2</v>
      </c>
      <c r="G53" s="13"/>
      <c r="H53" s="13"/>
      <c r="I53" s="38"/>
      <c r="J53" s="13"/>
      <c r="K53" s="13"/>
      <c r="L53" s="13"/>
      <c r="M53" s="44"/>
      <c r="N53" s="13"/>
      <c r="O53" s="13"/>
      <c r="P53" s="38"/>
      <c r="Q53" s="13"/>
      <c r="R53" s="13"/>
      <c r="S53" s="13"/>
      <c r="T53" s="44"/>
      <c r="U53" s="13"/>
      <c r="V53" s="13"/>
      <c r="W53" s="13"/>
      <c r="X53" s="13"/>
      <c r="Y53" s="13"/>
      <c r="Z53" s="13"/>
      <c r="AA53" s="44"/>
      <c r="AB53" s="59"/>
      <c r="AC53" s="59"/>
      <c r="AD53" s="59"/>
      <c r="AE53" s="59"/>
      <c r="AF53" s="59"/>
      <c r="AG53" s="59"/>
      <c r="AH53" s="60"/>
      <c r="AI53" s="13"/>
      <c r="AJ53" s="13"/>
      <c r="AK53" s="38"/>
      <c r="AL53" s="13"/>
      <c r="AM53" s="13"/>
      <c r="AN53" s="13"/>
      <c r="AO53" s="44"/>
      <c r="AP53" s="13"/>
      <c r="AQ53" s="13"/>
      <c r="AR53" s="38"/>
      <c r="AS53" s="13"/>
      <c r="AT53" s="13"/>
      <c r="AU53" s="13"/>
      <c r="AV53" s="47"/>
      <c r="AW53" s="13"/>
      <c r="AX53" s="13"/>
      <c r="AY53" s="38"/>
      <c r="AZ53" s="13"/>
      <c r="BA53" s="13"/>
      <c r="BB53" s="13"/>
      <c r="BC53" s="44"/>
      <c r="BD53" s="13"/>
      <c r="BE53" s="13"/>
      <c r="BF53" s="38"/>
      <c r="BG53" s="13"/>
      <c r="BH53" s="13"/>
      <c r="BI53" s="13"/>
      <c r="BJ53" s="44"/>
      <c r="BK53" s="13" t="s">
        <v>244</v>
      </c>
      <c r="BL53" s="13">
        <v>170000</v>
      </c>
      <c r="BM53" s="38">
        <v>0</v>
      </c>
      <c r="BN53" s="13">
        <f t="shared" si="7"/>
        <v>0</v>
      </c>
      <c r="BO53" s="13">
        <f t="shared" si="8"/>
        <v>170000</v>
      </c>
      <c r="BP53" s="13">
        <f t="shared" si="9"/>
        <v>340000</v>
      </c>
      <c r="BQ53" s="44" t="s">
        <v>249</v>
      </c>
      <c r="BR53" s="13"/>
      <c r="BS53" s="13"/>
      <c r="BT53" s="13"/>
      <c r="BU53" s="13"/>
      <c r="BV53" s="13"/>
      <c r="BW53" s="13"/>
      <c r="BX53" s="44"/>
      <c r="BY53" s="13"/>
      <c r="BZ53" s="13"/>
      <c r="CA53" s="13"/>
      <c r="CB53" s="13"/>
      <c r="CC53" s="13"/>
      <c r="CD53" s="13"/>
      <c r="CE53" s="44"/>
      <c r="CF53" s="13"/>
      <c r="CG53" s="13"/>
      <c r="CH53" s="13"/>
      <c r="CI53" s="13"/>
      <c r="CJ53" s="13"/>
      <c r="CK53" s="13"/>
      <c r="CL53" s="47"/>
      <c r="CM53" s="13"/>
      <c r="CN53" s="13"/>
      <c r="CO53" s="13"/>
      <c r="CP53" s="13"/>
      <c r="CQ53" s="13"/>
      <c r="CR53" s="13"/>
      <c r="CS53" s="50"/>
      <c r="CT53" s="52">
        <f t="shared" si="11"/>
        <v>170000</v>
      </c>
      <c r="CU53" s="54" t="str">
        <f t="shared" si="12"/>
        <v>MR Y CIA S.A.S</v>
      </c>
      <c r="CV53" s="55">
        <v>242760</v>
      </c>
      <c r="CW53" s="52">
        <f t="shared" si="13"/>
        <v>72760</v>
      </c>
    </row>
    <row r="54" spans="1:101" ht="12.75" customHeight="1" x14ac:dyDescent="0.25">
      <c r="A54" s="9">
        <v>45</v>
      </c>
      <c r="B54" s="10" t="s">
        <v>125</v>
      </c>
      <c r="C54" s="11" t="s">
        <v>123</v>
      </c>
      <c r="D54" s="11" t="s">
        <v>121</v>
      </c>
      <c r="E54" s="11" t="s">
        <v>124</v>
      </c>
      <c r="F54" s="11">
        <v>2</v>
      </c>
      <c r="G54" s="13"/>
      <c r="H54" s="13"/>
      <c r="I54" s="38"/>
      <c r="J54" s="13"/>
      <c r="K54" s="13"/>
      <c r="L54" s="13"/>
      <c r="M54" s="44"/>
      <c r="N54" s="13"/>
      <c r="O54" s="13"/>
      <c r="P54" s="38"/>
      <c r="Q54" s="13"/>
      <c r="R54" s="13"/>
      <c r="S54" s="13"/>
      <c r="T54" s="44"/>
      <c r="U54" s="13"/>
      <c r="V54" s="13"/>
      <c r="W54" s="13"/>
      <c r="X54" s="13"/>
      <c r="Y54" s="13"/>
      <c r="Z54" s="13"/>
      <c r="AA54" s="44"/>
      <c r="AB54" s="59"/>
      <c r="AC54" s="59"/>
      <c r="AD54" s="59"/>
      <c r="AE54" s="59"/>
      <c r="AF54" s="59"/>
      <c r="AG54" s="59"/>
      <c r="AH54" s="60"/>
      <c r="AI54" s="13"/>
      <c r="AJ54" s="13"/>
      <c r="AK54" s="38"/>
      <c r="AL54" s="13"/>
      <c r="AM54" s="13"/>
      <c r="AN54" s="13"/>
      <c r="AO54" s="44"/>
      <c r="AP54" s="13"/>
      <c r="AQ54" s="13"/>
      <c r="AR54" s="38"/>
      <c r="AS54" s="13"/>
      <c r="AT54" s="13"/>
      <c r="AU54" s="13"/>
      <c r="AV54" s="47"/>
      <c r="AW54" s="13"/>
      <c r="AX54" s="13"/>
      <c r="AY54" s="38"/>
      <c r="AZ54" s="13"/>
      <c r="BA54" s="13"/>
      <c r="BB54" s="13"/>
      <c r="BC54" s="44"/>
      <c r="BD54" s="13"/>
      <c r="BE54" s="13"/>
      <c r="BF54" s="38"/>
      <c r="BG54" s="13"/>
      <c r="BH54" s="13"/>
      <c r="BI54" s="13"/>
      <c r="BJ54" s="44"/>
      <c r="BK54" s="13" t="s">
        <v>244</v>
      </c>
      <c r="BL54" s="13">
        <v>154000</v>
      </c>
      <c r="BM54" s="38">
        <v>0</v>
      </c>
      <c r="BN54" s="13">
        <f t="shared" si="7"/>
        <v>0</v>
      </c>
      <c r="BO54" s="13">
        <f t="shared" si="8"/>
        <v>154000</v>
      </c>
      <c r="BP54" s="13">
        <f t="shared" si="9"/>
        <v>308000</v>
      </c>
      <c r="BQ54" s="44" t="s">
        <v>249</v>
      </c>
      <c r="BR54" s="13"/>
      <c r="BS54" s="13"/>
      <c r="BT54" s="13"/>
      <c r="BU54" s="13"/>
      <c r="BV54" s="13"/>
      <c r="BW54" s="13"/>
      <c r="BX54" s="44"/>
      <c r="BY54" s="13"/>
      <c r="BZ54" s="13"/>
      <c r="CA54" s="13"/>
      <c r="CB54" s="13"/>
      <c r="CC54" s="13"/>
      <c r="CD54" s="13"/>
      <c r="CE54" s="44"/>
      <c r="CF54" s="13"/>
      <c r="CG54" s="13"/>
      <c r="CH54" s="13"/>
      <c r="CI54" s="13"/>
      <c r="CJ54" s="13"/>
      <c r="CK54" s="13"/>
      <c r="CL54" s="47"/>
      <c r="CM54" s="13"/>
      <c r="CN54" s="13"/>
      <c r="CO54" s="13"/>
      <c r="CP54" s="13"/>
      <c r="CQ54" s="13"/>
      <c r="CR54" s="13"/>
      <c r="CS54" s="50"/>
      <c r="CT54" s="52">
        <f t="shared" si="11"/>
        <v>154000</v>
      </c>
      <c r="CU54" s="54" t="str">
        <f t="shared" si="12"/>
        <v>MR Y CIA S.A.S</v>
      </c>
      <c r="CV54" s="55">
        <v>242760</v>
      </c>
      <c r="CW54" s="52">
        <f t="shared" si="13"/>
        <v>88760</v>
      </c>
    </row>
    <row r="55" spans="1:101" ht="12.75" customHeight="1" x14ac:dyDescent="0.25">
      <c r="A55" s="9">
        <v>46</v>
      </c>
      <c r="B55" s="14" t="s">
        <v>126</v>
      </c>
      <c r="C55" s="12" t="s">
        <v>127</v>
      </c>
      <c r="D55" s="12" t="s">
        <v>121</v>
      </c>
      <c r="E55" s="11" t="s">
        <v>124</v>
      </c>
      <c r="F55" s="11">
        <v>2</v>
      </c>
      <c r="G55" s="13"/>
      <c r="H55" s="13"/>
      <c r="I55" s="38"/>
      <c r="J55" s="13"/>
      <c r="K55" s="13"/>
      <c r="L55" s="13"/>
      <c r="M55" s="44"/>
      <c r="N55" s="13"/>
      <c r="O55" s="13"/>
      <c r="P55" s="38"/>
      <c r="Q55" s="13"/>
      <c r="R55" s="13"/>
      <c r="S55" s="13"/>
      <c r="T55" s="44"/>
      <c r="U55" s="13"/>
      <c r="V55" s="13"/>
      <c r="W55" s="13"/>
      <c r="X55" s="13"/>
      <c r="Y55" s="13"/>
      <c r="Z55" s="13"/>
      <c r="AA55" s="44"/>
      <c r="AB55" s="59"/>
      <c r="AC55" s="59"/>
      <c r="AD55" s="59"/>
      <c r="AE55" s="59"/>
      <c r="AF55" s="59"/>
      <c r="AG55" s="59"/>
      <c r="AH55" s="60"/>
      <c r="AI55" s="13"/>
      <c r="AJ55" s="13"/>
      <c r="AK55" s="38"/>
      <c r="AL55" s="13"/>
      <c r="AM55" s="13"/>
      <c r="AN55" s="13"/>
      <c r="AO55" s="44"/>
      <c r="AP55" s="13"/>
      <c r="AQ55" s="13"/>
      <c r="AR55" s="38"/>
      <c r="AS55" s="13"/>
      <c r="AT55" s="13"/>
      <c r="AU55" s="13"/>
      <c r="AV55" s="47"/>
      <c r="AW55" s="13"/>
      <c r="AX55" s="13"/>
      <c r="AY55" s="38"/>
      <c r="AZ55" s="13"/>
      <c r="BA55" s="13"/>
      <c r="BB55" s="13"/>
      <c r="BC55" s="44"/>
      <c r="BD55" s="13"/>
      <c r="BE55" s="13"/>
      <c r="BF55" s="38"/>
      <c r="BG55" s="13"/>
      <c r="BH55" s="13"/>
      <c r="BI55" s="13"/>
      <c r="BJ55" s="44"/>
      <c r="BK55" s="13" t="s">
        <v>244</v>
      </c>
      <c r="BL55" s="13">
        <v>170000</v>
      </c>
      <c r="BM55" s="38">
        <v>0</v>
      </c>
      <c r="BN55" s="13">
        <f t="shared" si="7"/>
        <v>0</v>
      </c>
      <c r="BO55" s="13">
        <f t="shared" si="8"/>
        <v>170000</v>
      </c>
      <c r="BP55" s="13">
        <f t="shared" si="9"/>
        <v>340000</v>
      </c>
      <c r="BQ55" s="44" t="s">
        <v>249</v>
      </c>
      <c r="BR55" s="13"/>
      <c r="BS55" s="13"/>
      <c r="BT55" s="13"/>
      <c r="BU55" s="13"/>
      <c r="BV55" s="13"/>
      <c r="BW55" s="13"/>
      <c r="BX55" s="44"/>
      <c r="BY55" s="13"/>
      <c r="BZ55" s="13"/>
      <c r="CA55" s="13"/>
      <c r="CB55" s="13"/>
      <c r="CC55" s="13"/>
      <c r="CD55" s="13"/>
      <c r="CE55" s="44"/>
      <c r="CF55" s="13"/>
      <c r="CG55" s="13"/>
      <c r="CH55" s="13"/>
      <c r="CI55" s="13"/>
      <c r="CJ55" s="13"/>
      <c r="CK55" s="13"/>
      <c r="CL55" s="47"/>
      <c r="CM55" s="13"/>
      <c r="CN55" s="13"/>
      <c r="CO55" s="13"/>
      <c r="CP55" s="13"/>
      <c r="CQ55" s="13"/>
      <c r="CR55" s="13"/>
      <c r="CS55" s="50"/>
      <c r="CT55" s="52">
        <f t="shared" si="11"/>
        <v>170000</v>
      </c>
      <c r="CU55" s="54" t="str">
        <f t="shared" si="12"/>
        <v>MR Y CIA S.A.S</v>
      </c>
      <c r="CV55" s="55">
        <v>243950</v>
      </c>
      <c r="CW55" s="52">
        <f t="shared" si="13"/>
        <v>73950</v>
      </c>
    </row>
    <row r="56" spans="1:101" ht="57" customHeight="1" x14ac:dyDescent="0.25">
      <c r="A56" s="9">
        <v>47</v>
      </c>
      <c r="B56" s="14" t="s">
        <v>128</v>
      </c>
      <c r="C56" s="12" t="s">
        <v>120</v>
      </c>
      <c r="D56" s="12" t="s">
        <v>121</v>
      </c>
      <c r="E56" s="12"/>
      <c r="F56" s="11">
        <v>2</v>
      </c>
      <c r="G56" s="13"/>
      <c r="H56" s="13"/>
      <c r="I56" s="38"/>
      <c r="J56" s="13"/>
      <c r="K56" s="13"/>
      <c r="L56" s="13"/>
      <c r="M56" s="44"/>
      <c r="N56" s="13"/>
      <c r="O56" s="13"/>
      <c r="P56" s="38"/>
      <c r="Q56" s="13"/>
      <c r="R56" s="13"/>
      <c r="S56" s="13"/>
      <c r="T56" s="44"/>
      <c r="U56" s="13"/>
      <c r="V56" s="13"/>
      <c r="W56" s="13"/>
      <c r="X56" s="13"/>
      <c r="Y56" s="13"/>
      <c r="Z56" s="13"/>
      <c r="AA56" s="44"/>
      <c r="AB56" s="59"/>
      <c r="AC56" s="59"/>
      <c r="AD56" s="59"/>
      <c r="AE56" s="59"/>
      <c r="AF56" s="59"/>
      <c r="AG56" s="59"/>
      <c r="AH56" s="60"/>
      <c r="AI56" s="13"/>
      <c r="AJ56" s="13"/>
      <c r="AK56" s="38"/>
      <c r="AL56" s="13"/>
      <c r="AM56" s="13"/>
      <c r="AN56" s="13"/>
      <c r="AO56" s="44"/>
      <c r="AP56" s="13"/>
      <c r="AQ56" s="13"/>
      <c r="AR56" s="38"/>
      <c r="AS56" s="13"/>
      <c r="AT56" s="13"/>
      <c r="AU56" s="13"/>
      <c r="AV56" s="47"/>
      <c r="AW56" s="13"/>
      <c r="AX56" s="13"/>
      <c r="AY56" s="38"/>
      <c r="AZ56" s="13"/>
      <c r="BA56" s="13"/>
      <c r="BB56" s="13"/>
      <c r="BC56" s="44"/>
      <c r="BD56" s="13"/>
      <c r="BE56" s="13"/>
      <c r="BF56" s="38"/>
      <c r="BG56" s="13"/>
      <c r="BH56" s="13"/>
      <c r="BI56" s="13"/>
      <c r="BJ56" s="44"/>
      <c r="BK56" s="59"/>
      <c r="BL56" s="59"/>
      <c r="BM56" s="64"/>
      <c r="BN56" s="59"/>
      <c r="BO56" s="59"/>
      <c r="BP56" s="59"/>
      <c r="BQ56" s="65"/>
      <c r="BR56" s="13"/>
      <c r="BS56" s="13"/>
      <c r="BT56" s="13"/>
      <c r="BU56" s="13"/>
      <c r="BV56" s="13"/>
      <c r="BW56" s="13"/>
      <c r="BX56" s="44"/>
      <c r="BY56" s="13"/>
      <c r="BZ56" s="13"/>
      <c r="CA56" s="13"/>
      <c r="CB56" s="13"/>
      <c r="CC56" s="13"/>
      <c r="CD56" s="13"/>
      <c r="CE56" s="44"/>
      <c r="CF56" s="13"/>
      <c r="CG56" s="13"/>
      <c r="CH56" s="13"/>
      <c r="CI56" s="13"/>
      <c r="CJ56" s="13"/>
      <c r="CK56" s="13"/>
      <c r="CL56" s="47"/>
      <c r="CM56" s="13"/>
      <c r="CN56" s="13"/>
      <c r="CO56" s="13"/>
      <c r="CP56" s="13"/>
      <c r="CQ56" s="13"/>
      <c r="CR56" s="13"/>
      <c r="CS56" s="50"/>
      <c r="CT56" s="57">
        <f t="shared" si="11"/>
        <v>0</v>
      </c>
      <c r="CU56" s="73" t="s">
        <v>282</v>
      </c>
      <c r="CV56" s="74">
        <v>234430</v>
      </c>
      <c r="CW56" s="75">
        <f t="shared" si="13"/>
        <v>234430</v>
      </c>
    </row>
    <row r="57" spans="1:101" ht="12.75" customHeight="1" x14ac:dyDescent="0.25">
      <c r="A57" s="9">
        <v>48</v>
      </c>
      <c r="B57" s="10" t="s">
        <v>129</v>
      </c>
      <c r="C57" s="11" t="s">
        <v>130</v>
      </c>
      <c r="D57" s="11" t="s">
        <v>130</v>
      </c>
      <c r="E57" s="11" t="s">
        <v>131</v>
      </c>
      <c r="F57" s="11">
        <v>1</v>
      </c>
      <c r="G57" s="13"/>
      <c r="H57" s="13"/>
      <c r="I57" s="38"/>
      <c r="J57" s="13"/>
      <c r="K57" s="13"/>
      <c r="L57" s="13"/>
      <c r="M57" s="44"/>
      <c r="N57" s="13"/>
      <c r="O57" s="13"/>
      <c r="P57" s="38"/>
      <c r="Q57" s="13"/>
      <c r="R57" s="13"/>
      <c r="S57" s="13"/>
      <c r="T57" s="44"/>
      <c r="U57" s="13"/>
      <c r="V57" s="13"/>
      <c r="W57" s="13"/>
      <c r="X57" s="13"/>
      <c r="Y57" s="13"/>
      <c r="Z57" s="13"/>
      <c r="AA57" s="44"/>
      <c r="AB57" s="59"/>
      <c r="AC57" s="59"/>
      <c r="AD57" s="59"/>
      <c r="AE57" s="59"/>
      <c r="AF57" s="59"/>
      <c r="AG57" s="59"/>
      <c r="AH57" s="60"/>
      <c r="AI57" s="13"/>
      <c r="AJ57" s="13"/>
      <c r="AK57" s="38"/>
      <c r="AL57" s="13"/>
      <c r="AM57" s="13"/>
      <c r="AN57" s="13"/>
      <c r="AO57" s="44"/>
      <c r="AP57" s="13"/>
      <c r="AQ57" s="13"/>
      <c r="AR57" s="38"/>
      <c r="AS57" s="13"/>
      <c r="AT57" s="13"/>
      <c r="AU57" s="13"/>
      <c r="AV57" s="47"/>
      <c r="AW57" s="13"/>
      <c r="AX57" s="13"/>
      <c r="AY57" s="38"/>
      <c r="AZ57" s="13"/>
      <c r="BA57" s="13"/>
      <c r="BB57" s="13"/>
      <c r="BC57" s="44"/>
      <c r="BD57" s="13" t="s">
        <v>236</v>
      </c>
      <c r="BE57" s="13">
        <v>105000</v>
      </c>
      <c r="BF57" s="38">
        <v>0</v>
      </c>
      <c r="BG57" s="13">
        <f t="shared" si="26"/>
        <v>0</v>
      </c>
      <c r="BH57" s="13">
        <f t="shared" si="27"/>
        <v>105000</v>
      </c>
      <c r="BI57" s="13">
        <f t="shared" si="28"/>
        <v>105000</v>
      </c>
      <c r="BJ57" s="44">
        <v>10</v>
      </c>
      <c r="BK57" s="13" t="s">
        <v>236</v>
      </c>
      <c r="BL57" s="13">
        <v>160000</v>
      </c>
      <c r="BM57" s="38">
        <v>0</v>
      </c>
      <c r="BN57" s="13">
        <f t="shared" si="7"/>
        <v>0</v>
      </c>
      <c r="BO57" s="13">
        <f t="shared" si="8"/>
        <v>160000</v>
      </c>
      <c r="BP57" s="13">
        <f t="shared" si="9"/>
        <v>160000</v>
      </c>
      <c r="BQ57" s="44"/>
      <c r="BR57" s="13"/>
      <c r="BS57" s="13"/>
      <c r="BT57" s="13"/>
      <c r="BU57" s="13"/>
      <c r="BV57" s="13"/>
      <c r="BW57" s="13"/>
      <c r="BX57" s="44"/>
      <c r="BY57" s="13"/>
      <c r="BZ57" s="13"/>
      <c r="CA57" s="13"/>
      <c r="CB57" s="13"/>
      <c r="CC57" s="13"/>
      <c r="CD57" s="13"/>
      <c r="CE57" s="44"/>
      <c r="CF57" s="13"/>
      <c r="CG57" s="13"/>
      <c r="CH57" s="13"/>
      <c r="CI57" s="13"/>
      <c r="CJ57" s="13"/>
      <c r="CK57" s="13"/>
      <c r="CL57" s="47"/>
      <c r="CM57" s="13"/>
      <c r="CN57" s="13"/>
      <c r="CO57" s="13"/>
      <c r="CP57" s="13"/>
      <c r="CQ57" s="13"/>
      <c r="CR57" s="13"/>
      <c r="CS57" s="50"/>
      <c r="CT57" s="52">
        <f t="shared" si="11"/>
        <v>105000</v>
      </c>
      <c r="CU57" s="54" t="str">
        <f t="shared" si="12"/>
        <v>SUMINISTROS CLÍNICOS ISLA SAS</v>
      </c>
      <c r="CV57" s="55">
        <v>249900</v>
      </c>
      <c r="CW57" s="52">
        <f t="shared" si="13"/>
        <v>144900</v>
      </c>
    </row>
    <row r="58" spans="1:101" ht="12.75" customHeight="1" x14ac:dyDescent="0.25">
      <c r="A58" s="9">
        <v>49</v>
      </c>
      <c r="B58" s="10" t="s">
        <v>132</v>
      </c>
      <c r="C58" s="11" t="s">
        <v>120</v>
      </c>
      <c r="D58" s="12" t="s">
        <v>121</v>
      </c>
      <c r="E58" s="11" t="s">
        <v>133</v>
      </c>
      <c r="F58" s="11">
        <v>3</v>
      </c>
      <c r="G58" s="13"/>
      <c r="H58" s="13"/>
      <c r="I58" s="38"/>
      <c r="J58" s="13"/>
      <c r="K58" s="13"/>
      <c r="L58" s="13"/>
      <c r="M58" s="44"/>
      <c r="N58" s="13"/>
      <c r="O58" s="13"/>
      <c r="P58" s="38"/>
      <c r="Q58" s="13"/>
      <c r="R58" s="13"/>
      <c r="S58" s="13"/>
      <c r="T58" s="44"/>
      <c r="U58" s="13"/>
      <c r="V58" s="13"/>
      <c r="W58" s="13"/>
      <c r="X58" s="13"/>
      <c r="Y58" s="13"/>
      <c r="Z58" s="13"/>
      <c r="AA58" s="44"/>
      <c r="AB58" s="59"/>
      <c r="AC58" s="59"/>
      <c r="AD58" s="59"/>
      <c r="AE58" s="59"/>
      <c r="AF58" s="59"/>
      <c r="AG58" s="59"/>
      <c r="AH58" s="60"/>
      <c r="AI58" s="13" t="s">
        <v>220</v>
      </c>
      <c r="AJ58" s="13">
        <v>146667</v>
      </c>
      <c r="AK58" s="38">
        <v>0.19</v>
      </c>
      <c r="AL58" s="13">
        <f t="shared" si="35"/>
        <v>27866.73</v>
      </c>
      <c r="AM58" s="13">
        <f t="shared" si="36"/>
        <v>174534</v>
      </c>
      <c r="AN58" s="13">
        <f t="shared" si="37"/>
        <v>523602</v>
      </c>
      <c r="AO58" s="44" t="s">
        <v>222</v>
      </c>
      <c r="AP58" s="13"/>
      <c r="AQ58" s="13"/>
      <c r="AR58" s="38"/>
      <c r="AS58" s="13"/>
      <c r="AT58" s="13"/>
      <c r="AU58" s="13"/>
      <c r="AV58" s="47"/>
      <c r="AW58" s="13"/>
      <c r="AX58" s="13"/>
      <c r="AY58" s="38"/>
      <c r="AZ58" s="13"/>
      <c r="BA58" s="13"/>
      <c r="BB58" s="13"/>
      <c r="BC58" s="44"/>
      <c r="BD58" s="13"/>
      <c r="BE58" s="13"/>
      <c r="BF58" s="38"/>
      <c r="BG58" s="13"/>
      <c r="BH58" s="13"/>
      <c r="BI58" s="13"/>
      <c r="BJ58" s="44"/>
      <c r="BK58" s="13"/>
      <c r="BL58" s="13"/>
      <c r="BM58" s="38"/>
      <c r="BN58" s="13"/>
      <c r="BO58" s="13"/>
      <c r="BP58" s="13"/>
      <c r="BQ58" s="44"/>
      <c r="BR58" s="13"/>
      <c r="BS58" s="13"/>
      <c r="BT58" s="13"/>
      <c r="BU58" s="13"/>
      <c r="BV58" s="13"/>
      <c r="BW58" s="13"/>
      <c r="BX58" s="44"/>
      <c r="BY58" s="13"/>
      <c r="BZ58" s="13"/>
      <c r="CA58" s="13"/>
      <c r="CB58" s="13"/>
      <c r="CC58" s="13"/>
      <c r="CD58" s="13"/>
      <c r="CE58" s="44"/>
      <c r="CF58" s="13"/>
      <c r="CG58" s="13"/>
      <c r="CH58" s="13"/>
      <c r="CI58" s="13"/>
      <c r="CJ58" s="13"/>
      <c r="CK58" s="13"/>
      <c r="CL58" s="47"/>
      <c r="CM58" s="13" t="s">
        <v>269</v>
      </c>
      <c r="CN58" s="13">
        <v>400101.46</v>
      </c>
      <c r="CO58" s="13">
        <v>0.19</v>
      </c>
      <c r="CP58" s="13">
        <f t="shared" si="5"/>
        <v>76019.277400000006</v>
      </c>
      <c r="CQ58" s="13">
        <f t="shared" si="6"/>
        <v>476121</v>
      </c>
      <c r="CR58" s="13">
        <f t="shared" si="10"/>
        <v>1428363</v>
      </c>
      <c r="CS58" s="50" t="s">
        <v>277</v>
      </c>
      <c r="CT58" s="52">
        <f t="shared" si="11"/>
        <v>174534</v>
      </c>
      <c r="CU58" s="54" t="str">
        <f t="shared" si="12"/>
        <v>FILTRACIÓN Y ANÁLISIS S.A.S</v>
      </c>
      <c r="CV58" s="55">
        <v>509220</v>
      </c>
      <c r="CW58" s="52">
        <f t="shared" si="13"/>
        <v>334686</v>
      </c>
    </row>
    <row r="59" spans="1:101" ht="12.75" customHeight="1" x14ac:dyDescent="0.25">
      <c r="A59" s="9">
        <v>50</v>
      </c>
      <c r="B59" s="10" t="s">
        <v>134</v>
      </c>
      <c r="C59" s="11" t="s">
        <v>135</v>
      </c>
      <c r="D59" s="11" t="s">
        <v>136</v>
      </c>
      <c r="E59" s="11" t="s">
        <v>137</v>
      </c>
      <c r="F59" s="11">
        <v>2</v>
      </c>
      <c r="G59" s="13"/>
      <c r="H59" s="13"/>
      <c r="I59" s="38"/>
      <c r="J59" s="13"/>
      <c r="K59" s="13"/>
      <c r="L59" s="13"/>
      <c r="M59" s="44"/>
      <c r="N59" s="13"/>
      <c r="O59" s="13"/>
      <c r="P59" s="38"/>
      <c r="Q59" s="13"/>
      <c r="R59" s="13"/>
      <c r="S59" s="13"/>
      <c r="T59" s="44"/>
      <c r="U59" s="13"/>
      <c r="V59" s="13"/>
      <c r="W59" s="13"/>
      <c r="X59" s="13"/>
      <c r="Y59" s="13"/>
      <c r="Z59" s="13"/>
      <c r="AA59" s="44"/>
      <c r="AB59" s="59"/>
      <c r="AC59" s="59"/>
      <c r="AD59" s="59"/>
      <c r="AE59" s="59"/>
      <c r="AF59" s="59"/>
      <c r="AG59" s="59"/>
      <c r="AH59" s="60"/>
      <c r="AI59" s="13"/>
      <c r="AJ59" s="13"/>
      <c r="AK59" s="38"/>
      <c r="AL59" s="13"/>
      <c r="AM59" s="13"/>
      <c r="AN59" s="13"/>
      <c r="AO59" s="44"/>
      <c r="AP59" s="13"/>
      <c r="AQ59" s="13"/>
      <c r="AR59" s="38"/>
      <c r="AS59" s="13"/>
      <c r="AT59" s="13"/>
      <c r="AU59" s="13"/>
      <c r="AV59" s="47"/>
      <c r="AW59" s="13"/>
      <c r="AX59" s="13"/>
      <c r="AY59" s="38"/>
      <c r="AZ59" s="13"/>
      <c r="BA59" s="13"/>
      <c r="BB59" s="13"/>
      <c r="BC59" s="44"/>
      <c r="BD59" s="13"/>
      <c r="BE59" s="13"/>
      <c r="BF59" s="38"/>
      <c r="BG59" s="13"/>
      <c r="BH59" s="13"/>
      <c r="BI59" s="13"/>
      <c r="BJ59" s="44"/>
      <c r="BK59" s="13" t="s">
        <v>218</v>
      </c>
      <c r="BL59" s="13">
        <v>90000</v>
      </c>
      <c r="BM59" s="38">
        <v>0</v>
      </c>
      <c r="BN59" s="13">
        <f t="shared" si="7"/>
        <v>0</v>
      </c>
      <c r="BO59" s="13">
        <f t="shared" si="8"/>
        <v>90000</v>
      </c>
      <c r="BP59" s="13">
        <f t="shared" si="9"/>
        <v>180000</v>
      </c>
      <c r="BQ59" s="44" t="s">
        <v>249</v>
      </c>
      <c r="BR59" s="13"/>
      <c r="BS59" s="13"/>
      <c r="BT59" s="13"/>
      <c r="BU59" s="13"/>
      <c r="BV59" s="13"/>
      <c r="BW59" s="13"/>
      <c r="BX59" s="44"/>
      <c r="BY59" s="13"/>
      <c r="BZ59" s="13"/>
      <c r="CA59" s="13"/>
      <c r="CB59" s="13"/>
      <c r="CC59" s="13"/>
      <c r="CD59" s="13"/>
      <c r="CE59" s="44"/>
      <c r="CF59" s="13"/>
      <c r="CG59" s="13"/>
      <c r="CH59" s="13"/>
      <c r="CI59" s="13"/>
      <c r="CJ59" s="13"/>
      <c r="CK59" s="13"/>
      <c r="CL59" s="47"/>
      <c r="CM59" s="13"/>
      <c r="CN59" s="13"/>
      <c r="CO59" s="13"/>
      <c r="CP59" s="13"/>
      <c r="CQ59" s="13"/>
      <c r="CR59" s="13"/>
      <c r="CS59" s="50"/>
      <c r="CT59" s="52">
        <f t="shared" si="11"/>
        <v>90000</v>
      </c>
      <c r="CU59" s="54" t="str">
        <f t="shared" si="12"/>
        <v>MR Y CIA S.A.S</v>
      </c>
      <c r="CV59" s="55">
        <v>509220</v>
      </c>
      <c r="CW59" s="52">
        <f t="shared" si="13"/>
        <v>419220</v>
      </c>
    </row>
    <row r="60" spans="1:101" ht="12.75" customHeight="1" x14ac:dyDescent="0.25">
      <c r="A60" s="9">
        <v>51</v>
      </c>
      <c r="B60" s="10" t="s">
        <v>138</v>
      </c>
      <c r="C60" s="11" t="s">
        <v>139</v>
      </c>
      <c r="D60" s="11" t="s">
        <v>121</v>
      </c>
      <c r="E60" s="11" t="s">
        <v>140</v>
      </c>
      <c r="F60" s="11">
        <v>2</v>
      </c>
      <c r="G60" s="13"/>
      <c r="H60" s="13"/>
      <c r="I60" s="38"/>
      <c r="J60" s="13"/>
      <c r="K60" s="13"/>
      <c r="L60" s="13"/>
      <c r="M60" s="44"/>
      <c r="N60" s="13"/>
      <c r="O60" s="13"/>
      <c r="P60" s="38"/>
      <c r="Q60" s="13"/>
      <c r="R60" s="13"/>
      <c r="S60" s="13"/>
      <c r="T60" s="44"/>
      <c r="U60" s="13"/>
      <c r="V60" s="13"/>
      <c r="W60" s="13"/>
      <c r="X60" s="13"/>
      <c r="Y60" s="13"/>
      <c r="Z60" s="13"/>
      <c r="AA60" s="44"/>
      <c r="AB60" s="59"/>
      <c r="AC60" s="59"/>
      <c r="AD60" s="59"/>
      <c r="AE60" s="59"/>
      <c r="AF60" s="59"/>
      <c r="AG60" s="59"/>
      <c r="AH60" s="60"/>
      <c r="AI60" s="13"/>
      <c r="AJ60" s="13"/>
      <c r="AK60" s="38"/>
      <c r="AL60" s="13"/>
      <c r="AM60" s="13"/>
      <c r="AN60" s="13"/>
      <c r="AO60" s="44"/>
      <c r="AP60" s="13"/>
      <c r="AQ60" s="13"/>
      <c r="AR60" s="38"/>
      <c r="AS60" s="13"/>
      <c r="AT60" s="13"/>
      <c r="AU60" s="13"/>
      <c r="AV60" s="47"/>
      <c r="AW60" s="13"/>
      <c r="AX60" s="13"/>
      <c r="AY60" s="38"/>
      <c r="AZ60" s="13"/>
      <c r="BA60" s="13"/>
      <c r="BB60" s="13"/>
      <c r="BC60" s="44"/>
      <c r="BD60" s="13"/>
      <c r="BE60" s="13"/>
      <c r="BF60" s="38"/>
      <c r="BG60" s="13"/>
      <c r="BH60" s="13"/>
      <c r="BI60" s="13"/>
      <c r="BJ60" s="44"/>
      <c r="BK60" s="13"/>
      <c r="BL60" s="13"/>
      <c r="BM60" s="38"/>
      <c r="BN60" s="13"/>
      <c r="BO60" s="13"/>
      <c r="BP60" s="13"/>
      <c r="BQ60" s="44"/>
      <c r="BR60" s="13"/>
      <c r="BS60" s="13"/>
      <c r="BT60" s="13"/>
      <c r="BU60" s="13"/>
      <c r="BV60" s="13"/>
      <c r="BW60" s="13"/>
      <c r="BX60" s="44"/>
      <c r="BY60" s="13"/>
      <c r="BZ60" s="13"/>
      <c r="CA60" s="13"/>
      <c r="CB60" s="13"/>
      <c r="CC60" s="13"/>
      <c r="CD60" s="13"/>
      <c r="CE60" s="44"/>
      <c r="CF60" s="13" t="s">
        <v>263</v>
      </c>
      <c r="CG60" s="13">
        <v>350000</v>
      </c>
      <c r="CH60" s="13">
        <v>0.19</v>
      </c>
      <c r="CI60" s="13">
        <f t="shared" si="17"/>
        <v>66500</v>
      </c>
      <c r="CJ60" s="13">
        <f t="shared" si="18"/>
        <v>416500</v>
      </c>
      <c r="CK60" s="13">
        <f t="shared" si="19"/>
        <v>833000</v>
      </c>
      <c r="CL60" s="47" t="s">
        <v>266</v>
      </c>
      <c r="CM60" s="13"/>
      <c r="CN60" s="13"/>
      <c r="CO60" s="13"/>
      <c r="CP60" s="13"/>
      <c r="CQ60" s="13"/>
      <c r="CR60" s="13"/>
      <c r="CS60" s="50"/>
      <c r="CT60" s="52">
        <f t="shared" si="11"/>
        <v>416500</v>
      </c>
      <c r="CU60" s="54" t="str">
        <f t="shared" si="12"/>
        <v>Scientific Products SAS</v>
      </c>
      <c r="CV60" s="55">
        <v>1393490</v>
      </c>
      <c r="CW60" s="52">
        <f t="shared" si="13"/>
        <v>976990</v>
      </c>
    </row>
    <row r="61" spans="1:101" ht="12.75" customHeight="1" x14ac:dyDescent="0.25">
      <c r="A61" s="9">
        <v>52</v>
      </c>
      <c r="B61" s="10" t="s">
        <v>141</v>
      </c>
      <c r="C61" s="11" t="s">
        <v>142</v>
      </c>
      <c r="D61" s="11" t="s">
        <v>121</v>
      </c>
      <c r="E61" s="11" t="s">
        <v>143</v>
      </c>
      <c r="F61" s="11">
        <v>2</v>
      </c>
      <c r="G61" s="13" t="s">
        <v>200</v>
      </c>
      <c r="H61" s="13">
        <v>39900</v>
      </c>
      <c r="I61" s="38">
        <v>0.19</v>
      </c>
      <c r="J61" s="13">
        <f t="shared" si="0"/>
        <v>7581</v>
      </c>
      <c r="K61" s="13">
        <f t="shared" si="1"/>
        <v>47481</v>
      </c>
      <c r="L61" s="13">
        <f t="shared" si="2"/>
        <v>94962</v>
      </c>
      <c r="M61" s="44">
        <v>90</v>
      </c>
      <c r="N61" s="13"/>
      <c r="O61" s="13"/>
      <c r="P61" s="38"/>
      <c r="Q61" s="13"/>
      <c r="R61" s="13"/>
      <c r="S61" s="13"/>
      <c r="T61" s="44"/>
      <c r="U61" s="13"/>
      <c r="V61" s="13"/>
      <c r="W61" s="13"/>
      <c r="X61" s="13"/>
      <c r="Y61" s="13"/>
      <c r="Z61" s="13"/>
      <c r="AA61" s="44"/>
      <c r="AB61" s="59"/>
      <c r="AC61" s="59"/>
      <c r="AD61" s="59"/>
      <c r="AE61" s="59"/>
      <c r="AF61" s="59"/>
      <c r="AG61" s="59"/>
      <c r="AH61" s="60"/>
      <c r="AI61" s="13"/>
      <c r="AJ61" s="13"/>
      <c r="AK61" s="38"/>
      <c r="AL61" s="13"/>
      <c r="AM61" s="13"/>
      <c r="AN61" s="13"/>
      <c r="AO61" s="44"/>
      <c r="AP61" s="13"/>
      <c r="AQ61" s="13"/>
      <c r="AR61" s="38"/>
      <c r="AS61" s="13"/>
      <c r="AT61" s="13"/>
      <c r="AU61" s="13"/>
      <c r="AV61" s="47"/>
      <c r="AW61" s="13"/>
      <c r="AX61" s="13"/>
      <c r="AY61" s="38"/>
      <c r="AZ61" s="13"/>
      <c r="BA61" s="13"/>
      <c r="BB61" s="13"/>
      <c r="BC61" s="44"/>
      <c r="BD61" s="13" t="s">
        <v>237</v>
      </c>
      <c r="BE61" s="13">
        <v>250900</v>
      </c>
      <c r="BF61" s="38">
        <v>0</v>
      </c>
      <c r="BG61" s="13">
        <f t="shared" si="26"/>
        <v>0</v>
      </c>
      <c r="BH61" s="13">
        <f t="shared" si="27"/>
        <v>250900</v>
      </c>
      <c r="BI61" s="13">
        <f t="shared" si="28"/>
        <v>501800</v>
      </c>
      <c r="BJ61" s="44">
        <v>30</v>
      </c>
      <c r="BK61" s="13" t="s">
        <v>200</v>
      </c>
      <c r="BL61" s="13">
        <v>167000</v>
      </c>
      <c r="BM61" s="38">
        <v>0</v>
      </c>
      <c r="BN61" s="13">
        <f t="shared" si="7"/>
        <v>0</v>
      </c>
      <c r="BO61" s="13">
        <f t="shared" si="8"/>
        <v>167000</v>
      </c>
      <c r="BP61" s="13">
        <f t="shared" si="9"/>
        <v>334000</v>
      </c>
      <c r="BQ61" s="44" t="s">
        <v>249</v>
      </c>
      <c r="BR61" s="13"/>
      <c r="BS61" s="13"/>
      <c r="BT61" s="13"/>
      <c r="BU61" s="13"/>
      <c r="BV61" s="13"/>
      <c r="BW61" s="13"/>
      <c r="BX61" s="44"/>
      <c r="BY61" s="13" t="s">
        <v>237</v>
      </c>
      <c r="BZ61" s="13">
        <v>179200</v>
      </c>
      <c r="CA61" s="13">
        <v>0</v>
      </c>
      <c r="CB61" s="13">
        <f t="shared" si="14"/>
        <v>0</v>
      </c>
      <c r="CC61" s="13">
        <f t="shared" si="15"/>
        <v>179200</v>
      </c>
      <c r="CD61" s="13">
        <f t="shared" si="16"/>
        <v>358400</v>
      </c>
      <c r="CE61" s="44" t="s">
        <v>258</v>
      </c>
      <c r="CF61" s="13"/>
      <c r="CG61" s="13"/>
      <c r="CH61" s="13"/>
      <c r="CI61" s="13"/>
      <c r="CJ61" s="13"/>
      <c r="CK61" s="13"/>
      <c r="CL61" s="47"/>
      <c r="CM61" s="13" t="s">
        <v>276</v>
      </c>
      <c r="CN61" s="13">
        <v>239360</v>
      </c>
      <c r="CO61" s="13">
        <v>0.19</v>
      </c>
      <c r="CP61" s="13">
        <f t="shared" si="5"/>
        <v>45478.400000000001</v>
      </c>
      <c r="CQ61" s="13">
        <f t="shared" si="6"/>
        <v>284838</v>
      </c>
      <c r="CR61" s="13">
        <f t="shared" si="10"/>
        <v>569676</v>
      </c>
      <c r="CS61" s="50" t="s">
        <v>277</v>
      </c>
      <c r="CT61" s="52">
        <f t="shared" si="11"/>
        <v>47481</v>
      </c>
      <c r="CU61" s="54" t="str">
        <f t="shared" si="12"/>
        <v>ADEQUIM S.A.S.</v>
      </c>
      <c r="CV61" s="55">
        <v>304640</v>
      </c>
      <c r="CW61" s="52">
        <f t="shared" si="13"/>
        <v>257159</v>
      </c>
    </row>
    <row r="62" spans="1:101" ht="12.75" customHeight="1" x14ac:dyDescent="0.25">
      <c r="A62" s="9">
        <v>53</v>
      </c>
      <c r="B62" s="10" t="s">
        <v>144</v>
      </c>
      <c r="C62" s="11" t="s">
        <v>142</v>
      </c>
      <c r="D62" s="11" t="s">
        <v>121</v>
      </c>
      <c r="E62" s="11" t="s">
        <v>143</v>
      </c>
      <c r="F62" s="11">
        <v>2</v>
      </c>
      <c r="G62" s="13" t="s">
        <v>200</v>
      </c>
      <c r="H62" s="13">
        <v>39900</v>
      </c>
      <c r="I62" s="38">
        <v>0.19</v>
      </c>
      <c r="J62" s="13">
        <f t="shared" si="0"/>
        <v>7581</v>
      </c>
      <c r="K62" s="13">
        <f t="shared" si="1"/>
        <v>47481</v>
      </c>
      <c r="L62" s="13">
        <f t="shared" si="2"/>
        <v>94962</v>
      </c>
      <c r="M62" s="44">
        <v>90</v>
      </c>
      <c r="N62" s="13"/>
      <c r="O62" s="13"/>
      <c r="P62" s="38"/>
      <c r="Q62" s="13"/>
      <c r="R62" s="13"/>
      <c r="S62" s="13"/>
      <c r="T62" s="44"/>
      <c r="U62" s="13"/>
      <c r="V62" s="13"/>
      <c r="W62" s="13"/>
      <c r="X62" s="13"/>
      <c r="Y62" s="13"/>
      <c r="Z62" s="13"/>
      <c r="AA62" s="44"/>
      <c r="AB62" s="59"/>
      <c r="AC62" s="59"/>
      <c r="AD62" s="59"/>
      <c r="AE62" s="59"/>
      <c r="AF62" s="59"/>
      <c r="AG62" s="59"/>
      <c r="AH62" s="60"/>
      <c r="AI62" s="13"/>
      <c r="AJ62" s="13"/>
      <c r="AK62" s="38"/>
      <c r="AL62" s="13"/>
      <c r="AM62" s="13"/>
      <c r="AN62" s="13"/>
      <c r="AO62" s="44"/>
      <c r="AP62" s="13"/>
      <c r="AQ62" s="13"/>
      <c r="AR62" s="38"/>
      <c r="AS62" s="13"/>
      <c r="AT62" s="13"/>
      <c r="AU62" s="13"/>
      <c r="AV62" s="47"/>
      <c r="AW62" s="13"/>
      <c r="AX62" s="13"/>
      <c r="AY62" s="38"/>
      <c r="AZ62" s="13"/>
      <c r="BA62" s="13"/>
      <c r="BB62" s="13"/>
      <c r="BC62" s="44"/>
      <c r="BD62" s="13" t="s">
        <v>237</v>
      </c>
      <c r="BE62" s="13">
        <v>250900</v>
      </c>
      <c r="BF62" s="38">
        <v>0</v>
      </c>
      <c r="BG62" s="13">
        <f t="shared" si="26"/>
        <v>0</v>
      </c>
      <c r="BH62" s="13">
        <f t="shared" si="27"/>
        <v>250900</v>
      </c>
      <c r="BI62" s="13">
        <f t="shared" si="28"/>
        <v>501800</v>
      </c>
      <c r="BJ62" s="44">
        <v>30</v>
      </c>
      <c r="BK62" s="13" t="s">
        <v>200</v>
      </c>
      <c r="BL62" s="13">
        <v>167000</v>
      </c>
      <c r="BM62" s="38">
        <v>0</v>
      </c>
      <c r="BN62" s="13">
        <f t="shared" si="7"/>
        <v>0</v>
      </c>
      <c r="BO62" s="13">
        <f t="shared" si="8"/>
        <v>167000</v>
      </c>
      <c r="BP62" s="13">
        <f t="shared" si="9"/>
        <v>334000</v>
      </c>
      <c r="BQ62" s="44" t="s">
        <v>249</v>
      </c>
      <c r="BR62" s="13"/>
      <c r="BS62" s="13"/>
      <c r="BT62" s="13"/>
      <c r="BU62" s="13"/>
      <c r="BV62" s="13"/>
      <c r="BW62" s="13"/>
      <c r="BX62" s="44"/>
      <c r="BY62" s="13" t="s">
        <v>237</v>
      </c>
      <c r="BZ62" s="13">
        <v>179200</v>
      </c>
      <c r="CA62" s="13">
        <v>0</v>
      </c>
      <c r="CB62" s="13">
        <f t="shared" si="14"/>
        <v>0</v>
      </c>
      <c r="CC62" s="13">
        <f t="shared" si="15"/>
        <v>179200</v>
      </c>
      <c r="CD62" s="13">
        <f t="shared" si="16"/>
        <v>358400</v>
      </c>
      <c r="CE62" s="44" t="s">
        <v>258</v>
      </c>
      <c r="CF62" s="13"/>
      <c r="CG62" s="13"/>
      <c r="CH62" s="13"/>
      <c r="CI62" s="13"/>
      <c r="CJ62" s="13"/>
      <c r="CK62" s="13"/>
      <c r="CL62" s="47"/>
      <c r="CM62" s="13" t="s">
        <v>276</v>
      </c>
      <c r="CN62" s="13">
        <v>239360</v>
      </c>
      <c r="CO62" s="13">
        <v>0.19</v>
      </c>
      <c r="CP62" s="13">
        <f t="shared" si="5"/>
        <v>45478.400000000001</v>
      </c>
      <c r="CQ62" s="13">
        <f t="shared" si="6"/>
        <v>284838</v>
      </c>
      <c r="CR62" s="13">
        <f t="shared" si="10"/>
        <v>569676</v>
      </c>
      <c r="CS62" s="50" t="s">
        <v>277</v>
      </c>
      <c r="CT62" s="52">
        <f t="shared" si="11"/>
        <v>47481</v>
      </c>
      <c r="CU62" s="54" t="str">
        <f t="shared" si="12"/>
        <v>ADEQUIM S.A.S.</v>
      </c>
      <c r="CV62" s="55">
        <v>304640</v>
      </c>
      <c r="CW62" s="52">
        <f t="shared" si="13"/>
        <v>257159</v>
      </c>
    </row>
    <row r="63" spans="1:101" ht="12.75" customHeight="1" x14ac:dyDescent="0.25">
      <c r="A63" s="9">
        <v>54</v>
      </c>
      <c r="B63" s="10" t="s">
        <v>145</v>
      </c>
      <c r="C63" s="11" t="s">
        <v>142</v>
      </c>
      <c r="D63" s="11" t="s">
        <v>121</v>
      </c>
      <c r="E63" s="12" t="s">
        <v>143</v>
      </c>
      <c r="F63" s="11">
        <v>2</v>
      </c>
      <c r="G63" s="13" t="s">
        <v>200</v>
      </c>
      <c r="H63" s="13">
        <v>39900</v>
      </c>
      <c r="I63" s="38">
        <v>0.19</v>
      </c>
      <c r="J63" s="13">
        <f t="shared" si="0"/>
        <v>7581</v>
      </c>
      <c r="K63" s="13">
        <f t="shared" si="1"/>
        <v>47481</v>
      </c>
      <c r="L63" s="13">
        <f t="shared" si="2"/>
        <v>94962</v>
      </c>
      <c r="M63" s="44">
        <v>90</v>
      </c>
      <c r="N63" s="13"/>
      <c r="O63" s="13"/>
      <c r="P63" s="38"/>
      <c r="Q63" s="13"/>
      <c r="R63" s="13"/>
      <c r="S63" s="13"/>
      <c r="T63" s="44"/>
      <c r="U63" s="13"/>
      <c r="V63" s="13"/>
      <c r="W63" s="13"/>
      <c r="X63" s="13"/>
      <c r="Y63" s="13"/>
      <c r="Z63" s="13"/>
      <c r="AA63" s="44"/>
      <c r="AB63" s="59"/>
      <c r="AC63" s="59"/>
      <c r="AD63" s="59"/>
      <c r="AE63" s="59"/>
      <c r="AF63" s="59"/>
      <c r="AG63" s="59"/>
      <c r="AH63" s="60"/>
      <c r="AI63" s="13"/>
      <c r="AJ63" s="13"/>
      <c r="AK63" s="38"/>
      <c r="AL63" s="13"/>
      <c r="AM63" s="13"/>
      <c r="AN63" s="13"/>
      <c r="AO63" s="44"/>
      <c r="AP63" s="13"/>
      <c r="AQ63" s="13"/>
      <c r="AR63" s="38"/>
      <c r="AS63" s="13"/>
      <c r="AT63" s="13"/>
      <c r="AU63" s="13"/>
      <c r="AV63" s="47"/>
      <c r="AW63" s="13"/>
      <c r="AX63" s="13"/>
      <c r="AY63" s="38"/>
      <c r="AZ63" s="13"/>
      <c r="BA63" s="13"/>
      <c r="BB63" s="13"/>
      <c r="BC63" s="44"/>
      <c r="BD63" s="13" t="s">
        <v>237</v>
      </c>
      <c r="BE63" s="13">
        <v>250900</v>
      </c>
      <c r="BF63" s="38">
        <v>0</v>
      </c>
      <c r="BG63" s="13">
        <f t="shared" si="26"/>
        <v>0</v>
      </c>
      <c r="BH63" s="13">
        <f t="shared" si="27"/>
        <v>250900</v>
      </c>
      <c r="BI63" s="13">
        <f t="shared" si="28"/>
        <v>501800</v>
      </c>
      <c r="BJ63" s="44">
        <v>30</v>
      </c>
      <c r="BK63" s="13" t="s">
        <v>200</v>
      </c>
      <c r="BL63" s="13">
        <v>167000</v>
      </c>
      <c r="BM63" s="38">
        <v>0</v>
      </c>
      <c r="BN63" s="13">
        <f t="shared" si="7"/>
        <v>0</v>
      </c>
      <c r="BO63" s="13">
        <f t="shared" si="8"/>
        <v>167000</v>
      </c>
      <c r="BP63" s="13">
        <f t="shared" si="9"/>
        <v>334000</v>
      </c>
      <c r="BQ63" s="44" t="s">
        <v>249</v>
      </c>
      <c r="BR63" s="13"/>
      <c r="BS63" s="13"/>
      <c r="BT63" s="13"/>
      <c r="BU63" s="13"/>
      <c r="BV63" s="13"/>
      <c r="BW63" s="13"/>
      <c r="BX63" s="44"/>
      <c r="BY63" s="13" t="s">
        <v>237</v>
      </c>
      <c r="BZ63" s="13">
        <v>179200</v>
      </c>
      <c r="CA63" s="13">
        <v>0</v>
      </c>
      <c r="CB63" s="13">
        <f t="shared" si="14"/>
        <v>0</v>
      </c>
      <c r="CC63" s="13">
        <f t="shared" si="15"/>
        <v>179200</v>
      </c>
      <c r="CD63" s="13">
        <f t="shared" si="16"/>
        <v>358400</v>
      </c>
      <c r="CE63" s="44" t="s">
        <v>258</v>
      </c>
      <c r="CF63" s="13"/>
      <c r="CG63" s="13"/>
      <c r="CH63" s="13"/>
      <c r="CI63" s="13"/>
      <c r="CJ63" s="13"/>
      <c r="CK63" s="13"/>
      <c r="CL63" s="47"/>
      <c r="CM63" s="13" t="s">
        <v>276</v>
      </c>
      <c r="CN63" s="13">
        <v>239360</v>
      </c>
      <c r="CO63" s="13">
        <v>0.19</v>
      </c>
      <c r="CP63" s="13">
        <f t="shared" si="5"/>
        <v>45478.400000000001</v>
      </c>
      <c r="CQ63" s="13">
        <f t="shared" si="6"/>
        <v>284838</v>
      </c>
      <c r="CR63" s="13">
        <f t="shared" si="10"/>
        <v>569676</v>
      </c>
      <c r="CS63" s="50" t="s">
        <v>277</v>
      </c>
      <c r="CT63" s="52">
        <f t="shared" si="11"/>
        <v>47481</v>
      </c>
      <c r="CU63" s="54" t="str">
        <f t="shared" si="12"/>
        <v>ADEQUIM S.A.S.</v>
      </c>
      <c r="CV63" s="55">
        <v>304640</v>
      </c>
      <c r="CW63" s="52">
        <f t="shared" si="13"/>
        <v>257159</v>
      </c>
    </row>
    <row r="64" spans="1:101" ht="12.75" customHeight="1" x14ac:dyDescent="0.25">
      <c r="A64" s="9">
        <v>55</v>
      </c>
      <c r="B64" s="10" t="s">
        <v>146</v>
      </c>
      <c r="C64" s="11" t="s">
        <v>142</v>
      </c>
      <c r="D64" s="11" t="s">
        <v>121</v>
      </c>
      <c r="E64" s="11" t="s">
        <v>143</v>
      </c>
      <c r="F64" s="11">
        <v>2</v>
      </c>
      <c r="G64" s="13" t="s">
        <v>200</v>
      </c>
      <c r="H64" s="13">
        <v>39900</v>
      </c>
      <c r="I64" s="38">
        <v>0.19</v>
      </c>
      <c r="J64" s="13">
        <f t="shared" si="0"/>
        <v>7581</v>
      </c>
      <c r="K64" s="13">
        <f t="shared" si="1"/>
        <v>47481</v>
      </c>
      <c r="L64" s="13">
        <f t="shared" si="2"/>
        <v>94962</v>
      </c>
      <c r="M64" s="44">
        <v>90</v>
      </c>
      <c r="N64" s="13"/>
      <c r="O64" s="13"/>
      <c r="P64" s="38"/>
      <c r="Q64" s="13"/>
      <c r="R64" s="13"/>
      <c r="S64" s="13"/>
      <c r="T64" s="44"/>
      <c r="U64" s="13"/>
      <c r="V64" s="13"/>
      <c r="W64" s="13"/>
      <c r="X64" s="13"/>
      <c r="Y64" s="13"/>
      <c r="Z64" s="13"/>
      <c r="AA64" s="44"/>
      <c r="AB64" s="59"/>
      <c r="AC64" s="59"/>
      <c r="AD64" s="59"/>
      <c r="AE64" s="59"/>
      <c r="AF64" s="59"/>
      <c r="AG64" s="59"/>
      <c r="AH64" s="60"/>
      <c r="AI64" s="13"/>
      <c r="AJ64" s="13"/>
      <c r="AK64" s="38"/>
      <c r="AL64" s="13"/>
      <c r="AM64" s="13"/>
      <c r="AN64" s="13"/>
      <c r="AO64" s="44"/>
      <c r="AP64" s="13"/>
      <c r="AQ64" s="13"/>
      <c r="AR64" s="38"/>
      <c r="AS64" s="13"/>
      <c r="AT64" s="13"/>
      <c r="AU64" s="13"/>
      <c r="AV64" s="47"/>
      <c r="AW64" s="13"/>
      <c r="AX64" s="13"/>
      <c r="AY64" s="38"/>
      <c r="AZ64" s="13"/>
      <c r="BA64" s="13"/>
      <c r="BB64" s="13"/>
      <c r="BC64" s="44"/>
      <c r="BD64" s="13" t="s">
        <v>237</v>
      </c>
      <c r="BE64" s="13">
        <v>250900</v>
      </c>
      <c r="BF64" s="38">
        <v>0</v>
      </c>
      <c r="BG64" s="13">
        <f t="shared" si="26"/>
        <v>0</v>
      </c>
      <c r="BH64" s="13">
        <f t="shared" si="27"/>
        <v>250900</v>
      </c>
      <c r="BI64" s="13">
        <f t="shared" si="28"/>
        <v>501800</v>
      </c>
      <c r="BJ64" s="44">
        <v>30</v>
      </c>
      <c r="BK64" s="13" t="s">
        <v>200</v>
      </c>
      <c r="BL64" s="13">
        <v>167000</v>
      </c>
      <c r="BM64" s="38">
        <v>0</v>
      </c>
      <c r="BN64" s="13">
        <f t="shared" si="7"/>
        <v>0</v>
      </c>
      <c r="BO64" s="13">
        <f t="shared" si="8"/>
        <v>167000</v>
      </c>
      <c r="BP64" s="13">
        <f t="shared" si="9"/>
        <v>334000</v>
      </c>
      <c r="BQ64" s="44" t="s">
        <v>249</v>
      </c>
      <c r="BR64" s="13"/>
      <c r="BS64" s="13"/>
      <c r="BT64" s="13"/>
      <c r="BU64" s="13"/>
      <c r="BV64" s="13"/>
      <c r="BW64" s="13"/>
      <c r="BX64" s="44"/>
      <c r="BY64" s="13" t="s">
        <v>237</v>
      </c>
      <c r="BZ64" s="13">
        <v>179200</v>
      </c>
      <c r="CA64" s="13">
        <v>0</v>
      </c>
      <c r="CB64" s="13">
        <f t="shared" si="14"/>
        <v>0</v>
      </c>
      <c r="CC64" s="13">
        <f t="shared" si="15"/>
        <v>179200</v>
      </c>
      <c r="CD64" s="13">
        <f t="shared" si="16"/>
        <v>358400</v>
      </c>
      <c r="CE64" s="44" t="s">
        <v>258</v>
      </c>
      <c r="CF64" s="13"/>
      <c r="CG64" s="13"/>
      <c r="CH64" s="13"/>
      <c r="CI64" s="13"/>
      <c r="CJ64" s="13"/>
      <c r="CK64" s="13"/>
      <c r="CL64" s="47"/>
      <c r="CM64" s="13" t="s">
        <v>276</v>
      </c>
      <c r="CN64" s="13">
        <v>239360</v>
      </c>
      <c r="CO64" s="13">
        <v>0.19</v>
      </c>
      <c r="CP64" s="13">
        <f t="shared" si="5"/>
        <v>45478.400000000001</v>
      </c>
      <c r="CQ64" s="13">
        <f t="shared" si="6"/>
        <v>284838</v>
      </c>
      <c r="CR64" s="13">
        <f t="shared" si="10"/>
        <v>569676</v>
      </c>
      <c r="CS64" s="50" t="s">
        <v>277</v>
      </c>
      <c r="CT64" s="52">
        <f t="shared" si="11"/>
        <v>47481</v>
      </c>
      <c r="CU64" s="54" t="str">
        <f t="shared" si="12"/>
        <v>ADEQUIM S.A.S.</v>
      </c>
      <c r="CV64" s="55">
        <v>304640</v>
      </c>
      <c r="CW64" s="52">
        <f t="shared" si="13"/>
        <v>257159</v>
      </c>
    </row>
    <row r="65" spans="1:101" ht="12.75" customHeight="1" x14ac:dyDescent="0.25">
      <c r="A65" s="9">
        <v>56</v>
      </c>
      <c r="B65" s="14" t="s">
        <v>147</v>
      </c>
      <c r="C65" s="12" t="s">
        <v>142</v>
      </c>
      <c r="D65" s="12" t="s">
        <v>121</v>
      </c>
      <c r="E65" s="12" t="s">
        <v>143</v>
      </c>
      <c r="F65" s="11">
        <v>2</v>
      </c>
      <c r="G65" s="13" t="s">
        <v>200</v>
      </c>
      <c r="H65" s="13">
        <v>39900</v>
      </c>
      <c r="I65" s="38">
        <v>0.19</v>
      </c>
      <c r="J65" s="13">
        <f t="shared" si="0"/>
        <v>7581</v>
      </c>
      <c r="K65" s="13">
        <f t="shared" si="1"/>
        <v>47481</v>
      </c>
      <c r="L65" s="13">
        <f t="shared" si="2"/>
        <v>94962</v>
      </c>
      <c r="M65" s="44">
        <v>90</v>
      </c>
      <c r="N65" s="13"/>
      <c r="O65" s="13"/>
      <c r="P65" s="38"/>
      <c r="Q65" s="13"/>
      <c r="R65" s="13"/>
      <c r="S65" s="13"/>
      <c r="T65" s="44"/>
      <c r="U65" s="13"/>
      <c r="V65" s="13"/>
      <c r="W65" s="13"/>
      <c r="X65" s="13"/>
      <c r="Y65" s="13"/>
      <c r="Z65" s="13"/>
      <c r="AA65" s="44"/>
      <c r="AB65" s="59"/>
      <c r="AC65" s="59"/>
      <c r="AD65" s="59"/>
      <c r="AE65" s="59"/>
      <c r="AF65" s="59"/>
      <c r="AG65" s="59"/>
      <c r="AH65" s="60"/>
      <c r="AI65" s="13"/>
      <c r="AJ65" s="13"/>
      <c r="AK65" s="38"/>
      <c r="AL65" s="13"/>
      <c r="AM65" s="13"/>
      <c r="AN65" s="13"/>
      <c r="AO65" s="44"/>
      <c r="AP65" s="13"/>
      <c r="AQ65" s="13"/>
      <c r="AR65" s="38"/>
      <c r="AS65" s="13"/>
      <c r="AT65" s="13"/>
      <c r="AU65" s="13"/>
      <c r="AV65" s="47"/>
      <c r="AW65" s="13"/>
      <c r="AX65" s="13"/>
      <c r="AY65" s="38"/>
      <c r="AZ65" s="13"/>
      <c r="BA65" s="13"/>
      <c r="BB65" s="13"/>
      <c r="BC65" s="44"/>
      <c r="BD65" s="13" t="s">
        <v>237</v>
      </c>
      <c r="BE65" s="13">
        <v>250900</v>
      </c>
      <c r="BF65" s="38">
        <v>0</v>
      </c>
      <c r="BG65" s="13">
        <f t="shared" si="26"/>
        <v>0</v>
      </c>
      <c r="BH65" s="13">
        <f t="shared" si="27"/>
        <v>250900</v>
      </c>
      <c r="BI65" s="13">
        <f t="shared" si="28"/>
        <v>501800</v>
      </c>
      <c r="BJ65" s="44">
        <v>30</v>
      </c>
      <c r="BK65" s="13" t="s">
        <v>200</v>
      </c>
      <c r="BL65" s="13">
        <v>167000</v>
      </c>
      <c r="BM65" s="38">
        <v>0</v>
      </c>
      <c r="BN65" s="13">
        <f t="shared" si="7"/>
        <v>0</v>
      </c>
      <c r="BO65" s="13">
        <f t="shared" si="8"/>
        <v>167000</v>
      </c>
      <c r="BP65" s="13">
        <f t="shared" si="9"/>
        <v>334000</v>
      </c>
      <c r="BQ65" s="44" t="s">
        <v>249</v>
      </c>
      <c r="BR65" s="13"/>
      <c r="BS65" s="13"/>
      <c r="BT65" s="13"/>
      <c r="BU65" s="13"/>
      <c r="BV65" s="13"/>
      <c r="BW65" s="13"/>
      <c r="BX65" s="44"/>
      <c r="BY65" s="13" t="s">
        <v>237</v>
      </c>
      <c r="BZ65" s="13">
        <v>179200</v>
      </c>
      <c r="CA65" s="13">
        <v>0</v>
      </c>
      <c r="CB65" s="13">
        <f t="shared" si="14"/>
        <v>0</v>
      </c>
      <c r="CC65" s="13">
        <f t="shared" si="15"/>
        <v>179200</v>
      </c>
      <c r="CD65" s="13">
        <f t="shared" si="16"/>
        <v>358400</v>
      </c>
      <c r="CE65" s="44" t="s">
        <v>258</v>
      </c>
      <c r="CF65" s="13"/>
      <c r="CG65" s="13"/>
      <c r="CH65" s="13"/>
      <c r="CI65" s="13"/>
      <c r="CJ65" s="13"/>
      <c r="CK65" s="13"/>
      <c r="CL65" s="47"/>
      <c r="CM65" s="13" t="s">
        <v>276</v>
      </c>
      <c r="CN65" s="13">
        <v>239360</v>
      </c>
      <c r="CO65" s="13">
        <v>0.19</v>
      </c>
      <c r="CP65" s="13">
        <f t="shared" si="5"/>
        <v>45478.400000000001</v>
      </c>
      <c r="CQ65" s="13">
        <f t="shared" si="6"/>
        <v>284838</v>
      </c>
      <c r="CR65" s="13">
        <f t="shared" si="10"/>
        <v>569676</v>
      </c>
      <c r="CS65" s="50" t="s">
        <v>277</v>
      </c>
      <c r="CT65" s="52">
        <f t="shared" si="11"/>
        <v>47481</v>
      </c>
      <c r="CU65" s="54" t="str">
        <f t="shared" si="12"/>
        <v>ADEQUIM S.A.S.</v>
      </c>
      <c r="CV65" s="55">
        <v>304640</v>
      </c>
      <c r="CW65" s="52">
        <f t="shared" si="13"/>
        <v>257159</v>
      </c>
    </row>
    <row r="66" spans="1:101" ht="12.75" customHeight="1" x14ac:dyDescent="0.25">
      <c r="A66" s="9">
        <v>57</v>
      </c>
      <c r="B66" s="10" t="s">
        <v>148</v>
      </c>
      <c r="C66" s="11" t="s">
        <v>142</v>
      </c>
      <c r="D66" s="11" t="s">
        <v>121</v>
      </c>
      <c r="E66" s="12" t="s">
        <v>143</v>
      </c>
      <c r="F66" s="11">
        <v>2</v>
      </c>
      <c r="G66" s="13" t="s">
        <v>200</v>
      </c>
      <c r="H66" s="13">
        <v>39900</v>
      </c>
      <c r="I66" s="38">
        <v>0.19</v>
      </c>
      <c r="J66" s="13">
        <f t="shared" si="0"/>
        <v>7581</v>
      </c>
      <c r="K66" s="13">
        <f t="shared" si="1"/>
        <v>47481</v>
      </c>
      <c r="L66" s="13">
        <f t="shared" si="2"/>
        <v>94962</v>
      </c>
      <c r="M66" s="44">
        <v>90</v>
      </c>
      <c r="N66" s="13"/>
      <c r="O66" s="13"/>
      <c r="P66" s="38"/>
      <c r="Q66" s="13"/>
      <c r="R66" s="13"/>
      <c r="S66" s="13"/>
      <c r="T66" s="44"/>
      <c r="U66" s="13"/>
      <c r="V66" s="13"/>
      <c r="W66" s="13"/>
      <c r="X66" s="13"/>
      <c r="Y66" s="13"/>
      <c r="Z66" s="13"/>
      <c r="AA66" s="44"/>
      <c r="AB66" s="59"/>
      <c r="AC66" s="59"/>
      <c r="AD66" s="59"/>
      <c r="AE66" s="59"/>
      <c r="AF66" s="59"/>
      <c r="AG66" s="59"/>
      <c r="AH66" s="60"/>
      <c r="AI66" s="13"/>
      <c r="AJ66" s="13"/>
      <c r="AK66" s="38"/>
      <c r="AL66" s="13"/>
      <c r="AM66" s="13"/>
      <c r="AN66" s="13"/>
      <c r="AO66" s="44"/>
      <c r="AP66" s="13"/>
      <c r="AQ66" s="13"/>
      <c r="AR66" s="38"/>
      <c r="AS66" s="13"/>
      <c r="AT66" s="13"/>
      <c r="AU66" s="13"/>
      <c r="AV66" s="47"/>
      <c r="AW66" s="13"/>
      <c r="AX66" s="13"/>
      <c r="AY66" s="38"/>
      <c r="AZ66" s="13"/>
      <c r="BA66" s="13"/>
      <c r="BB66" s="13"/>
      <c r="BC66" s="44"/>
      <c r="BD66" s="13" t="s">
        <v>237</v>
      </c>
      <c r="BE66" s="13">
        <v>250900</v>
      </c>
      <c r="BF66" s="38">
        <v>0</v>
      </c>
      <c r="BG66" s="13">
        <f t="shared" si="26"/>
        <v>0</v>
      </c>
      <c r="BH66" s="13">
        <f t="shared" si="27"/>
        <v>250900</v>
      </c>
      <c r="BI66" s="13">
        <f t="shared" si="28"/>
        <v>501800</v>
      </c>
      <c r="BJ66" s="44">
        <v>30</v>
      </c>
      <c r="BK66" s="13" t="s">
        <v>200</v>
      </c>
      <c r="BL66" s="13">
        <v>167000</v>
      </c>
      <c r="BM66" s="38">
        <v>0</v>
      </c>
      <c r="BN66" s="13">
        <f t="shared" si="7"/>
        <v>0</v>
      </c>
      <c r="BO66" s="13">
        <f t="shared" si="8"/>
        <v>167000</v>
      </c>
      <c r="BP66" s="13">
        <f t="shared" si="9"/>
        <v>334000</v>
      </c>
      <c r="BQ66" s="44" t="s">
        <v>249</v>
      </c>
      <c r="BR66" s="13"/>
      <c r="BS66" s="13"/>
      <c r="BT66" s="13"/>
      <c r="BU66" s="13"/>
      <c r="BV66" s="13"/>
      <c r="BW66" s="13"/>
      <c r="BX66" s="44"/>
      <c r="BY66" s="13" t="s">
        <v>237</v>
      </c>
      <c r="BZ66" s="13">
        <v>179200</v>
      </c>
      <c r="CA66" s="13">
        <v>0</v>
      </c>
      <c r="CB66" s="13">
        <f t="shared" si="14"/>
        <v>0</v>
      </c>
      <c r="CC66" s="13">
        <f t="shared" si="15"/>
        <v>179200</v>
      </c>
      <c r="CD66" s="13">
        <f t="shared" si="16"/>
        <v>358400</v>
      </c>
      <c r="CE66" s="44" t="s">
        <v>258</v>
      </c>
      <c r="CF66" s="13"/>
      <c r="CG66" s="13"/>
      <c r="CH66" s="13"/>
      <c r="CI66" s="13"/>
      <c r="CJ66" s="13"/>
      <c r="CK66" s="13"/>
      <c r="CL66" s="47"/>
      <c r="CM66" s="13" t="s">
        <v>276</v>
      </c>
      <c r="CN66" s="13">
        <v>239360</v>
      </c>
      <c r="CO66" s="13">
        <v>0.19</v>
      </c>
      <c r="CP66" s="13">
        <f t="shared" si="5"/>
        <v>45478.400000000001</v>
      </c>
      <c r="CQ66" s="13">
        <f t="shared" si="6"/>
        <v>284838</v>
      </c>
      <c r="CR66" s="13">
        <f t="shared" si="10"/>
        <v>569676</v>
      </c>
      <c r="CS66" s="50" t="s">
        <v>277</v>
      </c>
      <c r="CT66" s="52">
        <f t="shared" si="11"/>
        <v>47481</v>
      </c>
      <c r="CU66" s="54" t="str">
        <f t="shared" si="12"/>
        <v>ADEQUIM S.A.S.</v>
      </c>
      <c r="CV66" s="55">
        <v>304640</v>
      </c>
      <c r="CW66" s="52">
        <f t="shared" si="13"/>
        <v>257159</v>
      </c>
    </row>
    <row r="67" spans="1:101" ht="12.75" customHeight="1" x14ac:dyDescent="0.25">
      <c r="A67" s="9">
        <v>58</v>
      </c>
      <c r="B67" s="10" t="s">
        <v>149</v>
      </c>
      <c r="C67" s="11" t="s">
        <v>142</v>
      </c>
      <c r="D67" s="11" t="s">
        <v>121</v>
      </c>
      <c r="E67" s="11" t="s">
        <v>143</v>
      </c>
      <c r="F67" s="11">
        <v>2</v>
      </c>
      <c r="G67" s="13" t="s">
        <v>200</v>
      </c>
      <c r="H67" s="13">
        <v>39900</v>
      </c>
      <c r="I67" s="38">
        <v>0.19</v>
      </c>
      <c r="J67" s="13">
        <f t="shared" si="0"/>
        <v>7581</v>
      </c>
      <c r="K67" s="13">
        <f t="shared" si="1"/>
        <v>47481</v>
      </c>
      <c r="L67" s="13">
        <f t="shared" si="2"/>
        <v>94962</v>
      </c>
      <c r="M67" s="44">
        <v>90</v>
      </c>
      <c r="N67" s="13"/>
      <c r="O67" s="13"/>
      <c r="P67" s="38"/>
      <c r="Q67" s="13"/>
      <c r="R67" s="13"/>
      <c r="S67" s="13"/>
      <c r="T67" s="44"/>
      <c r="U67" s="13"/>
      <c r="V67" s="13"/>
      <c r="W67" s="13"/>
      <c r="X67" s="13"/>
      <c r="Y67" s="13"/>
      <c r="Z67" s="13"/>
      <c r="AA67" s="44"/>
      <c r="AB67" s="59"/>
      <c r="AC67" s="59"/>
      <c r="AD67" s="59"/>
      <c r="AE67" s="59"/>
      <c r="AF67" s="59"/>
      <c r="AG67" s="59"/>
      <c r="AH67" s="60"/>
      <c r="AI67" s="13"/>
      <c r="AJ67" s="13"/>
      <c r="AK67" s="38"/>
      <c r="AL67" s="13"/>
      <c r="AM67" s="13"/>
      <c r="AN67" s="13"/>
      <c r="AO67" s="44"/>
      <c r="AP67" s="13"/>
      <c r="AQ67" s="13"/>
      <c r="AR67" s="38"/>
      <c r="AS67" s="13"/>
      <c r="AT67" s="13"/>
      <c r="AU67" s="13"/>
      <c r="AV67" s="47"/>
      <c r="AW67" s="13"/>
      <c r="AX67" s="13"/>
      <c r="AY67" s="38"/>
      <c r="AZ67" s="13"/>
      <c r="BA67" s="13"/>
      <c r="BB67" s="13"/>
      <c r="BC67" s="44"/>
      <c r="BD67" s="13" t="s">
        <v>237</v>
      </c>
      <c r="BE67" s="13">
        <v>250900</v>
      </c>
      <c r="BF67" s="38">
        <v>0</v>
      </c>
      <c r="BG67" s="13">
        <f t="shared" si="26"/>
        <v>0</v>
      </c>
      <c r="BH67" s="13">
        <f t="shared" si="27"/>
        <v>250900</v>
      </c>
      <c r="BI67" s="13">
        <f t="shared" si="28"/>
        <v>501800</v>
      </c>
      <c r="BJ67" s="44">
        <v>30</v>
      </c>
      <c r="BK67" s="13" t="s">
        <v>200</v>
      </c>
      <c r="BL67" s="13">
        <v>167000</v>
      </c>
      <c r="BM67" s="38">
        <v>0</v>
      </c>
      <c r="BN67" s="13">
        <f t="shared" si="7"/>
        <v>0</v>
      </c>
      <c r="BO67" s="13">
        <f t="shared" si="8"/>
        <v>167000</v>
      </c>
      <c r="BP67" s="13">
        <f t="shared" si="9"/>
        <v>334000</v>
      </c>
      <c r="BQ67" s="44" t="s">
        <v>249</v>
      </c>
      <c r="BR67" s="13"/>
      <c r="BS67" s="13"/>
      <c r="BT67" s="13"/>
      <c r="BU67" s="13"/>
      <c r="BV67" s="13"/>
      <c r="BW67" s="13"/>
      <c r="BX67" s="44"/>
      <c r="BY67" s="13" t="s">
        <v>237</v>
      </c>
      <c r="BZ67" s="13">
        <v>179200</v>
      </c>
      <c r="CA67" s="13">
        <v>0</v>
      </c>
      <c r="CB67" s="13">
        <f t="shared" si="14"/>
        <v>0</v>
      </c>
      <c r="CC67" s="13">
        <f t="shared" si="15"/>
        <v>179200</v>
      </c>
      <c r="CD67" s="13">
        <f t="shared" si="16"/>
        <v>358400</v>
      </c>
      <c r="CE67" s="44" t="s">
        <v>258</v>
      </c>
      <c r="CF67" s="13"/>
      <c r="CG67" s="13"/>
      <c r="CH67" s="13"/>
      <c r="CI67" s="13"/>
      <c r="CJ67" s="13"/>
      <c r="CK67" s="13"/>
      <c r="CL67" s="47"/>
      <c r="CM67" s="13" t="s">
        <v>276</v>
      </c>
      <c r="CN67" s="13">
        <v>239360</v>
      </c>
      <c r="CO67" s="13">
        <v>0.19</v>
      </c>
      <c r="CP67" s="13">
        <f t="shared" si="5"/>
        <v>45478.400000000001</v>
      </c>
      <c r="CQ67" s="13">
        <f t="shared" si="6"/>
        <v>284838</v>
      </c>
      <c r="CR67" s="13">
        <f t="shared" si="10"/>
        <v>569676</v>
      </c>
      <c r="CS67" s="50" t="s">
        <v>277</v>
      </c>
      <c r="CT67" s="52">
        <f t="shared" si="11"/>
        <v>47481</v>
      </c>
      <c r="CU67" s="54" t="str">
        <f t="shared" si="12"/>
        <v>ADEQUIM S.A.S.</v>
      </c>
      <c r="CV67" s="55">
        <v>304640</v>
      </c>
      <c r="CW67" s="52">
        <f t="shared" si="13"/>
        <v>257159</v>
      </c>
    </row>
    <row r="68" spans="1:101" ht="12.75" customHeight="1" x14ac:dyDescent="0.25">
      <c r="A68" s="9">
        <v>59</v>
      </c>
      <c r="B68" s="10" t="s">
        <v>150</v>
      </c>
      <c r="C68" s="11" t="s">
        <v>142</v>
      </c>
      <c r="D68" s="11" t="s">
        <v>121</v>
      </c>
      <c r="E68" s="12" t="s">
        <v>143</v>
      </c>
      <c r="F68" s="11">
        <v>2</v>
      </c>
      <c r="G68" s="13" t="s">
        <v>200</v>
      </c>
      <c r="H68" s="13">
        <v>39900</v>
      </c>
      <c r="I68" s="38">
        <v>0.19</v>
      </c>
      <c r="J68" s="13">
        <f t="shared" si="0"/>
        <v>7581</v>
      </c>
      <c r="K68" s="13">
        <f t="shared" si="1"/>
        <v>47481</v>
      </c>
      <c r="L68" s="13">
        <f t="shared" si="2"/>
        <v>94962</v>
      </c>
      <c r="M68" s="44">
        <v>90</v>
      </c>
      <c r="N68" s="13"/>
      <c r="O68" s="13"/>
      <c r="P68" s="38"/>
      <c r="Q68" s="13"/>
      <c r="R68" s="13"/>
      <c r="S68" s="13"/>
      <c r="T68" s="44"/>
      <c r="U68" s="13"/>
      <c r="V68" s="13"/>
      <c r="W68" s="13"/>
      <c r="X68" s="13"/>
      <c r="Y68" s="13"/>
      <c r="Z68" s="13"/>
      <c r="AA68" s="44"/>
      <c r="AB68" s="59"/>
      <c r="AC68" s="59"/>
      <c r="AD68" s="59"/>
      <c r="AE68" s="59"/>
      <c r="AF68" s="59"/>
      <c r="AG68" s="59"/>
      <c r="AH68" s="60"/>
      <c r="AI68" s="13"/>
      <c r="AJ68" s="13"/>
      <c r="AK68" s="38"/>
      <c r="AL68" s="13"/>
      <c r="AM68" s="13"/>
      <c r="AN68" s="13"/>
      <c r="AO68" s="44"/>
      <c r="AP68" s="13"/>
      <c r="AQ68" s="13"/>
      <c r="AR68" s="38"/>
      <c r="AS68" s="13"/>
      <c r="AT68" s="13"/>
      <c r="AU68" s="13"/>
      <c r="AV68" s="47"/>
      <c r="AW68" s="13"/>
      <c r="AX68" s="13"/>
      <c r="AY68" s="38"/>
      <c r="AZ68" s="13"/>
      <c r="BA68" s="13"/>
      <c r="BB68" s="13"/>
      <c r="BC68" s="44"/>
      <c r="BD68" s="13" t="s">
        <v>237</v>
      </c>
      <c r="BE68" s="13">
        <v>250900</v>
      </c>
      <c r="BF68" s="38">
        <v>0</v>
      </c>
      <c r="BG68" s="13">
        <f t="shared" si="26"/>
        <v>0</v>
      </c>
      <c r="BH68" s="13">
        <f t="shared" si="27"/>
        <v>250900</v>
      </c>
      <c r="BI68" s="13">
        <f t="shared" si="28"/>
        <v>501800</v>
      </c>
      <c r="BJ68" s="44">
        <v>30</v>
      </c>
      <c r="BK68" s="13" t="s">
        <v>200</v>
      </c>
      <c r="BL68" s="13">
        <v>167000</v>
      </c>
      <c r="BM68" s="38">
        <v>0</v>
      </c>
      <c r="BN68" s="13">
        <f t="shared" si="7"/>
        <v>0</v>
      </c>
      <c r="BO68" s="13">
        <f t="shared" si="8"/>
        <v>167000</v>
      </c>
      <c r="BP68" s="13">
        <f t="shared" si="9"/>
        <v>334000</v>
      </c>
      <c r="BQ68" s="44" t="s">
        <v>249</v>
      </c>
      <c r="BR68" s="13"/>
      <c r="BS68" s="13"/>
      <c r="BT68" s="13"/>
      <c r="BU68" s="13"/>
      <c r="BV68" s="13"/>
      <c r="BW68" s="13"/>
      <c r="BX68" s="44"/>
      <c r="BY68" s="13" t="s">
        <v>237</v>
      </c>
      <c r="BZ68" s="13">
        <v>179200</v>
      </c>
      <c r="CA68" s="13">
        <v>0</v>
      </c>
      <c r="CB68" s="13">
        <f t="shared" si="14"/>
        <v>0</v>
      </c>
      <c r="CC68" s="13">
        <f t="shared" si="15"/>
        <v>179200</v>
      </c>
      <c r="CD68" s="13">
        <f t="shared" si="16"/>
        <v>358400</v>
      </c>
      <c r="CE68" s="44" t="s">
        <v>258</v>
      </c>
      <c r="CF68" s="13"/>
      <c r="CG68" s="13"/>
      <c r="CH68" s="13"/>
      <c r="CI68" s="13"/>
      <c r="CJ68" s="13"/>
      <c r="CK68" s="13"/>
      <c r="CL68" s="47"/>
      <c r="CM68" s="13" t="s">
        <v>276</v>
      </c>
      <c r="CN68" s="13">
        <v>239360</v>
      </c>
      <c r="CO68" s="13">
        <v>0.19</v>
      </c>
      <c r="CP68" s="13">
        <f t="shared" si="5"/>
        <v>45478.400000000001</v>
      </c>
      <c r="CQ68" s="13">
        <f t="shared" si="6"/>
        <v>284838</v>
      </c>
      <c r="CR68" s="13">
        <f t="shared" si="10"/>
        <v>569676</v>
      </c>
      <c r="CS68" s="50" t="s">
        <v>277</v>
      </c>
      <c r="CT68" s="52">
        <f t="shared" si="11"/>
        <v>47481</v>
      </c>
      <c r="CU68" s="54" t="str">
        <f t="shared" si="12"/>
        <v>ADEQUIM S.A.S.</v>
      </c>
      <c r="CV68" s="55">
        <v>304640</v>
      </c>
      <c r="CW68" s="52">
        <f t="shared" si="13"/>
        <v>257159</v>
      </c>
    </row>
    <row r="69" spans="1:101" ht="12.75" customHeight="1" x14ac:dyDescent="0.25">
      <c r="A69" s="9">
        <v>60</v>
      </c>
      <c r="B69" s="14" t="s">
        <v>151</v>
      </c>
      <c r="C69" s="12" t="s">
        <v>142</v>
      </c>
      <c r="D69" s="12" t="s">
        <v>121</v>
      </c>
      <c r="E69" s="12" t="s">
        <v>143</v>
      </c>
      <c r="F69" s="11">
        <v>2</v>
      </c>
      <c r="G69" s="13" t="s">
        <v>200</v>
      </c>
      <c r="H69" s="13">
        <v>39900</v>
      </c>
      <c r="I69" s="38">
        <v>0.19</v>
      </c>
      <c r="J69" s="13">
        <f t="shared" si="0"/>
        <v>7581</v>
      </c>
      <c r="K69" s="13">
        <f t="shared" si="1"/>
        <v>47481</v>
      </c>
      <c r="L69" s="13">
        <f t="shared" si="2"/>
        <v>94962</v>
      </c>
      <c r="M69" s="44">
        <v>90</v>
      </c>
      <c r="N69" s="13"/>
      <c r="O69" s="13"/>
      <c r="P69" s="38"/>
      <c r="Q69" s="13"/>
      <c r="R69" s="13"/>
      <c r="S69" s="13"/>
      <c r="T69" s="44"/>
      <c r="U69" s="13"/>
      <c r="V69" s="13"/>
      <c r="W69" s="13"/>
      <c r="X69" s="13"/>
      <c r="Y69" s="13"/>
      <c r="Z69" s="13"/>
      <c r="AA69" s="44"/>
      <c r="AB69" s="59"/>
      <c r="AC69" s="59"/>
      <c r="AD69" s="59"/>
      <c r="AE69" s="59"/>
      <c r="AF69" s="59"/>
      <c r="AG69" s="59"/>
      <c r="AH69" s="60"/>
      <c r="AI69" s="13"/>
      <c r="AJ69" s="13"/>
      <c r="AK69" s="38"/>
      <c r="AL69" s="13"/>
      <c r="AM69" s="13"/>
      <c r="AN69" s="13"/>
      <c r="AO69" s="44"/>
      <c r="AP69" s="13"/>
      <c r="AQ69" s="13"/>
      <c r="AR69" s="38"/>
      <c r="AS69" s="13"/>
      <c r="AT69" s="13"/>
      <c r="AU69" s="13"/>
      <c r="AV69" s="47"/>
      <c r="AW69" s="13"/>
      <c r="AX69" s="13"/>
      <c r="AY69" s="38"/>
      <c r="AZ69" s="13"/>
      <c r="BA69" s="13"/>
      <c r="BB69" s="13"/>
      <c r="BC69" s="44"/>
      <c r="BD69" s="13" t="s">
        <v>237</v>
      </c>
      <c r="BE69" s="13">
        <v>250900</v>
      </c>
      <c r="BF69" s="38">
        <v>0</v>
      </c>
      <c r="BG69" s="13">
        <f t="shared" si="26"/>
        <v>0</v>
      </c>
      <c r="BH69" s="13">
        <f t="shared" si="27"/>
        <v>250900</v>
      </c>
      <c r="BI69" s="13">
        <f t="shared" si="28"/>
        <v>501800</v>
      </c>
      <c r="BJ69" s="44">
        <v>30</v>
      </c>
      <c r="BK69" s="13" t="s">
        <v>200</v>
      </c>
      <c r="BL69" s="13">
        <v>167000</v>
      </c>
      <c r="BM69" s="38">
        <v>0</v>
      </c>
      <c r="BN69" s="13">
        <f t="shared" si="7"/>
        <v>0</v>
      </c>
      <c r="BO69" s="13">
        <f t="shared" si="8"/>
        <v>167000</v>
      </c>
      <c r="BP69" s="13">
        <f t="shared" si="9"/>
        <v>334000</v>
      </c>
      <c r="BQ69" s="44" t="s">
        <v>249</v>
      </c>
      <c r="BR69" s="13"/>
      <c r="BS69" s="13"/>
      <c r="BT69" s="13"/>
      <c r="BU69" s="13"/>
      <c r="BV69" s="13"/>
      <c r="BW69" s="13"/>
      <c r="BX69" s="44"/>
      <c r="BY69" s="13" t="s">
        <v>237</v>
      </c>
      <c r="BZ69" s="13">
        <v>179200</v>
      </c>
      <c r="CA69" s="13">
        <v>0</v>
      </c>
      <c r="CB69" s="13">
        <f t="shared" si="14"/>
        <v>0</v>
      </c>
      <c r="CC69" s="13">
        <f t="shared" si="15"/>
        <v>179200</v>
      </c>
      <c r="CD69" s="13">
        <f t="shared" si="16"/>
        <v>358400</v>
      </c>
      <c r="CE69" s="44" t="s">
        <v>258</v>
      </c>
      <c r="CF69" s="13"/>
      <c r="CG69" s="13"/>
      <c r="CH69" s="13"/>
      <c r="CI69" s="13"/>
      <c r="CJ69" s="13"/>
      <c r="CK69" s="13"/>
      <c r="CL69" s="47"/>
      <c r="CM69" s="13" t="s">
        <v>276</v>
      </c>
      <c r="CN69" s="13">
        <v>239360</v>
      </c>
      <c r="CO69" s="13">
        <v>0.19</v>
      </c>
      <c r="CP69" s="13">
        <f t="shared" si="5"/>
        <v>45478.400000000001</v>
      </c>
      <c r="CQ69" s="13">
        <f t="shared" si="6"/>
        <v>284838</v>
      </c>
      <c r="CR69" s="13">
        <f t="shared" si="10"/>
        <v>569676</v>
      </c>
      <c r="CS69" s="50" t="s">
        <v>277</v>
      </c>
      <c r="CT69" s="52">
        <f t="shared" si="11"/>
        <v>47481</v>
      </c>
      <c r="CU69" s="54" t="str">
        <f t="shared" si="12"/>
        <v>ADEQUIM S.A.S.</v>
      </c>
      <c r="CV69" s="55">
        <v>304640</v>
      </c>
      <c r="CW69" s="52">
        <f t="shared" si="13"/>
        <v>257159</v>
      </c>
    </row>
    <row r="70" spans="1:101" ht="12.75" customHeight="1" x14ac:dyDescent="0.25">
      <c r="A70" s="9">
        <v>61</v>
      </c>
      <c r="B70" s="10" t="s">
        <v>152</v>
      </c>
      <c r="C70" s="11" t="s">
        <v>142</v>
      </c>
      <c r="D70" s="11" t="s">
        <v>121</v>
      </c>
      <c r="E70" s="12" t="s">
        <v>143</v>
      </c>
      <c r="F70" s="11">
        <v>2</v>
      </c>
      <c r="G70" s="13" t="s">
        <v>200</v>
      </c>
      <c r="H70" s="13">
        <v>39900</v>
      </c>
      <c r="I70" s="38">
        <v>0.19</v>
      </c>
      <c r="J70" s="13">
        <f t="shared" si="0"/>
        <v>7581</v>
      </c>
      <c r="K70" s="13">
        <f t="shared" si="1"/>
        <v>47481</v>
      </c>
      <c r="L70" s="13">
        <f t="shared" si="2"/>
        <v>94962</v>
      </c>
      <c r="M70" s="44">
        <v>90</v>
      </c>
      <c r="N70" s="13"/>
      <c r="O70" s="13"/>
      <c r="P70" s="38"/>
      <c r="Q70" s="13"/>
      <c r="R70" s="13"/>
      <c r="S70" s="13"/>
      <c r="T70" s="44"/>
      <c r="U70" s="13"/>
      <c r="V70" s="13"/>
      <c r="W70" s="13"/>
      <c r="X70" s="13"/>
      <c r="Y70" s="13"/>
      <c r="Z70" s="13"/>
      <c r="AA70" s="44"/>
      <c r="AB70" s="59"/>
      <c r="AC70" s="59"/>
      <c r="AD70" s="59"/>
      <c r="AE70" s="59"/>
      <c r="AF70" s="59"/>
      <c r="AG70" s="59"/>
      <c r="AH70" s="60"/>
      <c r="AI70" s="13"/>
      <c r="AJ70" s="13"/>
      <c r="AK70" s="38"/>
      <c r="AL70" s="13"/>
      <c r="AM70" s="13"/>
      <c r="AN70" s="13"/>
      <c r="AO70" s="44"/>
      <c r="AP70" s="13"/>
      <c r="AQ70" s="13"/>
      <c r="AR70" s="38"/>
      <c r="AS70" s="13"/>
      <c r="AT70" s="13"/>
      <c r="AU70" s="13"/>
      <c r="AV70" s="47"/>
      <c r="AW70" s="13"/>
      <c r="AX70" s="13"/>
      <c r="AY70" s="38"/>
      <c r="AZ70" s="13"/>
      <c r="BA70" s="13"/>
      <c r="BB70" s="13"/>
      <c r="BC70" s="44"/>
      <c r="BD70" s="13" t="s">
        <v>237</v>
      </c>
      <c r="BE70" s="13">
        <v>250900</v>
      </c>
      <c r="BF70" s="38">
        <v>0</v>
      </c>
      <c r="BG70" s="13">
        <f t="shared" si="26"/>
        <v>0</v>
      </c>
      <c r="BH70" s="13">
        <f t="shared" si="27"/>
        <v>250900</v>
      </c>
      <c r="BI70" s="13">
        <f t="shared" si="28"/>
        <v>501800</v>
      </c>
      <c r="BJ70" s="44">
        <v>30</v>
      </c>
      <c r="BK70" s="13" t="s">
        <v>200</v>
      </c>
      <c r="BL70" s="13">
        <v>167000</v>
      </c>
      <c r="BM70" s="38">
        <v>0</v>
      </c>
      <c r="BN70" s="13">
        <f t="shared" si="7"/>
        <v>0</v>
      </c>
      <c r="BO70" s="13">
        <f t="shared" si="8"/>
        <v>167000</v>
      </c>
      <c r="BP70" s="13">
        <f t="shared" si="9"/>
        <v>334000</v>
      </c>
      <c r="BQ70" s="44" t="s">
        <v>251</v>
      </c>
      <c r="BR70" s="13"/>
      <c r="BS70" s="13"/>
      <c r="BT70" s="13"/>
      <c r="BU70" s="13"/>
      <c r="BV70" s="13"/>
      <c r="BW70" s="13"/>
      <c r="BX70" s="44"/>
      <c r="BY70" s="13" t="s">
        <v>237</v>
      </c>
      <c r="BZ70" s="13">
        <v>179200</v>
      </c>
      <c r="CA70" s="13">
        <v>0</v>
      </c>
      <c r="CB70" s="13">
        <f t="shared" si="14"/>
        <v>0</v>
      </c>
      <c r="CC70" s="13">
        <f t="shared" si="15"/>
        <v>179200</v>
      </c>
      <c r="CD70" s="13">
        <f t="shared" si="16"/>
        <v>358400</v>
      </c>
      <c r="CE70" s="44" t="s">
        <v>258</v>
      </c>
      <c r="CF70" s="13"/>
      <c r="CG70" s="13"/>
      <c r="CH70" s="13"/>
      <c r="CI70" s="13"/>
      <c r="CJ70" s="13"/>
      <c r="CK70" s="13"/>
      <c r="CL70" s="47"/>
      <c r="CM70" s="13" t="s">
        <v>276</v>
      </c>
      <c r="CN70" s="13">
        <v>239360</v>
      </c>
      <c r="CO70" s="13">
        <v>0.19</v>
      </c>
      <c r="CP70" s="13">
        <f t="shared" si="5"/>
        <v>45478.400000000001</v>
      </c>
      <c r="CQ70" s="13">
        <f t="shared" si="6"/>
        <v>284838</v>
      </c>
      <c r="CR70" s="13">
        <f t="shared" si="10"/>
        <v>569676</v>
      </c>
      <c r="CS70" s="50" t="s">
        <v>277</v>
      </c>
      <c r="CT70" s="52">
        <f t="shared" si="11"/>
        <v>47481</v>
      </c>
      <c r="CU70" s="54" t="str">
        <f t="shared" si="12"/>
        <v>ADEQUIM S.A.S.</v>
      </c>
      <c r="CV70" s="55">
        <v>304640</v>
      </c>
      <c r="CW70" s="52">
        <f t="shared" si="13"/>
        <v>257159</v>
      </c>
    </row>
    <row r="71" spans="1:101" ht="12.75" customHeight="1" x14ac:dyDescent="0.25">
      <c r="A71" s="9">
        <v>62</v>
      </c>
      <c r="B71" s="14" t="s">
        <v>153</v>
      </c>
      <c r="C71" s="12" t="s">
        <v>142</v>
      </c>
      <c r="D71" s="12" t="s">
        <v>121</v>
      </c>
      <c r="E71" s="12" t="s">
        <v>143</v>
      </c>
      <c r="F71" s="11">
        <v>2</v>
      </c>
      <c r="G71" s="13" t="s">
        <v>200</v>
      </c>
      <c r="H71" s="13">
        <v>39900</v>
      </c>
      <c r="I71" s="38">
        <v>0.19</v>
      </c>
      <c r="J71" s="13">
        <f t="shared" si="0"/>
        <v>7581</v>
      </c>
      <c r="K71" s="13">
        <f t="shared" si="1"/>
        <v>47481</v>
      </c>
      <c r="L71" s="13">
        <f t="shared" si="2"/>
        <v>94962</v>
      </c>
      <c r="M71" s="44">
        <v>90</v>
      </c>
      <c r="N71" s="13"/>
      <c r="O71" s="13"/>
      <c r="P71" s="38"/>
      <c r="Q71" s="13"/>
      <c r="R71" s="13"/>
      <c r="S71" s="13"/>
      <c r="T71" s="44"/>
      <c r="U71" s="13"/>
      <c r="V71" s="13"/>
      <c r="W71" s="13"/>
      <c r="X71" s="13"/>
      <c r="Y71" s="13"/>
      <c r="Z71" s="13"/>
      <c r="AA71" s="44"/>
      <c r="AB71" s="59"/>
      <c r="AC71" s="59"/>
      <c r="AD71" s="59"/>
      <c r="AE71" s="59"/>
      <c r="AF71" s="59"/>
      <c r="AG71" s="59"/>
      <c r="AH71" s="60"/>
      <c r="AI71" s="13"/>
      <c r="AJ71" s="13"/>
      <c r="AK71" s="38"/>
      <c r="AL71" s="13"/>
      <c r="AM71" s="13"/>
      <c r="AN71" s="13"/>
      <c r="AO71" s="44"/>
      <c r="AP71" s="13"/>
      <c r="AQ71" s="13"/>
      <c r="AR71" s="38"/>
      <c r="AS71" s="13"/>
      <c r="AT71" s="13"/>
      <c r="AU71" s="13"/>
      <c r="AV71" s="47"/>
      <c r="AW71" s="13"/>
      <c r="AX71" s="13"/>
      <c r="AY71" s="38"/>
      <c r="AZ71" s="13"/>
      <c r="BA71" s="13"/>
      <c r="BB71" s="13"/>
      <c r="BC71" s="44"/>
      <c r="BD71" s="13" t="s">
        <v>237</v>
      </c>
      <c r="BE71" s="13">
        <v>250900</v>
      </c>
      <c r="BF71" s="38">
        <v>0</v>
      </c>
      <c r="BG71" s="13">
        <f t="shared" si="26"/>
        <v>0</v>
      </c>
      <c r="BH71" s="13">
        <f t="shared" si="27"/>
        <v>250900</v>
      </c>
      <c r="BI71" s="13">
        <f t="shared" si="28"/>
        <v>501800</v>
      </c>
      <c r="BJ71" s="44">
        <v>30</v>
      </c>
      <c r="BK71" s="13" t="s">
        <v>200</v>
      </c>
      <c r="BL71" s="13">
        <v>167000</v>
      </c>
      <c r="BM71" s="38">
        <v>0</v>
      </c>
      <c r="BN71" s="13">
        <f t="shared" si="7"/>
        <v>0</v>
      </c>
      <c r="BO71" s="13">
        <f t="shared" si="8"/>
        <v>167000</v>
      </c>
      <c r="BP71" s="13">
        <f t="shared" si="9"/>
        <v>334000</v>
      </c>
      <c r="BQ71" s="44" t="s">
        <v>249</v>
      </c>
      <c r="BR71" s="13"/>
      <c r="BS71" s="13"/>
      <c r="BT71" s="13"/>
      <c r="BU71" s="13"/>
      <c r="BV71" s="13"/>
      <c r="BW71" s="13"/>
      <c r="BX71" s="44"/>
      <c r="BY71" s="13" t="s">
        <v>237</v>
      </c>
      <c r="BZ71" s="13">
        <v>179200</v>
      </c>
      <c r="CA71" s="13">
        <v>0</v>
      </c>
      <c r="CB71" s="13">
        <f t="shared" si="14"/>
        <v>0</v>
      </c>
      <c r="CC71" s="13">
        <f t="shared" si="15"/>
        <v>179200</v>
      </c>
      <c r="CD71" s="13">
        <f t="shared" si="16"/>
        <v>358400</v>
      </c>
      <c r="CE71" s="44" t="s">
        <v>258</v>
      </c>
      <c r="CF71" s="13"/>
      <c r="CG71" s="13"/>
      <c r="CH71" s="13"/>
      <c r="CI71" s="13"/>
      <c r="CJ71" s="13"/>
      <c r="CK71" s="13"/>
      <c r="CL71" s="47"/>
      <c r="CM71" s="13" t="s">
        <v>276</v>
      </c>
      <c r="CN71" s="13">
        <v>239360</v>
      </c>
      <c r="CO71" s="13">
        <v>0.19</v>
      </c>
      <c r="CP71" s="13">
        <f t="shared" si="5"/>
        <v>45478.400000000001</v>
      </c>
      <c r="CQ71" s="13">
        <f t="shared" si="6"/>
        <v>284838</v>
      </c>
      <c r="CR71" s="13">
        <f t="shared" si="10"/>
        <v>569676</v>
      </c>
      <c r="CS71" s="50" t="s">
        <v>277</v>
      </c>
      <c r="CT71" s="52">
        <f t="shared" si="11"/>
        <v>47481</v>
      </c>
      <c r="CU71" s="54" t="str">
        <f t="shared" si="12"/>
        <v>ADEQUIM S.A.S.</v>
      </c>
      <c r="CV71" s="55">
        <v>304640</v>
      </c>
      <c r="CW71" s="52">
        <f t="shared" si="13"/>
        <v>257159</v>
      </c>
    </row>
    <row r="72" spans="1:101" ht="12.75" customHeight="1" x14ac:dyDescent="0.25">
      <c r="A72" s="9">
        <v>63</v>
      </c>
      <c r="B72" s="10" t="s">
        <v>154</v>
      </c>
      <c r="C72" s="11" t="s">
        <v>142</v>
      </c>
      <c r="D72" s="18" t="s">
        <v>121</v>
      </c>
      <c r="E72" s="11" t="s">
        <v>143</v>
      </c>
      <c r="F72" s="11">
        <v>2</v>
      </c>
      <c r="G72" s="13" t="s">
        <v>200</v>
      </c>
      <c r="H72" s="13">
        <v>39900</v>
      </c>
      <c r="I72" s="38">
        <v>0.19</v>
      </c>
      <c r="J72" s="13">
        <f t="shared" si="0"/>
        <v>7581</v>
      </c>
      <c r="K72" s="13">
        <f t="shared" si="1"/>
        <v>47481</v>
      </c>
      <c r="L72" s="13">
        <f t="shared" si="2"/>
        <v>94962</v>
      </c>
      <c r="M72" s="44">
        <v>90</v>
      </c>
      <c r="N72" s="13"/>
      <c r="O72" s="13"/>
      <c r="P72" s="38"/>
      <c r="Q72" s="13"/>
      <c r="R72" s="13"/>
      <c r="S72" s="13"/>
      <c r="T72" s="44"/>
      <c r="U72" s="13"/>
      <c r="V72" s="13"/>
      <c r="W72" s="13"/>
      <c r="X72" s="13"/>
      <c r="Y72" s="13"/>
      <c r="Z72" s="13"/>
      <c r="AA72" s="44"/>
      <c r="AB72" s="59"/>
      <c r="AC72" s="59"/>
      <c r="AD72" s="59"/>
      <c r="AE72" s="59"/>
      <c r="AF72" s="59"/>
      <c r="AG72" s="59"/>
      <c r="AH72" s="60"/>
      <c r="AI72" s="13"/>
      <c r="AJ72" s="13"/>
      <c r="AK72" s="38"/>
      <c r="AL72" s="13"/>
      <c r="AM72" s="13"/>
      <c r="AN72" s="13"/>
      <c r="AO72" s="44"/>
      <c r="AP72" s="13"/>
      <c r="AQ72" s="13"/>
      <c r="AR72" s="38"/>
      <c r="AS72" s="13"/>
      <c r="AT72" s="13"/>
      <c r="AU72" s="13"/>
      <c r="AV72" s="47"/>
      <c r="AW72" s="13"/>
      <c r="AX72" s="13"/>
      <c r="AY72" s="38"/>
      <c r="AZ72" s="13"/>
      <c r="BA72" s="13"/>
      <c r="BB72" s="13"/>
      <c r="BC72" s="44"/>
      <c r="BD72" s="13" t="s">
        <v>237</v>
      </c>
      <c r="BE72" s="13">
        <v>250900</v>
      </c>
      <c r="BF72" s="38">
        <v>0</v>
      </c>
      <c r="BG72" s="13">
        <f t="shared" si="26"/>
        <v>0</v>
      </c>
      <c r="BH72" s="13">
        <f t="shared" si="27"/>
        <v>250900</v>
      </c>
      <c r="BI72" s="13">
        <f t="shared" si="28"/>
        <v>501800</v>
      </c>
      <c r="BJ72" s="44">
        <v>30</v>
      </c>
      <c r="BK72" s="13" t="s">
        <v>200</v>
      </c>
      <c r="BL72" s="13">
        <v>167000</v>
      </c>
      <c r="BM72" s="38">
        <v>0</v>
      </c>
      <c r="BN72" s="13">
        <f t="shared" si="7"/>
        <v>0</v>
      </c>
      <c r="BO72" s="13">
        <f t="shared" si="8"/>
        <v>167000</v>
      </c>
      <c r="BP72" s="13">
        <f t="shared" si="9"/>
        <v>334000</v>
      </c>
      <c r="BQ72" s="44" t="s">
        <v>249</v>
      </c>
      <c r="BR72" s="13"/>
      <c r="BS72" s="13"/>
      <c r="BT72" s="13"/>
      <c r="BU72" s="13"/>
      <c r="BV72" s="13"/>
      <c r="BW72" s="13"/>
      <c r="BX72" s="44"/>
      <c r="BY72" s="13" t="s">
        <v>237</v>
      </c>
      <c r="BZ72" s="13">
        <v>179200</v>
      </c>
      <c r="CA72" s="13">
        <v>0</v>
      </c>
      <c r="CB72" s="13">
        <f t="shared" si="14"/>
        <v>0</v>
      </c>
      <c r="CC72" s="13">
        <f t="shared" si="15"/>
        <v>179200</v>
      </c>
      <c r="CD72" s="13">
        <f t="shared" si="16"/>
        <v>358400</v>
      </c>
      <c r="CE72" s="44" t="s">
        <v>258</v>
      </c>
      <c r="CF72" s="13"/>
      <c r="CG72" s="13"/>
      <c r="CH72" s="13"/>
      <c r="CI72" s="13"/>
      <c r="CJ72" s="13"/>
      <c r="CK72" s="13"/>
      <c r="CL72" s="47"/>
      <c r="CM72" s="13" t="s">
        <v>276</v>
      </c>
      <c r="CN72" s="13">
        <v>239360</v>
      </c>
      <c r="CO72" s="13">
        <v>0.19</v>
      </c>
      <c r="CP72" s="13">
        <f t="shared" si="5"/>
        <v>45478.400000000001</v>
      </c>
      <c r="CQ72" s="13">
        <f t="shared" si="6"/>
        <v>284838</v>
      </c>
      <c r="CR72" s="13">
        <f t="shared" si="10"/>
        <v>569676</v>
      </c>
      <c r="CS72" s="50" t="s">
        <v>277</v>
      </c>
      <c r="CT72" s="52">
        <f t="shared" si="11"/>
        <v>47481</v>
      </c>
      <c r="CU72" s="54" t="str">
        <f t="shared" si="12"/>
        <v>ADEQUIM S.A.S.</v>
      </c>
      <c r="CV72" s="55">
        <v>304640</v>
      </c>
      <c r="CW72" s="52">
        <f t="shared" si="13"/>
        <v>257159</v>
      </c>
    </row>
    <row r="73" spans="1:101" ht="12.75" customHeight="1" x14ac:dyDescent="0.25">
      <c r="A73" s="9">
        <v>64</v>
      </c>
      <c r="B73" s="14" t="s">
        <v>155</v>
      </c>
      <c r="C73" s="12" t="s">
        <v>142</v>
      </c>
      <c r="D73" s="12" t="s">
        <v>121</v>
      </c>
      <c r="E73" s="12" t="s">
        <v>143</v>
      </c>
      <c r="F73" s="11">
        <v>2</v>
      </c>
      <c r="G73" s="13" t="s">
        <v>200</v>
      </c>
      <c r="H73" s="13">
        <v>39900</v>
      </c>
      <c r="I73" s="38">
        <v>0.19</v>
      </c>
      <c r="J73" s="13">
        <f t="shared" si="0"/>
        <v>7581</v>
      </c>
      <c r="K73" s="13">
        <f t="shared" si="1"/>
        <v>47481</v>
      </c>
      <c r="L73" s="13">
        <f t="shared" si="2"/>
        <v>94962</v>
      </c>
      <c r="M73" s="44">
        <v>90</v>
      </c>
      <c r="N73" s="13"/>
      <c r="O73" s="13"/>
      <c r="P73" s="38"/>
      <c r="Q73" s="13"/>
      <c r="R73" s="13"/>
      <c r="S73" s="13"/>
      <c r="T73" s="44"/>
      <c r="U73" s="13"/>
      <c r="V73" s="13"/>
      <c r="W73" s="13"/>
      <c r="X73" s="13"/>
      <c r="Y73" s="13"/>
      <c r="Z73" s="13"/>
      <c r="AA73" s="44"/>
      <c r="AB73" s="59"/>
      <c r="AC73" s="59"/>
      <c r="AD73" s="59"/>
      <c r="AE73" s="59"/>
      <c r="AF73" s="59"/>
      <c r="AG73" s="59"/>
      <c r="AH73" s="60"/>
      <c r="AI73" s="13"/>
      <c r="AJ73" s="13"/>
      <c r="AK73" s="38"/>
      <c r="AL73" s="13"/>
      <c r="AM73" s="13"/>
      <c r="AN73" s="13"/>
      <c r="AO73" s="44"/>
      <c r="AP73" s="13"/>
      <c r="AQ73" s="13"/>
      <c r="AR73" s="38"/>
      <c r="AS73" s="13"/>
      <c r="AT73" s="13"/>
      <c r="AU73" s="13"/>
      <c r="AV73" s="47"/>
      <c r="AW73" s="13"/>
      <c r="AX73" s="13"/>
      <c r="AY73" s="38"/>
      <c r="AZ73" s="13"/>
      <c r="BA73" s="13"/>
      <c r="BB73" s="13"/>
      <c r="BC73" s="44"/>
      <c r="BD73" s="13" t="s">
        <v>237</v>
      </c>
      <c r="BE73" s="13">
        <v>250900</v>
      </c>
      <c r="BF73" s="38">
        <v>0</v>
      </c>
      <c r="BG73" s="13">
        <f t="shared" si="26"/>
        <v>0</v>
      </c>
      <c r="BH73" s="13">
        <f t="shared" si="27"/>
        <v>250900</v>
      </c>
      <c r="BI73" s="13">
        <f t="shared" si="28"/>
        <v>501800</v>
      </c>
      <c r="BJ73" s="44">
        <v>30</v>
      </c>
      <c r="BK73" s="13" t="s">
        <v>200</v>
      </c>
      <c r="BL73" s="13">
        <v>167000</v>
      </c>
      <c r="BM73" s="38">
        <v>0</v>
      </c>
      <c r="BN73" s="13">
        <f t="shared" si="7"/>
        <v>0</v>
      </c>
      <c r="BO73" s="13">
        <f t="shared" si="8"/>
        <v>167000</v>
      </c>
      <c r="BP73" s="13">
        <f t="shared" si="9"/>
        <v>334000</v>
      </c>
      <c r="BQ73" s="44" t="s">
        <v>249</v>
      </c>
      <c r="BR73" s="13"/>
      <c r="BS73" s="13"/>
      <c r="BT73" s="13"/>
      <c r="BU73" s="13"/>
      <c r="BV73" s="13"/>
      <c r="BW73" s="13"/>
      <c r="BX73" s="44"/>
      <c r="BY73" s="13" t="s">
        <v>237</v>
      </c>
      <c r="BZ73" s="13">
        <v>179200</v>
      </c>
      <c r="CA73" s="13">
        <v>0</v>
      </c>
      <c r="CB73" s="13">
        <f t="shared" si="14"/>
        <v>0</v>
      </c>
      <c r="CC73" s="13">
        <f t="shared" si="15"/>
        <v>179200</v>
      </c>
      <c r="CD73" s="13">
        <f t="shared" si="16"/>
        <v>358400</v>
      </c>
      <c r="CE73" s="44" t="s">
        <v>258</v>
      </c>
      <c r="CF73" s="13"/>
      <c r="CG73" s="13"/>
      <c r="CH73" s="13"/>
      <c r="CI73" s="13"/>
      <c r="CJ73" s="13"/>
      <c r="CK73" s="13"/>
      <c r="CL73" s="47"/>
      <c r="CM73" s="13" t="s">
        <v>276</v>
      </c>
      <c r="CN73" s="13">
        <v>239360</v>
      </c>
      <c r="CO73" s="13">
        <v>0.19</v>
      </c>
      <c r="CP73" s="13">
        <f t="shared" si="5"/>
        <v>45478.400000000001</v>
      </c>
      <c r="CQ73" s="13">
        <f t="shared" si="6"/>
        <v>284838</v>
      </c>
      <c r="CR73" s="13">
        <f t="shared" si="10"/>
        <v>569676</v>
      </c>
      <c r="CS73" s="50" t="s">
        <v>277</v>
      </c>
      <c r="CT73" s="52">
        <f t="shared" si="11"/>
        <v>47481</v>
      </c>
      <c r="CU73" s="54" t="str">
        <f t="shared" si="12"/>
        <v>ADEQUIM S.A.S.</v>
      </c>
      <c r="CV73" s="55">
        <v>304640</v>
      </c>
      <c r="CW73" s="52">
        <f t="shared" si="13"/>
        <v>257159</v>
      </c>
    </row>
    <row r="74" spans="1:101" ht="90.75" customHeight="1" x14ac:dyDescent="0.25">
      <c r="A74" s="9">
        <v>65</v>
      </c>
      <c r="B74" s="10" t="s">
        <v>156</v>
      </c>
      <c r="C74" s="11" t="s">
        <v>157</v>
      </c>
      <c r="D74" s="11" t="s">
        <v>158</v>
      </c>
      <c r="E74" s="11" t="s">
        <v>159</v>
      </c>
      <c r="F74" s="11">
        <v>1</v>
      </c>
      <c r="G74" s="13"/>
      <c r="H74" s="13"/>
      <c r="I74" s="38"/>
      <c r="J74" s="13"/>
      <c r="K74" s="13"/>
      <c r="L74" s="13"/>
      <c r="M74" s="44"/>
      <c r="N74" s="13"/>
      <c r="O74" s="13"/>
      <c r="P74" s="38"/>
      <c r="Q74" s="13"/>
      <c r="R74" s="13"/>
      <c r="S74" s="13"/>
      <c r="T74" s="44"/>
      <c r="U74" s="13"/>
      <c r="V74" s="13"/>
      <c r="W74" s="13"/>
      <c r="X74" s="13"/>
      <c r="Y74" s="13"/>
      <c r="Z74" s="13"/>
      <c r="AA74" s="44"/>
      <c r="AB74" s="59"/>
      <c r="AC74" s="59"/>
      <c r="AD74" s="59"/>
      <c r="AE74" s="59"/>
      <c r="AF74" s="59"/>
      <c r="AG74" s="59"/>
      <c r="AH74" s="60"/>
      <c r="AI74" s="13"/>
      <c r="AJ74" s="13"/>
      <c r="AK74" s="38"/>
      <c r="AL74" s="13"/>
      <c r="AM74" s="13"/>
      <c r="AN74" s="13"/>
      <c r="AO74" s="44"/>
      <c r="AP74" s="13"/>
      <c r="AQ74" s="13"/>
      <c r="AR74" s="38"/>
      <c r="AS74" s="13"/>
      <c r="AT74" s="13"/>
      <c r="AU74" s="13"/>
      <c r="AV74" s="47"/>
      <c r="AW74" s="13"/>
      <c r="AX74" s="13"/>
      <c r="AY74" s="38"/>
      <c r="AZ74" s="13"/>
      <c r="BA74" s="13"/>
      <c r="BB74" s="13"/>
      <c r="BC74" s="44"/>
      <c r="BD74" s="13"/>
      <c r="BE74" s="13"/>
      <c r="BF74" s="38"/>
      <c r="BG74" s="13"/>
      <c r="BH74" s="13"/>
      <c r="BI74" s="13"/>
      <c r="BJ74" s="44"/>
      <c r="BK74" s="13"/>
      <c r="BL74" s="13"/>
      <c r="BM74" s="38"/>
      <c r="BN74" s="13"/>
      <c r="BO74" s="13"/>
      <c r="BP74" s="13"/>
      <c r="BQ74" s="44"/>
      <c r="BR74" s="13"/>
      <c r="BS74" s="13"/>
      <c r="BT74" s="13"/>
      <c r="BU74" s="13"/>
      <c r="BV74" s="13"/>
      <c r="BW74" s="13"/>
      <c r="BX74" s="44"/>
      <c r="BY74" s="13"/>
      <c r="BZ74" s="13"/>
      <c r="CA74" s="13"/>
      <c r="CB74" s="13"/>
      <c r="CC74" s="13"/>
      <c r="CD74" s="13"/>
      <c r="CE74" s="44"/>
      <c r="CF74" s="13"/>
      <c r="CG74" s="13"/>
      <c r="CH74" s="13"/>
      <c r="CI74" s="13"/>
      <c r="CJ74" s="13"/>
      <c r="CK74" s="13"/>
      <c r="CL74" s="47"/>
      <c r="CM74" s="13"/>
      <c r="CN74" s="13"/>
      <c r="CO74" s="13"/>
      <c r="CP74" s="13"/>
      <c r="CQ74" s="13"/>
      <c r="CR74" s="13"/>
      <c r="CS74" s="50"/>
      <c r="CT74" s="57">
        <f t="shared" si="11"/>
        <v>0</v>
      </c>
      <c r="CU74" s="56" t="s">
        <v>282</v>
      </c>
      <c r="CV74" s="58">
        <v>1977780</v>
      </c>
      <c r="CW74" s="57">
        <f t="shared" si="13"/>
        <v>1977780</v>
      </c>
    </row>
    <row r="75" spans="1:101" ht="90.75" customHeight="1" x14ac:dyDescent="0.25">
      <c r="A75" s="9">
        <v>66</v>
      </c>
      <c r="B75" s="14" t="s">
        <v>160</v>
      </c>
      <c r="C75" s="12" t="s">
        <v>157</v>
      </c>
      <c r="D75" s="12" t="s">
        <v>158</v>
      </c>
      <c r="E75" s="12" t="s">
        <v>159</v>
      </c>
      <c r="F75" s="11">
        <v>1</v>
      </c>
      <c r="G75" s="13"/>
      <c r="H75" s="13"/>
      <c r="I75" s="38"/>
      <c r="J75" s="13"/>
      <c r="K75" s="13"/>
      <c r="L75" s="13"/>
      <c r="M75" s="44"/>
      <c r="N75" s="13"/>
      <c r="O75" s="13"/>
      <c r="P75" s="38"/>
      <c r="Q75" s="13"/>
      <c r="R75" s="13"/>
      <c r="S75" s="13"/>
      <c r="T75" s="44"/>
      <c r="U75" s="13"/>
      <c r="V75" s="13"/>
      <c r="W75" s="13"/>
      <c r="X75" s="13"/>
      <c r="Y75" s="13"/>
      <c r="Z75" s="13"/>
      <c r="AA75" s="44"/>
      <c r="AB75" s="59"/>
      <c r="AC75" s="59"/>
      <c r="AD75" s="59"/>
      <c r="AE75" s="59"/>
      <c r="AF75" s="59"/>
      <c r="AG75" s="59"/>
      <c r="AH75" s="60"/>
      <c r="AI75" s="13"/>
      <c r="AJ75" s="13"/>
      <c r="AK75" s="38"/>
      <c r="AL75" s="13"/>
      <c r="AM75" s="13"/>
      <c r="AN75" s="13"/>
      <c r="AO75" s="44"/>
      <c r="AP75" s="13"/>
      <c r="AQ75" s="13"/>
      <c r="AR75" s="38"/>
      <c r="AS75" s="13"/>
      <c r="AT75" s="13"/>
      <c r="AU75" s="13"/>
      <c r="AV75" s="47"/>
      <c r="AW75" s="13"/>
      <c r="AX75" s="13"/>
      <c r="AY75" s="38"/>
      <c r="AZ75" s="13"/>
      <c r="BA75" s="13"/>
      <c r="BB75" s="13"/>
      <c r="BC75" s="44"/>
      <c r="BD75" s="13"/>
      <c r="BE75" s="13"/>
      <c r="BF75" s="38"/>
      <c r="BG75" s="13"/>
      <c r="BH75" s="13"/>
      <c r="BI75" s="13"/>
      <c r="BJ75" s="44"/>
      <c r="BK75" s="13"/>
      <c r="BL75" s="13"/>
      <c r="BM75" s="38"/>
      <c r="BN75" s="13"/>
      <c r="BO75" s="13"/>
      <c r="BP75" s="13"/>
      <c r="BQ75" s="44"/>
      <c r="BR75" s="13"/>
      <c r="BS75" s="13"/>
      <c r="BT75" s="13"/>
      <c r="BU75" s="13"/>
      <c r="BV75" s="13"/>
      <c r="BW75" s="13"/>
      <c r="BX75" s="44"/>
      <c r="BY75" s="13"/>
      <c r="BZ75" s="13"/>
      <c r="CA75" s="13"/>
      <c r="CB75" s="13"/>
      <c r="CC75" s="13"/>
      <c r="CD75" s="13"/>
      <c r="CE75" s="44"/>
      <c r="CF75" s="13"/>
      <c r="CG75" s="13"/>
      <c r="CH75" s="13"/>
      <c r="CI75" s="13"/>
      <c r="CJ75" s="13"/>
      <c r="CK75" s="13"/>
      <c r="CL75" s="47"/>
      <c r="CM75" s="13"/>
      <c r="CN75" s="13"/>
      <c r="CO75" s="13"/>
      <c r="CP75" s="13"/>
      <c r="CQ75" s="13"/>
      <c r="CR75" s="13"/>
      <c r="CS75" s="50"/>
      <c r="CT75" s="57">
        <f t="shared" ref="CT75:CT88" si="41">MIN(K75,R75,Y75,AF75,AM75,AT75,BA75,BH75,BO75,BV75,CC75,CJ75,CQ75)</f>
        <v>0</v>
      </c>
      <c r="CU75" s="56" t="s">
        <v>282</v>
      </c>
      <c r="CV75" s="58">
        <v>1977780</v>
      </c>
      <c r="CW75" s="57">
        <f t="shared" ref="CW75:CW88" si="42">+CV75-CT75</f>
        <v>1977780</v>
      </c>
    </row>
    <row r="76" spans="1:101" ht="12.75" customHeight="1" x14ac:dyDescent="0.25">
      <c r="A76" s="9">
        <v>67</v>
      </c>
      <c r="B76" s="14" t="s">
        <v>161</v>
      </c>
      <c r="C76" s="11" t="s">
        <v>43</v>
      </c>
      <c r="D76" s="11" t="s">
        <v>43</v>
      </c>
      <c r="E76" s="11" t="s">
        <v>162</v>
      </c>
      <c r="F76" s="11">
        <v>2</v>
      </c>
      <c r="G76" s="13"/>
      <c r="H76" s="13"/>
      <c r="I76" s="38"/>
      <c r="J76" s="13"/>
      <c r="K76" s="13"/>
      <c r="L76" s="13"/>
      <c r="M76" s="44"/>
      <c r="N76" s="13" t="s">
        <v>208</v>
      </c>
      <c r="O76" s="13">
        <v>587000</v>
      </c>
      <c r="P76" s="38">
        <v>0</v>
      </c>
      <c r="Q76" s="13">
        <f t="shared" ref="Q76:Q86" si="43">+O76*P76</f>
        <v>0</v>
      </c>
      <c r="R76" s="13">
        <f t="shared" ref="R76:R86" si="44">ROUND(O76+Q76,0)</f>
        <v>587000</v>
      </c>
      <c r="S76" s="13">
        <f t="shared" ref="S76:S86" si="45">R76*F76</f>
        <v>1174000</v>
      </c>
      <c r="T76" s="44" t="s">
        <v>202</v>
      </c>
      <c r="U76" s="13"/>
      <c r="V76" s="13"/>
      <c r="W76" s="13"/>
      <c r="X76" s="13"/>
      <c r="Y76" s="13"/>
      <c r="Z76" s="13"/>
      <c r="AA76" s="44"/>
      <c r="AB76" s="59"/>
      <c r="AC76" s="59"/>
      <c r="AD76" s="59"/>
      <c r="AE76" s="59"/>
      <c r="AF76" s="59"/>
      <c r="AG76" s="59"/>
      <c r="AH76" s="60"/>
      <c r="AI76" s="13"/>
      <c r="AJ76" s="13"/>
      <c r="AK76" s="38"/>
      <c r="AL76" s="13"/>
      <c r="AM76" s="13"/>
      <c r="AN76" s="13"/>
      <c r="AO76" s="44"/>
      <c r="AP76" s="13"/>
      <c r="AQ76" s="13"/>
      <c r="AR76" s="38"/>
      <c r="AS76" s="13"/>
      <c r="AT76" s="13"/>
      <c r="AU76" s="13"/>
      <c r="AV76" s="47"/>
      <c r="AW76" s="13"/>
      <c r="AX76" s="13"/>
      <c r="AY76" s="38"/>
      <c r="AZ76" s="13"/>
      <c r="BA76" s="13"/>
      <c r="BB76" s="13"/>
      <c r="BC76" s="44"/>
      <c r="BD76" s="13"/>
      <c r="BE76" s="13"/>
      <c r="BF76" s="38"/>
      <c r="BG76" s="13"/>
      <c r="BH76" s="13"/>
      <c r="BI76" s="13"/>
      <c r="BJ76" s="44"/>
      <c r="BK76" s="13"/>
      <c r="BL76" s="13"/>
      <c r="BM76" s="38"/>
      <c r="BN76" s="13"/>
      <c r="BO76" s="13"/>
      <c r="BP76" s="13"/>
      <c r="BQ76" s="44"/>
      <c r="BR76" s="13"/>
      <c r="BS76" s="13"/>
      <c r="BT76" s="13"/>
      <c r="BU76" s="13"/>
      <c r="BV76" s="13"/>
      <c r="BW76" s="13"/>
      <c r="BX76" s="44"/>
      <c r="BY76" s="13"/>
      <c r="BZ76" s="13"/>
      <c r="CA76" s="13"/>
      <c r="CB76" s="13"/>
      <c r="CC76" s="13"/>
      <c r="CD76" s="13"/>
      <c r="CE76" s="44"/>
      <c r="CF76" s="13"/>
      <c r="CG76" s="13"/>
      <c r="CH76" s="13"/>
      <c r="CI76" s="13"/>
      <c r="CJ76" s="13"/>
      <c r="CK76" s="13"/>
      <c r="CL76" s="47"/>
      <c r="CM76" s="13"/>
      <c r="CN76" s="13"/>
      <c r="CO76" s="13"/>
      <c r="CP76" s="13"/>
      <c r="CQ76" s="13"/>
      <c r="CR76" s="13"/>
      <c r="CS76" s="50"/>
      <c r="CT76" s="52">
        <f t="shared" si="41"/>
        <v>587000</v>
      </c>
      <c r="CU76" s="54" t="str">
        <f t="shared" ref="CU76:CU88" si="46">IF(CT76=K76,$G$8,IF(CT76=R76,$N$8,IF(CT76=Y76,$U$8,IF(CT76=AF76,$AB$8,IF(CT76=AM76,$AI$8,IF(CT76=AT76,$AP$8,IF(CT76=BA76,$AW$8,IF(CT76=BH76,$BD$8,IF(CT76=BO76,$BK$8,IF(CT76=BV76,$BR$8,IF(CT76=CC76,$BY$8,IF(CT76=CJ76,$CF$8,IF(CT76=CQ76,$CM$8)))))))))))))</f>
        <v>ANNAR DIAGNOSTICA IMPORT SAS</v>
      </c>
      <c r="CV76" s="55">
        <v>725900</v>
      </c>
      <c r="CW76" s="52">
        <f t="shared" si="42"/>
        <v>138900</v>
      </c>
    </row>
    <row r="77" spans="1:101" ht="12.75" customHeight="1" x14ac:dyDescent="0.25">
      <c r="A77" s="9">
        <v>68</v>
      </c>
      <c r="B77" s="10" t="s">
        <v>163</v>
      </c>
      <c r="C77" s="19" t="s">
        <v>43</v>
      </c>
      <c r="D77" s="19" t="s">
        <v>43</v>
      </c>
      <c r="E77" s="11" t="s">
        <v>162</v>
      </c>
      <c r="F77" s="11">
        <v>2</v>
      </c>
      <c r="G77" s="13"/>
      <c r="H77" s="13"/>
      <c r="I77" s="38"/>
      <c r="J77" s="13"/>
      <c r="K77" s="13"/>
      <c r="L77" s="13"/>
      <c r="M77" s="44"/>
      <c r="N77" s="13" t="s">
        <v>208</v>
      </c>
      <c r="O77" s="13">
        <v>309000</v>
      </c>
      <c r="P77" s="38">
        <v>0</v>
      </c>
      <c r="Q77" s="13">
        <f t="shared" si="43"/>
        <v>0</v>
      </c>
      <c r="R77" s="13">
        <f t="shared" si="44"/>
        <v>309000</v>
      </c>
      <c r="S77" s="13">
        <f t="shared" si="45"/>
        <v>618000</v>
      </c>
      <c r="T77" s="44" t="s">
        <v>202</v>
      </c>
      <c r="U77" s="13"/>
      <c r="V77" s="13"/>
      <c r="W77" s="13"/>
      <c r="X77" s="13"/>
      <c r="Y77" s="13"/>
      <c r="Z77" s="13"/>
      <c r="AA77" s="44"/>
      <c r="AB77" s="59"/>
      <c r="AC77" s="59"/>
      <c r="AD77" s="59"/>
      <c r="AE77" s="59"/>
      <c r="AF77" s="59"/>
      <c r="AG77" s="59"/>
      <c r="AH77" s="60"/>
      <c r="AI77" s="13"/>
      <c r="AJ77" s="13"/>
      <c r="AK77" s="38"/>
      <c r="AL77" s="13"/>
      <c r="AM77" s="13"/>
      <c r="AN77" s="13"/>
      <c r="AO77" s="44"/>
      <c r="AP77" s="13"/>
      <c r="AQ77" s="13"/>
      <c r="AR77" s="38"/>
      <c r="AS77" s="13"/>
      <c r="AT77" s="13"/>
      <c r="AU77" s="13"/>
      <c r="AV77" s="47"/>
      <c r="AW77" s="13"/>
      <c r="AX77" s="13"/>
      <c r="AY77" s="38"/>
      <c r="AZ77" s="13"/>
      <c r="BA77" s="13"/>
      <c r="BB77" s="13"/>
      <c r="BC77" s="44"/>
      <c r="BD77" s="13"/>
      <c r="BE77" s="13"/>
      <c r="BF77" s="38"/>
      <c r="BG77" s="13"/>
      <c r="BH77" s="13"/>
      <c r="BI77" s="13"/>
      <c r="BJ77" s="44"/>
      <c r="BK77" s="13"/>
      <c r="BL77" s="13"/>
      <c r="BM77" s="38"/>
      <c r="BN77" s="13"/>
      <c r="BO77" s="13"/>
      <c r="BP77" s="13"/>
      <c r="BQ77" s="44"/>
      <c r="BR77" s="13"/>
      <c r="BS77" s="13"/>
      <c r="BT77" s="13"/>
      <c r="BU77" s="13"/>
      <c r="BV77" s="13"/>
      <c r="BW77" s="13"/>
      <c r="BX77" s="44"/>
      <c r="BY77" s="13"/>
      <c r="BZ77" s="13"/>
      <c r="CA77" s="13"/>
      <c r="CB77" s="13"/>
      <c r="CC77" s="13"/>
      <c r="CD77" s="13"/>
      <c r="CE77" s="44"/>
      <c r="CF77" s="13"/>
      <c r="CG77" s="13"/>
      <c r="CH77" s="13"/>
      <c r="CI77" s="13"/>
      <c r="CJ77" s="13"/>
      <c r="CK77" s="13"/>
      <c r="CL77" s="47"/>
      <c r="CM77" s="13"/>
      <c r="CN77" s="13"/>
      <c r="CO77" s="13"/>
      <c r="CP77" s="13"/>
      <c r="CQ77" s="13"/>
      <c r="CR77" s="13"/>
      <c r="CS77" s="50"/>
      <c r="CT77" s="52">
        <f t="shared" si="41"/>
        <v>309000</v>
      </c>
      <c r="CU77" s="54" t="str">
        <f t="shared" si="46"/>
        <v>ANNAR DIAGNOSTICA IMPORT SAS</v>
      </c>
      <c r="CV77" s="55">
        <v>489090</v>
      </c>
      <c r="CW77" s="52">
        <f t="shared" si="42"/>
        <v>180090</v>
      </c>
    </row>
    <row r="78" spans="1:101" ht="12.75" customHeight="1" x14ac:dyDescent="0.25">
      <c r="A78" s="9">
        <v>69</v>
      </c>
      <c r="B78" s="10" t="s">
        <v>164</v>
      </c>
      <c r="C78" s="19" t="s">
        <v>43</v>
      </c>
      <c r="D78" s="19" t="s">
        <v>43</v>
      </c>
      <c r="E78" s="11" t="s">
        <v>165</v>
      </c>
      <c r="F78" s="11">
        <v>2</v>
      </c>
      <c r="G78" s="13"/>
      <c r="H78" s="13"/>
      <c r="I78" s="38"/>
      <c r="J78" s="13"/>
      <c r="K78" s="13"/>
      <c r="L78" s="13"/>
      <c r="M78" s="44"/>
      <c r="N78" s="13" t="s">
        <v>208</v>
      </c>
      <c r="O78" s="13">
        <v>198000</v>
      </c>
      <c r="P78" s="38">
        <v>0</v>
      </c>
      <c r="Q78" s="13">
        <f t="shared" si="43"/>
        <v>0</v>
      </c>
      <c r="R78" s="13">
        <f t="shared" si="44"/>
        <v>198000</v>
      </c>
      <c r="S78" s="13">
        <f t="shared" si="45"/>
        <v>396000</v>
      </c>
      <c r="T78" s="44" t="s">
        <v>202</v>
      </c>
      <c r="U78" s="13"/>
      <c r="V78" s="13"/>
      <c r="W78" s="13"/>
      <c r="X78" s="13"/>
      <c r="Y78" s="13"/>
      <c r="Z78" s="13"/>
      <c r="AA78" s="44"/>
      <c r="AB78" s="59"/>
      <c r="AC78" s="59"/>
      <c r="AD78" s="59"/>
      <c r="AE78" s="59"/>
      <c r="AF78" s="59"/>
      <c r="AG78" s="59"/>
      <c r="AH78" s="60"/>
      <c r="AI78" s="13"/>
      <c r="AJ78" s="13"/>
      <c r="AK78" s="38"/>
      <c r="AL78" s="13"/>
      <c r="AM78" s="13"/>
      <c r="AN78" s="13"/>
      <c r="AO78" s="44"/>
      <c r="AP78" s="13"/>
      <c r="AQ78" s="13"/>
      <c r="AR78" s="38"/>
      <c r="AS78" s="13"/>
      <c r="AT78" s="13"/>
      <c r="AU78" s="13"/>
      <c r="AV78" s="47"/>
      <c r="AW78" s="13"/>
      <c r="AX78" s="13"/>
      <c r="AY78" s="38"/>
      <c r="AZ78" s="13"/>
      <c r="BA78" s="13"/>
      <c r="BB78" s="13"/>
      <c r="BC78" s="44"/>
      <c r="BD78" s="13"/>
      <c r="BE78" s="13"/>
      <c r="BF78" s="38"/>
      <c r="BG78" s="13"/>
      <c r="BH78" s="13"/>
      <c r="BI78" s="13"/>
      <c r="BJ78" s="44"/>
      <c r="BK78" s="13"/>
      <c r="BL78" s="13"/>
      <c r="BM78" s="38"/>
      <c r="BN78" s="13"/>
      <c r="BO78" s="13"/>
      <c r="BP78" s="13"/>
      <c r="BQ78" s="44"/>
      <c r="BR78" s="13"/>
      <c r="BS78" s="13"/>
      <c r="BT78" s="13"/>
      <c r="BU78" s="13"/>
      <c r="BV78" s="13"/>
      <c r="BW78" s="13"/>
      <c r="BX78" s="44"/>
      <c r="BY78" s="13"/>
      <c r="BZ78" s="13"/>
      <c r="CA78" s="13"/>
      <c r="CB78" s="13"/>
      <c r="CC78" s="13"/>
      <c r="CD78" s="13"/>
      <c r="CE78" s="44"/>
      <c r="CF78" s="13"/>
      <c r="CG78" s="13"/>
      <c r="CH78" s="13"/>
      <c r="CI78" s="13"/>
      <c r="CJ78" s="13"/>
      <c r="CK78" s="13"/>
      <c r="CL78" s="47"/>
      <c r="CM78" s="13"/>
      <c r="CN78" s="13"/>
      <c r="CO78" s="13"/>
      <c r="CP78" s="13"/>
      <c r="CQ78" s="13"/>
      <c r="CR78" s="13"/>
      <c r="CS78" s="50"/>
      <c r="CT78" s="52">
        <f t="shared" si="41"/>
        <v>198000</v>
      </c>
      <c r="CU78" s="54" t="str">
        <f t="shared" si="46"/>
        <v>ANNAR DIAGNOSTICA IMPORT SAS</v>
      </c>
      <c r="CV78" s="55">
        <v>285600</v>
      </c>
      <c r="CW78" s="52">
        <f t="shared" si="42"/>
        <v>87600</v>
      </c>
    </row>
    <row r="79" spans="1:101" ht="12.75" customHeight="1" x14ac:dyDescent="0.25">
      <c r="A79" s="9">
        <v>70</v>
      </c>
      <c r="B79" s="10" t="s">
        <v>166</v>
      </c>
      <c r="C79" s="19" t="s">
        <v>43</v>
      </c>
      <c r="D79" s="19" t="s">
        <v>43</v>
      </c>
      <c r="E79" s="11" t="s">
        <v>165</v>
      </c>
      <c r="F79" s="11">
        <v>2</v>
      </c>
      <c r="G79" s="13"/>
      <c r="H79" s="13"/>
      <c r="I79" s="38"/>
      <c r="J79" s="13"/>
      <c r="K79" s="13"/>
      <c r="L79" s="13"/>
      <c r="M79" s="44"/>
      <c r="N79" s="13" t="s">
        <v>208</v>
      </c>
      <c r="O79" s="13">
        <v>157000</v>
      </c>
      <c r="P79" s="38">
        <v>0</v>
      </c>
      <c r="Q79" s="13">
        <f t="shared" si="43"/>
        <v>0</v>
      </c>
      <c r="R79" s="13">
        <f t="shared" si="44"/>
        <v>157000</v>
      </c>
      <c r="S79" s="13">
        <f t="shared" si="45"/>
        <v>314000</v>
      </c>
      <c r="T79" s="44" t="s">
        <v>202</v>
      </c>
      <c r="U79" s="13"/>
      <c r="V79" s="13"/>
      <c r="W79" s="13"/>
      <c r="X79" s="13"/>
      <c r="Y79" s="13"/>
      <c r="Z79" s="13"/>
      <c r="AA79" s="44"/>
      <c r="AB79" s="59"/>
      <c r="AC79" s="59"/>
      <c r="AD79" s="59"/>
      <c r="AE79" s="59"/>
      <c r="AF79" s="59"/>
      <c r="AG79" s="59"/>
      <c r="AH79" s="60"/>
      <c r="AI79" s="13"/>
      <c r="AJ79" s="13"/>
      <c r="AK79" s="38"/>
      <c r="AL79" s="13"/>
      <c r="AM79" s="13"/>
      <c r="AN79" s="13"/>
      <c r="AO79" s="44"/>
      <c r="AP79" s="13"/>
      <c r="AQ79" s="13"/>
      <c r="AR79" s="38"/>
      <c r="AS79" s="13"/>
      <c r="AT79" s="13"/>
      <c r="AU79" s="13"/>
      <c r="AV79" s="47"/>
      <c r="AW79" s="13"/>
      <c r="AX79" s="13"/>
      <c r="AY79" s="38"/>
      <c r="AZ79" s="13"/>
      <c r="BA79" s="13"/>
      <c r="BB79" s="13"/>
      <c r="BC79" s="44"/>
      <c r="BD79" s="13"/>
      <c r="BE79" s="13"/>
      <c r="BF79" s="38"/>
      <c r="BG79" s="13"/>
      <c r="BH79" s="13"/>
      <c r="BI79" s="13"/>
      <c r="BJ79" s="44"/>
      <c r="BK79" s="13"/>
      <c r="BL79" s="13"/>
      <c r="BM79" s="38"/>
      <c r="BN79" s="13"/>
      <c r="BO79" s="13"/>
      <c r="BP79" s="13"/>
      <c r="BQ79" s="44"/>
      <c r="BR79" s="13"/>
      <c r="BS79" s="13"/>
      <c r="BT79" s="13"/>
      <c r="BU79" s="13"/>
      <c r="BV79" s="13"/>
      <c r="BW79" s="13"/>
      <c r="BX79" s="44"/>
      <c r="BY79" s="13"/>
      <c r="BZ79" s="13"/>
      <c r="CA79" s="13"/>
      <c r="CB79" s="13"/>
      <c r="CC79" s="13"/>
      <c r="CD79" s="13"/>
      <c r="CE79" s="44"/>
      <c r="CF79" s="13"/>
      <c r="CG79" s="13"/>
      <c r="CH79" s="13"/>
      <c r="CI79" s="13"/>
      <c r="CJ79" s="13"/>
      <c r="CK79" s="13"/>
      <c r="CL79" s="47"/>
      <c r="CM79" s="13"/>
      <c r="CN79" s="13"/>
      <c r="CO79" s="13"/>
      <c r="CP79" s="13"/>
      <c r="CQ79" s="13"/>
      <c r="CR79" s="13"/>
      <c r="CS79" s="50"/>
      <c r="CT79" s="52">
        <f t="shared" si="41"/>
        <v>157000</v>
      </c>
      <c r="CU79" s="54" t="str">
        <f t="shared" si="46"/>
        <v>ANNAR DIAGNOSTICA IMPORT SAS</v>
      </c>
      <c r="CV79" s="55">
        <v>1106700</v>
      </c>
      <c r="CW79" s="52">
        <f t="shared" si="42"/>
        <v>949700</v>
      </c>
    </row>
    <row r="80" spans="1:101" ht="12.75" customHeight="1" x14ac:dyDescent="0.25">
      <c r="A80" s="9">
        <v>71</v>
      </c>
      <c r="B80" s="10" t="s">
        <v>167</v>
      </c>
      <c r="C80" s="19" t="s">
        <v>158</v>
      </c>
      <c r="D80" s="19" t="s">
        <v>158</v>
      </c>
      <c r="E80" s="19" t="s">
        <v>168</v>
      </c>
      <c r="F80" s="11">
        <v>1</v>
      </c>
      <c r="G80" s="13"/>
      <c r="H80" s="13"/>
      <c r="I80" s="38"/>
      <c r="J80" s="13"/>
      <c r="K80" s="13"/>
      <c r="L80" s="13"/>
      <c r="M80" s="44"/>
      <c r="N80" s="13"/>
      <c r="O80" s="13"/>
      <c r="P80" s="38"/>
      <c r="Q80" s="13"/>
      <c r="R80" s="13"/>
      <c r="S80" s="13"/>
      <c r="T80" s="44"/>
      <c r="U80" s="13"/>
      <c r="V80" s="13"/>
      <c r="W80" s="13"/>
      <c r="X80" s="13"/>
      <c r="Y80" s="13"/>
      <c r="Z80" s="13"/>
      <c r="AA80" s="44"/>
      <c r="AB80" s="59"/>
      <c r="AC80" s="59"/>
      <c r="AD80" s="59"/>
      <c r="AE80" s="59"/>
      <c r="AF80" s="59"/>
      <c r="AG80" s="59"/>
      <c r="AH80" s="60"/>
      <c r="AI80" s="13"/>
      <c r="AJ80" s="13"/>
      <c r="AK80" s="38"/>
      <c r="AL80" s="13"/>
      <c r="AM80" s="13"/>
      <c r="AN80" s="13"/>
      <c r="AO80" s="44"/>
      <c r="AP80" s="13"/>
      <c r="AQ80" s="13"/>
      <c r="AR80" s="38"/>
      <c r="AS80" s="13"/>
      <c r="AT80" s="13"/>
      <c r="AU80" s="13"/>
      <c r="AV80" s="47"/>
      <c r="AW80" s="13"/>
      <c r="AX80" s="13"/>
      <c r="AY80" s="38"/>
      <c r="AZ80" s="13"/>
      <c r="BA80" s="13"/>
      <c r="BB80" s="13"/>
      <c r="BC80" s="44"/>
      <c r="BD80" s="13"/>
      <c r="BE80" s="13"/>
      <c r="BF80" s="38"/>
      <c r="BG80" s="13"/>
      <c r="BH80" s="13"/>
      <c r="BI80" s="13"/>
      <c r="BJ80" s="44"/>
      <c r="BK80" s="13" t="s">
        <v>245</v>
      </c>
      <c r="BL80" s="13">
        <v>487000</v>
      </c>
      <c r="BM80" s="38">
        <v>0</v>
      </c>
      <c r="BN80" s="13">
        <f t="shared" ref="BN80:BN87" si="47">+BL80*BM80</f>
        <v>0</v>
      </c>
      <c r="BO80" s="13">
        <f t="shared" ref="BO80:BO87" si="48">ROUND(BL80+BN80,0)</f>
        <v>487000</v>
      </c>
      <c r="BP80" s="13">
        <f t="shared" ref="BP80:BP87" si="49">BO80*F80</f>
        <v>487000</v>
      </c>
      <c r="BQ80" s="44" t="s">
        <v>249</v>
      </c>
      <c r="BR80" s="13"/>
      <c r="BS80" s="13"/>
      <c r="BT80" s="13"/>
      <c r="BU80" s="13"/>
      <c r="BV80" s="13"/>
      <c r="BW80" s="13"/>
      <c r="BX80" s="44"/>
      <c r="BY80" s="13"/>
      <c r="BZ80" s="13"/>
      <c r="CA80" s="13"/>
      <c r="CB80" s="13"/>
      <c r="CC80" s="13"/>
      <c r="CD80" s="13"/>
      <c r="CE80" s="44"/>
      <c r="CF80" s="13"/>
      <c r="CG80" s="13"/>
      <c r="CH80" s="13"/>
      <c r="CI80" s="13"/>
      <c r="CJ80" s="13"/>
      <c r="CK80" s="13"/>
      <c r="CL80" s="47"/>
      <c r="CM80" s="13" t="s">
        <v>270</v>
      </c>
      <c r="CN80" s="13">
        <v>553520</v>
      </c>
      <c r="CO80" s="13">
        <v>0.19</v>
      </c>
      <c r="CP80" s="13">
        <f t="shared" si="5"/>
        <v>105168.8</v>
      </c>
      <c r="CQ80" s="13">
        <f t="shared" si="6"/>
        <v>658689</v>
      </c>
      <c r="CR80" s="13">
        <f t="shared" ref="CR80:CR86" si="50">CQ80*F80</f>
        <v>658689</v>
      </c>
      <c r="CS80" s="50" t="s">
        <v>277</v>
      </c>
      <c r="CT80" s="52">
        <f t="shared" si="41"/>
        <v>487000</v>
      </c>
      <c r="CU80" s="54" t="str">
        <f t="shared" si="46"/>
        <v>MR Y CIA S.A.S</v>
      </c>
      <c r="CV80" s="55">
        <v>704480</v>
      </c>
      <c r="CW80" s="52">
        <f t="shared" si="42"/>
        <v>217480</v>
      </c>
    </row>
    <row r="81" spans="1:101" ht="12.75" customHeight="1" x14ac:dyDescent="0.25">
      <c r="A81" s="9">
        <v>72</v>
      </c>
      <c r="B81" s="10" t="s">
        <v>169</v>
      </c>
      <c r="C81" s="19" t="s">
        <v>79</v>
      </c>
      <c r="D81" s="19" t="s">
        <v>170</v>
      </c>
      <c r="E81" s="11" t="s">
        <v>171</v>
      </c>
      <c r="F81" s="11">
        <v>1</v>
      </c>
      <c r="G81" s="13"/>
      <c r="H81" s="13"/>
      <c r="I81" s="38"/>
      <c r="J81" s="13"/>
      <c r="K81" s="13"/>
      <c r="L81" s="13"/>
      <c r="M81" s="44"/>
      <c r="N81" s="13" t="s">
        <v>171</v>
      </c>
      <c r="O81" s="13">
        <v>344000</v>
      </c>
      <c r="P81" s="38">
        <v>0</v>
      </c>
      <c r="Q81" s="13">
        <f t="shared" si="43"/>
        <v>0</v>
      </c>
      <c r="R81" s="13">
        <f t="shared" si="44"/>
        <v>344000</v>
      </c>
      <c r="S81" s="13">
        <f t="shared" si="45"/>
        <v>344000</v>
      </c>
      <c r="T81" s="44" t="s">
        <v>210</v>
      </c>
      <c r="U81" s="13"/>
      <c r="V81" s="13"/>
      <c r="W81" s="13"/>
      <c r="X81" s="13"/>
      <c r="Y81" s="13"/>
      <c r="Z81" s="13"/>
      <c r="AA81" s="44"/>
      <c r="AB81" s="59"/>
      <c r="AC81" s="59"/>
      <c r="AD81" s="59"/>
      <c r="AE81" s="59"/>
      <c r="AF81" s="59"/>
      <c r="AG81" s="59"/>
      <c r="AH81" s="60"/>
      <c r="AI81" s="13"/>
      <c r="AJ81" s="13"/>
      <c r="AK81" s="38"/>
      <c r="AL81" s="13"/>
      <c r="AM81" s="13"/>
      <c r="AN81" s="13"/>
      <c r="AO81" s="44"/>
      <c r="AP81" s="13"/>
      <c r="AQ81" s="13"/>
      <c r="AR81" s="38"/>
      <c r="AS81" s="13"/>
      <c r="AT81" s="13"/>
      <c r="AU81" s="13"/>
      <c r="AV81" s="47"/>
      <c r="AW81" s="13"/>
      <c r="AX81" s="13"/>
      <c r="AY81" s="38"/>
      <c r="AZ81" s="13"/>
      <c r="BA81" s="13"/>
      <c r="BB81" s="13"/>
      <c r="BC81" s="44"/>
      <c r="BD81" s="13"/>
      <c r="BE81" s="13"/>
      <c r="BF81" s="38"/>
      <c r="BG81" s="13"/>
      <c r="BH81" s="13"/>
      <c r="BI81" s="13"/>
      <c r="BJ81" s="44"/>
      <c r="BK81" s="13"/>
      <c r="BL81" s="13"/>
      <c r="BM81" s="38"/>
      <c r="BN81" s="13"/>
      <c r="BO81" s="13"/>
      <c r="BP81" s="13"/>
      <c r="BQ81" s="44"/>
      <c r="BR81" s="13"/>
      <c r="BS81" s="13"/>
      <c r="BT81" s="13"/>
      <c r="BU81" s="13"/>
      <c r="BV81" s="13"/>
      <c r="BW81" s="13"/>
      <c r="BX81" s="44"/>
      <c r="BY81" s="13"/>
      <c r="BZ81" s="13"/>
      <c r="CA81" s="13"/>
      <c r="CB81" s="13"/>
      <c r="CC81" s="13"/>
      <c r="CD81" s="13"/>
      <c r="CE81" s="44"/>
      <c r="CF81" s="13"/>
      <c r="CG81" s="13"/>
      <c r="CH81" s="13"/>
      <c r="CI81" s="13"/>
      <c r="CJ81" s="13"/>
      <c r="CK81" s="13"/>
      <c r="CL81" s="47"/>
      <c r="CM81" s="13"/>
      <c r="CN81" s="13"/>
      <c r="CO81" s="13"/>
      <c r="CP81" s="13"/>
      <c r="CQ81" s="13"/>
      <c r="CR81" s="13"/>
      <c r="CS81" s="50"/>
      <c r="CT81" s="52">
        <f t="shared" si="41"/>
        <v>344000</v>
      </c>
      <c r="CU81" s="54" t="str">
        <f t="shared" si="46"/>
        <v>ANNAR DIAGNOSTICA IMPORT SAS</v>
      </c>
      <c r="CV81" s="55">
        <v>737800</v>
      </c>
      <c r="CW81" s="52">
        <f t="shared" si="42"/>
        <v>393800</v>
      </c>
    </row>
    <row r="82" spans="1:101" ht="12.75" customHeight="1" x14ac:dyDescent="0.25">
      <c r="A82" s="9">
        <v>73</v>
      </c>
      <c r="B82" s="10" t="s">
        <v>172</v>
      </c>
      <c r="C82" s="19" t="s">
        <v>79</v>
      </c>
      <c r="D82" s="19" t="s">
        <v>90</v>
      </c>
      <c r="E82" s="19" t="s">
        <v>173</v>
      </c>
      <c r="F82" s="11">
        <v>1</v>
      </c>
      <c r="G82" s="13"/>
      <c r="H82" s="13"/>
      <c r="I82" s="38"/>
      <c r="J82" s="13"/>
      <c r="K82" s="13"/>
      <c r="L82" s="13"/>
      <c r="M82" s="44"/>
      <c r="N82" s="13"/>
      <c r="O82" s="13"/>
      <c r="P82" s="38"/>
      <c r="Q82" s="13"/>
      <c r="R82" s="13"/>
      <c r="S82" s="13"/>
      <c r="T82" s="44"/>
      <c r="U82" s="13"/>
      <c r="V82" s="13"/>
      <c r="W82" s="13"/>
      <c r="X82" s="13"/>
      <c r="Y82" s="13"/>
      <c r="Z82" s="13"/>
      <c r="AA82" s="44"/>
      <c r="AB82" s="59"/>
      <c r="AC82" s="59"/>
      <c r="AD82" s="59"/>
      <c r="AE82" s="59"/>
      <c r="AF82" s="59"/>
      <c r="AG82" s="59"/>
      <c r="AH82" s="60"/>
      <c r="AI82" s="13"/>
      <c r="AJ82" s="13"/>
      <c r="AK82" s="38"/>
      <c r="AL82" s="13"/>
      <c r="AM82" s="13"/>
      <c r="AN82" s="13"/>
      <c r="AO82" s="44"/>
      <c r="AP82" s="13"/>
      <c r="AQ82" s="13"/>
      <c r="AR82" s="38"/>
      <c r="AS82" s="13"/>
      <c r="AT82" s="13"/>
      <c r="AU82" s="13"/>
      <c r="AV82" s="47"/>
      <c r="AW82" s="13"/>
      <c r="AX82" s="13"/>
      <c r="AY82" s="38"/>
      <c r="AZ82" s="13"/>
      <c r="BA82" s="13"/>
      <c r="BB82" s="13"/>
      <c r="BC82" s="44"/>
      <c r="BD82" s="13"/>
      <c r="BE82" s="13"/>
      <c r="BF82" s="38"/>
      <c r="BG82" s="13"/>
      <c r="BH82" s="13"/>
      <c r="BI82" s="13"/>
      <c r="BJ82" s="44"/>
      <c r="BK82" s="13"/>
      <c r="BL82" s="13"/>
      <c r="BM82" s="38"/>
      <c r="BN82" s="13"/>
      <c r="BO82" s="13"/>
      <c r="BP82" s="13"/>
      <c r="BQ82" s="44"/>
      <c r="BR82" s="13"/>
      <c r="BS82" s="13"/>
      <c r="BT82" s="13"/>
      <c r="BU82" s="13"/>
      <c r="BV82" s="13"/>
      <c r="BW82" s="13"/>
      <c r="BX82" s="44"/>
      <c r="BY82" s="13"/>
      <c r="BZ82" s="13"/>
      <c r="CA82" s="13"/>
      <c r="CB82" s="13"/>
      <c r="CC82" s="13"/>
      <c r="CD82" s="13"/>
      <c r="CE82" s="44"/>
      <c r="CF82" s="13" t="s">
        <v>264</v>
      </c>
      <c r="CG82" s="13">
        <v>1100000</v>
      </c>
      <c r="CH82" s="13">
        <v>0.19</v>
      </c>
      <c r="CI82" s="13">
        <f t="shared" ref="CI82:CI86" si="51">+CG82*CH82</f>
        <v>209000</v>
      </c>
      <c r="CJ82" s="13">
        <f t="shared" ref="CJ82:CJ86" si="52">ROUND(CG82+CI82,0)</f>
        <v>1309000</v>
      </c>
      <c r="CK82" s="13">
        <f t="shared" ref="CK82:CK86" si="53">CJ82*F82</f>
        <v>1309000</v>
      </c>
      <c r="CL82" s="47" t="s">
        <v>267</v>
      </c>
      <c r="CM82" s="13"/>
      <c r="CN82" s="13"/>
      <c r="CO82" s="13"/>
      <c r="CP82" s="13"/>
      <c r="CQ82" s="13"/>
      <c r="CR82" s="13"/>
      <c r="CS82" s="50"/>
      <c r="CT82" s="52">
        <f t="shared" si="41"/>
        <v>1309000</v>
      </c>
      <c r="CU82" s="54" t="str">
        <f t="shared" si="46"/>
        <v>Scientific Products SAS</v>
      </c>
      <c r="CV82" s="55">
        <v>5771500</v>
      </c>
      <c r="CW82" s="52">
        <f t="shared" si="42"/>
        <v>4462500</v>
      </c>
    </row>
    <row r="83" spans="1:101" ht="90.75" customHeight="1" x14ac:dyDescent="0.25">
      <c r="A83" s="9">
        <v>74</v>
      </c>
      <c r="B83" s="10" t="s">
        <v>174</v>
      </c>
      <c r="C83" s="19" t="s">
        <v>75</v>
      </c>
      <c r="D83" s="19" t="s">
        <v>76</v>
      </c>
      <c r="E83" s="20" t="s">
        <v>175</v>
      </c>
      <c r="F83" s="11">
        <v>2</v>
      </c>
      <c r="G83" s="13"/>
      <c r="H83" s="13"/>
      <c r="I83" s="38"/>
      <c r="J83" s="13"/>
      <c r="K83" s="13"/>
      <c r="L83" s="13"/>
      <c r="M83" s="44"/>
      <c r="N83" s="13"/>
      <c r="O83" s="13"/>
      <c r="P83" s="38"/>
      <c r="Q83" s="13"/>
      <c r="R83" s="13"/>
      <c r="S83" s="13"/>
      <c r="T83" s="44"/>
      <c r="U83" s="13"/>
      <c r="V83" s="13"/>
      <c r="W83" s="13"/>
      <c r="X83" s="13"/>
      <c r="Y83" s="13"/>
      <c r="Z83" s="13"/>
      <c r="AA83" s="44"/>
      <c r="AB83" s="59"/>
      <c r="AC83" s="59"/>
      <c r="AD83" s="59"/>
      <c r="AE83" s="59"/>
      <c r="AF83" s="59"/>
      <c r="AG83" s="59"/>
      <c r="AH83" s="60"/>
      <c r="AI83" s="13"/>
      <c r="AJ83" s="13"/>
      <c r="AK83" s="38"/>
      <c r="AL83" s="13"/>
      <c r="AM83" s="13"/>
      <c r="AN83" s="13"/>
      <c r="AO83" s="44"/>
      <c r="AP83" s="13"/>
      <c r="AQ83" s="13"/>
      <c r="AR83" s="38"/>
      <c r="AS83" s="13"/>
      <c r="AT83" s="13"/>
      <c r="AU83" s="13"/>
      <c r="AV83" s="47"/>
      <c r="AW83" s="13"/>
      <c r="AX83" s="13"/>
      <c r="AY83" s="38"/>
      <c r="AZ83" s="13"/>
      <c r="BA83" s="13"/>
      <c r="BB83" s="13"/>
      <c r="BC83" s="44"/>
      <c r="BD83" s="13"/>
      <c r="BE83" s="13"/>
      <c r="BF83" s="38"/>
      <c r="BG83" s="13"/>
      <c r="BH83" s="13"/>
      <c r="BI83" s="13"/>
      <c r="BJ83" s="44"/>
      <c r="BK83" s="13"/>
      <c r="BL83" s="13"/>
      <c r="BM83" s="38"/>
      <c r="BN83" s="13"/>
      <c r="BO83" s="13"/>
      <c r="BP83" s="13"/>
      <c r="BQ83" s="44"/>
      <c r="BR83" s="13"/>
      <c r="BS83" s="13"/>
      <c r="BT83" s="13"/>
      <c r="BU83" s="13"/>
      <c r="BV83" s="13"/>
      <c r="BW83" s="13"/>
      <c r="BX83" s="44"/>
      <c r="BY83" s="13"/>
      <c r="BZ83" s="13"/>
      <c r="CA83" s="13"/>
      <c r="CB83" s="13"/>
      <c r="CC83" s="13"/>
      <c r="CD83" s="13"/>
      <c r="CE83" s="44"/>
      <c r="CF83" s="13"/>
      <c r="CG83" s="13"/>
      <c r="CH83" s="13"/>
      <c r="CI83" s="13"/>
      <c r="CJ83" s="13"/>
      <c r="CK83" s="13"/>
      <c r="CL83" s="47"/>
      <c r="CM83" s="13"/>
      <c r="CN83" s="13"/>
      <c r="CO83" s="13"/>
      <c r="CP83" s="13"/>
      <c r="CQ83" s="13"/>
      <c r="CR83" s="13"/>
      <c r="CS83" s="50"/>
      <c r="CT83" s="57">
        <f t="shared" si="41"/>
        <v>0</v>
      </c>
      <c r="CU83" s="56" t="s">
        <v>282</v>
      </c>
      <c r="CV83" s="58">
        <v>4748100</v>
      </c>
      <c r="CW83" s="57">
        <f t="shared" si="42"/>
        <v>4748100</v>
      </c>
    </row>
    <row r="84" spans="1:101" ht="90.75" customHeight="1" x14ac:dyDescent="0.25">
      <c r="A84" s="9">
        <v>75</v>
      </c>
      <c r="B84" s="10" t="s">
        <v>176</v>
      </c>
      <c r="C84" s="19" t="s">
        <v>79</v>
      </c>
      <c r="D84" s="19" t="s">
        <v>177</v>
      </c>
      <c r="E84" s="20" t="s">
        <v>178</v>
      </c>
      <c r="F84" s="11">
        <v>1</v>
      </c>
      <c r="G84" s="13"/>
      <c r="H84" s="13"/>
      <c r="I84" s="38"/>
      <c r="J84" s="13"/>
      <c r="K84" s="13"/>
      <c r="L84" s="13"/>
      <c r="M84" s="44"/>
      <c r="N84" s="13"/>
      <c r="O84" s="13"/>
      <c r="P84" s="38"/>
      <c r="Q84" s="13"/>
      <c r="R84" s="13"/>
      <c r="S84" s="13"/>
      <c r="T84" s="44"/>
      <c r="U84" s="13"/>
      <c r="V84" s="13"/>
      <c r="W84" s="13"/>
      <c r="X84" s="13"/>
      <c r="Y84" s="13"/>
      <c r="Z84" s="13"/>
      <c r="AA84" s="44"/>
      <c r="AB84" s="59"/>
      <c r="AC84" s="59"/>
      <c r="AD84" s="59"/>
      <c r="AE84" s="59"/>
      <c r="AF84" s="59"/>
      <c r="AG84" s="59"/>
      <c r="AH84" s="60"/>
      <c r="AI84" s="13"/>
      <c r="AJ84" s="13"/>
      <c r="AK84" s="38"/>
      <c r="AL84" s="13"/>
      <c r="AM84" s="13"/>
      <c r="AN84" s="13"/>
      <c r="AO84" s="44"/>
      <c r="AP84" s="13"/>
      <c r="AQ84" s="13"/>
      <c r="AR84" s="38"/>
      <c r="AS84" s="13"/>
      <c r="AT84" s="13"/>
      <c r="AU84" s="13"/>
      <c r="AV84" s="47"/>
      <c r="AW84" s="13"/>
      <c r="AX84" s="13"/>
      <c r="AY84" s="38"/>
      <c r="AZ84" s="13"/>
      <c r="BA84" s="13"/>
      <c r="BB84" s="13"/>
      <c r="BC84" s="44"/>
      <c r="BD84" s="13"/>
      <c r="BE84" s="13"/>
      <c r="BF84" s="38"/>
      <c r="BG84" s="13"/>
      <c r="BH84" s="13"/>
      <c r="BI84" s="13"/>
      <c r="BJ84" s="44"/>
      <c r="BK84" s="13"/>
      <c r="BL84" s="13"/>
      <c r="BM84" s="38"/>
      <c r="BN84" s="13"/>
      <c r="BO84" s="13"/>
      <c r="BP84" s="13"/>
      <c r="BQ84" s="44"/>
      <c r="BR84" s="13"/>
      <c r="BS84" s="13"/>
      <c r="BT84" s="13"/>
      <c r="BU84" s="13"/>
      <c r="BV84" s="13"/>
      <c r="BW84" s="13"/>
      <c r="BX84" s="44"/>
      <c r="BY84" s="13"/>
      <c r="BZ84" s="13"/>
      <c r="CA84" s="13"/>
      <c r="CB84" s="13"/>
      <c r="CC84" s="13"/>
      <c r="CD84" s="13"/>
      <c r="CE84" s="44"/>
      <c r="CF84" s="13"/>
      <c r="CG84" s="13"/>
      <c r="CH84" s="13"/>
      <c r="CI84" s="13"/>
      <c r="CJ84" s="13"/>
      <c r="CK84" s="13"/>
      <c r="CL84" s="47"/>
      <c r="CM84" s="13"/>
      <c r="CN84" s="13"/>
      <c r="CO84" s="13"/>
      <c r="CP84" s="13"/>
      <c r="CQ84" s="13"/>
      <c r="CR84" s="13"/>
      <c r="CS84" s="50"/>
      <c r="CT84" s="57">
        <f t="shared" si="41"/>
        <v>0</v>
      </c>
      <c r="CU84" s="56" t="s">
        <v>282</v>
      </c>
      <c r="CV84" s="58">
        <v>3558100</v>
      </c>
      <c r="CW84" s="57">
        <f t="shared" si="42"/>
        <v>3558100</v>
      </c>
    </row>
    <row r="85" spans="1:101" ht="12.75" customHeight="1" x14ac:dyDescent="0.25">
      <c r="A85" s="9">
        <v>76</v>
      </c>
      <c r="B85" s="14" t="s">
        <v>179</v>
      </c>
      <c r="C85" s="19" t="s">
        <v>180</v>
      </c>
      <c r="D85" s="19" t="s">
        <v>158</v>
      </c>
      <c r="E85" s="11" t="s">
        <v>181</v>
      </c>
      <c r="F85" s="11">
        <v>2</v>
      </c>
      <c r="G85" s="13" t="s">
        <v>196</v>
      </c>
      <c r="H85" s="13">
        <v>903400</v>
      </c>
      <c r="I85" s="38">
        <v>0.19</v>
      </c>
      <c r="J85" s="13">
        <f t="shared" si="0"/>
        <v>171646</v>
      </c>
      <c r="K85" s="13">
        <f t="shared" si="1"/>
        <v>1075046</v>
      </c>
      <c r="L85" s="13">
        <f t="shared" si="2"/>
        <v>2150092</v>
      </c>
      <c r="M85" s="44">
        <v>120</v>
      </c>
      <c r="N85" s="13"/>
      <c r="O85" s="13"/>
      <c r="P85" s="38"/>
      <c r="Q85" s="13"/>
      <c r="R85" s="13"/>
      <c r="S85" s="13"/>
      <c r="T85" s="44"/>
      <c r="U85" s="13"/>
      <c r="V85" s="13"/>
      <c r="W85" s="13"/>
      <c r="X85" s="13"/>
      <c r="Y85" s="13"/>
      <c r="Z85" s="13"/>
      <c r="AA85" s="44"/>
      <c r="AB85" s="59"/>
      <c r="AC85" s="59"/>
      <c r="AD85" s="59"/>
      <c r="AE85" s="59"/>
      <c r="AF85" s="59"/>
      <c r="AG85" s="59"/>
      <c r="AH85" s="60"/>
      <c r="AI85" s="13" t="s">
        <v>220</v>
      </c>
      <c r="AJ85" s="13">
        <v>921188</v>
      </c>
      <c r="AK85" s="38">
        <v>0.19</v>
      </c>
      <c r="AL85" s="13">
        <f t="shared" ref="AL85:AL86" si="54">+AJ85*AK85</f>
        <v>175025.72</v>
      </c>
      <c r="AM85" s="13">
        <f t="shared" ref="AM85:AM86" si="55">ROUND(AJ85+AL85,0)</f>
        <v>1096214</v>
      </c>
      <c r="AN85" s="13">
        <f t="shared" ref="AN85:AN86" si="56">AM85*F85</f>
        <v>2192428</v>
      </c>
      <c r="AO85" s="44" t="s">
        <v>222</v>
      </c>
      <c r="AP85" s="13"/>
      <c r="AQ85" s="13"/>
      <c r="AR85" s="38"/>
      <c r="AS85" s="13"/>
      <c r="AT85" s="13"/>
      <c r="AU85" s="13"/>
      <c r="AV85" s="47"/>
      <c r="AW85" s="13"/>
      <c r="AX85" s="13"/>
      <c r="AY85" s="38"/>
      <c r="AZ85" s="13"/>
      <c r="BA85" s="13"/>
      <c r="BB85" s="13"/>
      <c r="BC85" s="44"/>
      <c r="BD85" s="13"/>
      <c r="BE85" s="13"/>
      <c r="BF85" s="38"/>
      <c r="BG85" s="13"/>
      <c r="BH85" s="13"/>
      <c r="BI85" s="13"/>
      <c r="BJ85" s="44"/>
      <c r="BK85" s="13"/>
      <c r="BL85" s="13"/>
      <c r="BM85" s="38"/>
      <c r="BN85" s="13"/>
      <c r="BO85" s="13"/>
      <c r="BP85" s="13"/>
      <c r="BQ85" s="44"/>
      <c r="BR85" s="13"/>
      <c r="BS85" s="13"/>
      <c r="BT85" s="13"/>
      <c r="BU85" s="13"/>
      <c r="BV85" s="13"/>
      <c r="BW85" s="13"/>
      <c r="BX85" s="44"/>
      <c r="BY85" s="13"/>
      <c r="BZ85" s="13"/>
      <c r="CA85" s="13"/>
      <c r="CB85" s="13"/>
      <c r="CC85" s="13"/>
      <c r="CD85" s="13"/>
      <c r="CE85" s="44"/>
      <c r="CF85" s="13"/>
      <c r="CG85" s="13"/>
      <c r="CH85" s="13"/>
      <c r="CI85" s="13"/>
      <c r="CJ85" s="13"/>
      <c r="CK85" s="13"/>
      <c r="CL85" s="47"/>
      <c r="CM85" s="13" t="s">
        <v>269</v>
      </c>
      <c r="CN85" s="13">
        <v>1258648.3799999999</v>
      </c>
      <c r="CO85" s="13">
        <v>0.19</v>
      </c>
      <c r="CP85" s="13">
        <f t="shared" si="5"/>
        <v>239143.19219999999</v>
      </c>
      <c r="CQ85" s="13">
        <f t="shared" si="6"/>
        <v>1497792</v>
      </c>
      <c r="CR85" s="13">
        <f t="shared" si="50"/>
        <v>2995584</v>
      </c>
      <c r="CS85" s="50" t="s">
        <v>277</v>
      </c>
      <c r="CT85" s="52">
        <f t="shared" si="41"/>
        <v>1075046</v>
      </c>
      <c r="CU85" s="54" t="str">
        <f t="shared" si="46"/>
        <v>ADEQUIM S.A.S.</v>
      </c>
      <c r="CV85" s="55">
        <v>1601916</v>
      </c>
      <c r="CW85" s="52">
        <f t="shared" si="42"/>
        <v>526870</v>
      </c>
    </row>
    <row r="86" spans="1:101" ht="12.75" customHeight="1" x14ac:dyDescent="0.25">
      <c r="A86" s="9">
        <v>77</v>
      </c>
      <c r="B86" s="14" t="s">
        <v>182</v>
      </c>
      <c r="C86" s="19" t="s">
        <v>183</v>
      </c>
      <c r="D86" s="19" t="s">
        <v>184</v>
      </c>
      <c r="E86" s="11" t="s">
        <v>185</v>
      </c>
      <c r="F86" s="11">
        <v>5</v>
      </c>
      <c r="G86" s="13"/>
      <c r="H86" s="13"/>
      <c r="I86" s="38"/>
      <c r="J86" s="13"/>
      <c r="K86" s="13"/>
      <c r="L86" s="13"/>
      <c r="M86" s="44"/>
      <c r="N86" s="13" t="s">
        <v>209</v>
      </c>
      <c r="O86" s="13">
        <v>156000</v>
      </c>
      <c r="P86" s="38">
        <v>0.19</v>
      </c>
      <c r="Q86" s="13">
        <f t="shared" si="43"/>
        <v>29640</v>
      </c>
      <c r="R86" s="13">
        <f t="shared" si="44"/>
        <v>185640</v>
      </c>
      <c r="S86" s="13">
        <f t="shared" si="45"/>
        <v>928200</v>
      </c>
      <c r="T86" s="44" t="s">
        <v>202</v>
      </c>
      <c r="U86" s="13"/>
      <c r="V86" s="13"/>
      <c r="W86" s="13"/>
      <c r="X86" s="13"/>
      <c r="Y86" s="13"/>
      <c r="Z86" s="13"/>
      <c r="AA86" s="44"/>
      <c r="AB86" s="59"/>
      <c r="AC86" s="59"/>
      <c r="AD86" s="59"/>
      <c r="AE86" s="59"/>
      <c r="AF86" s="59"/>
      <c r="AG86" s="59"/>
      <c r="AH86" s="60"/>
      <c r="AI86" s="13" t="s">
        <v>220</v>
      </c>
      <c r="AJ86" s="13">
        <v>362500</v>
      </c>
      <c r="AK86" s="38">
        <v>0.19</v>
      </c>
      <c r="AL86" s="13">
        <f t="shared" si="54"/>
        <v>68875</v>
      </c>
      <c r="AM86" s="13">
        <f t="shared" si="55"/>
        <v>431375</v>
      </c>
      <c r="AN86" s="13">
        <f t="shared" si="56"/>
        <v>2156875</v>
      </c>
      <c r="AO86" s="44" t="s">
        <v>223</v>
      </c>
      <c r="AP86" s="13"/>
      <c r="AQ86" s="13"/>
      <c r="AR86" s="38"/>
      <c r="AS86" s="13"/>
      <c r="AT86" s="13"/>
      <c r="AU86" s="13"/>
      <c r="AV86" s="47"/>
      <c r="AW86" s="13"/>
      <c r="AX86" s="13"/>
      <c r="AY86" s="38"/>
      <c r="AZ86" s="13"/>
      <c r="BA86" s="13"/>
      <c r="BB86" s="13"/>
      <c r="BC86" s="44"/>
      <c r="BD86" s="13"/>
      <c r="BE86" s="13"/>
      <c r="BF86" s="38"/>
      <c r="BG86" s="13"/>
      <c r="BH86" s="13"/>
      <c r="BI86" s="13"/>
      <c r="BJ86" s="44"/>
      <c r="BK86" s="13"/>
      <c r="BL86" s="13"/>
      <c r="BM86" s="38"/>
      <c r="BN86" s="13"/>
      <c r="BO86" s="13"/>
      <c r="BP86" s="13"/>
      <c r="BQ86" s="44"/>
      <c r="BR86" s="13"/>
      <c r="BS86" s="13"/>
      <c r="BT86" s="13"/>
      <c r="BU86" s="13"/>
      <c r="BV86" s="13"/>
      <c r="BW86" s="13"/>
      <c r="BX86" s="44"/>
      <c r="BY86" s="13" t="s">
        <v>237</v>
      </c>
      <c r="BZ86" s="13">
        <v>360100</v>
      </c>
      <c r="CA86" s="13">
        <v>0.19</v>
      </c>
      <c r="CB86" s="13">
        <f t="shared" ref="CB86" si="57">+BZ86*CA86</f>
        <v>68419</v>
      </c>
      <c r="CC86" s="13">
        <f t="shared" ref="CC86" si="58">ROUND(BZ86+CB86,0)</f>
        <v>428519</v>
      </c>
      <c r="CD86" s="13">
        <f t="shared" ref="CD86" si="59">CC86*F86</f>
        <v>2142595</v>
      </c>
      <c r="CE86" s="44" t="s">
        <v>258</v>
      </c>
      <c r="CF86" s="13" t="s">
        <v>263</v>
      </c>
      <c r="CG86" s="13">
        <v>83600</v>
      </c>
      <c r="CH86" s="13">
        <v>0.19</v>
      </c>
      <c r="CI86" s="13">
        <f t="shared" si="51"/>
        <v>15884</v>
      </c>
      <c r="CJ86" s="13">
        <f t="shared" si="52"/>
        <v>99484</v>
      </c>
      <c r="CK86" s="13">
        <f t="shared" si="53"/>
        <v>497420</v>
      </c>
      <c r="CL86" s="47" t="s">
        <v>266</v>
      </c>
      <c r="CM86" s="13" t="s">
        <v>269</v>
      </c>
      <c r="CN86" s="13">
        <v>417153.99</v>
      </c>
      <c r="CO86" s="13">
        <v>0.19</v>
      </c>
      <c r="CP86" s="13">
        <f t="shared" si="5"/>
        <v>79259.258100000006</v>
      </c>
      <c r="CQ86" s="13">
        <f t="shared" si="6"/>
        <v>496413</v>
      </c>
      <c r="CR86" s="13">
        <f t="shared" si="50"/>
        <v>2482065</v>
      </c>
      <c r="CS86" s="50" t="s">
        <v>277</v>
      </c>
      <c r="CT86" s="52">
        <f t="shared" si="41"/>
        <v>99484</v>
      </c>
      <c r="CU86" s="54" t="str">
        <f t="shared" si="46"/>
        <v>Scientific Products SAS</v>
      </c>
      <c r="CV86" s="55">
        <v>530923</v>
      </c>
      <c r="CW86" s="52">
        <f t="shared" si="42"/>
        <v>431439</v>
      </c>
    </row>
    <row r="87" spans="1:101" ht="12.75" customHeight="1" x14ac:dyDescent="0.25">
      <c r="A87" s="9">
        <v>78</v>
      </c>
      <c r="B87" s="14" t="s">
        <v>186</v>
      </c>
      <c r="C87" s="19" t="s">
        <v>187</v>
      </c>
      <c r="D87" s="19" t="s">
        <v>43</v>
      </c>
      <c r="E87" s="11" t="s">
        <v>188</v>
      </c>
      <c r="F87" s="11">
        <v>1</v>
      </c>
      <c r="G87" s="31"/>
      <c r="H87" s="31"/>
      <c r="I87" s="39"/>
      <c r="J87" s="31"/>
      <c r="K87" s="31"/>
      <c r="L87" s="31"/>
      <c r="M87" s="44"/>
      <c r="N87" s="31"/>
      <c r="O87" s="31"/>
      <c r="P87" s="39"/>
      <c r="Q87" s="13"/>
      <c r="R87" s="13"/>
      <c r="S87" s="13"/>
      <c r="T87" s="44"/>
      <c r="U87" s="31"/>
      <c r="V87" s="31"/>
      <c r="W87" s="31"/>
      <c r="X87" s="13"/>
      <c r="Y87" s="13"/>
      <c r="Z87" s="13"/>
      <c r="AA87" s="44"/>
      <c r="AB87" s="61"/>
      <c r="AC87" s="61"/>
      <c r="AD87" s="61"/>
      <c r="AE87" s="59"/>
      <c r="AF87" s="59"/>
      <c r="AG87" s="59"/>
      <c r="AH87" s="60"/>
      <c r="AI87" s="31"/>
      <c r="AJ87" s="31"/>
      <c r="AK87" s="39"/>
      <c r="AL87" s="13"/>
      <c r="AM87" s="13"/>
      <c r="AN87" s="13"/>
      <c r="AO87" s="44"/>
      <c r="AP87" s="31"/>
      <c r="AQ87" s="31"/>
      <c r="AR87" s="39"/>
      <c r="AS87" s="13"/>
      <c r="AT87" s="13"/>
      <c r="AU87" s="13"/>
      <c r="AV87" s="47"/>
      <c r="AW87" s="31"/>
      <c r="AX87" s="31"/>
      <c r="AY87" s="39"/>
      <c r="AZ87" s="13"/>
      <c r="BA87" s="13"/>
      <c r="BB87" s="13"/>
      <c r="BC87" s="44"/>
      <c r="BD87" s="31"/>
      <c r="BE87" s="31"/>
      <c r="BF87" s="39"/>
      <c r="BG87" s="13"/>
      <c r="BH87" s="13"/>
      <c r="BI87" s="13"/>
      <c r="BJ87" s="44"/>
      <c r="BK87" s="31" t="s">
        <v>246</v>
      </c>
      <c r="BL87" s="31">
        <v>8500000</v>
      </c>
      <c r="BM87" s="39">
        <v>0.19</v>
      </c>
      <c r="BN87" s="13">
        <f t="shared" si="47"/>
        <v>1615000</v>
      </c>
      <c r="BO87" s="13">
        <f t="shared" si="48"/>
        <v>10115000</v>
      </c>
      <c r="BP87" s="13">
        <f t="shared" si="49"/>
        <v>10115000</v>
      </c>
      <c r="BQ87" s="44" t="s">
        <v>249</v>
      </c>
      <c r="BR87" s="31"/>
      <c r="BS87" s="31"/>
      <c r="BT87" s="31"/>
      <c r="BU87" s="13"/>
      <c r="BV87" s="13"/>
      <c r="BW87" s="13"/>
      <c r="BX87" s="44"/>
      <c r="BY87" s="31"/>
      <c r="BZ87" s="31"/>
      <c r="CA87" s="31"/>
      <c r="CB87" s="13"/>
      <c r="CC87" s="13"/>
      <c r="CD87" s="13"/>
      <c r="CE87" s="44"/>
      <c r="CF87" s="31"/>
      <c r="CG87" s="31"/>
      <c r="CH87" s="31"/>
      <c r="CI87" s="13"/>
      <c r="CJ87" s="13"/>
      <c r="CK87" s="13"/>
      <c r="CL87" s="47"/>
      <c r="CM87" s="31"/>
      <c r="CN87" s="31"/>
      <c r="CO87" s="31"/>
      <c r="CP87" s="31"/>
      <c r="CQ87" s="31"/>
      <c r="CR87" s="13"/>
      <c r="CS87" s="50"/>
      <c r="CT87" s="52">
        <f t="shared" si="41"/>
        <v>10115000</v>
      </c>
      <c r="CU87" s="54" t="str">
        <f t="shared" si="46"/>
        <v>MR Y CIA S.A.S</v>
      </c>
      <c r="CV87" s="55">
        <v>10710000</v>
      </c>
      <c r="CW87" s="52">
        <f t="shared" si="42"/>
        <v>595000</v>
      </c>
    </row>
    <row r="88" spans="1:101" ht="12.75" customHeight="1" x14ac:dyDescent="0.25">
      <c r="A88" s="26">
        <v>79</v>
      </c>
      <c r="B88" s="27" t="s">
        <v>189</v>
      </c>
      <c r="C88" s="28" t="s">
        <v>190</v>
      </c>
      <c r="D88" s="28" t="s">
        <v>191</v>
      </c>
      <c r="E88" s="29" t="s">
        <v>192</v>
      </c>
      <c r="F88" s="33">
        <v>1</v>
      </c>
      <c r="G88" s="34"/>
      <c r="H88" s="34"/>
      <c r="I88" s="40"/>
      <c r="J88" s="34"/>
      <c r="K88" s="34"/>
      <c r="L88" s="34"/>
      <c r="M88" s="45"/>
      <c r="N88" s="34"/>
      <c r="O88" s="34"/>
      <c r="P88" s="40"/>
      <c r="Q88" s="13"/>
      <c r="R88" s="13"/>
      <c r="S88" s="13"/>
      <c r="T88" s="45"/>
      <c r="U88" s="34"/>
      <c r="V88" s="34"/>
      <c r="W88" s="34"/>
      <c r="X88" s="13"/>
      <c r="Y88" s="13"/>
      <c r="Z88" s="13"/>
      <c r="AA88" s="45"/>
      <c r="AB88" s="62"/>
      <c r="AC88" s="62"/>
      <c r="AD88" s="62"/>
      <c r="AE88" s="59"/>
      <c r="AF88" s="59"/>
      <c r="AG88" s="59"/>
      <c r="AH88" s="63"/>
      <c r="AI88" s="34"/>
      <c r="AJ88" s="34"/>
      <c r="AK88" s="40"/>
      <c r="AL88" s="13"/>
      <c r="AM88" s="13"/>
      <c r="AN88" s="13"/>
      <c r="AO88" s="45"/>
      <c r="AP88" s="34" t="s">
        <v>227</v>
      </c>
      <c r="AQ88" s="34">
        <v>212000</v>
      </c>
      <c r="AR88" s="40">
        <v>0.19</v>
      </c>
      <c r="AS88" s="13">
        <f t="shared" ref="AS88" si="60">+AQ88*AR88</f>
        <v>40280</v>
      </c>
      <c r="AT88" s="13">
        <f t="shared" ref="AT88" si="61">ROUND(AQ88+AS88,0)</f>
        <v>252280</v>
      </c>
      <c r="AU88" s="13">
        <f t="shared" ref="AU88" si="62">AT88*F88</f>
        <v>252280</v>
      </c>
      <c r="AV88" s="48" t="s">
        <v>228</v>
      </c>
      <c r="AW88" s="34" t="s">
        <v>231</v>
      </c>
      <c r="AX88" s="34">
        <v>197403</v>
      </c>
      <c r="AY88" s="40">
        <v>0.19</v>
      </c>
      <c r="AZ88" s="13">
        <f t="shared" ref="AZ88" si="63">+AX88*AY88</f>
        <v>37506.57</v>
      </c>
      <c r="BA88" s="13">
        <f t="shared" ref="BA88" si="64">ROUND(AX88+AZ88,0)</f>
        <v>234910</v>
      </c>
      <c r="BB88" s="13">
        <f t="shared" ref="BB88" si="65">BA88*F88</f>
        <v>234910</v>
      </c>
      <c r="BC88" s="45">
        <v>35</v>
      </c>
      <c r="BD88" s="34"/>
      <c r="BE88" s="34"/>
      <c r="BF88" s="40"/>
      <c r="BG88" s="13"/>
      <c r="BH88" s="13"/>
      <c r="BI88" s="13"/>
      <c r="BJ88" s="45"/>
      <c r="BK88" s="34"/>
      <c r="BL88" s="34"/>
      <c r="BM88" s="40"/>
      <c r="BN88" s="13"/>
      <c r="BO88" s="13"/>
      <c r="BP88" s="13"/>
      <c r="BQ88" s="45"/>
      <c r="BR88" s="34"/>
      <c r="BS88" s="34"/>
      <c r="BT88" s="34"/>
      <c r="BU88" s="13"/>
      <c r="BV88" s="13"/>
      <c r="BW88" s="13"/>
      <c r="BX88" s="45"/>
      <c r="BY88" s="34"/>
      <c r="BZ88" s="34"/>
      <c r="CA88" s="34"/>
      <c r="CB88" s="13"/>
      <c r="CC88" s="13"/>
      <c r="CD88" s="13"/>
      <c r="CE88" s="45"/>
      <c r="CF88" s="34"/>
      <c r="CG88" s="34"/>
      <c r="CH88" s="34"/>
      <c r="CI88" s="13"/>
      <c r="CJ88" s="13"/>
      <c r="CK88" s="13"/>
      <c r="CL88" s="48"/>
      <c r="CM88" s="34"/>
      <c r="CN88" s="34"/>
      <c r="CO88" s="34"/>
      <c r="CP88" s="34"/>
      <c r="CQ88" s="34"/>
      <c r="CR88" s="13"/>
      <c r="CS88" s="51"/>
      <c r="CT88" s="52">
        <f t="shared" si="41"/>
        <v>234910</v>
      </c>
      <c r="CU88" s="54" t="str">
        <f t="shared" si="46"/>
        <v xml:space="preserve">INSTRUMENTACION Y SOLUCIONES PARA LABORATORIOS SAS </v>
      </c>
      <c r="CV88" s="55">
        <v>773500</v>
      </c>
      <c r="CW88" s="52">
        <f t="shared" si="42"/>
        <v>538590</v>
      </c>
    </row>
    <row r="89" spans="1:101" ht="12.75" customHeight="1" x14ac:dyDescent="0.25">
      <c r="A89" s="68" t="s">
        <v>193</v>
      </c>
      <c r="B89" s="68"/>
      <c r="C89" s="68"/>
      <c r="D89" s="68"/>
      <c r="E89" s="68"/>
      <c r="F89" s="68"/>
      <c r="G89" s="32"/>
      <c r="H89" s="32"/>
      <c r="I89" s="41"/>
      <c r="J89" s="32"/>
      <c r="K89" s="32"/>
      <c r="L89" s="35">
        <f>SUM(L10:L88)</f>
        <v>9093250</v>
      </c>
      <c r="M89" s="21"/>
      <c r="N89" s="32"/>
      <c r="O89" s="32"/>
      <c r="P89" s="41"/>
      <c r="Q89" s="32"/>
      <c r="R89" s="32"/>
      <c r="S89" s="35">
        <f t="shared" ref="S89" si="66">SUM(S10:S88)</f>
        <v>8530780</v>
      </c>
      <c r="T89" s="23"/>
      <c r="U89" s="32"/>
      <c r="V89" s="32"/>
      <c r="W89" s="32"/>
      <c r="X89" s="32"/>
      <c r="Y89" s="32"/>
      <c r="Z89" s="35">
        <f t="shared" ref="Z89" si="67">SUM(Z10:Z88)</f>
        <v>20139066</v>
      </c>
      <c r="AA89" s="23"/>
      <c r="AB89" s="32"/>
      <c r="AC89" s="32"/>
      <c r="AD89" s="32"/>
      <c r="AE89" s="32"/>
      <c r="AF89" s="32"/>
      <c r="AG89" s="35">
        <f t="shared" ref="AG89" si="68">SUM(AG10:AG88)</f>
        <v>0</v>
      </c>
      <c r="AH89" s="21"/>
      <c r="AI89" s="32"/>
      <c r="AJ89" s="32"/>
      <c r="AK89" s="41"/>
      <c r="AL89" s="32"/>
      <c r="AM89" s="32"/>
      <c r="AN89" s="35">
        <f t="shared" ref="AN89" si="69">SUM(AN10:AN88)</f>
        <v>8944580</v>
      </c>
      <c r="AO89" s="21"/>
      <c r="AP89" s="32"/>
      <c r="AQ89" s="32"/>
      <c r="AR89" s="41"/>
      <c r="AS89" s="32"/>
      <c r="AT89" s="32"/>
      <c r="AU89" s="35">
        <f t="shared" ref="AU89" si="70">SUM(AU10:AU88)</f>
        <v>1317330</v>
      </c>
      <c r="AV89" s="21"/>
      <c r="AW89" s="32"/>
      <c r="AX89" s="32"/>
      <c r="AY89" s="41"/>
      <c r="AZ89" s="32"/>
      <c r="BA89" s="32"/>
      <c r="BB89" s="35">
        <f t="shared" ref="BB89" si="71">SUM(BB10:BB88)</f>
        <v>1847415</v>
      </c>
      <c r="BC89" s="21"/>
      <c r="BD89" s="32"/>
      <c r="BE89" s="32"/>
      <c r="BF89" s="41"/>
      <c r="BG89" s="32"/>
      <c r="BH89" s="32"/>
      <c r="BI89" s="35">
        <f t="shared" ref="BI89" si="72">SUM(BI10:BI88)</f>
        <v>38238539</v>
      </c>
      <c r="BJ89" s="21"/>
      <c r="BK89" s="32"/>
      <c r="BL89" s="32"/>
      <c r="BM89" s="41"/>
      <c r="BN89" s="32"/>
      <c r="BO89" s="32"/>
      <c r="BP89" s="35">
        <f t="shared" ref="BP89" si="73">SUM(BP10:BP88)</f>
        <v>28186870</v>
      </c>
      <c r="BQ89" s="21"/>
      <c r="BR89" s="32"/>
      <c r="BS89" s="32"/>
      <c r="BT89" s="32"/>
      <c r="BU89" s="32"/>
      <c r="BV89" s="32"/>
      <c r="BW89" s="35">
        <f t="shared" ref="BW89" si="74">SUM(BW10:BW88)</f>
        <v>3629000</v>
      </c>
      <c r="BX89" s="21"/>
      <c r="BY89" s="32"/>
      <c r="BZ89" s="32"/>
      <c r="CA89" s="32"/>
      <c r="CB89" s="32"/>
      <c r="CC89" s="32"/>
      <c r="CD89" s="35">
        <f t="shared" ref="CD89" si="75">SUM(CD10:CD88)</f>
        <v>8490684</v>
      </c>
      <c r="CE89" s="21"/>
      <c r="CF89" s="32"/>
      <c r="CG89" s="32"/>
      <c r="CH89" s="32"/>
      <c r="CI89" s="32"/>
      <c r="CJ89" s="32"/>
      <c r="CK89" s="35">
        <f t="shared" ref="CK89" si="76">SUM(CK10:CK88)</f>
        <v>10884442</v>
      </c>
      <c r="CL89" s="21"/>
      <c r="CM89" s="32"/>
      <c r="CN89" s="32"/>
      <c r="CO89" s="32"/>
      <c r="CP89" s="32"/>
      <c r="CQ89" s="32"/>
      <c r="CR89" s="35">
        <f t="shared" ref="CR89" si="77">SUM(CR10:CR88)</f>
        <v>28630145</v>
      </c>
      <c r="CS89" s="21"/>
    </row>
    <row r="90" spans="1:101" ht="12.75" customHeight="1" x14ac:dyDescent="0.25">
      <c r="A90" s="30"/>
      <c r="M90" s="1"/>
      <c r="N90" s="1"/>
      <c r="O90" s="1"/>
      <c r="P90" s="43"/>
      <c r="Q90" s="1"/>
      <c r="R90" s="1"/>
      <c r="S90" s="1"/>
      <c r="T90" s="23"/>
      <c r="U90" s="1"/>
      <c r="V90" s="1"/>
      <c r="W90" s="1"/>
      <c r="X90" s="1"/>
      <c r="Y90" s="1"/>
      <c r="Z90" s="1"/>
    </row>
    <row r="91" spans="1:101" ht="12.75" customHeight="1" x14ac:dyDescent="0.25">
      <c r="A91" s="1"/>
      <c r="B91" s="22"/>
      <c r="C91" s="22"/>
      <c r="D91" s="1"/>
      <c r="E91" s="23"/>
      <c r="F91" s="1"/>
      <c r="G91" s="1"/>
      <c r="H91" s="1"/>
      <c r="I91" s="43"/>
      <c r="J91" s="1"/>
      <c r="K91" s="1"/>
      <c r="L91" s="1"/>
      <c r="M91" s="1"/>
      <c r="N91" s="1"/>
      <c r="O91" s="1"/>
      <c r="P91" s="43"/>
      <c r="Q91" s="1"/>
      <c r="R91" s="1"/>
      <c r="S91" s="1"/>
      <c r="T91" s="23"/>
      <c r="U91" s="1"/>
      <c r="V91" s="1"/>
      <c r="W91" s="1"/>
      <c r="X91" s="1"/>
      <c r="Y91" s="1"/>
      <c r="Z91" s="1"/>
    </row>
    <row r="92" spans="1:101" ht="12.75" customHeight="1" x14ac:dyDescent="0.25">
      <c r="A92" s="1"/>
      <c r="B92" s="22"/>
      <c r="C92" s="22"/>
      <c r="D92" s="1"/>
      <c r="E92" s="23"/>
      <c r="F92" s="1"/>
      <c r="G92" s="1"/>
      <c r="H92" s="1"/>
      <c r="I92" s="43"/>
      <c r="J92" s="1"/>
      <c r="K92" s="1"/>
      <c r="L92" s="1"/>
      <c r="M92" s="1"/>
      <c r="N92" s="1"/>
      <c r="O92" s="1"/>
      <c r="P92" s="43"/>
      <c r="Q92" s="1"/>
      <c r="R92" s="1"/>
      <c r="S92" s="1"/>
      <c r="T92" s="23"/>
      <c r="U92" s="1"/>
      <c r="V92" s="1"/>
      <c r="W92" s="1"/>
      <c r="X92" s="1"/>
      <c r="Y92" s="1"/>
      <c r="Z92" s="1"/>
    </row>
    <row r="93" spans="1:101" ht="12.75" customHeight="1" x14ac:dyDescent="0.25">
      <c r="A93" s="1"/>
      <c r="B93" s="22"/>
      <c r="C93" s="22"/>
      <c r="D93" s="1"/>
      <c r="E93" s="23"/>
      <c r="F93" s="1"/>
      <c r="G93" s="1"/>
      <c r="H93" s="1"/>
      <c r="I93" s="43"/>
      <c r="J93" s="1"/>
      <c r="K93" s="1"/>
      <c r="L93" s="1"/>
      <c r="M93" s="1"/>
      <c r="N93" s="1"/>
      <c r="O93" s="1"/>
      <c r="P93" s="43"/>
      <c r="Q93" s="1"/>
      <c r="R93" s="1"/>
      <c r="S93" s="1"/>
      <c r="T93" s="23"/>
      <c r="U93" s="1"/>
      <c r="V93" s="1"/>
      <c r="W93" s="1"/>
      <c r="X93" s="1"/>
      <c r="Y93" s="1"/>
      <c r="Z93" s="1"/>
    </row>
    <row r="94" spans="1:101" ht="12.75" customHeight="1" x14ac:dyDescent="0.25">
      <c r="A94" s="1"/>
      <c r="B94" s="22"/>
      <c r="C94" s="22"/>
      <c r="D94" s="1"/>
      <c r="E94" s="23"/>
      <c r="F94" s="1"/>
      <c r="G94" s="1"/>
      <c r="H94" s="1"/>
      <c r="I94" s="43"/>
      <c r="J94" s="1"/>
      <c r="K94" s="1"/>
      <c r="L94" s="1"/>
      <c r="M94" s="1"/>
      <c r="N94" s="1"/>
      <c r="O94" s="1"/>
      <c r="P94" s="43"/>
      <c r="Q94" s="1"/>
      <c r="R94" s="1"/>
      <c r="S94" s="1"/>
      <c r="T94" s="23"/>
      <c r="U94" s="1"/>
      <c r="V94" s="1"/>
      <c r="W94" s="1"/>
      <c r="X94" s="1"/>
      <c r="Y94" s="1"/>
      <c r="Z94" s="1"/>
    </row>
    <row r="95" spans="1:101" ht="12.75" customHeight="1" x14ac:dyDescent="0.25">
      <c r="A95" s="1"/>
      <c r="B95" s="22"/>
      <c r="C95" s="22"/>
      <c r="D95" s="1"/>
      <c r="E95" s="23"/>
      <c r="F95" s="1"/>
      <c r="G95" s="1"/>
      <c r="H95" s="1"/>
      <c r="I95" s="43"/>
      <c r="J95" s="1"/>
      <c r="K95" s="1"/>
      <c r="L95" s="1"/>
      <c r="M95" s="1"/>
      <c r="N95" s="1"/>
      <c r="O95" s="1"/>
      <c r="P95" s="43"/>
      <c r="Q95" s="1"/>
      <c r="R95" s="1"/>
      <c r="S95" s="1"/>
      <c r="T95" s="23"/>
      <c r="U95" s="1"/>
      <c r="V95" s="1"/>
      <c r="W95" s="1"/>
      <c r="X95" s="1"/>
      <c r="Y95" s="1"/>
      <c r="Z95" s="1"/>
    </row>
    <row r="96" spans="1:101" ht="12.75" customHeight="1" x14ac:dyDescent="0.25">
      <c r="A96" s="1"/>
      <c r="B96" s="22"/>
      <c r="C96" s="22"/>
      <c r="D96" s="1"/>
      <c r="E96" s="23"/>
      <c r="F96" s="1"/>
      <c r="G96" s="1"/>
      <c r="H96" s="1"/>
      <c r="I96" s="43"/>
      <c r="J96" s="1"/>
      <c r="K96" s="1"/>
      <c r="L96" s="1"/>
      <c r="M96" s="1"/>
      <c r="N96" s="1"/>
      <c r="O96" s="1"/>
      <c r="P96" s="43"/>
      <c r="Q96" s="1"/>
      <c r="R96" s="1"/>
      <c r="S96" s="1"/>
      <c r="T96" s="23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22"/>
      <c r="C97" s="22"/>
      <c r="D97" s="1"/>
      <c r="E97" s="23"/>
      <c r="F97" s="1"/>
      <c r="G97" s="1"/>
      <c r="H97" s="1"/>
      <c r="I97" s="43"/>
      <c r="J97" s="1"/>
      <c r="K97" s="1"/>
      <c r="L97" s="1"/>
      <c r="M97" s="1"/>
      <c r="N97" s="1"/>
      <c r="O97" s="1"/>
      <c r="P97" s="43"/>
      <c r="Q97" s="1"/>
      <c r="R97" s="1"/>
      <c r="S97" s="1"/>
      <c r="T97" s="23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22"/>
      <c r="C98" s="22"/>
      <c r="D98" s="1"/>
      <c r="E98" s="23"/>
      <c r="F98" s="1"/>
      <c r="G98" s="1"/>
      <c r="H98" s="1"/>
      <c r="I98" s="43"/>
      <c r="J98" s="1"/>
      <c r="K98" s="1"/>
      <c r="L98" s="1"/>
      <c r="M98" s="1"/>
      <c r="N98" s="1"/>
      <c r="O98" s="1"/>
      <c r="P98" s="43"/>
      <c r="Q98" s="1"/>
      <c r="R98" s="1"/>
      <c r="S98" s="1"/>
      <c r="T98" s="23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22"/>
      <c r="C99" s="22"/>
      <c r="D99" s="1"/>
      <c r="E99" s="23"/>
      <c r="F99" s="1"/>
      <c r="G99" s="1"/>
      <c r="H99" s="1"/>
      <c r="I99" s="43"/>
      <c r="J99" s="1"/>
      <c r="K99" s="1"/>
      <c r="L99" s="1"/>
      <c r="M99" s="1"/>
      <c r="N99" s="1"/>
      <c r="O99" s="1"/>
      <c r="P99" s="43"/>
      <c r="Q99" s="1"/>
      <c r="R99" s="1"/>
      <c r="S99" s="1"/>
      <c r="T99" s="23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22"/>
      <c r="C100" s="22"/>
      <c r="D100" s="1"/>
      <c r="E100" s="23"/>
      <c r="F100" s="1"/>
      <c r="G100" s="1"/>
      <c r="H100" s="1"/>
      <c r="I100" s="43"/>
      <c r="J100" s="1"/>
      <c r="K100" s="1"/>
      <c r="L100" s="1"/>
      <c r="M100" s="1"/>
      <c r="N100" s="1"/>
      <c r="O100" s="1"/>
      <c r="P100" s="43"/>
      <c r="Q100" s="1"/>
      <c r="R100" s="1"/>
      <c r="S100" s="1"/>
      <c r="T100" s="23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22"/>
      <c r="C101" s="22"/>
      <c r="D101" s="1"/>
      <c r="E101" s="23"/>
      <c r="F101" s="1"/>
      <c r="G101" s="1"/>
      <c r="H101" s="1"/>
      <c r="I101" s="43"/>
      <c r="J101" s="1"/>
      <c r="K101" s="1"/>
      <c r="L101" s="1"/>
      <c r="M101" s="1"/>
      <c r="N101" s="1"/>
      <c r="O101" s="1"/>
      <c r="P101" s="43"/>
      <c r="Q101" s="1"/>
      <c r="R101" s="1"/>
      <c r="S101" s="1"/>
      <c r="T101" s="23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22"/>
      <c r="C102" s="22"/>
      <c r="D102" s="1"/>
      <c r="E102" s="23"/>
      <c r="F102" s="1"/>
      <c r="G102" s="1"/>
      <c r="H102" s="1"/>
      <c r="I102" s="43"/>
      <c r="J102" s="1"/>
      <c r="K102" s="1"/>
      <c r="L102" s="1"/>
      <c r="M102" s="1"/>
      <c r="N102" s="1"/>
      <c r="O102" s="1"/>
      <c r="P102" s="43"/>
      <c r="Q102" s="1"/>
      <c r="R102" s="1"/>
      <c r="S102" s="1"/>
      <c r="T102" s="23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22"/>
      <c r="C103" s="22"/>
      <c r="D103" s="1"/>
      <c r="E103" s="23"/>
      <c r="F103" s="1"/>
      <c r="G103" s="1"/>
      <c r="H103" s="1"/>
      <c r="I103" s="43"/>
      <c r="J103" s="1"/>
      <c r="K103" s="1"/>
      <c r="L103" s="1"/>
      <c r="M103" s="1"/>
      <c r="N103" s="1"/>
      <c r="O103" s="1"/>
      <c r="P103" s="43"/>
      <c r="Q103" s="1"/>
      <c r="R103" s="1"/>
      <c r="S103" s="1"/>
      <c r="T103" s="23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22"/>
      <c r="C104" s="22"/>
      <c r="D104" s="1"/>
      <c r="E104" s="23"/>
      <c r="F104" s="1"/>
      <c r="G104" s="1"/>
      <c r="H104" s="1"/>
      <c r="I104" s="43"/>
      <c r="J104" s="1"/>
      <c r="K104" s="1"/>
      <c r="L104" s="1"/>
      <c r="M104" s="1"/>
      <c r="N104" s="1"/>
      <c r="O104" s="1"/>
      <c r="P104" s="43"/>
      <c r="Q104" s="1"/>
      <c r="R104" s="1"/>
      <c r="S104" s="1"/>
      <c r="T104" s="23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22"/>
      <c r="C105" s="22"/>
      <c r="D105" s="1"/>
      <c r="E105" s="23"/>
      <c r="F105" s="1"/>
      <c r="G105" s="1"/>
      <c r="H105" s="1"/>
      <c r="I105" s="43"/>
      <c r="J105" s="1"/>
      <c r="K105" s="1"/>
      <c r="L105" s="1"/>
      <c r="M105" s="1"/>
      <c r="N105" s="1"/>
      <c r="O105" s="1"/>
      <c r="P105" s="43"/>
      <c r="Q105" s="1"/>
      <c r="R105" s="1"/>
      <c r="S105" s="1"/>
      <c r="T105" s="23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22"/>
      <c r="C106" s="22"/>
      <c r="D106" s="1"/>
      <c r="E106" s="23"/>
      <c r="F106" s="1"/>
      <c r="G106" s="1"/>
      <c r="H106" s="1"/>
      <c r="I106" s="43"/>
      <c r="J106" s="1"/>
      <c r="K106" s="1"/>
      <c r="L106" s="1"/>
      <c r="M106" s="1"/>
      <c r="N106" s="1"/>
      <c r="O106" s="1"/>
      <c r="P106" s="43"/>
      <c r="Q106" s="1"/>
      <c r="R106" s="1"/>
      <c r="S106" s="1"/>
      <c r="T106" s="23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22"/>
      <c r="C107" s="22"/>
      <c r="D107" s="1"/>
      <c r="E107" s="23"/>
      <c r="F107" s="1"/>
      <c r="G107" s="1"/>
      <c r="H107" s="1"/>
      <c r="I107" s="43"/>
      <c r="J107" s="1"/>
      <c r="K107" s="1"/>
      <c r="L107" s="1"/>
      <c r="M107" s="1"/>
      <c r="N107" s="1"/>
      <c r="O107" s="1"/>
      <c r="P107" s="43"/>
      <c r="Q107" s="1"/>
      <c r="R107" s="1"/>
      <c r="S107" s="1"/>
      <c r="T107" s="23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22"/>
      <c r="C108" s="22"/>
      <c r="D108" s="1"/>
      <c r="E108" s="23"/>
      <c r="F108" s="1"/>
      <c r="G108" s="1"/>
      <c r="H108" s="1"/>
      <c r="I108" s="43"/>
      <c r="J108" s="1"/>
      <c r="K108" s="1"/>
      <c r="L108" s="1"/>
      <c r="M108" s="1"/>
      <c r="N108" s="1"/>
      <c r="O108" s="1"/>
      <c r="P108" s="43"/>
      <c r="Q108" s="1"/>
      <c r="R108" s="1"/>
      <c r="S108" s="1"/>
      <c r="T108" s="23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22"/>
      <c r="C109" s="22"/>
      <c r="D109" s="1"/>
      <c r="E109" s="23"/>
      <c r="F109" s="1"/>
      <c r="G109" s="1"/>
      <c r="H109" s="1"/>
      <c r="I109" s="43"/>
      <c r="J109" s="1"/>
      <c r="K109" s="1"/>
      <c r="L109" s="1"/>
      <c r="M109" s="1"/>
      <c r="N109" s="1"/>
      <c r="O109" s="1"/>
      <c r="P109" s="43"/>
      <c r="Q109" s="1"/>
      <c r="R109" s="1"/>
      <c r="S109" s="1"/>
      <c r="T109" s="23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22"/>
      <c r="C110" s="22"/>
      <c r="D110" s="1"/>
      <c r="E110" s="23"/>
      <c r="F110" s="1"/>
      <c r="G110" s="1"/>
      <c r="H110" s="1"/>
      <c r="I110" s="43"/>
      <c r="J110" s="1"/>
      <c r="K110" s="1"/>
      <c r="L110" s="1"/>
      <c r="M110" s="1"/>
      <c r="N110" s="1"/>
      <c r="O110" s="1"/>
      <c r="P110" s="43"/>
      <c r="Q110" s="1"/>
      <c r="R110" s="1"/>
      <c r="S110" s="1"/>
      <c r="T110" s="23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22"/>
      <c r="C111" s="22"/>
      <c r="D111" s="1"/>
      <c r="E111" s="23"/>
      <c r="F111" s="1"/>
      <c r="G111" s="1"/>
      <c r="H111" s="1"/>
      <c r="I111" s="43"/>
      <c r="J111" s="1"/>
      <c r="K111" s="1"/>
      <c r="L111" s="1"/>
      <c r="M111" s="1"/>
      <c r="N111" s="1"/>
      <c r="O111" s="1"/>
      <c r="P111" s="43"/>
      <c r="Q111" s="1"/>
      <c r="R111" s="1"/>
      <c r="S111" s="1"/>
      <c r="T111" s="23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22"/>
      <c r="C112" s="22"/>
      <c r="D112" s="1"/>
      <c r="E112" s="23"/>
      <c r="F112" s="1"/>
      <c r="G112" s="1"/>
      <c r="H112" s="1"/>
      <c r="I112" s="43"/>
      <c r="J112" s="1"/>
      <c r="K112" s="1"/>
      <c r="L112" s="1"/>
      <c r="M112" s="1"/>
      <c r="N112" s="1" t="s">
        <v>201</v>
      </c>
      <c r="O112" s="1">
        <v>127000</v>
      </c>
      <c r="P112" s="43">
        <v>0.19</v>
      </c>
      <c r="Q112" s="1"/>
      <c r="R112" s="1"/>
      <c r="S112" s="1"/>
      <c r="T112" s="23" t="s">
        <v>205</v>
      </c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22"/>
      <c r="C113" s="22"/>
      <c r="D113" s="1"/>
      <c r="E113" s="23"/>
      <c r="F113" s="1"/>
      <c r="G113" s="1"/>
      <c r="H113" s="1"/>
      <c r="I113" s="43"/>
      <c r="J113" s="1"/>
      <c r="K113" s="1"/>
      <c r="L113" s="1"/>
      <c r="M113" s="1"/>
      <c r="N113" s="1" t="s">
        <v>201</v>
      </c>
      <c r="O113" s="1">
        <v>277000</v>
      </c>
      <c r="P113" s="43">
        <v>0.19</v>
      </c>
      <c r="Q113" s="1"/>
      <c r="R113" s="1"/>
      <c r="S113" s="1"/>
      <c r="T113" s="23" t="s">
        <v>202</v>
      </c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22"/>
      <c r="C114" s="22"/>
      <c r="D114" s="1"/>
      <c r="E114" s="23"/>
      <c r="F114" s="1"/>
      <c r="G114" s="1"/>
      <c r="H114" s="1"/>
      <c r="I114" s="43"/>
      <c r="J114" s="1"/>
      <c r="K114" s="1"/>
      <c r="L114" s="1"/>
      <c r="M114" s="1"/>
      <c r="N114" s="1"/>
      <c r="O114" s="1"/>
      <c r="P114" s="43"/>
      <c r="Q114" s="1"/>
      <c r="R114" s="1"/>
      <c r="S114" s="1"/>
      <c r="T114" s="23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22"/>
      <c r="C115" s="22"/>
      <c r="D115" s="1"/>
      <c r="E115" s="23"/>
      <c r="F115" s="1"/>
      <c r="G115" s="1"/>
      <c r="H115" s="1"/>
      <c r="I115" s="43"/>
      <c r="J115" s="1"/>
      <c r="K115" s="1"/>
      <c r="L115" s="1"/>
      <c r="M115" s="1"/>
      <c r="N115" s="1"/>
      <c r="O115" s="1"/>
      <c r="P115" s="43"/>
      <c r="Q115" s="1"/>
      <c r="R115" s="1"/>
      <c r="S115" s="1"/>
      <c r="T115" s="23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22"/>
      <c r="C116" s="22"/>
      <c r="D116" s="1"/>
      <c r="E116" s="23"/>
      <c r="F116" s="1"/>
      <c r="G116" s="1"/>
      <c r="H116" s="1"/>
      <c r="I116" s="43"/>
      <c r="J116" s="1"/>
      <c r="K116" s="1"/>
      <c r="L116" s="1"/>
      <c r="M116" s="1"/>
      <c r="N116" s="1"/>
      <c r="O116" s="1"/>
      <c r="P116" s="43"/>
      <c r="Q116" s="1"/>
      <c r="R116" s="1"/>
      <c r="S116" s="1"/>
      <c r="T116" s="23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22"/>
      <c r="C117" s="22"/>
      <c r="D117" s="1"/>
      <c r="E117" s="23"/>
      <c r="F117" s="1"/>
      <c r="G117" s="1"/>
      <c r="H117" s="1"/>
      <c r="I117" s="43"/>
      <c r="J117" s="1"/>
      <c r="K117" s="1"/>
      <c r="L117" s="1"/>
      <c r="M117" s="1"/>
      <c r="N117" s="1" t="s">
        <v>201</v>
      </c>
      <c r="O117" s="1">
        <v>282000</v>
      </c>
      <c r="P117" s="43">
        <v>0.19</v>
      </c>
      <c r="Q117" s="1"/>
      <c r="R117" s="1"/>
      <c r="S117" s="1"/>
      <c r="T117" s="23" t="s">
        <v>202</v>
      </c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22"/>
      <c r="C118" s="22"/>
      <c r="D118" s="1"/>
      <c r="E118" s="23"/>
      <c r="F118" s="1"/>
      <c r="G118" s="1"/>
      <c r="H118" s="1"/>
      <c r="I118" s="43"/>
      <c r="J118" s="1"/>
      <c r="K118" s="1"/>
      <c r="L118" s="1"/>
      <c r="M118" s="1"/>
      <c r="N118" s="1" t="s">
        <v>201</v>
      </c>
      <c r="O118" s="1">
        <v>61000</v>
      </c>
      <c r="P118" s="43">
        <v>0.19</v>
      </c>
      <c r="Q118" s="1"/>
      <c r="R118" s="1"/>
      <c r="S118" s="1"/>
      <c r="T118" s="23" t="s">
        <v>202</v>
      </c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22"/>
      <c r="C119" s="22"/>
      <c r="D119" s="1"/>
      <c r="E119" s="23"/>
      <c r="F119" s="1"/>
      <c r="G119" s="1"/>
      <c r="H119" s="1"/>
      <c r="I119" s="43"/>
      <c r="J119" s="1"/>
      <c r="K119" s="1"/>
      <c r="L119" s="1"/>
      <c r="M119" s="1"/>
      <c r="N119" s="1" t="s">
        <v>201</v>
      </c>
      <c r="O119" s="1">
        <v>53000</v>
      </c>
      <c r="P119" s="43">
        <v>0.19</v>
      </c>
      <c r="Q119" s="1"/>
      <c r="R119" s="1"/>
      <c r="S119" s="1"/>
      <c r="T119" s="23" t="s">
        <v>202</v>
      </c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22"/>
      <c r="C120" s="22"/>
      <c r="D120" s="1"/>
      <c r="E120" s="23"/>
      <c r="F120" s="1"/>
      <c r="G120" s="1"/>
      <c r="H120" s="1"/>
      <c r="I120" s="43"/>
      <c r="J120" s="1"/>
      <c r="K120" s="1"/>
      <c r="L120" s="1"/>
      <c r="M120" s="1"/>
      <c r="N120" s="1"/>
      <c r="O120" s="1"/>
      <c r="P120" s="43"/>
      <c r="Q120" s="1"/>
      <c r="R120" s="1"/>
      <c r="S120" s="1"/>
      <c r="T120" s="23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22"/>
      <c r="C121" s="22"/>
      <c r="D121" s="1"/>
      <c r="E121" s="23"/>
      <c r="F121" s="1"/>
      <c r="G121" s="1"/>
      <c r="H121" s="1"/>
      <c r="I121" s="43"/>
      <c r="J121" s="1"/>
      <c r="K121" s="1"/>
      <c r="L121" s="1"/>
      <c r="M121" s="1"/>
      <c r="N121" s="1"/>
      <c r="O121" s="1"/>
      <c r="P121" s="43"/>
      <c r="Q121" s="1"/>
      <c r="R121" s="1"/>
      <c r="S121" s="1"/>
      <c r="T121" s="23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22"/>
      <c r="C122" s="22"/>
      <c r="D122" s="1"/>
      <c r="E122" s="23"/>
      <c r="F122" s="1"/>
      <c r="G122" s="1"/>
      <c r="H122" s="1"/>
      <c r="I122" s="43"/>
      <c r="J122" s="1"/>
      <c r="K122" s="1"/>
      <c r="L122" s="1"/>
      <c r="M122" s="1"/>
      <c r="N122" s="1"/>
      <c r="O122" s="1"/>
      <c r="P122" s="43"/>
      <c r="Q122" s="1"/>
      <c r="R122" s="1"/>
      <c r="S122" s="1"/>
      <c r="T122" s="23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22"/>
      <c r="C123" s="22"/>
      <c r="D123" s="1"/>
      <c r="E123" s="23"/>
      <c r="F123" s="1"/>
      <c r="G123" s="1"/>
      <c r="H123" s="1"/>
      <c r="I123" s="43"/>
      <c r="J123" s="1"/>
      <c r="K123" s="1"/>
      <c r="L123" s="1"/>
      <c r="M123" s="1"/>
      <c r="N123" s="1"/>
      <c r="O123" s="1"/>
      <c r="P123" s="43"/>
      <c r="Q123" s="1"/>
      <c r="R123" s="1"/>
      <c r="S123" s="1"/>
      <c r="T123" s="23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22"/>
      <c r="C124" s="22"/>
      <c r="D124" s="1"/>
      <c r="E124" s="23"/>
      <c r="F124" s="1"/>
      <c r="G124" s="1"/>
      <c r="H124" s="1"/>
      <c r="I124" s="43"/>
      <c r="J124" s="1"/>
      <c r="K124" s="1"/>
      <c r="L124" s="1"/>
      <c r="M124" s="1"/>
      <c r="N124" s="1"/>
      <c r="O124" s="1"/>
      <c r="P124" s="43"/>
      <c r="Q124" s="1"/>
      <c r="R124" s="1"/>
      <c r="S124" s="1"/>
      <c r="T124" s="23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22"/>
      <c r="C125" s="22"/>
      <c r="D125" s="1"/>
      <c r="E125" s="23"/>
      <c r="F125" s="1"/>
      <c r="G125" s="1"/>
      <c r="H125" s="1"/>
      <c r="I125" s="43"/>
      <c r="J125" s="1"/>
      <c r="K125" s="1"/>
      <c r="L125" s="1"/>
      <c r="M125" s="1"/>
      <c r="N125" s="1"/>
      <c r="O125" s="1"/>
      <c r="P125" s="43"/>
      <c r="Q125" s="1"/>
      <c r="R125" s="1"/>
      <c r="S125" s="1"/>
      <c r="T125" s="23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22"/>
      <c r="C126" s="22"/>
      <c r="D126" s="1"/>
      <c r="E126" s="23"/>
      <c r="F126" s="1"/>
      <c r="G126" s="1"/>
      <c r="H126" s="1"/>
      <c r="I126" s="43"/>
      <c r="J126" s="1"/>
      <c r="K126" s="1"/>
      <c r="L126" s="1"/>
      <c r="M126" s="1"/>
      <c r="N126" s="1"/>
      <c r="O126" s="1"/>
      <c r="P126" s="43"/>
      <c r="Q126" s="1"/>
      <c r="R126" s="1"/>
      <c r="S126" s="1"/>
      <c r="T126" s="23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22"/>
      <c r="C127" s="22"/>
      <c r="D127" s="1"/>
      <c r="E127" s="23"/>
      <c r="F127" s="1"/>
      <c r="G127" s="1"/>
      <c r="H127" s="1"/>
      <c r="I127" s="43"/>
      <c r="J127" s="1"/>
      <c r="K127" s="1"/>
      <c r="L127" s="1"/>
      <c r="M127" s="1"/>
      <c r="N127" s="1"/>
      <c r="O127" s="1"/>
      <c r="P127" s="43"/>
      <c r="Q127" s="1"/>
      <c r="R127" s="1"/>
      <c r="S127" s="1"/>
      <c r="T127" s="23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22"/>
      <c r="C128" s="22"/>
      <c r="D128" s="1"/>
      <c r="E128" s="23"/>
      <c r="F128" s="1"/>
      <c r="G128" s="1"/>
      <c r="H128" s="1"/>
      <c r="I128" s="43"/>
      <c r="J128" s="1"/>
      <c r="K128" s="1"/>
      <c r="L128" s="1"/>
      <c r="M128" s="1"/>
      <c r="N128" s="1"/>
      <c r="O128" s="1"/>
      <c r="P128" s="43"/>
      <c r="Q128" s="1"/>
      <c r="R128" s="1"/>
      <c r="S128" s="1"/>
      <c r="T128" s="23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22"/>
      <c r="C129" s="22"/>
      <c r="D129" s="1"/>
      <c r="E129" s="23"/>
      <c r="F129" s="1"/>
      <c r="G129" s="1"/>
      <c r="H129" s="1"/>
      <c r="I129" s="43"/>
      <c r="J129" s="1"/>
      <c r="K129" s="1"/>
      <c r="L129" s="1"/>
      <c r="M129" s="1"/>
      <c r="N129" s="1"/>
      <c r="O129" s="1"/>
      <c r="P129" s="43"/>
      <c r="Q129" s="1"/>
      <c r="R129" s="1"/>
      <c r="S129" s="1"/>
      <c r="T129" s="23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22"/>
      <c r="C130" s="22"/>
      <c r="D130" s="1"/>
      <c r="E130" s="23"/>
      <c r="F130" s="1"/>
      <c r="G130" s="1"/>
      <c r="H130" s="1"/>
      <c r="I130" s="43"/>
      <c r="J130" s="1"/>
      <c r="K130" s="1"/>
      <c r="L130" s="1"/>
      <c r="M130" s="1"/>
      <c r="N130" s="1"/>
      <c r="O130" s="1"/>
      <c r="P130" s="43"/>
      <c r="Q130" s="1"/>
      <c r="R130" s="1"/>
      <c r="S130" s="1"/>
      <c r="T130" s="23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22"/>
      <c r="C131" s="22"/>
      <c r="D131" s="1"/>
      <c r="E131" s="23"/>
      <c r="F131" s="1"/>
      <c r="G131" s="1"/>
      <c r="H131" s="1"/>
      <c r="I131" s="43"/>
      <c r="J131" s="1"/>
      <c r="K131" s="1"/>
      <c r="L131" s="1"/>
      <c r="M131" s="1"/>
      <c r="N131" s="1"/>
      <c r="O131" s="1"/>
      <c r="P131" s="43"/>
      <c r="Q131" s="1"/>
      <c r="R131" s="1"/>
      <c r="S131" s="1"/>
      <c r="T131" s="23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22"/>
      <c r="C132" s="22"/>
      <c r="D132" s="1"/>
      <c r="E132" s="23"/>
      <c r="F132" s="1"/>
      <c r="G132" s="1"/>
      <c r="H132" s="1"/>
      <c r="I132" s="43"/>
      <c r="J132" s="1"/>
      <c r="K132" s="1"/>
      <c r="L132" s="1"/>
      <c r="M132" s="1"/>
      <c r="N132" s="1"/>
      <c r="O132" s="1"/>
      <c r="P132" s="43"/>
      <c r="Q132" s="1"/>
      <c r="R132" s="1"/>
      <c r="S132" s="1"/>
      <c r="T132" s="23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22"/>
      <c r="C133" s="22"/>
      <c r="D133" s="1"/>
      <c r="E133" s="23"/>
      <c r="F133" s="1"/>
      <c r="G133" s="1"/>
      <c r="H133" s="1"/>
      <c r="I133" s="43"/>
      <c r="J133" s="1"/>
      <c r="K133" s="1"/>
      <c r="L133" s="1"/>
      <c r="M133" s="1"/>
      <c r="N133" s="1" t="s">
        <v>201</v>
      </c>
      <c r="O133" s="1">
        <v>274000</v>
      </c>
      <c r="P133" s="43">
        <v>0.19</v>
      </c>
      <c r="Q133" s="1"/>
      <c r="R133" s="1"/>
      <c r="S133" s="1"/>
      <c r="T133" s="23" t="s">
        <v>202</v>
      </c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22"/>
      <c r="C134" s="22"/>
      <c r="D134" s="1"/>
      <c r="E134" s="23"/>
      <c r="F134" s="1"/>
      <c r="G134" s="1"/>
      <c r="H134" s="1"/>
      <c r="I134" s="43"/>
      <c r="J134" s="1"/>
      <c r="K134" s="1"/>
      <c r="L134" s="1"/>
      <c r="M134" s="1"/>
      <c r="N134" s="1"/>
      <c r="O134" s="1"/>
      <c r="P134" s="43"/>
      <c r="Q134" s="1"/>
      <c r="R134" s="1"/>
      <c r="S134" s="1"/>
      <c r="T134" s="23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22"/>
      <c r="C135" s="22"/>
      <c r="D135" s="1"/>
      <c r="E135" s="23"/>
      <c r="F135" s="1"/>
      <c r="G135" s="1"/>
      <c r="H135" s="1"/>
      <c r="I135" s="43"/>
      <c r="J135" s="1"/>
      <c r="K135" s="1"/>
      <c r="L135" s="1"/>
      <c r="M135" s="1"/>
      <c r="N135" s="1" t="s">
        <v>201</v>
      </c>
      <c r="O135" s="1">
        <v>109000</v>
      </c>
      <c r="P135" s="43">
        <v>0.19</v>
      </c>
      <c r="Q135" s="1"/>
      <c r="R135" s="1"/>
      <c r="S135" s="1"/>
      <c r="T135" s="23" t="s">
        <v>202</v>
      </c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22"/>
      <c r="C136" s="22"/>
      <c r="D136" s="1"/>
      <c r="E136" s="23"/>
      <c r="F136" s="1"/>
      <c r="G136" s="1"/>
      <c r="H136" s="1"/>
      <c r="I136" s="43"/>
      <c r="J136" s="1"/>
      <c r="K136" s="1"/>
      <c r="L136" s="1"/>
      <c r="M136" s="1"/>
      <c r="N136" s="1"/>
      <c r="O136" s="1"/>
      <c r="P136" s="43"/>
      <c r="Q136" s="1"/>
      <c r="R136" s="1"/>
      <c r="S136" s="1"/>
      <c r="T136" s="23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22"/>
      <c r="C137" s="22"/>
      <c r="D137" s="1"/>
      <c r="E137" s="23"/>
      <c r="F137" s="1"/>
      <c r="G137" s="1"/>
      <c r="H137" s="1"/>
      <c r="I137" s="43"/>
      <c r="J137" s="1"/>
      <c r="K137" s="1"/>
      <c r="L137" s="1"/>
      <c r="M137" s="1"/>
      <c r="N137" s="1"/>
      <c r="O137" s="1"/>
      <c r="P137" s="43"/>
      <c r="Q137" s="1"/>
      <c r="R137" s="1"/>
      <c r="S137" s="1"/>
      <c r="T137" s="23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22"/>
      <c r="C138" s="22"/>
      <c r="D138" s="1"/>
      <c r="E138" s="23"/>
      <c r="F138" s="1"/>
      <c r="G138" s="1"/>
      <c r="H138" s="1"/>
      <c r="I138" s="43"/>
      <c r="J138" s="1"/>
      <c r="K138" s="1"/>
      <c r="L138" s="1"/>
      <c r="M138" s="1"/>
      <c r="N138" s="1"/>
      <c r="O138" s="1"/>
      <c r="P138" s="43"/>
      <c r="Q138" s="1"/>
      <c r="R138" s="1"/>
      <c r="S138" s="1"/>
      <c r="T138" s="23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22"/>
      <c r="C139" s="22"/>
      <c r="D139" s="1"/>
      <c r="E139" s="23"/>
      <c r="F139" s="1"/>
      <c r="G139" s="1"/>
      <c r="H139" s="1"/>
      <c r="I139" s="43"/>
      <c r="J139" s="1"/>
      <c r="K139" s="1"/>
      <c r="L139" s="1"/>
      <c r="M139" s="1"/>
      <c r="N139" s="1"/>
      <c r="O139" s="1"/>
      <c r="P139" s="43"/>
      <c r="Q139" s="1"/>
      <c r="R139" s="1"/>
      <c r="S139" s="1"/>
      <c r="T139" s="23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22"/>
      <c r="C140" s="22"/>
      <c r="D140" s="1"/>
      <c r="E140" s="23"/>
      <c r="F140" s="1"/>
      <c r="G140" s="1"/>
      <c r="H140" s="1"/>
      <c r="I140" s="43"/>
      <c r="J140" s="1"/>
      <c r="K140" s="1"/>
      <c r="L140" s="1"/>
      <c r="M140" s="1"/>
      <c r="N140" s="1" t="s">
        <v>201</v>
      </c>
      <c r="O140" s="1">
        <v>269000</v>
      </c>
      <c r="P140" s="43">
        <v>0.19</v>
      </c>
      <c r="Q140" s="1"/>
      <c r="R140" s="1"/>
      <c r="S140" s="1"/>
      <c r="T140" s="23" t="s">
        <v>202</v>
      </c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22"/>
      <c r="C141" s="22"/>
      <c r="D141" s="1"/>
      <c r="E141" s="23"/>
      <c r="F141" s="1"/>
      <c r="G141" s="1"/>
      <c r="H141" s="1"/>
      <c r="I141" s="43"/>
      <c r="J141" s="1"/>
      <c r="K141" s="1"/>
      <c r="L141" s="1"/>
      <c r="M141" s="1"/>
      <c r="N141" s="1"/>
      <c r="O141" s="1"/>
      <c r="P141" s="43"/>
      <c r="Q141" s="1"/>
      <c r="R141" s="1"/>
      <c r="S141" s="1"/>
      <c r="T141" s="23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22"/>
      <c r="C142" s="22"/>
      <c r="D142" s="1"/>
      <c r="E142" s="23"/>
      <c r="F142" s="1"/>
      <c r="G142" s="1"/>
      <c r="H142" s="1"/>
      <c r="I142" s="43"/>
      <c r="J142" s="1"/>
      <c r="K142" s="1"/>
      <c r="L142" s="1"/>
      <c r="M142" s="1"/>
      <c r="N142" s="1"/>
      <c r="O142" s="1"/>
      <c r="P142" s="43"/>
      <c r="Q142" s="1"/>
      <c r="R142" s="1"/>
      <c r="S142" s="1"/>
      <c r="T142" s="23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22"/>
      <c r="C143" s="22"/>
      <c r="D143" s="1"/>
      <c r="E143" s="23"/>
      <c r="F143" s="1"/>
      <c r="G143" s="1"/>
      <c r="H143" s="1"/>
      <c r="I143" s="43"/>
      <c r="J143" s="1"/>
      <c r="K143" s="1"/>
      <c r="L143" s="1"/>
      <c r="M143" s="1"/>
      <c r="N143" s="1"/>
      <c r="O143" s="1"/>
      <c r="P143" s="43"/>
      <c r="Q143" s="1"/>
      <c r="R143" s="1"/>
      <c r="S143" s="1"/>
      <c r="T143" s="23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22"/>
      <c r="C144" s="22"/>
      <c r="D144" s="1"/>
      <c r="E144" s="23"/>
      <c r="F144" s="1"/>
      <c r="G144" s="1"/>
      <c r="H144" s="1"/>
      <c r="I144" s="43"/>
      <c r="J144" s="1"/>
      <c r="K144" s="1"/>
      <c r="L144" s="1"/>
      <c r="M144" s="1"/>
      <c r="N144" s="1"/>
      <c r="O144" s="1"/>
      <c r="P144" s="43"/>
      <c r="Q144" s="1"/>
      <c r="R144" s="1"/>
      <c r="S144" s="1"/>
      <c r="T144" s="23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22"/>
      <c r="C145" s="22"/>
      <c r="D145" s="1"/>
      <c r="E145" s="23"/>
      <c r="F145" s="1"/>
      <c r="G145" s="1"/>
      <c r="H145" s="1"/>
      <c r="I145" s="43"/>
      <c r="J145" s="1"/>
      <c r="K145" s="1"/>
      <c r="L145" s="1"/>
      <c r="M145" s="1"/>
      <c r="N145" s="1"/>
      <c r="O145" s="1"/>
      <c r="P145" s="43"/>
      <c r="Q145" s="1"/>
      <c r="R145" s="1"/>
      <c r="S145" s="1"/>
      <c r="T145" s="23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22"/>
      <c r="C146" s="22"/>
      <c r="D146" s="1"/>
      <c r="E146" s="23"/>
      <c r="F146" s="1"/>
      <c r="G146" s="1"/>
      <c r="H146" s="1"/>
      <c r="I146" s="43"/>
      <c r="J146" s="1"/>
      <c r="K146" s="1"/>
      <c r="L146" s="1"/>
      <c r="M146" s="1"/>
      <c r="N146" s="1"/>
      <c r="O146" s="1"/>
      <c r="P146" s="43"/>
      <c r="Q146" s="1"/>
      <c r="R146" s="1"/>
      <c r="S146" s="1"/>
      <c r="T146" s="23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22"/>
      <c r="C147" s="22"/>
      <c r="D147" s="1"/>
      <c r="E147" s="23"/>
      <c r="F147" s="1"/>
      <c r="G147" s="1"/>
      <c r="H147" s="1"/>
      <c r="I147" s="43"/>
      <c r="J147" s="1"/>
      <c r="K147" s="1"/>
      <c r="L147" s="1"/>
      <c r="M147" s="1"/>
      <c r="N147" s="1"/>
      <c r="O147" s="1"/>
      <c r="P147" s="43"/>
      <c r="Q147" s="1"/>
      <c r="R147" s="1"/>
      <c r="S147" s="1"/>
      <c r="T147" s="23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22"/>
      <c r="C148" s="22"/>
      <c r="D148" s="1"/>
      <c r="E148" s="23"/>
      <c r="F148" s="1"/>
      <c r="G148" s="1"/>
      <c r="H148" s="1"/>
      <c r="I148" s="43"/>
      <c r="J148" s="1"/>
      <c r="K148" s="1"/>
      <c r="L148" s="1"/>
      <c r="M148" s="1"/>
      <c r="N148" s="1"/>
      <c r="O148" s="1"/>
      <c r="P148" s="43"/>
      <c r="Q148" s="1"/>
      <c r="R148" s="1"/>
      <c r="S148" s="1"/>
      <c r="T148" s="23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22"/>
      <c r="C149" s="22"/>
      <c r="D149" s="1"/>
      <c r="E149" s="23"/>
      <c r="F149" s="1"/>
      <c r="G149" s="1"/>
      <c r="H149" s="1"/>
      <c r="I149" s="43"/>
      <c r="J149" s="1"/>
      <c r="K149" s="1"/>
      <c r="L149" s="1"/>
      <c r="M149" s="1"/>
      <c r="N149" s="1"/>
      <c r="O149" s="1"/>
      <c r="P149" s="43"/>
      <c r="Q149" s="1"/>
      <c r="R149" s="1"/>
      <c r="S149" s="1"/>
      <c r="T149" s="23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22"/>
      <c r="C150" s="22"/>
      <c r="D150" s="1"/>
      <c r="E150" s="23"/>
      <c r="F150" s="1"/>
      <c r="G150" s="1"/>
      <c r="H150" s="1"/>
      <c r="I150" s="43"/>
      <c r="J150" s="1"/>
      <c r="K150" s="1"/>
      <c r="L150" s="1"/>
      <c r="M150" s="1"/>
      <c r="N150" s="1"/>
      <c r="O150" s="1"/>
      <c r="P150" s="43"/>
      <c r="Q150" s="1"/>
      <c r="R150" s="1"/>
      <c r="S150" s="1"/>
      <c r="T150" s="23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22"/>
      <c r="C151" s="22"/>
      <c r="D151" s="1"/>
      <c r="E151" s="23"/>
      <c r="F151" s="1"/>
      <c r="G151" s="1"/>
      <c r="H151" s="1"/>
      <c r="I151" s="43"/>
      <c r="J151" s="1"/>
      <c r="K151" s="1"/>
      <c r="L151" s="1"/>
      <c r="M151" s="1"/>
      <c r="N151" s="1"/>
      <c r="O151" s="1"/>
      <c r="P151" s="43"/>
      <c r="Q151" s="1"/>
      <c r="R151" s="1"/>
      <c r="S151" s="1"/>
      <c r="T151" s="23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22"/>
      <c r="C152" s="22"/>
      <c r="D152" s="1"/>
      <c r="E152" s="23"/>
      <c r="F152" s="1"/>
      <c r="G152" s="1"/>
      <c r="H152" s="1"/>
      <c r="I152" s="43"/>
      <c r="J152" s="1"/>
      <c r="K152" s="1"/>
      <c r="L152" s="1"/>
      <c r="M152" s="1"/>
      <c r="N152" s="1"/>
      <c r="O152" s="1"/>
      <c r="P152" s="43"/>
      <c r="Q152" s="1"/>
      <c r="R152" s="1"/>
      <c r="S152" s="1"/>
      <c r="T152" s="23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22"/>
      <c r="C153" s="22"/>
      <c r="D153" s="1"/>
      <c r="E153" s="23"/>
      <c r="F153" s="1"/>
      <c r="G153" s="1"/>
      <c r="H153" s="1"/>
      <c r="I153" s="43"/>
      <c r="J153" s="1"/>
      <c r="K153" s="1"/>
      <c r="L153" s="1"/>
      <c r="M153" s="1"/>
      <c r="N153" s="1"/>
      <c r="O153" s="1"/>
      <c r="P153" s="43"/>
      <c r="Q153" s="1"/>
      <c r="R153" s="1"/>
      <c r="S153" s="1"/>
      <c r="T153" s="23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22"/>
      <c r="C154" s="22"/>
      <c r="D154" s="1"/>
      <c r="E154" s="23"/>
      <c r="F154" s="1"/>
      <c r="G154" s="1"/>
      <c r="H154" s="1"/>
      <c r="I154" s="43"/>
      <c r="J154" s="1"/>
      <c r="K154" s="1"/>
      <c r="L154" s="1"/>
      <c r="M154" s="1"/>
      <c r="N154" s="1"/>
      <c r="O154" s="1"/>
      <c r="P154" s="43"/>
      <c r="Q154" s="1"/>
      <c r="R154" s="1"/>
      <c r="S154" s="1"/>
      <c r="T154" s="23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22"/>
      <c r="C155" s="22"/>
      <c r="D155" s="1"/>
      <c r="E155" s="23"/>
      <c r="F155" s="1"/>
      <c r="G155" s="1"/>
      <c r="H155" s="1"/>
      <c r="I155" s="43"/>
      <c r="J155" s="1"/>
      <c r="K155" s="1"/>
      <c r="L155" s="1"/>
      <c r="M155" s="1"/>
      <c r="N155" s="1"/>
      <c r="O155" s="1"/>
      <c r="P155" s="43"/>
      <c r="Q155" s="1"/>
      <c r="R155" s="1"/>
      <c r="S155" s="1"/>
      <c r="T155" s="23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22"/>
      <c r="C156" s="22"/>
      <c r="D156" s="1"/>
      <c r="E156" s="23"/>
      <c r="F156" s="1"/>
      <c r="G156" s="1"/>
      <c r="H156" s="1"/>
      <c r="I156" s="43"/>
      <c r="J156" s="1"/>
      <c r="K156" s="1"/>
      <c r="L156" s="1"/>
      <c r="M156" s="1"/>
      <c r="N156" s="1"/>
      <c r="O156" s="1"/>
      <c r="P156" s="43"/>
      <c r="Q156" s="1"/>
      <c r="R156" s="1"/>
      <c r="S156" s="1"/>
      <c r="T156" s="23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22"/>
      <c r="C157" s="22"/>
      <c r="D157" s="1"/>
      <c r="E157" s="23"/>
      <c r="F157" s="1"/>
      <c r="G157" s="1"/>
      <c r="H157" s="1"/>
      <c r="I157" s="43"/>
      <c r="J157" s="1"/>
      <c r="K157" s="1"/>
      <c r="L157" s="1"/>
      <c r="M157" s="1"/>
      <c r="N157" s="1"/>
      <c r="O157" s="1"/>
      <c r="P157" s="43"/>
      <c r="Q157" s="1"/>
      <c r="R157" s="1"/>
      <c r="S157" s="1"/>
      <c r="T157" s="23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22"/>
      <c r="C158" s="22"/>
      <c r="D158" s="1"/>
      <c r="E158" s="23"/>
      <c r="F158" s="1"/>
      <c r="G158" s="1"/>
      <c r="H158" s="1"/>
      <c r="I158" s="43"/>
      <c r="J158" s="1"/>
      <c r="K158" s="1"/>
      <c r="L158" s="1"/>
      <c r="M158" s="1"/>
      <c r="N158" s="1"/>
      <c r="O158" s="1"/>
      <c r="P158" s="43"/>
      <c r="Q158" s="1"/>
      <c r="R158" s="1"/>
      <c r="S158" s="1"/>
      <c r="T158" s="23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22"/>
      <c r="C159" s="22"/>
      <c r="D159" s="1"/>
      <c r="E159" s="23"/>
      <c r="F159" s="1"/>
      <c r="G159" s="1"/>
      <c r="H159" s="1"/>
      <c r="I159" s="43"/>
      <c r="J159" s="1"/>
      <c r="K159" s="1"/>
      <c r="L159" s="1"/>
      <c r="M159" s="1"/>
      <c r="N159" s="1"/>
      <c r="O159" s="1"/>
      <c r="P159" s="43"/>
      <c r="Q159" s="1"/>
      <c r="R159" s="1"/>
      <c r="S159" s="1"/>
      <c r="T159" s="23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22"/>
      <c r="C160" s="22"/>
      <c r="D160" s="1"/>
      <c r="E160" s="23"/>
      <c r="F160" s="1"/>
      <c r="G160" s="1"/>
      <c r="H160" s="1"/>
      <c r="I160" s="43"/>
      <c r="J160" s="1"/>
      <c r="K160" s="1"/>
      <c r="L160" s="1"/>
      <c r="M160" s="1"/>
      <c r="N160" s="1" t="s">
        <v>201</v>
      </c>
      <c r="O160" s="1">
        <v>136000</v>
      </c>
      <c r="P160" s="43">
        <v>0.19</v>
      </c>
      <c r="Q160" s="1"/>
      <c r="R160" s="1"/>
      <c r="S160" s="1"/>
      <c r="T160" s="23" t="s">
        <v>203</v>
      </c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22"/>
      <c r="C161" s="22"/>
      <c r="D161" s="1"/>
      <c r="E161" s="23"/>
      <c r="F161" s="1"/>
      <c r="G161" s="1"/>
      <c r="H161" s="1"/>
      <c r="I161" s="43"/>
      <c r="J161" s="1"/>
      <c r="K161" s="1"/>
      <c r="L161" s="1"/>
      <c r="M161" s="1"/>
      <c r="N161" s="1"/>
      <c r="O161" s="1"/>
      <c r="P161" s="43"/>
      <c r="Q161" s="1"/>
      <c r="R161" s="1"/>
      <c r="S161" s="1"/>
      <c r="T161" s="23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22"/>
      <c r="C162" s="22"/>
      <c r="D162" s="1"/>
      <c r="E162" s="23"/>
      <c r="F162" s="1"/>
      <c r="G162" s="1"/>
      <c r="H162" s="1"/>
      <c r="I162" s="43"/>
      <c r="J162" s="1"/>
      <c r="K162" s="1"/>
      <c r="L162" s="1"/>
      <c r="M162" s="1"/>
      <c r="N162" s="1"/>
      <c r="O162" s="1"/>
      <c r="P162" s="43"/>
      <c r="Q162" s="1"/>
      <c r="R162" s="1"/>
      <c r="S162" s="1"/>
      <c r="T162" s="23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22"/>
      <c r="C163" s="22"/>
      <c r="D163" s="1"/>
      <c r="E163" s="23"/>
      <c r="F163" s="1"/>
      <c r="G163" s="1"/>
      <c r="H163" s="1"/>
      <c r="I163" s="43"/>
      <c r="J163" s="1"/>
      <c r="K163" s="1"/>
      <c r="L163" s="1"/>
      <c r="M163" s="1"/>
      <c r="N163" s="1"/>
      <c r="O163" s="1"/>
      <c r="P163" s="43"/>
      <c r="Q163" s="1"/>
      <c r="R163" s="1"/>
      <c r="S163" s="1"/>
      <c r="T163" s="23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22"/>
      <c r="C164" s="22"/>
      <c r="D164" s="1"/>
      <c r="E164" s="23"/>
      <c r="F164" s="1"/>
      <c r="G164" s="1"/>
      <c r="H164" s="1"/>
      <c r="I164" s="43"/>
      <c r="J164" s="1"/>
      <c r="K164" s="1"/>
      <c r="L164" s="1"/>
      <c r="M164" s="1"/>
      <c r="N164" s="1"/>
      <c r="O164" s="1"/>
      <c r="P164" s="43"/>
      <c r="Q164" s="1"/>
      <c r="R164" s="1"/>
      <c r="S164" s="1"/>
      <c r="T164" s="23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22"/>
      <c r="C165" s="22"/>
      <c r="D165" s="1"/>
      <c r="E165" s="23"/>
      <c r="F165" s="1"/>
      <c r="G165" s="1"/>
      <c r="H165" s="1"/>
      <c r="I165" s="43"/>
      <c r="J165" s="1"/>
      <c r="K165" s="1"/>
      <c r="L165" s="1"/>
      <c r="M165" s="1"/>
      <c r="N165" s="1"/>
      <c r="O165" s="1"/>
      <c r="P165" s="43"/>
      <c r="Q165" s="1"/>
      <c r="R165" s="1"/>
      <c r="S165" s="1"/>
      <c r="T165" s="23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22"/>
      <c r="C166" s="22"/>
      <c r="D166" s="1"/>
      <c r="E166" s="23"/>
      <c r="F166" s="1"/>
      <c r="G166" s="1"/>
      <c r="H166" s="1"/>
      <c r="I166" s="43"/>
      <c r="J166" s="1"/>
      <c r="K166" s="1"/>
      <c r="L166" s="1"/>
      <c r="M166" s="1"/>
      <c r="N166" s="1"/>
      <c r="O166" s="1"/>
      <c r="P166" s="43"/>
      <c r="Q166" s="1"/>
      <c r="R166" s="1"/>
      <c r="S166" s="1"/>
      <c r="T166" s="23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22"/>
      <c r="C167" s="22"/>
      <c r="D167" s="1"/>
      <c r="E167" s="23"/>
      <c r="F167" s="1"/>
      <c r="G167" s="1"/>
      <c r="H167" s="1"/>
      <c r="I167" s="43"/>
      <c r="J167" s="1"/>
      <c r="K167" s="1"/>
      <c r="L167" s="1"/>
      <c r="M167" s="1"/>
      <c r="N167" s="1"/>
      <c r="O167" s="1"/>
      <c r="P167" s="43"/>
      <c r="Q167" s="1"/>
      <c r="R167" s="1"/>
      <c r="S167" s="1"/>
      <c r="T167" s="23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22"/>
      <c r="C168" s="22"/>
      <c r="D168" s="1"/>
      <c r="E168" s="23"/>
      <c r="F168" s="1"/>
      <c r="G168" s="1"/>
      <c r="H168" s="1"/>
      <c r="I168" s="43"/>
      <c r="J168" s="1"/>
      <c r="K168" s="1"/>
      <c r="L168" s="1"/>
      <c r="M168" s="1"/>
      <c r="N168" s="1" t="s">
        <v>201</v>
      </c>
      <c r="O168" s="1">
        <v>119000</v>
      </c>
      <c r="P168" s="43">
        <v>0.19</v>
      </c>
      <c r="Q168" s="1"/>
      <c r="R168" s="1"/>
      <c r="S168" s="1"/>
      <c r="T168" s="23" t="s">
        <v>203</v>
      </c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22"/>
      <c r="C169" s="22"/>
      <c r="D169" s="1"/>
      <c r="E169" s="23"/>
      <c r="F169" s="1"/>
      <c r="G169" s="1"/>
      <c r="H169" s="1"/>
      <c r="I169" s="43"/>
      <c r="J169" s="1"/>
      <c r="K169" s="1"/>
      <c r="L169" s="1"/>
      <c r="M169" s="1"/>
      <c r="N169" s="1" t="s">
        <v>201</v>
      </c>
      <c r="O169" s="1">
        <v>116000</v>
      </c>
      <c r="P169" s="43">
        <v>0.19</v>
      </c>
      <c r="Q169" s="1"/>
      <c r="R169" s="1"/>
      <c r="S169" s="1"/>
      <c r="T169" s="23" t="s">
        <v>203</v>
      </c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22"/>
      <c r="C170" s="22"/>
      <c r="D170" s="1"/>
      <c r="E170" s="23"/>
      <c r="F170" s="1"/>
      <c r="G170" s="1"/>
      <c r="H170" s="1"/>
      <c r="I170" s="43"/>
      <c r="J170" s="1"/>
      <c r="K170" s="1"/>
      <c r="L170" s="1"/>
      <c r="M170" s="1"/>
      <c r="N170" s="1"/>
      <c r="O170" s="1"/>
      <c r="P170" s="43"/>
      <c r="Q170" s="1"/>
      <c r="R170" s="1"/>
      <c r="S170" s="1"/>
      <c r="T170" s="23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22"/>
      <c r="C171" s="22"/>
      <c r="D171" s="1"/>
      <c r="E171" s="23"/>
      <c r="F171" s="1"/>
      <c r="G171" s="1"/>
      <c r="H171" s="1"/>
      <c r="I171" s="43"/>
      <c r="J171" s="1"/>
      <c r="K171" s="1"/>
      <c r="L171" s="1"/>
      <c r="M171" s="1"/>
      <c r="N171" s="1"/>
      <c r="O171" s="1"/>
      <c r="P171" s="43"/>
      <c r="Q171" s="1"/>
      <c r="R171" s="1"/>
      <c r="S171" s="1"/>
      <c r="T171" s="23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22"/>
      <c r="C172" s="22"/>
      <c r="D172" s="1"/>
      <c r="E172" s="23"/>
      <c r="F172" s="1"/>
      <c r="G172" s="1"/>
      <c r="H172" s="1"/>
      <c r="I172" s="43"/>
      <c r="J172" s="1"/>
      <c r="K172" s="1"/>
      <c r="L172" s="1"/>
      <c r="M172" s="1"/>
      <c r="N172" s="1"/>
      <c r="O172" s="1"/>
      <c r="P172" s="43"/>
      <c r="Q172" s="1"/>
      <c r="R172" s="1"/>
      <c r="S172" s="1"/>
      <c r="T172" s="23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22"/>
      <c r="C173" s="22"/>
      <c r="D173" s="1"/>
      <c r="E173" s="23"/>
      <c r="F173" s="1"/>
      <c r="G173" s="1"/>
      <c r="H173" s="1"/>
      <c r="I173" s="43"/>
      <c r="J173" s="1"/>
      <c r="K173" s="1"/>
      <c r="L173" s="1"/>
      <c r="M173" s="1"/>
      <c r="N173" s="1"/>
      <c r="O173" s="1"/>
      <c r="P173" s="43"/>
      <c r="Q173" s="1"/>
      <c r="R173" s="1"/>
      <c r="S173" s="1"/>
      <c r="T173" s="23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22"/>
      <c r="C174" s="22"/>
      <c r="D174" s="1"/>
      <c r="E174" s="23"/>
      <c r="F174" s="1"/>
      <c r="G174" s="1"/>
      <c r="H174" s="1"/>
      <c r="I174" s="43"/>
      <c r="J174" s="1"/>
      <c r="K174" s="1"/>
      <c r="L174" s="1"/>
      <c r="M174" s="1"/>
      <c r="N174" s="1"/>
      <c r="O174" s="1"/>
      <c r="P174" s="43"/>
      <c r="Q174" s="1"/>
      <c r="R174" s="1"/>
      <c r="S174" s="1"/>
      <c r="T174" s="23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22"/>
      <c r="C175" s="22"/>
      <c r="D175" s="1"/>
      <c r="E175" s="23"/>
      <c r="F175" s="1"/>
      <c r="G175" s="1"/>
      <c r="H175" s="1"/>
      <c r="I175" s="43"/>
      <c r="J175" s="1"/>
      <c r="K175" s="1"/>
      <c r="L175" s="1"/>
      <c r="M175" s="1"/>
      <c r="N175" s="1"/>
      <c r="O175" s="1"/>
      <c r="P175" s="43"/>
      <c r="Q175" s="1"/>
      <c r="R175" s="1"/>
      <c r="S175" s="1"/>
      <c r="T175" s="23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22"/>
      <c r="C176" s="22"/>
      <c r="D176" s="1"/>
      <c r="E176" s="23"/>
      <c r="F176" s="1"/>
      <c r="G176" s="1"/>
      <c r="H176" s="1"/>
      <c r="I176" s="43"/>
      <c r="J176" s="1"/>
      <c r="K176" s="1"/>
      <c r="L176" s="1"/>
      <c r="M176" s="1"/>
      <c r="N176" s="1"/>
      <c r="O176" s="1"/>
      <c r="P176" s="43"/>
      <c r="Q176" s="1"/>
      <c r="R176" s="1"/>
      <c r="S176" s="1"/>
      <c r="T176" s="23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22"/>
      <c r="C177" s="22"/>
      <c r="D177" s="1"/>
      <c r="E177" s="23"/>
      <c r="F177" s="1"/>
      <c r="G177" s="1"/>
      <c r="H177" s="1"/>
      <c r="I177" s="43"/>
      <c r="J177" s="1"/>
      <c r="K177" s="1"/>
      <c r="L177" s="1"/>
      <c r="M177" s="1"/>
      <c r="N177" s="1"/>
      <c r="O177" s="1"/>
      <c r="P177" s="43"/>
      <c r="Q177" s="1"/>
      <c r="R177" s="1"/>
      <c r="S177" s="1"/>
      <c r="T177" s="23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22"/>
      <c r="C178" s="22"/>
      <c r="D178" s="1"/>
      <c r="E178" s="23"/>
      <c r="F178" s="1"/>
      <c r="G178" s="1"/>
      <c r="H178" s="1"/>
      <c r="I178" s="43"/>
      <c r="J178" s="1"/>
      <c r="K178" s="1"/>
      <c r="L178" s="1"/>
      <c r="M178" s="1"/>
      <c r="N178" s="1" t="s">
        <v>201</v>
      </c>
      <c r="O178" s="1">
        <v>600000</v>
      </c>
      <c r="P178" s="43">
        <v>0.19</v>
      </c>
      <c r="Q178" s="1"/>
      <c r="R178" s="1"/>
      <c r="S178" s="1"/>
      <c r="T178" s="23" t="s">
        <v>204</v>
      </c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22"/>
      <c r="C179" s="22"/>
      <c r="D179" s="1"/>
      <c r="E179" s="23"/>
      <c r="F179" s="1"/>
      <c r="G179" s="1"/>
      <c r="H179" s="1"/>
      <c r="I179" s="43"/>
      <c r="J179" s="1"/>
      <c r="K179" s="1"/>
      <c r="L179" s="1"/>
      <c r="M179" s="1"/>
      <c r="N179" s="1" t="s">
        <v>201</v>
      </c>
      <c r="O179" s="1">
        <v>190000</v>
      </c>
      <c r="P179" s="43">
        <v>0.19</v>
      </c>
      <c r="Q179" s="1"/>
      <c r="R179" s="1"/>
      <c r="S179" s="1"/>
      <c r="T179" s="23" t="s">
        <v>203</v>
      </c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22"/>
      <c r="C180" s="22"/>
      <c r="D180" s="1"/>
      <c r="E180" s="23"/>
      <c r="F180" s="1"/>
      <c r="G180" s="1"/>
      <c r="H180" s="1"/>
      <c r="I180" s="43"/>
      <c r="J180" s="1"/>
      <c r="K180" s="1"/>
      <c r="L180" s="1"/>
      <c r="M180" s="1"/>
      <c r="N180" s="1"/>
      <c r="O180" s="1"/>
      <c r="P180" s="43"/>
      <c r="Q180" s="1"/>
      <c r="R180" s="1"/>
      <c r="S180" s="1"/>
      <c r="T180" s="23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22"/>
      <c r="C181" s="22"/>
      <c r="D181" s="1"/>
      <c r="E181" s="23"/>
      <c r="F181" s="1"/>
      <c r="G181" s="1"/>
      <c r="H181" s="1"/>
      <c r="I181" s="43"/>
      <c r="J181" s="1"/>
      <c r="K181" s="1"/>
      <c r="L181" s="1"/>
      <c r="M181" s="1"/>
      <c r="N181" s="1"/>
      <c r="O181" s="1"/>
      <c r="P181" s="43"/>
      <c r="Q181" s="1"/>
      <c r="R181" s="1"/>
      <c r="S181" s="1"/>
      <c r="T181" s="23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22"/>
      <c r="C182" s="22"/>
      <c r="D182" s="1"/>
      <c r="E182" s="23"/>
      <c r="F182" s="1"/>
      <c r="G182" s="1"/>
      <c r="H182" s="1"/>
      <c r="I182" s="43"/>
      <c r="J182" s="1"/>
      <c r="K182" s="1"/>
      <c r="L182" s="1"/>
      <c r="M182" s="1"/>
      <c r="N182" s="1" t="s">
        <v>201</v>
      </c>
      <c r="O182" s="1">
        <v>115000</v>
      </c>
      <c r="P182" s="43">
        <v>0.19</v>
      </c>
      <c r="Q182" s="1"/>
      <c r="R182" s="1"/>
      <c r="S182" s="1"/>
      <c r="T182" s="23" t="s">
        <v>203</v>
      </c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22"/>
      <c r="C183" s="22"/>
      <c r="D183" s="1"/>
      <c r="E183" s="23"/>
      <c r="F183" s="1"/>
      <c r="G183" s="1"/>
      <c r="H183" s="1"/>
      <c r="I183" s="43"/>
      <c r="J183" s="1"/>
      <c r="K183" s="1"/>
      <c r="L183" s="1"/>
      <c r="M183" s="1"/>
      <c r="N183" s="1"/>
      <c r="O183" s="1"/>
      <c r="P183" s="43"/>
      <c r="Q183" s="1"/>
      <c r="R183" s="1"/>
      <c r="S183" s="1"/>
      <c r="T183" s="23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22"/>
      <c r="C184" s="22"/>
      <c r="D184" s="1"/>
      <c r="E184" s="23"/>
      <c r="F184" s="1"/>
      <c r="G184" s="1"/>
      <c r="H184" s="1"/>
      <c r="I184" s="43"/>
      <c r="J184" s="1"/>
      <c r="K184" s="1"/>
      <c r="L184" s="1"/>
      <c r="M184" s="1"/>
      <c r="N184" s="1"/>
      <c r="O184" s="1"/>
      <c r="P184" s="43"/>
      <c r="Q184" s="1"/>
      <c r="R184" s="1"/>
      <c r="S184" s="1"/>
      <c r="T184" s="23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22"/>
      <c r="C185" s="22"/>
      <c r="D185" s="1"/>
      <c r="E185" s="23"/>
      <c r="F185" s="1"/>
      <c r="G185" s="1"/>
      <c r="H185" s="1"/>
      <c r="I185" s="43"/>
      <c r="J185" s="1"/>
      <c r="K185" s="1"/>
      <c r="L185" s="1"/>
      <c r="M185" s="1"/>
      <c r="N185" s="1"/>
      <c r="O185" s="1"/>
      <c r="P185" s="43"/>
      <c r="Q185" s="1"/>
      <c r="R185" s="1"/>
      <c r="S185" s="1"/>
      <c r="T185" s="23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22"/>
      <c r="C186" s="22"/>
      <c r="D186" s="1"/>
      <c r="E186" s="23"/>
      <c r="F186" s="1"/>
      <c r="G186" s="1"/>
      <c r="H186" s="1"/>
      <c r="I186" s="43"/>
      <c r="J186" s="1"/>
      <c r="K186" s="1"/>
      <c r="L186" s="1"/>
      <c r="M186" s="1"/>
      <c r="N186" s="1"/>
      <c r="O186" s="1"/>
      <c r="P186" s="43"/>
      <c r="Q186" s="1"/>
      <c r="R186" s="1"/>
      <c r="S186" s="1"/>
      <c r="T186" s="23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22"/>
      <c r="C187" s="22"/>
      <c r="D187" s="1"/>
      <c r="E187" s="23"/>
      <c r="F187" s="1"/>
      <c r="G187" s="1"/>
      <c r="H187" s="1"/>
      <c r="I187" s="43"/>
      <c r="J187" s="1"/>
      <c r="K187" s="1"/>
      <c r="L187" s="1"/>
      <c r="M187" s="1"/>
      <c r="N187" s="1"/>
      <c r="O187" s="1"/>
      <c r="P187" s="43"/>
      <c r="Q187" s="1"/>
      <c r="R187" s="1"/>
      <c r="S187" s="1"/>
      <c r="T187" s="23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22"/>
      <c r="C188" s="22"/>
      <c r="D188" s="1"/>
      <c r="E188" s="23"/>
      <c r="F188" s="1"/>
      <c r="G188" s="1"/>
      <c r="H188" s="1"/>
      <c r="I188" s="43"/>
      <c r="J188" s="1"/>
      <c r="K188" s="1"/>
      <c r="L188" s="1"/>
      <c r="M188" s="1"/>
      <c r="N188" s="1"/>
      <c r="O188" s="1"/>
      <c r="P188" s="43"/>
      <c r="Q188" s="1"/>
      <c r="R188" s="1"/>
      <c r="S188" s="1"/>
      <c r="T188" s="23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22"/>
      <c r="C189" s="22"/>
      <c r="D189" s="1"/>
      <c r="E189" s="23"/>
      <c r="F189" s="1"/>
      <c r="G189" s="1"/>
      <c r="H189" s="1"/>
      <c r="I189" s="43"/>
      <c r="J189" s="1"/>
      <c r="K189" s="1"/>
      <c r="L189" s="1"/>
      <c r="M189" s="1"/>
      <c r="N189" s="1"/>
      <c r="O189" s="1"/>
      <c r="P189" s="43"/>
      <c r="Q189" s="1"/>
      <c r="R189" s="1"/>
      <c r="S189" s="1"/>
      <c r="T189" s="23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22"/>
      <c r="C190" s="22"/>
      <c r="D190" s="1"/>
      <c r="E190" s="23"/>
      <c r="F190" s="1"/>
      <c r="G190" s="1"/>
      <c r="H190" s="1"/>
      <c r="I190" s="43"/>
      <c r="J190" s="1"/>
      <c r="K190" s="1"/>
      <c r="L190" s="1"/>
      <c r="M190" s="1"/>
      <c r="N190" s="1"/>
      <c r="O190" s="1"/>
      <c r="P190" s="43"/>
      <c r="Q190" s="1"/>
      <c r="R190" s="1"/>
      <c r="S190" s="1"/>
      <c r="T190" s="23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22"/>
      <c r="C191" s="22"/>
      <c r="D191" s="1"/>
      <c r="E191" s="23"/>
      <c r="F191" s="1"/>
      <c r="G191" s="1"/>
      <c r="H191" s="1"/>
      <c r="I191" s="43"/>
      <c r="J191" s="1"/>
      <c r="K191" s="1"/>
      <c r="L191" s="1"/>
      <c r="M191" s="1"/>
      <c r="N191" s="1"/>
      <c r="O191" s="1"/>
      <c r="P191" s="43"/>
      <c r="Q191" s="1"/>
      <c r="R191" s="1"/>
      <c r="S191" s="1"/>
      <c r="T191" s="23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22"/>
      <c r="C192" s="22"/>
      <c r="D192" s="1"/>
      <c r="E192" s="23"/>
      <c r="F192" s="1"/>
      <c r="G192" s="1"/>
      <c r="H192" s="1"/>
      <c r="I192" s="43"/>
      <c r="J192" s="1"/>
      <c r="K192" s="1"/>
      <c r="L192" s="1"/>
      <c r="M192" s="1"/>
      <c r="N192" s="1"/>
      <c r="O192" s="1"/>
      <c r="P192" s="43"/>
      <c r="Q192" s="1"/>
      <c r="R192" s="1"/>
      <c r="S192" s="1"/>
      <c r="T192" s="23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22"/>
      <c r="C193" s="22"/>
      <c r="D193" s="1"/>
      <c r="E193" s="23"/>
      <c r="F193" s="1"/>
      <c r="G193" s="1"/>
      <c r="H193" s="1"/>
      <c r="I193" s="43"/>
      <c r="J193" s="1"/>
      <c r="K193" s="1"/>
      <c r="L193" s="1"/>
      <c r="M193" s="1"/>
      <c r="N193" s="1"/>
      <c r="O193" s="1"/>
      <c r="P193" s="43"/>
      <c r="Q193" s="1"/>
      <c r="R193" s="1"/>
      <c r="S193" s="1"/>
      <c r="T193" s="23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22"/>
      <c r="C194" s="22"/>
      <c r="D194" s="1"/>
      <c r="E194" s="23"/>
      <c r="F194" s="1"/>
      <c r="G194" s="1"/>
      <c r="H194" s="1"/>
      <c r="I194" s="43"/>
      <c r="J194" s="1"/>
      <c r="K194" s="1"/>
      <c r="L194" s="1"/>
      <c r="M194" s="1"/>
      <c r="N194" s="1"/>
      <c r="O194" s="1"/>
      <c r="P194" s="43"/>
      <c r="Q194" s="1"/>
      <c r="R194" s="1"/>
      <c r="S194" s="1"/>
      <c r="T194" s="23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22"/>
      <c r="C195" s="22"/>
      <c r="D195" s="1"/>
      <c r="E195" s="23"/>
      <c r="F195" s="1"/>
      <c r="G195" s="1"/>
      <c r="H195" s="1"/>
      <c r="I195" s="43"/>
      <c r="J195" s="1"/>
      <c r="K195" s="1"/>
      <c r="L195" s="1"/>
      <c r="M195" s="1"/>
      <c r="N195" s="1"/>
      <c r="O195" s="1"/>
      <c r="P195" s="43"/>
      <c r="Q195" s="1"/>
      <c r="R195" s="1"/>
      <c r="S195" s="1"/>
      <c r="T195" s="23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22"/>
      <c r="C196" s="22"/>
      <c r="D196" s="1"/>
      <c r="E196" s="23"/>
      <c r="F196" s="1"/>
      <c r="G196" s="1"/>
      <c r="H196" s="1"/>
      <c r="I196" s="43"/>
      <c r="J196" s="1"/>
      <c r="K196" s="1"/>
      <c r="L196" s="1"/>
      <c r="M196" s="1"/>
      <c r="N196" s="1" t="s">
        <v>201</v>
      </c>
      <c r="O196" s="1">
        <v>283000</v>
      </c>
      <c r="P196" s="43">
        <v>0.19</v>
      </c>
      <c r="Q196" s="1"/>
      <c r="R196" s="1"/>
      <c r="S196" s="1"/>
      <c r="T196" s="23" t="s">
        <v>203</v>
      </c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22"/>
      <c r="C197" s="22"/>
      <c r="D197" s="1"/>
      <c r="E197" s="23"/>
      <c r="F197" s="1"/>
      <c r="G197" s="1"/>
      <c r="H197" s="1"/>
      <c r="I197" s="43"/>
      <c r="J197" s="1"/>
      <c r="K197" s="1"/>
      <c r="L197" s="1"/>
      <c r="M197" s="1"/>
      <c r="N197" s="1"/>
      <c r="O197" s="1"/>
      <c r="P197" s="43"/>
      <c r="Q197" s="1"/>
      <c r="R197" s="1"/>
      <c r="S197" s="1"/>
      <c r="T197" s="23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22"/>
      <c r="C198" s="22"/>
      <c r="D198" s="1"/>
      <c r="E198" s="23"/>
      <c r="F198" s="1"/>
      <c r="G198" s="1"/>
      <c r="H198" s="1"/>
      <c r="I198" s="43"/>
      <c r="J198" s="1"/>
      <c r="K198" s="1"/>
      <c r="L198" s="1"/>
      <c r="M198" s="1"/>
      <c r="N198" s="1"/>
      <c r="O198" s="1"/>
      <c r="P198" s="43"/>
      <c r="Q198" s="1"/>
      <c r="R198" s="1"/>
      <c r="S198" s="1"/>
      <c r="T198" s="23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22"/>
      <c r="C199" s="22"/>
      <c r="D199" s="1"/>
      <c r="E199" s="23"/>
      <c r="F199" s="1"/>
      <c r="G199" s="1"/>
      <c r="H199" s="1"/>
      <c r="I199" s="43"/>
      <c r="J199" s="1"/>
      <c r="K199" s="1"/>
      <c r="L199" s="1"/>
      <c r="M199" s="1"/>
      <c r="N199" s="1"/>
      <c r="O199" s="1"/>
      <c r="P199" s="43"/>
      <c r="Q199" s="1"/>
      <c r="R199" s="1"/>
      <c r="S199" s="1"/>
      <c r="T199" s="23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22"/>
      <c r="C200" s="22"/>
      <c r="D200" s="1"/>
      <c r="E200" s="23"/>
      <c r="F200" s="1"/>
      <c r="G200" s="1"/>
      <c r="H200" s="1"/>
      <c r="I200" s="43"/>
      <c r="J200" s="1"/>
      <c r="K200" s="1"/>
      <c r="L200" s="1"/>
      <c r="M200" s="1"/>
      <c r="N200" s="1"/>
      <c r="O200" s="1"/>
      <c r="P200" s="43"/>
      <c r="Q200" s="1"/>
      <c r="R200" s="1"/>
      <c r="S200" s="1"/>
      <c r="T200" s="23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22"/>
      <c r="C201" s="22"/>
      <c r="D201" s="1"/>
      <c r="E201" s="23"/>
      <c r="F201" s="1"/>
      <c r="G201" s="1"/>
      <c r="H201" s="1"/>
      <c r="I201" s="43"/>
      <c r="J201" s="1"/>
      <c r="K201" s="1"/>
      <c r="L201" s="1"/>
      <c r="M201" s="1"/>
      <c r="N201" s="1" t="s">
        <v>201</v>
      </c>
      <c r="O201" s="1">
        <v>237000</v>
      </c>
      <c r="P201" s="43">
        <v>0.19</v>
      </c>
      <c r="Q201" s="1"/>
      <c r="R201" s="1"/>
      <c r="S201" s="1"/>
      <c r="T201" s="23" t="s">
        <v>203</v>
      </c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22"/>
      <c r="C202" s="22"/>
      <c r="D202" s="1"/>
      <c r="E202" s="23"/>
      <c r="F202" s="1"/>
      <c r="G202" s="1"/>
      <c r="H202" s="1"/>
      <c r="I202" s="43"/>
      <c r="J202" s="1"/>
      <c r="K202" s="1"/>
      <c r="L202" s="1"/>
      <c r="M202" s="1"/>
      <c r="N202" s="1"/>
      <c r="O202" s="1"/>
      <c r="P202" s="43"/>
      <c r="Q202" s="1"/>
      <c r="R202" s="1"/>
      <c r="S202" s="1"/>
      <c r="T202" s="23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22"/>
      <c r="C203" s="22"/>
      <c r="D203" s="1"/>
      <c r="E203" s="23"/>
      <c r="F203" s="1"/>
      <c r="G203" s="1"/>
      <c r="H203" s="1"/>
      <c r="I203" s="43"/>
      <c r="J203" s="1"/>
      <c r="K203" s="1"/>
      <c r="L203" s="1"/>
      <c r="M203" s="1"/>
      <c r="N203" s="1"/>
      <c r="O203" s="1"/>
      <c r="P203" s="43"/>
      <c r="Q203" s="1"/>
      <c r="R203" s="1"/>
      <c r="S203" s="1"/>
      <c r="T203" s="23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22"/>
      <c r="C204" s="22"/>
      <c r="D204" s="1"/>
      <c r="E204" s="23"/>
      <c r="F204" s="1"/>
      <c r="G204" s="1"/>
      <c r="H204" s="1"/>
      <c r="I204" s="43"/>
      <c r="J204" s="1"/>
      <c r="K204" s="1"/>
      <c r="L204" s="1"/>
      <c r="M204" s="1"/>
      <c r="N204" s="1"/>
      <c r="O204" s="1"/>
      <c r="P204" s="43"/>
      <c r="Q204" s="1"/>
      <c r="R204" s="1"/>
      <c r="S204" s="1"/>
      <c r="T204" s="23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22"/>
      <c r="C205" s="22"/>
      <c r="D205" s="1"/>
      <c r="E205" s="23"/>
      <c r="F205" s="1"/>
      <c r="G205" s="1"/>
      <c r="H205" s="1"/>
      <c r="I205" s="43"/>
      <c r="J205" s="1"/>
      <c r="K205" s="1"/>
      <c r="L205" s="1"/>
      <c r="M205" s="1"/>
      <c r="N205" s="1"/>
      <c r="O205" s="1"/>
      <c r="P205" s="43"/>
      <c r="Q205" s="1"/>
      <c r="R205" s="1"/>
      <c r="S205" s="1"/>
      <c r="T205" s="23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22"/>
      <c r="C206" s="22"/>
      <c r="D206" s="1"/>
      <c r="E206" s="23"/>
      <c r="F206" s="1"/>
      <c r="G206" s="1"/>
      <c r="H206" s="1"/>
      <c r="I206" s="43"/>
      <c r="J206" s="1"/>
      <c r="K206" s="1"/>
      <c r="L206" s="1"/>
      <c r="M206" s="1"/>
      <c r="N206" s="1"/>
      <c r="O206" s="1"/>
      <c r="P206" s="43"/>
      <c r="Q206" s="1"/>
      <c r="R206" s="1"/>
      <c r="S206" s="1"/>
      <c r="T206" s="23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22"/>
      <c r="C207" s="22"/>
      <c r="D207" s="1"/>
      <c r="E207" s="23"/>
      <c r="F207" s="1"/>
      <c r="G207" s="1"/>
      <c r="H207" s="1"/>
      <c r="I207" s="43"/>
      <c r="J207" s="1"/>
      <c r="K207" s="1"/>
      <c r="L207" s="1"/>
      <c r="M207" s="1"/>
      <c r="N207" s="1"/>
      <c r="O207" s="1"/>
      <c r="P207" s="43"/>
      <c r="Q207" s="1"/>
      <c r="R207" s="1"/>
      <c r="S207" s="1"/>
      <c r="T207" s="23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22"/>
      <c r="C208" s="22"/>
      <c r="D208" s="1"/>
      <c r="E208" s="23"/>
      <c r="F208" s="1"/>
      <c r="G208" s="1"/>
      <c r="H208" s="1"/>
      <c r="I208" s="43"/>
      <c r="J208" s="1"/>
      <c r="K208" s="1"/>
      <c r="L208" s="1"/>
      <c r="M208" s="1"/>
      <c r="N208" s="1"/>
      <c r="O208" s="1"/>
      <c r="P208" s="43"/>
      <c r="Q208" s="1"/>
      <c r="R208" s="1"/>
      <c r="S208" s="1"/>
      <c r="T208" s="23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22"/>
      <c r="C209" s="22"/>
      <c r="D209" s="1"/>
      <c r="E209" s="23"/>
      <c r="F209" s="1"/>
      <c r="G209" s="1"/>
      <c r="H209" s="1"/>
      <c r="I209" s="43"/>
      <c r="J209" s="1"/>
      <c r="K209" s="1"/>
      <c r="L209" s="1"/>
      <c r="M209" s="1"/>
      <c r="N209" s="1"/>
      <c r="O209" s="1"/>
      <c r="P209" s="43"/>
      <c r="Q209" s="1"/>
      <c r="R209" s="1"/>
      <c r="S209" s="1"/>
      <c r="T209" s="23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22"/>
      <c r="C210" s="22"/>
      <c r="D210" s="1"/>
      <c r="E210" s="23"/>
      <c r="F210" s="1"/>
      <c r="G210" s="1"/>
      <c r="H210" s="1"/>
      <c r="I210" s="43"/>
      <c r="J210" s="1"/>
      <c r="K210" s="1"/>
      <c r="L210" s="1"/>
      <c r="M210" s="1"/>
      <c r="N210" s="1" t="s">
        <v>201</v>
      </c>
      <c r="O210" s="1">
        <v>219000</v>
      </c>
      <c r="P210" s="43">
        <v>0.19</v>
      </c>
      <c r="Q210" s="1"/>
      <c r="R210" s="1"/>
      <c r="S210" s="1"/>
      <c r="T210" s="23" t="s">
        <v>203</v>
      </c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22"/>
      <c r="C211" s="22"/>
      <c r="D211" s="1"/>
      <c r="E211" s="23"/>
      <c r="F211" s="1"/>
      <c r="G211" s="1"/>
      <c r="H211" s="1"/>
      <c r="I211" s="43"/>
      <c r="J211" s="1"/>
      <c r="K211" s="1"/>
      <c r="L211" s="1"/>
      <c r="M211" s="1"/>
      <c r="N211" s="1" t="s">
        <v>201</v>
      </c>
      <c r="O211" s="1">
        <v>160000</v>
      </c>
      <c r="P211" s="43">
        <v>0.19</v>
      </c>
      <c r="Q211" s="1"/>
      <c r="R211" s="1"/>
      <c r="S211" s="1"/>
      <c r="T211" s="23" t="s">
        <v>203</v>
      </c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22"/>
      <c r="C212" s="22"/>
      <c r="D212" s="1"/>
      <c r="E212" s="23"/>
      <c r="F212" s="1"/>
      <c r="G212" s="1"/>
      <c r="H212" s="1"/>
      <c r="I212" s="43"/>
      <c r="J212" s="1"/>
      <c r="K212" s="1"/>
      <c r="L212" s="1"/>
      <c r="M212" s="1"/>
      <c r="N212" s="1"/>
      <c r="O212" s="1"/>
      <c r="P212" s="43"/>
      <c r="Q212" s="1"/>
      <c r="R212" s="1"/>
      <c r="S212" s="1"/>
      <c r="T212" s="23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22"/>
      <c r="C213" s="22"/>
      <c r="D213" s="1"/>
      <c r="E213" s="23"/>
      <c r="F213" s="1"/>
      <c r="G213" s="1"/>
      <c r="H213" s="1"/>
      <c r="I213" s="43"/>
      <c r="J213" s="1"/>
      <c r="K213" s="1"/>
      <c r="L213" s="1"/>
      <c r="M213" s="1"/>
      <c r="N213" s="1"/>
      <c r="O213" s="1"/>
      <c r="P213" s="43"/>
      <c r="Q213" s="1"/>
      <c r="R213" s="1"/>
      <c r="S213" s="1"/>
      <c r="T213" s="23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22"/>
      <c r="C214" s="22"/>
      <c r="D214" s="1"/>
      <c r="E214" s="23"/>
      <c r="F214" s="1"/>
      <c r="G214" s="1"/>
      <c r="H214" s="1"/>
      <c r="I214" s="43"/>
      <c r="J214" s="1"/>
      <c r="K214" s="1"/>
      <c r="L214" s="1"/>
      <c r="M214" s="1"/>
      <c r="N214" s="1"/>
      <c r="O214" s="1"/>
      <c r="P214" s="43"/>
      <c r="Q214" s="1"/>
      <c r="R214" s="1"/>
      <c r="S214" s="1"/>
      <c r="T214" s="23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22"/>
      <c r="C215" s="22"/>
      <c r="D215" s="1"/>
      <c r="E215" s="23"/>
      <c r="F215" s="1"/>
      <c r="G215" s="1"/>
      <c r="H215" s="1"/>
      <c r="I215" s="43"/>
      <c r="J215" s="1"/>
      <c r="K215" s="1"/>
      <c r="L215" s="1"/>
      <c r="M215" s="1"/>
      <c r="N215" s="1"/>
      <c r="O215" s="1"/>
      <c r="P215" s="43"/>
      <c r="Q215" s="1"/>
      <c r="R215" s="1"/>
      <c r="S215" s="1"/>
      <c r="T215" s="23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22"/>
      <c r="C216" s="22"/>
      <c r="D216" s="1"/>
      <c r="E216" s="23"/>
      <c r="F216" s="1"/>
      <c r="G216" s="1"/>
      <c r="H216" s="1"/>
      <c r="I216" s="43"/>
      <c r="J216" s="1"/>
      <c r="K216" s="1"/>
      <c r="L216" s="1"/>
      <c r="M216" s="1"/>
      <c r="N216" s="1"/>
      <c r="O216" s="1"/>
      <c r="P216" s="43"/>
      <c r="Q216" s="1"/>
      <c r="R216" s="1"/>
      <c r="S216" s="1"/>
      <c r="T216" s="23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22"/>
      <c r="C217" s="22"/>
      <c r="D217" s="1"/>
      <c r="E217" s="23"/>
      <c r="F217" s="1"/>
      <c r="G217" s="1"/>
      <c r="H217" s="1"/>
      <c r="I217" s="43"/>
      <c r="J217" s="1"/>
      <c r="K217" s="1"/>
      <c r="L217" s="1"/>
      <c r="M217" s="1"/>
      <c r="N217" s="1"/>
      <c r="O217" s="1"/>
      <c r="P217" s="43"/>
      <c r="Q217" s="1"/>
      <c r="R217" s="1"/>
      <c r="S217" s="1"/>
      <c r="T217" s="23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22"/>
      <c r="C218" s="22"/>
      <c r="D218" s="1"/>
      <c r="E218" s="23"/>
      <c r="F218" s="1"/>
      <c r="G218" s="1"/>
      <c r="H218" s="1"/>
      <c r="I218" s="43"/>
      <c r="J218" s="1"/>
      <c r="K218" s="1"/>
      <c r="L218" s="1"/>
      <c r="M218" s="1"/>
      <c r="N218" s="1"/>
      <c r="O218" s="1"/>
      <c r="P218" s="43"/>
      <c r="Q218" s="1"/>
      <c r="R218" s="1"/>
      <c r="S218" s="1"/>
      <c r="T218" s="23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22"/>
      <c r="C219" s="22"/>
      <c r="D219" s="1"/>
      <c r="E219" s="23"/>
      <c r="F219" s="1"/>
      <c r="G219" s="1"/>
      <c r="H219" s="1"/>
      <c r="I219" s="43"/>
      <c r="J219" s="1"/>
      <c r="K219" s="1"/>
      <c r="L219" s="1"/>
      <c r="M219" s="1"/>
      <c r="N219" s="1"/>
      <c r="O219" s="1"/>
      <c r="P219" s="43"/>
      <c r="Q219" s="1"/>
      <c r="R219" s="1"/>
      <c r="S219" s="1"/>
      <c r="T219" s="23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22"/>
      <c r="C220" s="22"/>
      <c r="D220" s="1"/>
      <c r="E220" s="23"/>
      <c r="F220" s="1"/>
      <c r="G220" s="1"/>
      <c r="H220" s="1"/>
      <c r="I220" s="43"/>
      <c r="J220" s="1"/>
      <c r="K220" s="1"/>
      <c r="L220" s="1"/>
      <c r="M220" s="1"/>
      <c r="N220" s="1"/>
      <c r="O220" s="1"/>
      <c r="P220" s="43"/>
      <c r="Q220" s="1"/>
      <c r="R220" s="1"/>
      <c r="S220" s="1"/>
      <c r="T220" s="23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22"/>
      <c r="C221" s="22"/>
      <c r="D221" s="1"/>
      <c r="E221" s="23"/>
      <c r="F221" s="1"/>
      <c r="G221" s="1"/>
      <c r="H221" s="1"/>
      <c r="I221" s="43"/>
      <c r="J221" s="1"/>
      <c r="K221" s="1"/>
      <c r="L221" s="1"/>
      <c r="M221" s="1"/>
      <c r="N221" s="1" t="s">
        <v>201</v>
      </c>
      <c r="O221" s="1">
        <v>86000</v>
      </c>
      <c r="P221" s="43">
        <v>0.19</v>
      </c>
      <c r="Q221" s="1"/>
      <c r="R221" s="1"/>
      <c r="S221" s="1"/>
      <c r="T221" s="23" t="s">
        <v>203</v>
      </c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22"/>
      <c r="C222" s="22"/>
      <c r="D222" s="1"/>
      <c r="E222" s="23"/>
      <c r="F222" s="1"/>
      <c r="G222" s="1"/>
      <c r="H222" s="1"/>
      <c r="I222" s="43"/>
      <c r="J222" s="1"/>
      <c r="K222" s="1"/>
      <c r="L222" s="1"/>
      <c r="M222" s="1"/>
      <c r="N222" s="1"/>
      <c r="O222" s="1"/>
      <c r="P222" s="43"/>
      <c r="Q222" s="1"/>
      <c r="R222" s="1"/>
      <c r="S222" s="1"/>
      <c r="T222" s="23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22"/>
      <c r="C223" s="22"/>
      <c r="D223" s="1"/>
      <c r="E223" s="23"/>
      <c r="F223" s="1"/>
      <c r="G223" s="1"/>
      <c r="H223" s="1"/>
      <c r="I223" s="43"/>
      <c r="J223" s="1"/>
      <c r="K223" s="1"/>
      <c r="L223" s="1"/>
      <c r="M223" s="1"/>
      <c r="N223" s="1"/>
      <c r="O223" s="1"/>
      <c r="P223" s="43"/>
      <c r="Q223" s="1"/>
      <c r="R223" s="1"/>
      <c r="S223" s="1"/>
      <c r="T223" s="23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22"/>
      <c r="C224" s="22"/>
      <c r="D224" s="1"/>
      <c r="E224" s="23"/>
      <c r="F224" s="1"/>
      <c r="G224" s="1"/>
      <c r="H224" s="1"/>
      <c r="I224" s="43"/>
      <c r="J224" s="1"/>
      <c r="K224" s="1"/>
      <c r="L224" s="1"/>
      <c r="M224" s="1"/>
      <c r="N224" s="1"/>
      <c r="O224" s="1"/>
      <c r="P224" s="43"/>
      <c r="Q224" s="1"/>
      <c r="R224" s="1"/>
      <c r="S224" s="1"/>
      <c r="T224" s="23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22"/>
      <c r="C225" s="22"/>
      <c r="D225" s="1"/>
      <c r="E225" s="23"/>
      <c r="F225" s="1"/>
      <c r="G225" s="1"/>
      <c r="H225" s="1"/>
      <c r="I225" s="43"/>
      <c r="J225" s="1"/>
      <c r="K225" s="1"/>
      <c r="L225" s="1"/>
      <c r="M225" s="1"/>
      <c r="N225" s="1"/>
      <c r="O225" s="1"/>
      <c r="P225" s="43"/>
      <c r="Q225" s="1"/>
      <c r="R225" s="1"/>
      <c r="S225" s="1"/>
      <c r="T225" s="23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22"/>
      <c r="C226" s="22"/>
      <c r="D226" s="1"/>
      <c r="E226" s="23"/>
      <c r="F226" s="1"/>
      <c r="G226" s="1"/>
      <c r="H226" s="1"/>
      <c r="I226" s="43"/>
      <c r="J226" s="1"/>
      <c r="K226" s="1"/>
      <c r="L226" s="1"/>
      <c r="M226" s="1"/>
      <c r="N226" s="1"/>
      <c r="O226" s="1"/>
      <c r="P226" s="43"/>
      <c r="Q226" s="1"/>
      <c r="R226" s="1"/>
      <c r="S226" s="1"/>
      <c r="T226" s="23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22"/>
      <c r="C227" s="22"/>
      <c r="D227" s="1"/>
      <c r="E227" s="23"/>
      <c r="F227" s="1"/>
      <c r="G227" s="1"/>
      <c r="H227" s="1"/>
      <c r="I227" s="43"/>
      <c r="J227" s="1"/>
      <c r="K227" s="1"/>
      <c r="L227" s="1"/>
      <c r="M227" s="1"/>
      <c r="N227" s="1"/>
      <c r="O227" s="1"/>
      <c r="P227" s="43"/>
      <c r="Q227" s="1"/>
      <c r="R227" s="1"/>
      <c r="S227" s="1"/>
      <c r="T227" s="23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22"/>
      <c r="C228" s="22"/>
      <c r="D228" s="1"/>
      <c r="E228" s="23"/>
      <c r="F228" s="1"/>
      <c r="G228" s="1"/>
      <c r="H228" s="1"/>
      <c r="I228" s="43"/>
      <c r="J228" s="1"/>
      <c r="K228" s="1"/>
      <c r="L228" s="1"/>
      <c r="M228" s="1"/>
      <c r="N228" s="1" t="s">
        <v>201</v>
      </c>
      <c r="O228" s="1">
        <v>132000</v>
      </c>
      <c r="P228" s="43">
        <v>0.19</v>
      </c>
      <c r="Q228" s="1"/>
      <c r="R228" s="1"/>
      <c r="S228" s="1"/>
      <c r="T228" s="23" t="s">
        <v>203</v>
      </c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22"/>
      <c r="C229" s="22"/>
      <c r="D229" s="1"/>
      <c r="E229" s="23"/>
      <c r="F229" s="1"/>
      <c r="G229" s="1"/>
      <c r="H229" s="1"/>
      <c r="I229" s="43"/>
      <c r="J229" s="1"/>
      <c r="K229" s="1"/>
      <c r="L229" s="1"/>
      <c r="M229" s="1"/>
      <c r="N229" s="1"/>
      <c r="O229" s="1"/>
      <c r="P229" s="43"/>
      <c r="Q229" s="1"/>
      <c r="R229" s="1"/>
      <c r="S229" s="1"/>
      <c r="T229" s="23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22"/>
      <c r="C230" s="22"/>
      <c r="D230" s="1"/>
      <c r="E230" s="23"/>
      <c r="F230" s="1"/>
      <c r="G230" s="1"/>
      <c r="H230" s="1"/>
      <c r="I230" s="43"/>
      <c r="J230" s="1"/>
      <c r="K230" s="1"/>
      <c r="L230" s="1"/>
      <c r="M230" s="1"/>
      <c r="N230" s="1"/>
      <c r="O230" s="1"/>
      <c r="P230" s="43"/>
      <c r="Q230" s="1"/>
      <c r="R230" s="1"/>
      <c r="S230" s="1"/>
      <c r="T230" s="23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22"/>
      <c r="C231" s="22"/>
      <c r="D231" s="1"/>
      <c r="E231" s="23"/>
      <c r="F231" s="1"/>
      <c r="G231" s="1"/>
      <c r="H231" s="1"/>
      <c r="I231" s="43"/>
      <c r="J231" s="1"/>
      <c r="K231" s="1"/>
      <c r="L231" s="1"/>
      <c r="M231" s="1"/>
      <c r="N231" s="1"/>
      <c r="O231" s="1"/>
      <c r="P231" s="43"/>
      <c r="Q231" s="1"/>
      <c r="R231" s="1"/>
      <c r="S231" s="1"/>
      <c r="T231" s="23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22"/>
      <c r="C232" s="22"/>
      <c r="D232" s="1"/>
      <c r="E232" s="23"/>
      <c r="F232" s="1"/>
      <c r="G232" s="1"/>
      <c r="H232" s="1"/>
      <c r="I232" s="43"/>
      <c r="J232" s="1"/>
      <c r="K232" s="1"/>
      <c r="L232" s="1"/>
      <c r="M232" s="1"/>
      <c r="N232" s="1"/>
      <c r="O232" s="1"/>
      <c r="P232" s="43"/>
      <c r="Q232" s="1"/>
      <c r="R232" s="1"/>
      <c r="S232" s="1"/>
      <c r="T232" s="23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22"/>
      <c r="C233" s="22"/>
      <c r="D233" s="1"/>
      <c r="E233" s="23"/>
      <c r="F233" s="1"/>
      <c r="G233" s="1"/>
      <c r="H233" s="1"/>
      <c r="I233" s="43"/>
      <c r="J233" s="1"/>
      <c r="K233" s="1"/>
      <c r="L233" s="1"/>
      <c r="M233" s="1"/>
      <c r="N233" s="1"/>
      <c r="O233" s="1"/>
      <c r="P233" s="43"/>
      <c r="Q233" s="1"/>
      <c r="R233" s="1"/>
      <c r="S233" s="1"/>
      <c r="T233" s="23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22"/>
      <c r="C234" s="22"/>
      <c r="D234" s="1"/>
      <c r="E234" s="23"/>
      <c r="F234" s="1"/>
      <c r="G234" s="1"/>
      <c r="H234" s="1"/>
      <c r="I234" s="43"/>
      <c r="J234" s="1"/>
      <c r="K234" s="1"/>
      <c r="L234" s="1"/>
      <c r="M234" s="1"/>
      <c r="N234" s="1"/>
      <c r="O234" s="1"/>
      <c r="P234" s="43"/>
      <c r="Q234" s="1"/>
      <c r="R234" s="1"/>
      <c r="S234" s="1"/>
      <c r="T234" s="23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22"/>
      <c r="C235" s="22"/>
      <c r="D235" s="1"/>
      <c r="E235" s="23"/>
      <c r="F235" s="1"/>
      <c r="G235" s="1"/>
      <c r="H235" s="1"/>
      <c r="I235" s="43"/>
      <c r="J235" s="1"/>
      <c r="K235" s="1"/>
      <c r="L235" s="1"/>
      <c r="M235" s="1"/>
      <c r="N235" s="1"/>
      <c r="O235" s="1"/>
      <c r="P235" s="43"/>
      <c r="Q235" s="1"/>
      <c r="R235" s="1"/>
      <c r="S235" s="1"/>
      <c r="T235" s="23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22"/>
      <c r="C236" s="22"/>
      <c r="D236" s="1"/>
      <c r="E236" s="23"/>
      <c r="F236" s="1"/>
      <c r="G236" s="1"/>
      <c r="H236" s="1"/>
      <c r="I236" s="43"/>
      <c r="J236" s="1"/>
      <c r="K236" s="1"/>
      <c r="L236" s="1"/>
      <c r="M236" s="1"/>
      <c r="N236" s="1"/>
      <c r="O236" s="1"/>
      <c r="P236" s="43"/>
      <c r="Q236" s="1"/>
      <c r="R236" s="1"/>
      <c r="S236" s="1"/>
      <c r="T236" s="23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22"/>
      <c r="C237" s="22"/>
      <c r="D237" s="1"/>
      <c r="E237" s="23"/>
      <c r="F237" s="1"/>
      <c r="G237" s="1"/>
      <c r="H237" s="1"/>
      <c r="I237" s="43"/>
      <c r="J237" s="1"/>
      <c r="K237" s="1"/>
      <c r="L237" s="1"/>
      <c r="M237" s="1"/>
      <c r="N237" s="1"/>
      <c r="O237" s="1"/>
      <c r="P237" s="43"/>
      <c r="Q237" s="1"/>
      <c r="R237" s="1"/>
      <c r="S237" s="1"/>
      <c r="T237" s="23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22"/>
      <c r="C238" s="22"/>
      <c r="D238" s="1"/>
      <c r="E238" s="23"/>
      <c r="F238" s="1"/>
      <c r="G238" s="1"/>
      <c r="H238" s="1"/>
      <c r="I238" s="43"/>
      <c r="J238" s="1"/>
      <c r="K238" s="1"/>
      <c r="L238" s="1"/>
      <c r="M238" s="1"/>
      <c r="N238" s="1"/>
      <c r="O238" s="1"/>
      <c r="P238" s="43"/>
      <c r="Q238" s="1"/>
      <c r="R238" s="1"/>
      <c r="S238" s="1"/>
      <c r="T238" s="23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22"/>
      <c r="C239" s="22"/>
      <c r="D239" s="1"/>
      <c r="E239" s="23"/>
      <c r="F239" s="1"/>
      <c r="G239" s="1"/>
      <c r="H239" s="1"/>
      <c r="I239" s="43"/>
      <c r="J239" s="1"/>
      <c r="K239" s="1"/>
      <c r="L239" s="1"/>
      <c r="M239" s="1"/>
      <c r="N239" s="1"/>
      <c r="O239" s="1"/>
      <c r="P239" s="43"/>
      <c r="Q239" s="1"/>
      <c r="R239" s="1"/>
      <c r="S239" s="1"/>
      <c r="T239" s="23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22"/>
      <c r="C240" s="22"/>
      <c r="D240" s="1"/>
      <c r="E240" s="23"/>
      <c r="F240" s="1"/>
      <c r="G240" s="1"/>
      <c r="H240" s="1"/>
      <c r="I240" s="43"/>
      <c r="J240" s="1"/>
      <c r="K240" s="1"/>
      <c r="L240" s="1"/>
      <c r="M240" s="1"/>
      <c r="N240" s="1"/>
      <c r="O240" s="1"/>
      <c r="P240" s="43"/>
      <c r="Q240" s="1"/>
      <c r="R240" s="1"/>
      <c r="S240" s="1"/>
      <c r="T240" s="23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22"/>
      <c r="C241" s="22"/>
      <c r="D241" s="1"/>
      <c r="E241" s="23"/>
      <c r="F241" s="1"/>
      <c r="G241" s="1"/>
      <c r="H241" s="1"/>
      <c r="I241" s="43"/>
      <c r="J241" s="1"/>
      <c r="K241" s="1"/>
      <c r="L241" s="1"/>
      <c r="M241" s="1"/>
      <c r="N241" s="1"/>
      <c r="O241" s="1"/>
      <c r="P241" s="43"/>
      <c r="Q241" s="1"/>
      <c r="R241" s="1"/>
      <c r="S241" s="1"/>
      <c r="T241" s="23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22"/>
      <c r="C242" s="22"/>
      <c r="D242" s="1"/>
      <c r="E242" s="23"/>
      <c r="F242" s="1"/>
      <c r="G242" s="1"/>
      <c r="H242" s="1"/>
      <c r="I242" s="43"/>
      <c r="J242" s="1"/>
      <c r="K242" s="1"/>
      <c r="L242" s="1"/>
      <c r="M242" s="1"/>
      <c r="N242" s="1"/>
      <c r="O242" s="1"/>
      <c r="P242" s="43"/>
      <c r="Q242" s="1"/>
      <c r="R242" s="1"/>
      <c r="S242" s="1"/>
      <c r="T242" s="23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22"/>
      <c r="C243" s="22"/>
      <c r="D243" s="1"/>
      <c r="E243" s="23"/>
      <c r="F243" s="1"/>
      <c r="G243" s="1"/>
      <c r="H243" s="1"/>
      <c r="I243" s="43"/>
      <c r="J243" s="1"/>
      <c r="K243" s="1"/>
      <c r="L243" s="1"/>
      <c r="M243" s="1"/>
      <c r="N243" s="1"/>
      <c r="O243" s="1"/>
      <c r="P243" s="43"/>
      <c r="Q243" s="1"/>
      <c r="R243" s="1"/>
      <c r="S243" s="1"/>
      <c r="T243" s="23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22"/>
      <c r="C244" s="22"/>
      <c r="D244" s="1"/>
      <c r="E244" s="23"/>
      <c r="F244" s="1"/>
      <c r="G244" s="1"/>
      <c r="H244" s="1"/>
      <c r="I244" s="43"/>
      <c r="J244" s="1"/>
      <c r="K244" s="1"/>
      <c r="L244" s="1"/>
      <c r="M244" s="1"/>
      <c r="N244" s="1"/>
      <c r="O244" s="1"/>
      <c r="P244" s="43"/>
      <c r="Q244" s="1"/>
      <c r="R244" s="1"/>
      <c r="S244" s="1"/>
      <c r="T244" s="23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22"/>
      <c r="C245" s="22"/>
      <c r="D245" s="1"/>
      <c r="E245" s="23"/>
      <c r="F245" s="1"/>
      <c r="G245" s="1"/>
      <c r="H245" s="1"/>
      <c r="I245" s="43"/>
      <c r="J245" s="1"/>
      <c r="K245" s="1"/>
      <c r="L245" s="1"/>
      <c r="M245" s="1"/>
      <c r="N245" s="1"/>
      <c r="O245" s="1"/>
      <c r="P245" s="43"/>
      <c r="Q245" s="1"/>
      <c r="R245" s="1"/>
      <c r="S245" s="1"/>
      <c r="T245" s="23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22"/>
      <c r="C246" s="22"/>
      <c r="D246" s="1"/>
      <c r="E246" s="23"/>
      <c r="F246" s="1"/>
      <c r="G246" s="1"/>
      <c r="H246" s="1"/>
      <c r="I246" s="43"/>
      <c r="J246" s="1"/>
      <c r="K246" s="1"/>
      <c r="L246" s="1"/>
      <c r="M246" s="1"/>
      <c r="N246" s="1"/>
      <c r="O246" s="1"/>
      <c r="P246" s="43"/>
      <c r="Q246" s="1"/>
      <c r="R246" s="1"/>
      <c r="S246" s="1"/>
      <c r="T246" s="23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22"/>
      <c r="C247" s="22"/>
      <c r="D247" s="1"/>
      <c r="E247" s="23"/>
      <c r="F247" s="1"/>
      <c r="G247" s="1"/>
      <c r="H247" s="1"/>
      <c r="I247" s="43"/>
      <c r="J247" s="1"/>
      <c r="K247" s="1"/>
      <c r="L247" s="1"/>
      <c r="M247" s="1"/>
      <c r="N247" s="1" t="s">
        <v>201</v>
      </c>
      <c r="O247" s="1">
        <v>90000</v>
      </c>
      <c r="P247" s="43">
        <v>0.19</v>
      </c>
      <c r="Q247" s="1"/>
      <c r="R247" s="1"/>
      <c r="S247" s="1"/>
      <c r="T247" s="23" t="s">
        <v>203</v>
      </c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22"/>
      <c r="C248" s="22"/>
      <c r="D248" s="1"/>
      <c r="E248" s="23"/>
      <c r="F248" s="1"/>
      <c r="G248" s="1"/>
      <c r="H248" s="1"/>
      <c r="I248" s="43"/>
      <c r="J248" s="1"/>
      <c r="K248" s="1"/>
      <c r="L248" s="1"/>
      <c r="M248" s="1"/>
      <c r="N248" s="1"/>
      <c r="O248" s="1"/>
      <c r="P248" s="43"/>
      <c r="Q248" s="1"/>
      <c r="R248" s="1"/>
      <c r="S248" s="1"/>
      <c r="T248" s="23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22"/>
      <c r="C249" s="22"/>
      <c r="D249" s="1"/>
      <c r="E249" s="23"/>
      <c r="F249" s="1"/>
      <c r="G249" s="1"/>
      <c r="H249" s="1"/>
      <c r="I249" s="43"/>
      <c r="J249" s="1"/>
      <c r="K249" s="1"/>
      <c r="L249" s="1"/>
      <c r="M249" s="1"/>
      <c r="N249" s="1"/>
      <c r="O249" s="1"/>
      <c r="P249" s="43"/>
      <c r="Q249" s="1"/>
      <c r="R249" s="1"/>
      <c r="S249" s="1"/>
      <c r="T249" s="23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22"/>
      <c r="C250" s="22"/>
      <c r="D250" s="1"/>
      <c r="E250" s="23"/>
      <c r="F250" s="1"/>
      <c r="G250" s="1"/>
      <c r="H250" s="1"/>
      <c r="I250" s="43"/>
      <c r="J250" s="1"/>
      <c r="K250" s="1"/>
      <c r="L250" s="1"/>
      <c r="M250" s="1"/>
      <c r="N250" s="1"/>
      <c r="O250" s="1"/>
      <c r="P250" s="43"/>
      <c r="Q250" s="1"/>
      <c r="R250" s="1"/>
      <c r="S250" s="1"/>
      <c r="T250" s="23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22"/>
      <c r="C251" s="22"/>
      <c r="D251" s="1"/>
      <c r="E251" s="23"/>
      <c r="F251" s="1"/>
      <c r="G251" s="1"/>
      <c r="H251" s="1"/>
      <c r="I251" s="43"/>
      <c r="J251" s="1"/>
      <c r="K251" s="1"/>
      <c r="L251" s="1"/>
      <c r="M251" s="1"/>
      <c r="N251" s="1"/>
      <c r="O251" s="1"/>
      <c r="P251" s="43"/>
      <c r="Q251" s="1"/>
      <c r="R251" s="1"/>
      <c r="S251" s="1"/>
      <c r="T251" s="23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22"/>
      <c r="C252" s="22"/>
      <c r="D252" s="1"/>
      <c r="E252" s="23"/>
      <c r="F252" s="1"/>
      <c r="G252" s="1"/>
      <c r="H252" s="1"/>
      <c r="I252" s="43"/>
      <c r="J252" s="1"/>
      <c r="K252" s="1"/>
      <c r="L252" s="1"/>
      <c r="M252" s="1"/>
      <c r="N252" s="1"/>
      <c r="O252" s="1"/>
      <c r="P252" s="43"/>
      <c r="Q252" s="1"/>
      <c r="R252" s="1"/>
      <c r="S252" s="1"/>
      <c r="T252" s="23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22"/>
      <c r="C253" s="22"/>
      <c r="D253" s="1"/>
      <c r="E253" s="23"/>
      <c r="F253" s="1"/>
      <c r="G253" s="1"/>
      <c r="H253" s="1"/>
      <c r="I253" s="43"/>
      <c r="J253" s="1"/>
      <c r="K253" s="1"/>
      <c r="L253" s="1"/>
      <c r="M253" s="1"/>
      <c r="N253" s="1"/>
      <c r="O253" s="1"/>
      <c r="P253" s="43"/>
      <c r="Q253" s="1"/>
      <c r="R253" s="1"/>
      <c r="S253" s="1"/>
      <c r="T253" s="23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22"/>
      <c r="C254" s="22"/>
      <c r="D254" s="1"/>
      <c r="E254" s="23"/>
      <c r="F254" s="1"/>
      <c r="G254" s="1"/>
      <c r="H254" s="1"/>
      <c r="I254" s="43"/>
      <c r="J254" s="1"/>
      <c r="K254" s="1"/>
      <c r="L254" s="1"/>
      <c r="M254" s="1"/>
      <c r="N254" s="1"/>
      <c r="O254" s="1"/>
      <c r="P254" s="43"/>
      <c r="Q254" s="1"/>
      <c r="R254" s="1"/>
      <c r="S254" s="1"/>
      <c r="T254" s="23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22"/>
      <c r="C255" s="22"/>
      <c r="D255" s="1"/>
      <c r="E255" s="23"/>
      <c r="F255" s="1"/>
      <c r="G255" s="1"/>
      <c r="H255" s="1"/>
      <c r="I255" s="43"/>
      <c r="J255" s="1"/>
      <c r="K255" s="1"/>
      <c r="L255" s="1"/>
      <c r="M255" s="1"/>
      <c r="N255" s="1"/>
      <c r="O255" s="1"/>
      <c r="P255" s="43"/>
      <c r="Q255" s="1"/>
      <c r="R255" s="1"/>
      <c r="S255" s="1"/>
      <c r="T255" s="23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22"/>
      <c r="C256" s="22"/>
      <c r="D256" s="1"/>
      <c r="E256" s="23"/>
      <c r="F256" s="1"/>
      <c r="G256" s="1"/>
      <c r="H256" s="1"/>
      <c r="I256" s="43"/>
      <c r="J256" s="1"/>
      <c r="K256" s="1"/>
      <c r="L256" s="1"/>
      <c r="M256" s="1"/>
      <c r="N256" s="1"/>
      <c r="O256" s="1"/>
      <c r="P256" s="43"/>
      <c r="Q256" s="1"/>
      <c r="R256" s="1"/>
      <c r="S256" s="1"/>
      <c r="T256" s="23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22"/>
      <c r="C257" s="22"/>
      <c r="D257" s="1"/>
      <c r="E257" s="23"/>
      <c r="F257" s="1"/>
      <c r="G257" s="1"/>
      <c r="H257" s="1"/>
      <c r="I257" s="43"/>
      <c r="J257" s="1"/>
      <c r="K257" s="1"/>
      <c r="L257" s="1"/>
      <c r="M257" s="1"/>
      <c r="N257" s="1"/>
      <c r="O257" s="1"/>
      <c r="P257" s="43"/>
      <c r="Q257" s="1"/>
      <c r="R257" s="1"/>
      <c r="S257" s="1"/>
      <c r="T257" s="23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22"/>
      <c r="C258" s="22"/>
      <c r="D258" s="1"/>
      <c r="E258" s="23"/>
      <c r="F258" s="1"/>
      <c r="G258" s="1"/>
      <c r="H258" s="1"/>
      <c r="I258" s="43"/>
      <c r="J258" s="1"/>
      <c r="K258" s="1"/>
      <c r="L258" s="1"/>
      <c r="M258" s="1"/>
      <c r="N258" s="1"/>
      <c r="O258" s="1"/>
      <c r="P258" s="43"/>
      <c r="Q258" s="1"/>
      <c r="R258" s="1"/>
      <c r="S258" s="1"/>
      <c r="T258" s="23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22"/>
      <c r="C259" s="22"/>
      <c r="D259" s="1"/>
      <c r="E259" s="23"/>
      <c r="F259" s="1"/>
      <c r="G259" s="1"/>
      <c r="H259" s="1"/>
      <c r="I259" s="43"/>
      <c r="J259" s="1"/>
      <c r="K259" s="1"/>
      <c r="L259" s="1"/>
      <c r="M259" s="1"/>
      <c r="N259" s="1" t="s">
        <v>201</v>
      </c>
      <c r="O259" s="1">
        <v>190000</v>
      </c>
      <c r="P259" s="43">
        <v>0.19</v>
      </c>
      <c r="Q259" s="1"/>
      <c r="R259" s="1"/>
      <c r="S259" s="1"/>
      <c r="T259" s="23" t="s">
        <v>203</v>
      </c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22"/>
      <c r="C260" s="22"/>
      <c r="D260" s="1"/>
      <c r="E260" s="23"/>
      <c r="F260" s="1"/>
      <c r="G260" s="1"/>
      <c r="H260" s="1"/>
      <c r="I260" s="43"/>
      <c r="J260" s="1"/>
      <c r="K260" s="1"/>
      <c r="L260" s="1"/>
      <c r="M260" s="1"/>
      <c r="N260" s="1"/>
      <c r="O260" s="1"/>
      <c r="P260" s="43"/>
      <c r="Q260" s="1"/>
      <c r="R260" s="1"/>
      <c r="S260" s="1"/>
      <c r="T260" s="23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22"/>
      <c r="C261" s="22"/>
      <c r="D261" s="1"/>
      <c r="E261" s="23"/>
      <c r="F261" s="1"/>
      <c r="G261" s="1"/>
      <c r="H261" s="1"/>
      <c r="I261" s="43"/>
      <c r="J261" s="1"/>
      <c r="K261" s="1"/>
      <c r="L261" s="1"/>
      <c r="M261" s="1"/>
      <c r="N261" s="1"/>
      <c r="O261" s="1"/>
      <c r="P261" s="43"/>
      <c r="Q261" s="1"/>
      <c r="R261" s="1"/>
      <c r="S261" s="1"/>
      <c r="T261" s="23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22"/>
      <c r="C262" s="22"/>
      <c r="D262" s="1"/>
      <c r="E262" s="23"/>
      <c r="F262" s="1"/>
      <c r="G262" s="1"/>
      <c r="H262" s="1"/>
      <c r="I262" s="43"/>
      <c r="J262" s="1"/>
      <c r="K262" s="1"/>
      <c r="L262" s="1"/>
      <c r="M262" s="1"/>
      <c r="N262" s="1"/>
      <c r="O262" s="1"/>
      <c r="P262" s="43"/>
      <c r="Q262" s="1"/>
      <c r="R262" s="1"/>
      <c r="S262" s="1"/>
      <c r="T262" s="23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22"/>
      <c r="C263" s="22"/>
      <c r="D263" s="1"/>
      <c r="E263" s="23"/>
      <c r="F263" s="1"/>
      <c r="G263" s="1"/>
      <c r="H263" s="1"/>
      <c r="I263" s="43"/>
      <c r="J263" s="1"/>
      <c r="K263" s="1"/>
      <c r="L263" s="1"/>
      <c r="M263" s="1"/>
      <c r="N263" s="1"/>
      <c r="O263" s="1"/>
      <c r="P263" s="43"/>
      <c r="Q263" s="1"/>
      <c r="R263" s="1"/>
      <c r="S263" s="1"/>
      <c r="T263" s="23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22"/>
      <c r="C264" s="22"/>
      <c r="D264" s="1"/>
      <c r="E264" s="23"/>
      <c r="F264" s="1"/>
      <c r="G264" s="1"/>
      <c r="H264" s="1"/>
      <c r="I264" s="43"/>
      <c r="J264" s="1"/>
      <c r="K264" s="1"/>
      <c r="L264" s="1"/>
      <c r="M264" s="1"/>
      <c r="N264" s="1"/>
      <c r="O264" s="1"/>
      <c r="P264" s="43"/>
      <c r="Q264" s="1"/>
      <c r="R264" s="1"/>
      <c r="S264" s="1"/>
      <c r="T264" s="23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22"/>
      <c r="C265" s="22"/>
      <c r="D265" s="1"/>
      <c r="E265" s="23"/>
      <c r="F265" s="1"/>
      <c r="G265" s="1"/>
      <c r="H265" s="1"/>
      <c r="I265" s="43"/>
      <c r="J265" s="1"/>
      <c r="K265" s="1"/>
      <c r="L265" s="1"/>
      <c r="M265" s="1"/>
      <c r="N265" s="1"/>
      <c r="O265" s="1"/>
      <c r="P265" s="43"/>
      <c r="Q265" s="1"/>
      <c r="R265" s="1"/>
      <c r="S265" s="1"/>
      <c r="T265" s="23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22"/>
      <c r="C266" s="22"/>
      <c r="D266" s="1"/>
      <c r="E266" s="23"/>
      <c r="F266" s="1"/>
      <c r="G266" s="1"/>
      <c r="H266" s="1"/>
      <c r="I266" s="43"/>
      <c r="J266" s="1"/>
      <c r="K266" s="1"/>
      <c r="L266" s="1"/>
      <c r="M266" s="1"/>
      <c r="N266" s="1"/>
      <c r="O266" s="1"/>
      <c r="P266" s="43"/>
      <c r="Q266" s="1"/>
      <c r="R266" s="1"/>
      <c r="S266" s="1"/>
      <c r="T266" s="23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22"/>
      <c r="C267" s="22"/>
      <c r="D267" s="1"/>
      <c r="E267" s="23"/>
      <c r="F267" s="1"/>
      <c r="G267" s="1"/>
      <c r="H267" s="1"/>
      <c r="I267" s="43"/>
      <c r="J267" s="1"/>
      <c r="K267" s="1"/>
      <c r="L267" s="1"/>
      <c r="M267" s="1"/>
      <c r="N267" s="1"/>
      <c r="O267" s="1"/>
      <c r="P267" s="43"/>
      <c r="Q267" s="1"/>
      <c r="R267" s="1"/>
      <c r="S267" s="1"/>
      <c r="T267" s="23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22"/>
      <c r="C268" s="22"/>
      <c r="D268" s="1"/>
      <c r="E268" s="23"/>
      <c r="F268" s="1"/>
      <c r="G268" s="1"/>
      <c r="H268" s="1"/>
      <c r="I268" s="43"/>
      <c r="J268" s="1"/>
      <c r="K268" s="1"/>
      <c r="L268" s="1"/>
      <c r="M268" s="1"/>
      <c r="N268" s="1"/>
      <c r="O268" s="1"/>
      <c r="P268" s="43"/>
      <c r="Q268" s="1"/>
      <c r="R268" s="1"/>
      <c r="S268" s="1"/>
      <c r="T268" s="23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22"/>
      <c r="C269" s="22"/>
      <c r="D269" s="1"/>
      <c r="E269" s="23"/>
      <c r="F269" s="1"/>
      <c r="G269" s="1"/>
      <c r="H269" s="1"/>
      <c r="I269" s="43"/>
      <c r="J269" s="1"/>
      <c r="K269" s="1"/>
      <c r="L269" s="1"/>
      <c r="M269" s="1"/>
      <c r="N269" s="1"/>
      <c r="O269" s="1"/>
      <c r="P269" s="43"/>
      <c r="Q269" s="1"/>
      <c r="R269" s="1"/>
      <c r="S269" s="1"/>
      <c r="T269" s="23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22"/>
      <c r="C270" s="22"/>
      <c r="D270" s="1"/>
      <c r="E270" s="23"/>
      <c r="F270" s="1"/>
      <c r="G270" s="1"/>
      <c r="H270" s="1"/>
      <c r="I270" s="43"/>
      <c r="J270" s="1"/>
      <c r="K270" s="1"/>
      <c r="L270" s="1"/>
      <c r="M270" s="1"/>
      <c r="N270" s="1" t="s">
        <v>201</v>
      </c>
      <c r="O270" s="1">
        <v>344000</v>
      </c>
      <c r="P270" s="43">
        <v>0.19</v>
      </c>
      <c r="Q270" s="1"/>
      <c r="R270" s="1"/>
      <c r="S270" s="1"/>
      <c r="T270" s="23" t="s">
        <v>205</v>
      </c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22"/>
      <c r="C271" s="22"/>
      <c r="D271" s="1"/>
      <c r="E271" s="23"/>
      <c r="F271" s="1"/>
      <c r="G271" s="1"/>
      <c r="H271" s="1"/>
      <c r="I271" s="43"/>
      <c r="J271" s="1"/>
      <c r="K271" s="1"/>
      <c r="L271" s="1"/>
      <c r="M271" s="1"/>
      <c r="N271" s="1"/>
      <c r="O271" s="1"/>
      <c r="P271" s="43"/>
      <c r="Q271" s="1"/>
      <c r="R271" s="1"/>
      <c r="S271" s="1"/>
      <c r="T271" s="23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22"/>
      <c r="C272" s="22"/>
      <c r="D272" s="1"/>
      <c r="E272" s="23"/>
      <c r="F272" s="1"/>
      <c r="G272" s="1"/>
      <c r="H272" s="1"/>
      <c r="I272" s="43"/>
      <c r="J272" s="1"/>
      <c r="K272" s="1"/>
      <c r="L272" s="1"/>
      <c r="M272" s="1"/>
      <c r="N272" s="1"/>
      <c r="O272" s="1"/>
      <c r="P272" s="43"/>
      <c r="Q272" s="1"/>
      <c r="R272" s="1"/>
      <c r="S272" s="1"/>
      <c r="T272" s="23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22"/>
      <c r="C273" s="22"/>
      <c r="D273" s="1"/>
      <c r="E273" s="23"/>
      <c r="F273" s="1"/>
      <c r="G273" s="1"/>
      <c r="H273" s="1"/>
      <c r="I273" s="43"/>
      <c r="J273" s="1"/>
      <c r="K273" s="1"/>
      <c r="L273" s="1"/>
      <c r="M273" s="1"/>
      <c r="N273" s="1"/>
      <c r="O273" s="1"/>
      <c r="P273" s="43"/>
      <c r="Q273" s="1"/>
      <c r="R273" s="1"/>
      <c r="S273" s="1"/>
      <c r="T273" s="23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22"/>
      <c r="C274" s="22"/>
      <c r="D274" s="1"/>
      <c r="E274" s="23"/>
      <c r="F274" s="1"/>
      <c r="G274" s="1"/>
      <c r="H274" s="1"/>
      <c r="I274" s="43"/>
      <c r="J274" s="1"/>
      <c r="K274" s="1"/>
      <c r="L274" s="1"/>
      <c r="M274" s="1"/>
      <c r="N274" s="1"/>
      <c r="O274" s="1"/>
      <c r="P274" s="43"/>
      <c r="Q274" s="1"/>
      <c r="R274" s="1"/>
      <c r="S274" s="1"/>
      <c r="T274" s="23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22"/>
      <c r="C275" s="22"/>
      <c r="D275" s="1"/>
      <c r="E275" s="23"/>
      <c r="F275" s="1"/>
      <c r="G275" s="1"/>
      <c r="H275" s="1"/>
      <c r="I275" s="43"/>
      <c r="J275" s="1"/>
      <c r="K275" s="1"/>
      <c r="L275" s="1"/>
      <c r="M275" s="1"/>
      <c r="N275" s="1"/>
      <c r="O275" s="1"/>
      <c r="P275" s="43"/>
      <c r="Q275" s="1"/>
      <c r="R275" s="1"/>
      <c r="S275" s="1"/>
      <c r="T275" s="23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22"/>
      <c r="C276" s="22"/>
      <c r="D276" s="1"/>
      <c r="E276" s="23"/>
      <c r="F276" s="1"/>
      <c r="G276" s="1"/>
      <c r="H276" s="1"/>
      <c r="I276" s="43"/>
      <c r="J276" s="1"/>
      <c r="K276" s="1"/>
      <c r="L276" s="1"/>
      <c r="M276" s="1"/>
      <c r="N276" s="1"/>
      <c r="O276" s="1"/>
      <c r="P276" s="43"/>
      <c r="Q276" s="1"/>
      <c r="R276" s="1"/>
      <c r="S276" s="1"/>
      <c r="T276" s="23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22"/>
      <c r="C277" s="22"/>
      <c r="D277" s="1"/>
      <c r="E277" s="23"/>
      <c r="F277" s="1"/>
      <c r="G277" s="1"/>
      <c r="H277" s="1"/>
      <c r="I277" s="43"/>
      <c r="J277" s="1"/>
      <c r="K277" s="1"/>
      <c r="L277" s="1"/>
      <c r="M277" s="1"/>
      <c r="N277" s="1"/>
      <c r="O277" s="1"/>
      <c r="P277" s="43"/>
      <c r="Q277" s="1"/>
      <c r="R277" s="1"/>
      <c r="S277" s="1"/>
      <c r="T277" s="23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22"/>
      <c r="C278" s="22"/>
      <c r="D278" s="1"/>
      <c r="E278" s="23"/>
      <c r="F278" s="1"/>
      <c r="G278" s="1"/>
      <c r="H278" s="1"/>
      <c r="I278" s="43"/>
      <c r="J278" s="1"/>
      <c r="K278" s="1"/>
      <c r="L278" s="1"/>
      <c r="M278" s="1"/>
      <c r="N278" s="1" t="s">
        <v>201</v>
      </c>
      <c r="O278" s="1">
        <v>119000</v>
      </c>
      <c r="P278" s="43">
        <v>0.19</v>
      </c>
      <c r="Q278" s="1"/>
      <c r="R278" s="1"/>
      <c r="S278" s="1"/>
      <c r="T278" s="23" t="s">
        <v>203</v>
      </c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22"/>
      <c r="C279" s="22"/>
      <c r="D279" s="1"/>
      <c r="E279" s="23"/>
      <c r="F279" s="1"/>
      <c r="G279" s="1"/>
      <c r="H279" s="1"/>
      <c r="I279" s="43"/>
      <c r="J279" s="1"/>
      <c r="K279" s="1"/>
      <c r="L279" s="1"/>
      <c r="M279" s="1"/>
      <c r="N279" s="1"/>
      <c r="O279" s="1"/>
      <c r="P279" s="43"/>
      <c r="Q279" s="1"/>
      <c r="R279" s="1"/>
      <c r="S279" s="1"/>
      <c r="T279" s="23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22"/>
      <c r="C280" s="22"/>
      <c r="D280" s="1"/>
      <c r="E280" s="23"/>
      <c r="F280" s="1"/>
      <c r="G280" s="1"/>
      <c r="H280" s="1"/>
      <c r="I280" s="43"/>
      <c r="J280" s="1"/>
      <c r="K280" s="1"/>
      <c r="L280" s="1"/>
      <c r="M280" s="1"/>
      <c r="N280" s="1"/>
      <c r="O280" s="1"/>
      <c r="P280" s="43"/>
      <c r="Q280" s="1"/>
      <c r="R280" s="1"/>
      <c r="S280" s="1"/>
      <c r="T280" s="23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22"/>
      <c r="C281" s="22"/>
      <c r="D281" s="1"/>
      <c r="E281" s="23"/>
      <c r="F281" s="1"/>
      <c r="G281" s="1"/>
      <c r="H281" s="1"/>
      <c r="I281" s="43"/>
      <c r="J281" s="1"/>
      <c r="K281" s="1"/>
      <c r="L281" s="1"/>
      <c r="M281" s="1"/>
      <c r="N281" s="1"/>
      <c r="O281" s="1"/>
      <c r="P281" s="43"/>
      <c r="Q281" s="1"/>
      <c r="R281" s="1"/>
      <c r="S281" s="1"/>
      <c r="T281" s="23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22"/>
      <c r="C282" s="22"/>
      <c r="D282" s="1"/>
      <c r="E282" s="23"/>
      <c r="F282" s="1"/>
      <c r="G282" s="1"/>
      <c r="H282" s="1"/>
      <c r="I282" s="43"/>
      <c r="J282" s="1"/>
      <c r="K282" s="1"/>
      <c r="L282" s="1"/>
      <c r="M282" s="1"/>
      <c r="N282" s="1"/>
      <c r="O282" s="1"/>
      <c r="P282" s="43"/>
      <c r="Q282" s="1"/>
      <c r="R282" s="1"/>
      <c r="S282" s="1"/>
      <c r="T282" s="23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22"/>
      <c r="C283" s="22"/>
      <c r="D283" s="1"/>
      <c r="E283" s="23"/>
      <c r="F283" s="1"/>
      <c r="G283" s="1"/>
      <c r="H283" s="1"/>
      <c r="I283" s="43"/>
      <c r="J283" s="1"/>
      <c r="K283" s="1"/>
      <c r="L283" s="1"/>
      <c r="M283" s="1"/>
      <c r="N283" s="1"/>
      <c r="O283" s="1"/>
      <c r="P283" s="43"/>
      <c r="Q283" s="1"/>
      <c r="R283" s="1"/>
      <c r="S283" s="1"/>
      <c r="T283" s="23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22"/>
      <c r="C284" s="22"/>
      <c r="D284" s="1"/>
      <c r="E284" s="23"/>
      <c r="F284" s="1"/>
      <c r="G284" s="1"/>
      <c r="H284" s="1"/>
      <c r="I284" s="43"/>
      <c r="J284" s="1"/>
      <c r="K284" s="1"/>
      <c r="L284" s="1"/>
      <c r="M284" s="1"/>
      <c r="N284" s="1"/>
      <c r="O284" s="1"/>
      <c r="P284" s="43"/>
      <c r="Q284" s="1"/>
      <c r="R284" s="1"/>
      <c r="S284" s="1"/>
      <c r="T284" s="23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22"/>
      <c r="C285" s="22"/>
      <c r="D285" s="1"/>
      <c r="E285" s="23"/>
      <c r="F285" s="1"/>
      <c r="G285" s="1"/>
      <c r="H285" s="1"/>
      <c r="I285" s="43"/>
      <c r="J285" s="1"/>
      <c r="K285" s="1"/>
      <c r="L285" s="1"/>
      <c r="M285" s="1"/>
      <c r="N285" s="1"/>
      <c r="O285" s="1"/>
      <c r="P285" s="43"/>
      <c r="Q285" s="1"/>
      <c r="R285" s="1"/>
      <c r="S285" s="1"/>
      <c r="T285" s="23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22"/>
      <c r="C286" s="22"/>
      <c r="D286" s="1"/>
      <c r="E286" s="23"/>
      <c r="F286" s="1"/>
      <c r="G286" s="1"/>
      <c r="H286" s="1"/>
      <c r="I286" s="43"/>
      <c r="J286" s="1"/>
      <c r="K286" s="1"/>
      <c r="L286" s="1"/>
      <c r="M286" s="1"/>
      <c r="N286" s="1"/>
      <c r="O286" s="1"/>
      <c r="P286" s="43"/>
      <c r="Q286" s="1"/>
      <c r="R286" s="1"/>
      <c r="S286" s="1"/>
      <c r="T286" s="23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22"/>
      <c r="C287" s="22"/>
      <c r="D287" s="1"/>
      <c r="E287" s="23"/>
      <c r="F287" s="1"/>
      <c r="G287" s="1"/>
      <c r="H287" s="1"/>
      <c r="I287" s="43"/>
      <c r="J287" s="1"/>
      <c r="K287" s="1"/>
      <c r="L287" s="1"/>
      <c r="M287" s="1"/>
      <c r="N287" s="1"/>
      <c r="O287" s="1"/>
      <c r="P287" s="43"/>
      <c r="Q287" s="1"/>
      <c r="R287" s="1"/>
      <c r="S287" s="1"/>
      <c r="T287" s="23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22"/>
      <c r="C288" s="22"/>
      <c r="D288" s="1"/>
      <c r="E288" s="23"/>
      <c r="F288" s="1"/>
      <c r="G288" s="1"/>
      <c r="H288" s="1"/>
      <c r="I288" s="43"/>
      <c r="J288" s="1"/>
      <c r="K288" s="1"/>
      <c r="L288" s="1"/>
      <c r="M288" s="1"/>
      <c r="N288" s="1"/>
      <c r="O288" s="1"/>
      <c r="P288" s="43"/>
      <c r="Q288" s="1"/>
      <c r="R288" s="1"/>
      <c r="S288" s="1"/>
      <c r="T288" s="23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22"/>
      <c r="C289" s="22"/>
      <c r="D289" s="1"/>
      <c r="E289" s="23"/>
      <c r="F289" s="1"/>
      <c r="G289" s="1"/>
      <c r="H289" s="1"/>
      <c r="I289" s="43"/>
      <c r="J289" s="1"/>
      <c r="K289" s="1"/>
      <c r="L289" s="1"/>
      <c r="M289" s="1"/>
      <c r="N289" s="1" t="s">
        <v>201</v>
      </c>
      <c r="O289" s="1">
        <v>115000</v>
      </c>
      <c r="P289" s="43">
        <v>0.19</v>
      </c>
      <c r="Q289" s="1"/>
      <c r="R289" s="1"/>
      <c r="S289" s="1"/>
      <c r="T289" s="23" t="s">
        <v>203</v>
      </c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22"/>
      <c r="C290" s="22"/>
      <c r="D290" s="1"/>
      <c r="E290" s="23"/>
      <c r="F290" s="1"/>
      <c r="G290" s="1"/>
      <c r="H290" s="1"/>
      <c r="I290" s="43"/>
      <c r="J290" s="1"/>
      <c r="K290" s="1"/>
      <c r="L290" s="1"/>
      <c r="M290" s="1"/>
      <c r="N290" s="1"/>
      <c r="O290" s="1"/>
      <c r="P290" s="43"/>
      <c r="Q290" s="1"/>
      <c r="R290" s="1"/>
      <c r="S290" s="1"/>
      <c r="T290" s="23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22"/>
      <c r="C291" s="22"/>
      <c r="D291" s="1"/>
      <c r="E291" s="23"/>
      <c r="F291" s="1"/>
      <c r="G291" s="1"/>
      <c r="H291" s="1"/>
      <c r="I291" s="43"/>
      <c r="J291" s="1"/>
      <c r="K291" s="1"/>
      <c r="L291" s="1"/>
      <c r="M291" s="1"/>
      <c r="N291" s="1"/>
      <c r="O291" s="1"/>
      <c r="P291" s="43"/>
      <c r="Q291" s="1"/>
      <c r="R291" s="1"/>
      <c r="S291" s="1"/>
      <c r="T291" s="23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22"/>
      <c r="C292" s="22"/>
      <c r="D292" s="1"/>
      <c r="E292" s="23"/>
      <c r="F292" s="1"/>
      <c r="G292" s="1"/>
      <c r="H292" s="1"/>
      <c r="I292" s="43"/>
      <c r="J292" s="1"/>
      <c r="K292" s="1"/>
      <c r="L292" s="1"/>
      <c r="M292" s="1"/>
      <c r="N292" s="1"/>
      <c r="O292" s="1"/>
      <c r="P292" s="43"/>
      <c r="Q292" s="1"/>
      <c r="R292" s="1"/>
      <c r="S292" s="1"/>
      <c r="T292" s="23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22"/>
      <c r="C293" s="22"/>
      <c r="D293" s="1"/>
      <c r="E293" s="23"/>
      <c r="F293" s="1"/>
      <c r="G293" s="1"/>
      <c r="H293" s="1"/>
      <c r="I293" s="43"/>
      <c r="J293" s="1"/>
      <c r="K293" s="1"/>
      <c r="L293" s="1"/>
      <c r="M293" s="1"/>
      <c r="N293" s="1"/>
      <c r="O293" s="1"/>
      <c r="P293" s="43"/>
      <c r="Q293" s="1"/>
      <c r="R293" s="1"/>
      <c r="S293" s="1"/>
      <c r="T293" s="23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22"/>
      <c r="C294" s="22"/>
      <c r="D294" s="1"/>
      <c r="E294" s="23"/>
      <c r="F294" s="1"/>
      <c r="G294" s="1"/>
      <c r="H294" s="1"/>
      <c r="I294" s="43"/>
      <c r="J294" s="1"/>
      <c r="K294" s="1"/>
      <c r="L294" s="1"/>
      <c r="M294" s="1"/>
      <c r="N294" s="1"/>
      <c r="O294" s="1"/>
      <c r="P294" s="43"/>
      <c r="Q294" s="1"/>
      <c r="R294" s="1"/>
      <c r="S294" s="1"/>
      <c r="T294" s="23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22"/>
      <c r="C295" s="22"/>
      <c r="D295" s="1"/>
      <c r="E295" s="23"/>
      <c r="F295" s="1"/>
      <c r="G295" s="1"/>
      <c r="H295" s="1"/>
      <c r="I295" s="43"/>
      <c r="J295" s="1"/>
      <c r="K295" s="1"/>
      <c r="L295" s="1"/>
      <c r="M295" s="1"/>
      <c r="N295" s="1"/>
      <c r="O295" s="1"/>
      <c r="P295" s="43"/>
      <c r="Q295" s="1"/>
      <c r="R295" s="1"/>
      <c r="S295" s="1"/>
      <c r="T295" s="23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22"/>
      <c r="C296" s="22"/>
      <c r="D296" s="1"/>
      <c r="E296" s="23"/>
      <c r="F296" s="1"/>
      <c r="G296" s="1"/>
      <c r="H296" s="1"/>
      <c r="I296" s="43"/>
      <c r="J296" s="1"/>
      <c r="K296" s="1"/>
      <c r="L296" s="1"/>
      <c r="M296" s="1"/>
      <c r="N296" s="1"/>
      <c r="O296" s="1"/>
      <c r="P296" s="43"/>
      <c r="Q296" s="1"/>
      <c r="R296" s="1"/>
      <c r="S296" s="1"/>
      <c r="T296" s="23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22"/>
      <c r="C297" s="22"/>
      <c r="D297" s="1"/>
      <c r="E297" s="23"/>
      <c r="F297" s="1"/>
      <c r="G297" s="1"/>
      <c r="H297" s="1"/>
      <c r="I297" s="43"/>
      <c r="J297" s="1"/>
      <c r="K297" s="1"/>
      <c r="L297" s="1"/>
      <c r="M297" s="1"/>
      <c r="N297" s="1"/>
      <c r="O297" s="1"/>
      <c r="P297" s="43"/>
      <c r="Q297" s="1"/>
      <c r="R297" s="1"/>
      <c r="S297" s="1"/>
      <c r="T297" s="23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22"/>
      <c r="C298" s="22"/>
      <c r="D298" s="1"/>
      <c r="E298" s="23"/>
      <c r="F298" s="1"/>
      <c r="G298" s="1"/>
      <c r="H298" s="1"/>
      <c r="I298" s="43"/>
      <c r="J298" s="1"/>
      <c r="K298" s="1"/>
      <c r="L298" s="1"/>
      <c r="M298" s="1"/>
      <c r="N298" s="1"/>
      <c r="O298" s="1"/>
      <c r="P298" s="43"/>
      <c r="Q298" s="1"/>
      <c r="R298" s="1"/>
      <c r="S298" s="1"/>
      <c r="T298" s="23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22"/>
      <c r="C299" s="22"/>
      <c r="D299" s="1"/>
      <c r="E299" s="23"/>
      <c r="F299" s="1"/>
      <c r="G299" s="1"/>
      <c r="H299" s="1"/>
      <c r="I299" s="43"/>
      <c r="J299" s="1"/>
      <c r="K299" s="1"/>
      <c r="L299" s="1"/>
      <c r="M299" s="1"/>
      <c r="N299" s="1"/>
      <c r="O299" s="1"/>
      <c r="P299" s="43"/>
      <c r="Q299" s="1"/>
      <c r="R299" s="1"/>
      <c r="S299" s="1"/>
      <c r="T299" s="23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22"/>
      <c r="C300" s="22"/>
      <c r="D300" s="1"/>
      <c r="E300" s="23"/>
      <c r="F300" s="1"/>
      <c r="G300" s="1"/>
      <c r="H300" s="1"/>
      <c r="I300" s="43"/>
      <c r="J300" s="1"/>
      <c r="K300" s="1"/>
      <c r="L300" s="1"/>
      <c r="M300" s="1"/>
      <c r="N300" s="1"/>
      <c r="O300" s="1"/>
      <c r="P300" s="43"/>
      <c r="Q300" s="1"/>
      <c r="R300" s="1"/>
      <c r="S300" s="1"/>
      <c r="T300" s="23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22"/>
      <c r="C301" s="22"/>
      <c r="D301" s="1"/>
      <c r="E301" s="23"/>
      <c r="F301" s="1"/>
      <c r="G301" s="1"/>
      <c r="H301" s="1"/>
      <c r="I301" s="43"/>
      <c r="J301" s="1"/>
      <c r="K301" s="1"/>
      <c r="L301" s="1"/>
      <c r="M301" s="1"/>
      <c r="N301" s="1"/>
      <c r="O301" s="1"/>
      <c r="P301" s="43"/>
      <c r="Q301" s="1"/>
      <c r="R301" s="1"/>
      <c r="S301" s="1"/>
      <c r="T301" s="23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22"/>
      <c r="C302" s="22"/>
      <c r="D302" s="1"/>
      <c r="E302" s="23"/>
      <c r="F302" s="1"/>
      <c r="G302" s="1"/>
      <c r="H302" s="1"/>
      <c r="I302" s="43"/>
      <c r="J302" s="1"/>
      <c r="K302" s="1"/>
      <c r="L302" s="1"/>
      <c r="M302" s="1"/>
      <c r="N302" s="1"/>
      <c r="O302" s="1"/>
      <c r="P302" s="43"/>
      <c r="Q302" s="1"/>
      <c r="R302" s="1"/>
      <c r="S302" s="1"/>
      <c r="T302" s="23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22"/>
      <c r="C303" s="22"/>
      <c r="D303" s="1"/>
      <c r="E303" s="23"/>
      <c r="F303" s="1"/>
      <c r="G303" s="1"/>
      <c r="H303" s="1"/>
      <c r="I303" s="43"/>
      <c r="J303" s="1"/>
      <c r="K303" s="1"/>
      <c r="L303" s="1"/>
      <c r="M303" s="1"/>
      <c r="N303" s="1"/>
      <c r="O303" s="1"/>
      <c r="P303" s="43"/>
      <c r="Q303" s="1"/>
      <c r="R303" s="1"/>
      <c r="S303" s="1"/>
      <c r="T303" s="23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22"/>
      <c r="C304" s="22"/>
      <c r="D304" s="1"/>
      <c r="E304" s="23"/>
      <c r="F304" s="1"/>
      <c r="G304" s="1"/>
      <c r="H304" s="1"/>
      <c r="I304" s="43"/>
      <c r="J304" s="1"/>
      <c r="K304" s="1"/>
      <c r="L304" s="1"/>
      <c r="M304" s="1"/>
      <c r="N304" s="1"/>
      <c r="O304" s="1"/>
      <c r="P304" s="43"/>
      <c r="Q304" s="1"/>
      <c r="R304" s="1"/>
      <c r="S304" s="1"/>
      <c r="T304" s="23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22"/>
      <c r="C305" s="22"/>
      <c r="D305" s="1"/>
      <c r="E305" s="23"/>
      <c r="F305" s="1"/>
      <c r="G305" s="1"/>
      <c r="H305" s="1"/>
      <c r="I305" s="43"/>
      <c r="J305" s="1"/>
      <c r="K305" s="1"/>
      <c r="L305" s="1"/>
      <c r="M305" s="1"/>
      <c r="N305" s="1"/>
      <c r="O305" s="1"/>
      <c r="P305" s="43"/>
      <c r="Q305" s="1"/>
      <c r="R305" s="1"/>
      <c r="S305" s="1"/>
      <c r="T305" s="23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22"/>
      <c r="C306" s="22"/>
      <c r="D306" s="1"/>
      <c r="E306" s="23"/>
      <c r="F306" s="1"/>
      <c r="G306" s="1"/>
      <c r="H306" s="1"/>
      <c r="I306" s="43"/>
      <c r="J306" s="1"/>
      <c r="K306" s="1"/>
      <c r="L306" s="1"/>
      <c r="M306" s="1"/>
      <c r="N306" s="1"/>
      <c r="O306" s="1"/>
      <c r="P306" s="43"/>
      <c r="Q306" s="1"/>
      <c r="R306" s="1"/>
      <c r="S306" s="1"/>
      <c r="T306" s="23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22"/>
      <c r="C307" s="22"/>
      <c r="D307" s="1"/>
      <c r="E307" s="23"/>
      <c r="F307" s="1"/>
      <c r="G307" s="1"/>
      <c r="H307" s="1"/>
      <c r="I307" s="43"/>
      <c r="J307" s="1"/>
      <c r="K307" s="1"/>
      <c r="L307" s="1"/>
      <c r="M307" s="1"/>
      <c r="N307" s="1"/>
      <c r="O307" s="1"/>
      <c r="P307" s="43"/>
      <c r="Q307" s="1"/>
      <c r="R307" s="1"/>
      <c r="S307" s="1"/>
      <c r="T307" s="23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22"/>
      <c r="C308" s="22"/>
      <c r="D308" s="1"/>
      <c r="E308" s="23"/>
      <c r="F308" s="1"/>
      <c r="G308" s="1"/>
      <c r="H308" s="1"/>
      <c r="I308" s="43"/>
      <c r="J308" s="1"/>
      <c r="K308" s="1"/>
      <c r="L308" s="1"/>
      <c r="M308" s="1"/>
      <c r="N308" s="1"/>
      <c r="O308" s="1"/>
      <c r="P308" s="43"/>
      <c r="Q308" s="1"/>
      <c r="R308" s="1"/>
      <c r="S308" s="1"/>
      <c r="T308" s="23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22"/>
      <c r="C309" s="22"/>
      <c r="D309" s="1"/>
      <c r="E309" s="23"/>
      <c r="F309" s="1"/>
      <c r="G309" s="1"/>
      <c r="H309" s="1"/>
      <c r="I309" s="43"/>
      <c r="J309" s="1"/>
      <c r="K309" s="1"/>
      <c r="L309" s="1"/>
      <c r="M309" s="1"/>
      <c r="N309" s="1"/>
      <c r="O309" s="1"/>
      <c r="P309" s="43"/>
      <c r="Q309" s="1"/>
      <c r="R309" s="1"/>
      <c r="S309" s="1"/>
      <c r="T309" s="23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22"/>
      <c r="C310" s="22"/>
      <c r="D310" s="1"/>
      <c r="E310" s="23"/>
      <c r="F310" s="1"/>
      <c r="G310" s="1"/>
      <c r="H310" s="1"/>
      <c r="I310" s="43"/>
      <c r="J310" s="1"/>
      <c r="K310" s="1"/>
      <c r="L310" s="1"/>
      <c r="M310" s="1"/>
      <c r="N310" s="1"/>
      <c r="O310" s="1"/>
      <c r="P310" s="43"/>
      <c r="Q310" s="1"/>
      <c r="R310" s="1"/>
      <c r="S310" s="1"/>
      <c r="T310" s="23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22"/>
      <c r="C311" s="22"/>
      <c r="D311" s="1"/>
      <c r="E311" s="23"/>
      <c r="F311" s="1"/>
      <c r="G311" s="1"/>
      <c r="H311" s="1"/>
      <c r="I311" s="43"/>
      <c r="J311" s="1"/>
      <c r="K311" s="1"/>
      <c r="L311" s="1"/>
      <c r="M311" s="1"/>
      <c r="N311" s="1" t="s">
        <v>201</v>
      </c>
      <c r="O311" s="1">
        <v>814000</v>
      </c>
      <c r="P311" s="43">
        <v>0.19</v>
      </c>
      <c r="Q311" s="1"/>
      <c r="R311" s="1"/>
      <c r="S311" s="1"/>
      <c r="T311" s="23" t="s">
        <v>204</v>
      </c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22"/>
      <c r="C312" s="22"/>
      <c r="D312" s="1"/>
      <c r="E312" s="23"/>
      <c r="F312" s="1"/>
      <c r="G312" s="1"/>
      <c r="H312" s="1"/>
      <c r="I312" s="43"/>
      <c r="J312" s="1"/>
      <c r="K312" s="1"/>
      <c r="L312" s="1"/>
      <c r="M312" s="1"/>
      <c r="N312" s="1"/>
      <c r="O312" s="1"/>
      <c r="P312" s="43"/>
      <c r="Q312" s="1"/>
      <c r="R312" s="1"/>
      <c r="S312" s="1"/>
      <c r="T312" s="23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22"/>
      <c r="C313" s="22"/>
      <c r="D313" s="1"/>
      <c r="E313" s="23"/>
      <c r="F313" s="1"/>
      <c r="G313" s="1"/>
      <c r="H313" s="1"/>
      <c r="I313" s="43"/>
      <c r="J313" s="1"/>
      <c r="K313" s="1"/>
      <c r="L313" s="1"/>
      <c r="M313" s="1"/>
      <c r="N313" s="1"/>
      <c r="O313" s="1"/>
      <c r="P313" s="43"/>
      <c r="Q313" s="1"/>
      <c r="R313" s="1"/>
      <c r="S313" s="1"/>
      <c r="T313" s="23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22"/>
      <c r="C314" s="22"/>
      <c r="D314" s="1"/>
      <c r="E314" s="23"/>
      <c r="F314" s="1"/>
      <c r="G314" s="1"/>
      <c r="H314" s="1"/>
      <c r="I314" s="43"/>
      <c r="J314" s="1"/>
      <c r="K314" s="1"/>
      <c r="L314" s="1"/>
      <c r="M314" s="1"/>
      <c r="N314" s="1"/>
      <c r="O314" s="1"/>
      <c r="P314" s="43"/>
      <c r="Q314" s="1"/>
      <c r="R314" s="1"/>
      <c r="S314" s="1"/>
      <c r="T314" s="23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22"/>
      <c r="C315" s="22"/>
      <c r="D315" s="1"/>
      <c r="E315" s="23"/>
      <c r="F315" s="1"/>
      <c r="G315" s="1"/>
      <c r="H315" s="1"/>
      <c r="I315" s="43"/>
      <c r="J315" s="1"/>
      <c r="K315" s="1"/>
      <c r="L315" s="1"/>
      <c r="M315" s="1"/>
      <c r="N315" s="1"/>
      <c r="O315" s="1"/>
      <c r="P315" s="43"/>
      <c r="Q315" s="1"/>
      <c r="R315" s="1"/>
      <c r="S315" s="1"/>
      <c r="T315" s="23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22"/>
      <c r="C316" s="22"/>
      <c r="D316" s="1"/>
      <c r="E316" s="23"/>
      <c r="F316" s="1"/>
      <c r="G316" s="1"/>
      <c r="H316" s="1"/>
      <c r="I316" s="43"/>
      <c r="J316" s="1"/>
      <c r="K316" s="1"/>
      <c r="L316" s="1"/>
      <c r="M316" s="1"/>
      <c r="N316" s="1"/>
      <c r="O316" s="1"/>
      <c r="P316" s="43"/>
      <c r="Q316" s="1"/>
      <c r="R316" s="1"/>
      <c r="S316" s="1"/>
      <c r="T316" s="23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22"/>
      <c r="C317" s="22"/>
      <c r="D317" s="1"/>
      <c r="E317" s="23"/>
      <c r="F317" s="1"/>
      <c r="G317" s="1"/>
      <c r="H317" s="1"/>
      <c r="I317" s="43"/>
      <c r="J317" s="1"/>
      <c r="K317" s="1"/>
      <c r="L317" s="1"/>
      <c r="M317" s="1"/>
      <c r="N317" s="1"/>
      <c r="O317" s="1"/>
      <c r="P317" s="43"/>
      <c r="Q317" s="1"/>
      <c r="R317" s="1"/>
      <c r="S317" s="1"/>
      <c r="T317" s="23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22"/>
      <c r="C318" s="22"/>
      <c r="D318" s="1"/>
      <c r="E318" s="23"/>
      <c r="F318" s="1"/>
      <c r="G318" s="1"/>
      <c r="H318" s="1"/>
      <c r="I318" s="43"/>
      <c r="J318" s="1"/>
      <c r="K318" s="1"/>
      <c r="L318" s="1"/>
      <c r="M318" s="1"/>
      <c r="N318" s="1" t="s">
        <v>201</v>
      </c>
      <c r="O318" s="1">
        <v>395000</v>
      </c>
      <c r="P318" s="43">
        <v>0.19</v>
      </c>
      <c r="Q318" s="1"/>
      <c r="R318" s="1"/>
      <c r="S318" s="1"/>
      <c r="T318" s="23" t="s">
        <v>203</v>
      </c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22"/>
      <c r="C319" s="22"/>
      <c r="D319" s="1"/>
      <c r="E319" s="23"/>
      <c r="F319" s="1"/>
      <c r="G319" s="1"/>
      <c r="H319" s="1"/>
      <c r="I319" s="43"/>
      <c r="J319" s="1"/>
      <c r="K319" s="1"/>
      <c r="L319" s="1"/>
      <c r="M319" s="1"/>
      <c r="N319" s="1"/>
      <c r="O319" s="1"/>
      <c r="P319" s="43"/>
      <c r="Q319" s="1"/>
      <c r="R319" s="1"/>
      <c r="S319" s="1"/>
      <c r="T319" s="23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22"/>
      <c r="C320" s="22"/>
      <c r="D320" s="1"/>
      <c r="E320" s="23"/>
      <c r="F320" s="1"/>
      <c r="G320" s="1"/>
      <c r="H320" s="1"/>
      <c r="I320" s="43"/>
      <c r="J320" s="1"/>
      <c r="K320" s="1"/>
      <c r="L320" s="1"/>
      <c r="M320" s="1"/>
      <c r="N320" s="1"/>
      <c r="O320" s="1"/>
      <c r="P320" s="43"/>
      <c r="Q320" s="1"/>
      <c r="R320" s="1"/>
      <c r="S320" s="1"/>
      <c r="T320" s="23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22"/>
      <c r="C321" s="22"/>
      <c r="D321" s="1"/>
      <c r="E321" s="23"/>
      <c r="F321" s="1"/>
      <c r="G321" s="1"/>
      <c r="H321" s="1"/>
      <c r="I321" s="43"/>
      <c r="J321" s="1"/>
      <c r="K321" s="1"/>
      <c r="L321" s="1"/>
      <c r="M321" s="1"/>
      <c r="N321" s="1"/>
      <c r="O321" s="1"/>
      <c r="P321" s="43"/>
      <c r="Q321" s="1"/>
      <c r="R321" s="1"/>
      <c r="S321" s="1"/>
      <c r="T321" s="23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22"/>
      <c r="C322" s="22"/>
      <c r="D322" s="1"/>
      <c r="E322" s="23"/>
      <c r="F322" s="1"/>
      <c r="G322" s="1"/>
      <c r="H322" s="1"/>
      <c r="I322" s="43"/>
      <c r="J322" s="1"/>
      <c r="K322" s="1"/>
      <c r="L322" s="1"/>
      <c r="M322" s="1"/>
      <c r="N322" s="1" t="s">
        <v>201</v>
      </c>
      <c r="O322" s="1">
        <v>198000</v>
      </c>
      <c r="P322" s="43">
        <v>0.19</v>
      </c>
      <c r="Q322" s="1"/>
      <c r="R322" s="1"/>
      <c r="S322" s="1"/>
      <c r="T322" s="23" t="s">
        <v>203</v>
      </c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22"/>
      <c r="C323" s="22"/>
      <c r="D323" s="1"/>
      <c r="E323" s="23"/>
      <c r="F323" s="1"/>
      <c r="G323" s="1"/>
      <c r="H323" s="1"/>
      <c r="I323" s="43"/>
      <c r="J323" s="1"/>
      <c r="K323" s="1"/>
      <c r="L323" s="1"/>
      <c r="M323" s="1"/>
      <c r="N323" s="1" t="s">
        <v>201</v>
      </c>
      <c r="O323" s="1">
        <v>259000</v>
      </c>
      <c r="P323" s="43">
        <v>0.19</v>
      </c>
      <c r="Q323" s="1"/>
      <c r="R323" s="1"/>
      <c r="S323" s="1"/>
      <c r="T323" s="23" t="s">
        <v>203</v>
      </c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22"/>
      <c r="C324" s="22"/>
      <c r="D324" s="1"/>
      <c r="E324" s="23"/>
      <c r="F324" s="1"/>
      <c r="G324" s="1"/>
      <c r="H324" s="1"/>
      <c r="I324" s="43"/>
      <c r="J324" s="1"/>
      <c r="K324" s="1"/>
      <c r="L324" s="1"/>
      <c r="M324" s="1"/>
      <c r="N324" s="1"/>
      <c r="O324" s="1"/>
      <c r="P324" s="43"/>
      <c r="Q324" s="1"/>
      <c r="R324" s="1"/>
      <c r="S324" s="1"/>
      <c r="T324" s="23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22"/>
      <c r="C325" s="22"/>
      <c r="D325" s="1"/>
      <c r="E325" s="23"/>
      <c r="F325" s="1"/>
      <c r="G325" s="1"/>
      <c r="H325" s="1"/>
      <c r="I325" s="43"/>
      <c r="J325" s="1"/>
      <c r="K325" s="1"/>
      <c r="L325" s="1"/>
      <c r="M325" s="1"/>
      <c r="N325" s="1" t="s">
        <v>201</v>
      </c>
      <c r="O325" s="1">
        <v>213000</v>
      </c>
      <c r="P325" s="43">
        <v>0.19</v>
      </c>
      <c r="Q325" s="1"/>
      <c r="R325" s="1"/>
      <c r="S325" s="1"/>
      <c r="T325" s="23" t="s">
        <v>203</v>
      </c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22"/>
      <c r="C326" s="22"/>
      <c r="D326" s="1"/>
      <c r="E326" s="23"/>
      <c r="F326" s="1"/>
      <c r="G326" s="1"/>
      <c r="H326" s="1"/>
      <c r="I326" s="43"/>
      <c r="J326" s="1"/>
      <c r="K326" s="1"/>
      <c r="L326" s="1"/>
      <c r="M326" s="1"/>
      <c r="N326" s="1"/>
      <c r="O326" s="1"/>
      <c r="P326" s="43"/>
      <c r="Q326" s="1"/>
      <c r="R326" s="1"/>
      <c r="S326" s="1"/>
      <c r="T326" s="23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22"/>
      <c r="C327" s="22"/>
      <c r="D327" s="1"/>
      <c r="E327" s="23"/>
      <c r="F327" s="1"/>
      <c r="G327" s="1"/>
      <c r="H327" s="1"/>
      <c r="I327" s="43"/>
      <c r="J327" s="1"/>
      <c r="K327" s="1"/>
      <c r="L327" s="1"/>
      <c r="M327" s="1"/>
      <c r="N327" s="1"/>
      <c r="O327" s="1"/>
      <c r="P327" s="43"/>
      <c r="Q327" s="1"/>
      <c r="R327" s="1"/>
      <c r="S327" s="1"/>
      <c r="T327" s="23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22"/>
      <c r="C328" s="22"/>
      <c r="D328" s="1"/>
      <c r="E328" s="23"/>
      <c r="F328" s="1"/>
      <c r="G328" s="1"/>
      <c r="H328" s="1"/>
      <c r="I328" s="43"/>
      <c r="J328" s="1"/>
      <c r="K328" s="1"/>
      <c r="L328" s="1"/>
      <c r="M328" s="1"/>
      <c r="N328" s="1"/>
      <c r="O328" s="1"/>
      <c r="P328" s="43"/>
      <c r="Q328" s="1"/>
      <c r="R328" s="1"/>
      <c r="S328" s="1"/>
      <c r="T328" s="23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22"/>
      <c r="C329" s="22"/>
      <c r="D329" s="1"/>
      <c r="E329" s="23"/>
      <c r="F329" s="1"/>
      <c r="G329" s="1"/>
      <c r="H329" s="1"/>
      <c r="I329" s="43"/>
      <c r="J329" s="1"/>
      <c r="K329" s="1"/>
      <c r="L329" s="1"/>
      <c r="M329" s="1"/>
      <c r="N329" s="1"/>
      <c r="O329" s="1"/>
      <c r="P329" s="43"/>
      <c r="Q329" s="1"/>
      <c r="R329" s="1"/>
      <c r="S329" s="1"/>
      <c r="T329" s="23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22"/>
      <c r="C330" s="22"/>
      <c r="D330" s="1"/>
      <c r="E330" s="23"/>
      <c r="F330" s="1"/>
      <c r="G330" s="1"/>
      <c r="H330" s="1"/>
      <c r="I330" s="43"/>
      <c r="J330" s="1"/>
      <c r="K330" s="1"/>
      <c r="L330" s="1"/>
      <c r="M330" s="1"/>
      <c r="N330" s="1"/>
      <c r="O330" s="1"/>
      <c r="P330" s="43"/>
      <c r="Q330" s="1"/>
      <c r="R330" s="1"/>
      <c r="S330" s="1"/>
      <c r="T330" s="23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22"/>
      <c r="C331" s="22"/>
      <c r="D331" s="1"/>
      <c r="E331" s="23"/>
      <c r="F331" s="1"/>
      <c r="G331" s="1"/>
      <c r="H331" s="1"/>
      <c r="I331" s="43"/>
      <c r="J331" s="1"/>
      <c r="K331" s="1"/>
      <c r="L331" s="1"/>
      <c r="M331" s="1"/>
      <c r="N331" s="1"/>
      <c r="O331" s="1"/>
      <c r="P331" s="43"/>
      <c r="Q331" s="1"/>
      <c r="R331" s="1"/>
      <c r="S331" s="1"/>
      <c r="T331" s="23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22"/>
      <c r="C332" s="22"/>
      <c r="D332" s="1"/>
      <c r="E332" s="23"/>
      <c r="F332" s="1"/>
      <c r="G332" s="1"/>
      <c r="H332" s="1"/>
      <c r="I332" s="43"/>
      <c r="J332" s="1"/>
      <c r="K332" s="1"/>
      <c r="L332" s="1"/>
      <c r="M332" s="1"/>
      <c r="N332" s="1"/>
      <c r="O332" s="1"/>
      <c r="P332" s="43"/>
      <c r="Q332" s="1"/>
      <c r="R332" s="1"/>
      <c r="S332" s="1"/>
      <c r="T332" s="23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22"/>
      <c r="C333" s="22"/>
      <c r="D333" s="1"/>
      <c r="E333" s="23"/>
      <c r="F333" s="1"/>
      <c r="G333" s="1"/>
      <c r="H333" s="1"/>
      <c r="I333" s="43"/>
      <c r="J333" s="1"/>
      <c r="K333" s="1"/>
      <c r="L333" s="1"/>
      <c r="M333" s="1"/>
      <c r="N333" s="1" t="s">
        <v>201</v>
      </c>
      <c r="O333" s="1">
        <v>175000</v>
      </c>
      <c r="P333" s="43">
        <v>0.19</v>
      </c>
      <c r="Q333" s="1"/>
      <c r="R333" s="1"/>
      <c r="S333" s="1"/>
      <c r="T333" s="23" t="s">
        <v>203</v>
      </c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22"/>
      <c r="C334" s="22"/>
      <c r="D334" s="1"/>
      <c r="E334" s="23"/>
      <c r="F334" s="1"/>
      <c r="G334" s="1"/>
      <c r="H334" s="1"/>
      <c r="I334" s="43"/>
      <c r="J334" s="1"/>
      <c r="K334" s="1"/>
      <c r="L334" s="1"/>
      <c r="M334" s="1"/>
      <c r="N334" s="1" t="s">
        <v>201</v>
      </c>
      <c r="O334" s="1">
        <v>270000</v>
      </c>
      <c r="P334" s="43">
        <v>0.19</v>
      </c>
      <c r="Q334" s="1"/>
      <c r="R334" s="1"/>
      <c r="S334" s="1"/>
      <c r="T334" s="23" t="s">
        <v>203</v>
      </c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22"/>
      <c r="C335" s="22"/>
      <c r="D335" s="1"/>
      <c r="E335" s="23"/>
      <c r="F335" s="1"/>
      <c r="G335" s="1"/>
      <c r="H335" s="1"/>
      <c r="I335" s="43"/>
      <c r="J335" s="1"/>
      <c r="K335" s="1"/>
      <c r="L335" s="1"/>
      <c r="M335" s="1"/>
      <c r="N335" s="1"/>
      <c r="O335" s="1"/>
      <c r="P335" s="43"/>
      <c r="Q335" s="1"/>
      <c r="R335" s="1"/>
      <c r="S335" s="1"/>
      <c r="T335" s="23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22"/>
      <c r="C336" s="22"/>
      <c r="D336" s="1"/>
      <c r="E336" s="23"/>
      <c r="F336" s="1"/>
      <c r="G336" s="1"/>
      <c r="H336" s="1"/>
      <c r="I336" s="43"/>
      <c r="J336" s="1"/>
      <c r="K336" s="1"/>
      <c r="L336" s="1"/>
      <c r="M336" s="1"/>
      <c r="N336" s="1" t="s">
        <v>201</v>
      </c>
      <c r="O336" s="1">
        <v>213000</v>
      </c>
      <c r="P336" s="43">
        <v>0.19</v>
      </c>
      <c r="Q336" s="1"/>
      <c r="R336" s="1"/>
      <c r="S336" s="1"/>
      <c r="T336" s="23" t="s">
        <v>203</v>
      </c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22"/>
      <c r="C337" s="22"/>
      <c r="D337" s="1"/>
      <c r="E337" s="23"/>
      <c r="F337" s="1"/>
      <c r="G337" s="1"/>
      <c r="H337" s="1"/>
      <c r="I337" s="43"/>
      <c r="J337" s="1"/>
      <c r="K337" s="1"/>
      <c r="L337" s="1"/>
      <c r="M337" s="1"/>
      <c r="N337" s="1"/>
      <c r="O337" s="1"/>
      <c r="P337" s="43"/>
      <c r="Q337" s="1"/>
      <c r="R337" s="1"/>
      <c r="S337" s="1"/>
      <c r="T337" s="23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22"/>
      <c r="C338" s="22"/>
      <c r="D338" s="1"/>
      <c r="E338" s="23"/>
      <c r="F338" s="1"/>
      <c r="G338" s="1"/>
      <c r="H338" s="1"/>
      <c r="I338" s="43"/>
      <c r="J338" s="1"/>
      <c r="K338" s="1"/>
      <c r="L338" s="1"/>
      <c r="M338" s="1"/>
      <c r="N338" s="1"/>
      <c r="O338" s="1"/>
      <c r="P338" s="43"/>
      <c r="Q338" s="1"/>
      <c r="R338" s="1"/>
      <c r="S338" s="1"/>
      <c r="T338" s="23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22"/>
      <c r="C339" s="22"/>
      <c r="D339" s="1"/>
      <c r="E339" s="23"/>
      <c r="F339" s="1"/>
      <c r="G339" s="1"/>
      <c r="H339" s="1"/>
      <c r="I339" s="43"/>
      <c r="J339" s="1"/>
      <c r="K339" s="1"/>
      <c r="L339" s="1"/>
      <c r="M339" s="1"/>
      <c r="N339" s="1"/>
      <c r="O339" s="1"/>
      <c r="P339" s="43"/>
      <c r="Q339" s="1"/>
      <c r="R339" s="1"/>
      <c r="S339" s="1"/>
      <c r="T339" s="23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22"/>
      <c r="C340" s="22"/>
      <c r="D340" s="1"/>
      <c r="E340" s="23"/>
      <c r="F340" s="1"/>
      <c r="G340" s="1"/>
      <c r="H340" s="1"/>
      <c r="I340" s="43"/>
      <c r="J340" s="1"/>
      <c r="K340" s="1"/>
      <c r="L340" s="1"/>
      <c r="M340" s="1"/>
      <c r="N340" s="1"/>
      <c r="O340" s="1"/>
      <c r="P340" s="43"/>
      <c r="Q340" s="1"/>
      <c r="R340" s="1"/>
      <c r="S340" s="1"/>
      <c r="T340" s="23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22"/>
      <c r="C341" s="22"/>
      <c r="D341" s="1"/>
      <c r="E341" s="23"/>
      <c r="F341" s="1"/>
      <c r="G341" s="1"/>
      <c r="H341" s="1"/>
      <c r="I341" s="43"/>
      <c r="J341" s="1"/>
      <c r="K341" s="1"/>
      <c r="L341" s="1"/>
      <c r="M341" s="1"/>
      <c r="N341" s="1" t="s">
        <v>201</v>
      </c>
      <c r="O341" s="1">
        <v>117000</v>
      </c>
      <c r="P341" s="43">
        <v>0.19</v>
      </c>
      <c r="Q341" s="1"/>
      <c r="R341" s="1"/>
      <c r="S341" s="1"/>
      <c r="T341" s="23" t="s">
        <v>203</v>
      </c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22"/>
      <c r="C342" s="22"/>
      <c r="D342" s="1"/>
      <c r="E342" s="23"/>
      <c r="F342" s="1"/>
      <c r="G342" s="1"/>
      <c r="H342" s="1"/>
      <c r="I342" s="43"/>
      <c r="J342" s="1"/>
      <c r="K342" s="1"/>
      <c r="L342" s="1"/>
      <c r="M342" s="1"/>
      <c r="N342" s="1"/>
      <c r="O342" s="1"/>
      <c r="P342" s="43"/>
      <c r="Q342" s="1"/>
      <c r="R342" s="1"/>
      <c r="S342" s="1"/>
      <c r="T342" s="23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22"/>
      <c r="C343" s="22"/>
      <c r="D343" s="1"/>
      <c r="E343" s="23"/>
      <c r="F343" s="1"/>
      <c r="G343" s="1"/>
      <c r="H343" s="1"/>
      <c r="I343" s="43"/>
      <c r="J343" s="1"/>
      <c r="K343" s="1"/>
      <c r="L343" s="1"/>
      <c r="M343" s="1"/>
      <c r="N343" s="1"/>
      <c r="O343" s="1"/>
      <c r="P343" s="43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22"/>
      <c r="C344" s="22"/>
      <c r="D344" s="1"/>
      <c r="E344" s="23"/>
      <c r="F344" s="1"/>
      <c r="G344" s="1"/>
      <c r="H344" s="1"/>
      <c r="I344" s="43"/>
      <c r="J344" s="1"/>
      <c r="K344" s="1"/>
      <c r="L344" s="1"/>
      <c r="M344" s="1"/>
      <c r="N344" s="1"/>
      <c r="O344" s="1"/>
      <c r="P344" s="43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22"/>
      <c r="C345" s="22"/>
      <c r="D345" s="1"/>
      <c r="E345" s="23"/>
      <c r="F345" s="1"/>
      <c r="G345" s="1"/>
      <c r="H345" s="1"/>
      <c r="I345" s="43"/>
      <c r="J345" s="1"/>
      <c r="K345" s="1"/>
      <c r="L345" s="1"/>
      <c r="M345" s="1"/>
      <c r="N345" s="1"/>
      <c r="O345" s="1"/>
      <c r="P345" s="43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22"/>
      <c r="C346" s="22"/>
      <c r="D346" s="1"/>
      <c r="E346" s="23"/>
      <c r="F346" s="1"/>
      <c r="G346" s="1"/>
      <c r="H346" s="1"/>
      <c r="I346" s="43"/>
      <c r="J346" s="1"/>
      <c r="K346" s="1"/>
      <c r="L346" s="1"/>
      <c r="M346" s="1"/>
      <c r="N346" s="1"/>
      <c r="O346" s="1"/>
      <c r="P346" s="43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22"/>
      <c r="C347" s="22"/>
      <c r="D347" s="1"/>
      <c r="E347" s="23"/>
      <c r="F347" s="1"/>
      <c r="G347" s="1"/>
      <c r="H347" s="1"/>
      <c r="I347" s="43"/>
      <c r="J347" s="1"/>
      <c r="K347" s="1"/>
      <c r="L347" s="1"/>
      <c r="M347" s="1"/>
      <c r="N347" s="1"/>
      <c r="O347" s="1"/>
      <c r="P347" s="43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22"/>
      <c r="C348" s="22"/>
      <c r="D348" s="1"/>
      <c r="E348" s="23"/>
      <c r="F348" s="1"/>
      <c r="G348" s="1"/>
      <c r="H348" s="1"/>
      <c r="I348" s="43"/>
      <c r="J348" s="1"/>
      <c r="K348" s="1"/>
      <c r="L348" s="1"/>
      <c r="M348" s="1"/>
      <c r="N348" s="1"/>
      <c r="O348" s="1"/>
      <c r="P348" s="43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22"/>
      <c r="C349" s="22"/>
      <c r="D349" s="1"/>
      <c r="E349" s="23"/>
      <c r="F349" s="1"/>
      <c r="G349" s="1"/>
      <c r="H349" s="1"/>
      <c r="I349" s="43"/>
      <c r="J349" s="1"/>
      <c r="K349" s="1"/>
      <c r="L349" s="1"/>
      <c r="M349" s="1"/>
      <c r="N349" s="1"/>
      <c r="O349" s="1"/>
      <c r="P349" s="43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22"/>
      <c r="C350" s="22"/>
      <c r="D350" s="1"/>
      <c r="E350" s="23"/>
      <c r="F350" s="1"/>
      <c r="G350" s="1"/>
      <c r="H350" s="1"/>
      <c r="I350" s="43"/>
      <c r="J350" s="1"/>
      <c r="K350" s="1"/>
      <c r="L350" s="1"/>
      <c r="M350" s="1"/>
      <c r="N350" s="1"/>
      <c r="O350" s="1"/>
      <c r="P350" s="43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22"/>
      <c r="C351" s="22"/>
      <c r="D351" s="1"/>
      <c r="E351" s="23"/>
      <c r="F351" s="1"/>
      <c r="G351" s="1"/>
      <c r="H351" s="1"/>
      <c r="I351" s="43"/>
      <c r="J351" s="1"/>
      <c r="K351" s="1"/>
      <c r="L351" s="1"/>
      <c r="M351" s="1"/>
      <c r="N351" s="1"/>
      <c r="O351" s="1"/>
      <c r="P351" s="43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22"/>
      <c r="C352" s="22"/>
      <c r="D352" s="1"/>
      <c r="E352" s="23"/>
      <c r="F352" s="1"/>
      <c r="G352" s="1"/>
      <c r="H352" s="1"/>
      <c r="I352" s="43"/>
      <c r="J352" s="1"/>
      <c r="K352" s="1"/>
      <c r="L352" s="1"/>
      <c r="M352" s="1"/>
      <c r="N352" s="1"/>
      <c r="O352" s="1"/>
      <c r="P352" s="43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22"/>
      <c r="C353" s="22"/>
      <c r="D353" s="1"/>
      <c r="E353" s="23"/>
      <c r="F353" s="1"/>
      <c r="G353" s="1"/>
      <c r="H353" s="1"/>
      <c r="I353" s="43"/>
      <c r="J353" s="1"/>
      <c r="K353" s="1"/>
      <c r="L353" s="1"/>
      <c r="M353" s="1"/>
      <c r="N353" s="1"/>
      <c r="O353" s="1"/>
      <c r="P353" s="43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22"/>
      <c r="C354" s="22"/>
      <c r="D354" s="1"/>
      <c r="E354" s="23"/>
      <c r="F354" s="1"/>
      <c r="G354" s="1"/>
      <c r="H354" s="1"/>
      <c r="I354" s="43"/>
      <c r="J354" s="1"/>
      <c r="K354" s="1"/>
      <c r="L354" s="1"/>
      <c r="M354" s="1"/>
      <c r="N354" s="1"/>
      <c r="O354" s="1"/>
      <c r="P354" s="43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22"/>
      <c r="C355" s="22"/>
      <c r="D355" s="1"/>
      <c r="E355" s="23"/>
      <c r="F355" s="1"/>
      <c r="G355" s="1"/>
      <c r="H355" s="1"/>
      <c r="I355" s="43"/>
      <c r="J355" s="1"/>
      <c r="K355" s="1"/>
      <c r="L355" s="1"/>
      <c r="M355" s="1"/>
      <c r="N355" s="1"/>
      <c r="O355" s="1"/>
      <c r="P355" s="43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22"/>
      <c r="C356" s="22"/>
      <c r="D356" s="1"/>
      <c r="E356" s="23"/>
      <c r="F356" s="1"/>
      <c r="G356" s="1"/>
      <c r="H356" s="1"/>
      <c r="I356" s="43"/>
      <c r="J356" s="1"/>
      <c r="K356" s="1"/>
      <c r="L356" s="1"/>
      <c r="M356" s="1"/>
      <c r="N356" s="1"/>
      <c r="O356" s="1"/>
      <c r="P356" s="43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22"/>
      <c r="C357" s="22"/>
      <c r="D357" s="1"/>
      <c r="E357" s="23"/>
      <c r="F357" s="1"/>
      <c r="G357" s="1"/>
      <c r="H357" s="1"/>
      <c r="I357" s="43"/>
      <c r="J357" s="1"/>
      <c r="K357" s="1"/>
      <c r="L357" s="1"/>
      <c r="M357" s="1"/>
      <c r="N357" s="1"/>
      <c r="O357" s="1"/>
      <c r="P357" s="43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22"/>
      <c r="C358" s="22"/>
      <c r="D358" s="1"/>
      <c r="E358" s="23"/>
      <c r="F358" s="1"/>
      <c r="G358" s="1"/>
      <c r="H358" s="1"/>
      <c r="I358" s="43"/>
      <c r="J358" s="1"/>
      <c r="K358" s="1"/>
      <c r="L358" s="1"/>
      <c r="M358" s="1"/>
      <c r="N358" s="1"/>
      <c r="O358" s="1"/>
      <c r="P358" s="43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22"/>
      <c r="C359" s="22"/>
      <c r="D359" s="1"/>
      <c r="E359" s="23"/>
      <c r="F359" s="1"/>
      <c r="G359" s="1"/>
      <c r="H359" s="1"/>
      <c r="I359" s="43"/>
      <c r="J359" s="1"/>
      <c r="K359" s="1"/>
      <c r="L359" s="1"/>
      <c r="M359" s="1"/>
      <c r="N359" s="1"/>
      <c r="O359" s="1"/>
      <c r="P359" s="43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22"/>
      <c r="C360" s="22"/>
      <c r="D360" s="1"/>
      <c r="E360" s="23"/>
      <c r="F360" s="1"/>
      <c r="G360" s="1"/>
      <c r="H360" s="1"/>
      <c r="I360" s="43"/>
      <c r="J360" s="1"/>
      <c r="K360" s="1"/>
      <c r="L360" s="1"/>
      <c r="M360" s="1"/>
      <c r="N360" s="1"/>
      <c r="O360" s="1"/>
      <c r="P360" s="43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22"/>
      <c r="C361" s="22"/>
      <c r="D361" s="1"/>
      <c r="E361" s="23"/>
      <c r="F361" s="1"/>
      <c r="G361" s="1"/>
      <c r="H361" s="1"/>
      <c r="I361" s="43"/>
      <c r="J361" s="1"/>
      <c r="K361" s="1"/>
      <c r="L361" s="1"/>
      <c r="M361" s="1"/>
      <c r="N361" s="1"/>
      <c r="O361" s="1"/>
      <c r="P361" s="43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22"/>
      <c r="C362" s="22"/>
      <c r="D362" s="1"/>
      <c r="E362" s="23"/>
      <c r="F362" s="1"/>
      <c r="G362" s="1"/>
      <c r="H362" s="1"/>
      <c r="I362" s="43"/>
      <c r="J362" s="1"/>
      <c r="K362" s="1"/>
      <c r="L362" s="1"/>
      <c r="M362" s="1"/>
      <c r="N362" s="1"/>
      <c r="O362" s="1"/>
      <c r="P362" s="43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22"/>
      <c r="C363" s="22"/>
      <c r="D363" s="1"/>
      <c r="E363" s="23"/>
      <c r="F363" s="1"/>
      <c r="G363" s="1"/>
      <c r="H363" s="1"/>
      <c r="I363" s="43"/>
      <c r="J363" s="1"/>
      <c r="K363" s="1"/>
      <c r="L363" s="1"/>
      <c r="M363" s="1"/>
      <c r="N363" s="1"/>
      <c r="O363" s="1"/>
      <c r="P363" s="43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22"/>
      <c r="C364" s="22"/>
      <c r="D364" s="1"/>
      <c r="E364" s="23"/>
      <c r="F364" s="1"/>
      <c r="G364" s="1"/>
      <c r="H364" s="1"/>
      <c r="I364" s="43"/>
      <c r="J364" s="1"/>
      <c r="K364" s="1"/>
      <c r="L364" s="1"/>
      <c r="M364" s="1"/>
      <c r="N364" s="1"/>
      <c r="O364" s="1"/>
      <c r="P364" s="43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22"/>
      <c r="C365" s="22"/>
      <c r="D365" s="1"/>
      <c r="E365" s="23"/>
      <c r="F365" s="1"/>
      <c r="G365" s="1"/>
      <c r="H365" s="1"/>
      <c r="I365" s="43"/>
      <c r="J365" s="1"/>
      <c r="K365" s="1"/>
      <c r="L365" s="1"/>
      <c r="M365" s="1"/>
      <c r="N365" s="1"/>
      <c r="O365" s="1"/>
      <c r="P365" s="43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22"/>
      <c r="C366" s="22"/>
      <c r="D366" s="1"/>
      <c r="E366" s="23"/>
      <c r="F366" s="1"/>
      <c r="G366" s="1"/>
      <c r="H366" s="1"/>
      <c r="I366" s="43"/>
      <c r="J366" s="1"/>
      <c r="K366" s="1"/>
      <c r="L366" s="1"/>
      <c r="M366" s="1"/>
      <c r="N366" s="1"/>
      <c r="O366" s="1"/>
      <c r="P366" s="43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22"/>
      <c r="C367" s="22"/>
      <c r="D367" s="1"/>
      <c r="E367" s="23"/>
      <c r="F367" s="1"/>
      <c r="G367" s="1"/>
      <c r="H367" s="1"/>
      <c r="I367" s="43"/>
      <c r="J367" s="1"/>
      <c r="K367" s="1"/>
      <c r="L367" s="1"/>
      <c r="M367" s="1"/>
      <c r="N367" s="1"/>
      <c r="O367" s="1"/>
      <c r="P367" s="43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22"/>
      <c r="C368" s="22"/>
      <c r="D368" s="1"/>
      <c r="E368" s="23"/>
      <c r="F368" s="1"/>
      <c r="G368" s="1"/>
      <c r="H368" s="1"/>
      <c r="I368" s="43"/>
      <c r="J368" s="1"/>
      <c r="K368" s="1"/>
      <c r="L368" s="1"/>
      <c r="M368" s="1"/>
      <c r="N368" s="1"/>
      <c r="O368" s="1"/>
      <c r="P368" s="43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22"/>
      <c r="C369" s="22"/>
      <c r="D369" s="1"/>
      <c r="E369" s="23"/>
      <c r="F369" s="1"/>
      <c r="G369" s="1"/>
      <c r="H369" s="1"/>
      <c r="I369" s="43"/>
      <c r="J369" s="1"/>
      <c r="K369" s="1"/>
      <c r="L369" s="1"/>
      <c r="M369" s="1"/>
      <c r="N369" s="1"/>
      <c r="O369" s="1"/>
      <c r="P369" s="43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22"/>
      <c r="C370" s="22"/>
      <c r="D370" s="1"/>
      <c r="E370" s="23"/>
      <c r="F370" s="1"/>
      <c r="G370" s="1"/>
      <c r="H370" s="1"/>
      <c r="I370" s="43"/>
      <c r="J370" s="1"/>
      <c r="K370" s="1"/>
      <c r="L370" s="1"/>
      <c r="M370" s="1"/>
      <c r="N370" s="1"/>
      <c r="O370" s="1"/>
      <c r="P370" s="43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22"/>
      <c r="C371" s="22"/>
      <c r="D371" s="1"/>
      <c r="E371" s="23"/>
      <c r="F371" s="1"/>
      <c r="G371" s="1"/>
      <c r="H371" s="1"/>
      <c r="I371" s="43"/>
      <c r="J371" s="1"/>
      <c r="K371" s="1"/>
      <c r="L371" s="1"/>
      <c r="M371" s="1"/>
      <c r="N371" s="1"/>
      <c r="O371" s="1"/>
      <c r="P371" s="43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22"/>
      <c r="C372" s="22"/>
      <c r="D372" s="1"/>
      <c r="E372" s="23"/>
      <c r="F372" s="1"/>
      <c r="G372" s="1"/>
      <c r="H372" s="1"/>
      <c r="I372" s="43"/>
      <c r="J372" s="1"/>
      <c r="K372" s="1"/>
      <c r="L372" s="1"/>
      <c r="M372" s="1"/>
      <c r="N372" s="1"/>
      <c r="O372" s="1"/>
      <c r="P372" s="43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22"/>
      <c r="C373" s="22"/>
      <c r="D373" s="1"/>
      <c r="E373" s="23"/>
      <c r="F373" s="1"/>
      <c r="G373" s="1"/>
      <c r="H373" s="1"/>
      <c r="I373" s="43"/>
      <c r="J373" s="1"/>
      <c r="K373" s="1"/>
      <c r="L373" s="1"/>
      <c r="M373" s="1"/>
      <c r="N373" s="1"/>
      <c r="O373" s="1"/>
      <c r="P373" s="43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22"/>
      <c r="C374" s="22"/>
      <c r="D374" s="1"/>
      <c r="E374" s="23"/>
      <c r="F374" s="1"/>
      <c r="G374" s="1"/>
      <c r="H374" s="1"/>
      <c r="I374" s="43"/>
      <c r="J374" s="1"/>
      <c r="K374" s="1"/>
      <c r="L374" s="1"/>
      <c r="M374" s="1"/>
      <c r="N374" s="1"/>
      <c r="O374" s="1"/>
      <c r="P374" s="43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22"/>
      <c r="C375" s="22"/>
      <c r="D375" s="1"/>
      <c r="E375" s="23"/>
      <c r="F375" s="1"/>
      <c r="G375" s="1"/>
      <c r="H375" s="1"/>
      <c r="I375" s="43"/>
      <c r="J375" s="1"/>
      <c r="K375" s="1"/>
      <c r="L375" s="1"/>
      <c r="M375" s="1"/>
      <c r="N375" s="1"/>
      <c r="O375" s="1"/>
      <c r="P375" s="43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22"/>
      <c r="C376" s="22"/>
      <c r="D376" s="1"/>
      <c r="E376" s="23"/>
      <c r="F376" s="1"/>
      <c r="G376" s="1"/>
      <c r="H376" s="1"/>
      <c r="I376" s="43"/>
      <c r="J376" s="1"/>
      <c r="K376" s="1"/>
      <c r="L376" s="1"/>
      <c r="M376" s="1"/>
      <c r="N376" s="1"/>
      <c r="O376" s="1"/>
      <c r="P376" s="43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22"/>
      <c r="C377" s="22"/>
      <c r="D377" s="1"/>
      <c r="E377" s="23"/>
      <c r="F377" s="1"/>
      <c r="G377" s="1"/>
      <c r="H377" s="1"/>
      <c r="I377" s="43"/>
      <c r="J377" s="1"/>
      <c r="K377" s="1"/>
      <c r="L377" s="1"/>
      <c r="M377" s="1"/>
      <c r="N377" s="1"/>
      <c r="O377" s="1"/>
      <c r="P377" s="43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22"/>
      <c r="C378" s="22"/>
      <c r="D378" s="1"/>
      <c r="E378" s="23"/>
      <c r="F378" s="1"/>
      <c r="G378" s="1"/>
      <c r="H378" s="1"/>
      <c r="I378" s="43"/>
      <c r="J378" s="1"/>
      <c r="K378" s="1"/>
      <c r="L378" s="1"/>
      <c r="M378" s="1"/>
      <c r="N378" s="1"/>
      <c r="O378" s="1"/>
      <c r="P378" s="43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22"/>
      <c r="C379" s="22"/>
      <c r="D379" s="1"/>
      <c r="E379" s="23"/>
      <c r="F379" s="1"/>
      <c r="G379" s="1"/>
      <c r="H379" s="1"/>
      <c r="I379" s="43"/>
      <c r="J379" s="1"/>
      <c r="K379" s="1"/>
      <c r="L379" s="1"/>
      <c r="M379" s="1"/>
      <c r="N379" s="1"/>
      <c r="O379" s="1"/>
      <c r="P379" s="43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22"/>
      <c r="C380" s="22"/>
      <c r="D380" s="1"/>
      <c r="E380" s="23"/>
      <c r="F380" s="1"/>
      <c r="G380" s="1"/>
      <c r="H380" s="1"/>
      <c r="I380" s="43"/>
      <c r="J380" s="1"/>
      <c r="K380" s="1"/>
      <c r="L380" s="1"/>
      <c r="M380" s="1"/>
      <c r="N380" s="1"/>
      <c r="O380" s="1"/>
      <c r="P380" s="43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22"/>
      <c r="C381" s="22"/>
      <c r="D381" s="1"/>
      <c r="E381" s="23"/>
      <c r="F381" s="1"/>
      <c r="G381" s="1"/>
      <c r="H381" s="1"/>
      <c r="I381" s="43"/>
      <c r="J381" s="1"/>
      <c r="K381" s="1"/>
      <c r="L381" s="1"/>
      <c r="M381" s="1"/>
      <c r="N381" s="1"/>
      <c r="O381" s="1"/>
      <c r="P381" s="43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22"/>
      <c r="C382" s="22"/>
      <c r="D382" s="1"/>
      <c r="E382" s="23"/>
      <c r="F382" s="1"/>
      <c r="G382" s="1"/>
      <c r="H382" s="1"/>
      <c r="I382" s="43"/>
      <c r="J382" s="1"/>
      <c r="K382" s="1"/>
      <c r="L382" s="1"/>
      <c r="M382" s="1"/>
      <c r="N382" s="1"/>
      <c r="O382" s="1"/>
      <c r="P382" s="43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22"/>
      <c r="C383" s="22"/>
      <c r="D383" s="1"/>
      <c r="E383" s="23"/>
      <c r="F383" s="1"/>
      <c r="G383" s="1"/>
      <c r="H383" s="1"/>
      <c r="I383" s="43"/>
      <c r="J383" s="1"/>
      <c r="K383" s="1"/>
      <c r="L383" s="1"/>
      <c r="M383" s="1"/>
      <c r="N383" s="1"/>
      <c r="O383" s="1"/>
      <c r="P383" s="43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22"/>
      <c r="C384" s="22"/>
      <c r="D384" s="1"/>
      <c r="E384" s="23"/>
      <c r="F384" s="1"/>
      <c r="G384" s="1"/>
      <c r="H384" s="1"/>
      <c r="I384" s="43"/>
      <c r="J384" s="1"/>
      <c r="K384" s="1"/>
      <c r="L384" s="1"/>
      <c r="M384" s="1"/>
      <c r="N384" s="1"/>
      <c r="O384" s="1"/>
      <c r="P384" s="43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22"/>
      <c r="C385" s="22"/>
      <c r="D385" s="1"/>
      <c r="E385" s="23"/>
      <c r="F385" s="1"/>
      <c r="G385" s="1"/>
      <c r="H385" s="1"/>
      <c r="I385" s="43"/>
      <c r="J385" s="1"/>
      <c r="K385" s="1"/>
      <c r="L385" s="1"/>
      <c r="M385" s="1"/>
      <c r="N385" s="1"/>
      <c r="O385" s="1"/>
      <c r="P385" s="43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22"/>
      <c r="C386" s="22"/>
      <c r="D386" s="1"/>
      <c r="E386" s="23"/>
      <c r="F386" s="1"/>
      <c r="G386" s="1"/>
      <c r="H386" s="1"/>
      <c r="I386" s="43"/>
      <c r="J386" s="1"/>
      <c r="K386" s="1"/>
      <c r="L386" s="1"/>
      <c r="M386" s="1"/>
      <c r="N386" s="1"/>
      <c r="O386" s="1"/>
      <c r="P386" s="43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22"/>
      <c r="C387" s="22"/>
      <c r="D387" s="1"/>
      <c r="E387" s="23"/>
      <c r="F387" s="1"/>
      <c r="G387" s="1"/>
      <c r="H387" s="1"/>
      <c r="I387" s="43"/>
      <c r="J387" s="1"/>
      <c r="K387" s="1"/>
      <c r="L387" s="1"/>
      <c r="M387" s="1"/>
      <c r="N387" s="1"/>
      <c r="O387" s="1"/>
      <c r="P387" s="43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22"/>
      <c r="C388" s="22"/>
      <c r="D388" s="1"/>
      <c r="E388" s="23"/>
      <c r="F388" s="1"/>
      <c r="G388" s="1"/>
      <c r="H388" s="1"/>
      <c r="I388" s="43"/>
      <c r="J388" s="1"/>
      <c r="K388" s="1"/>
      <c r="L388" s="1"/>
      <c r="M388" s="1"/>
      <c r="N388" s="1"/>
      <c r="O388" s="1"/>
      <c r="P388" s="43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22"/>
      <c r="C389" s="22"/>
      <c r="D389" s="1"/>
      <c r="E389" s="23"/>
      <c r="F389" s="1"/>
      <c r="G389" s="1"/>
      <c r="H389" s="1"/>
      <c r="I389" s="43"/>
      <c r="J389" s="1"/>
      <c r="K389" s="1"/>
      <c r="L389" s="1"/>
      <c r="M389" s="1"/>
      <c r="N389" s="1"/>
      <c r="O389" s="1"/>
      <c r="P389" s="43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22"/>
      <c r="C390" s="22"/>
      <c r="D390" s="1"/>
      <c r="E390" s="23"/>
      <c r="F390" s="1"/>
      <c r="G390" s="1"/>
      <c r="H390" s="1"/>
      <c r="I390" s="43"/>
      <c r="J390" s="1"/>
      <c r="K390" s="1"/>
      <c r="L390" s="1"/>
      <c r="M390" s="1"/>
      <c r="N390" s="1"/>
      <c r="O390" s="1"/>
      <c r="P390" s="43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22"/>
      <c r="C391" s="22"/>
      <c r="D391" s="1"/>
      <c r="E391" s="23"/>
      <c r="F391" s="1"/>
      <c r="G391" s="1"/>
      <c r="H391" s="1"/>
      <c r="I391" s="43"/>
      <c r="J391" s="1"/>
      <c r="K391" s="1"/>
      <c r="L391" s="1"/>
      <c r="M391" s="1"/>
      <c r="N391" s="1"/>
      <c r="O391" s="1"/>
      <c r="P391" s="43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22"/>
      <c r="C392" s="22"/>
      <c r="D392" s="1"/>
      <c r="E392" s="23"/>
      <c r="F392" s="1"/>
      <c r="G392" s="1"/>
      <c r="H392" s="1"/>
      <c r="I392" s="43"/>
      <c r="J392" s="1"/>
      <c r="K392" s="1"/>
      <c r="L392" s="1"/>
      <c r="M392" s="1"/>
      <c r="N392" s="1"/>
      <c r="O392" s="1"/>
      <c r="P392" s="43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22"/>
      <c r="C393" s="22"/>
      <c r="D393" s="1"/>
      <c r="E393" s="23"/>
      <c r="F393" s="1"/>
      <c r="G393" s="1"/>
      <c r="H393" s="1"/>
      <c r="I393" s="43"/>
      <c r="J393" s="1"/>
      <c r="K393" s="1"/>
      <c r="L393" s="1"/>
      <c r="M393" s="1"/>
      <c r="N393" s="1"/>
      <c r="O393" s="1"/>
      <c r="P393" s="43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22"/>
      <c r="C394" s="22"/>
      <c r="D394" s="1"/>
      <c r="E394" s="23"/>
      <c r="F394" s="1"/>
      <c r="G394" s="1"/>
      <c r="H394" s="1"/>
      <c r="I394" s="43"/>
      <c r="J394" s="1"/>
      <c r="K394" s="1"/>
      <c r="L394" s="1"/>
      <c r="M394" s="1"/>
      <c r="N394" s="1"/>
      <c r="O394" s="1"/>
      <c r="P394" s="43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22"/>
      <c r="C395" s="22"/>
      <c r="D395" s="1"/>
      <c r="E395" s="23"/>
      <c r="F395" s="1"/>
      <c r="G395" s="1"/>
      <c r="H395" s="1"/>
      <c r="I395" s="43"/>
      <c r="J395" s="1"/>
      <c r="K395" s="1"/>
      <c r="L395" s="1"/>
      <c r="M395" s="1"/>
      <c r="N395" s="1"/>
      <c r="O395" s="1"/>
      <c r="P395" s="43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22"/>
      <c r="C396" s="22"/>
      <c r="D396" s="1"/>
      <c r="E396" s="23"/>
      <c r="F396" s="1"/>
      <c r="G396" s="1"/>
      <c r="H396" s="1"/>
      <c r="I396" s="43"/>
      <c r="J396" s="1"/>
      <c r="K396" s="1"/>
      <c r="L396" s="1"/>
      <c r="M396" s="1"/>
      <c r="N396" s="1"/>
      <c r="O396" s="1"/>
      <c r="P396" s="43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22"/>
      <c r="C397" s="22"/>
      <c r="D397" s="1"/>
      <c r="E397" s="23"/>
      <c r="F397" s="1"/>
      <c r="G397" s="1"/>
      <c r="H397" s="1"/>
      <c r="I397" s="43"/>
      <c r="J397" s="1"/>
      <c r="K397" s="1"/>
      <c r="L397" s="1"/>
      <c r="M397" s="1"/>
      <c r="N397" s="1"/>
      <c r="O397" s="1"/>
      <c r="P397" s="43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22"/>
      <c r="C398" s="22"/>
      <c r="D398" s="1"/>
      <c r="E398" s="23"/>
      <c r="F398" s="1"/>
      <c r="G398" s="1"/>
      <c r="H398" s="1"/>
      <c r="I398" s="43"/>
      <c r="J398" s="1"/>
      <c r="K398" s="1"/>
      <c r="L398" s="1"/>
      <c r="M398" s="1"/>
      <c r="N398" s="1"/>
      <c r="O398" s="1"/>
      <c r="P398" s="43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22"/>
      <c r="C399" s="22"/>
      <c r="D399" s="1"/>
      <c r="E399" s="23"/>
      <c r="F399" s="1"/>
      <c r="G399" s="1"/>
      <c r="H399" s="1"/>
      <c r="I399" s="43"/>
      <c r="J399" s="1"/>
      <c r="K399" s="1"/>
      <c r="L399" s="1"/>
      <c r="M399" s="1"/>
      <c r="N399" s="1"/>
      <c r="O399" s="1"/>
      <c r="P399" s="43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22"/>
      <c r="C400" s="22"/>
      <c r="D400" s="1"/>
      <c r="E400" s="23"/>
      <c r="F400" s="1"/>
      <c r="G400" s="1"/>
      <c r="H400" s="1"/>
      <c r="I400" s="43"/>
      <c r="J400" s="1"/>
      <c r="K400" s="1"/>
      <c r="L400" s="1"/>
      <c r="M400" s="1"/>
      <c r="N400" s="1"/>
      <c r="O400" s="1"/>
      <c r="P400" s="43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22"/>
      <c r="C401" s="22"/>
      <c r="D401" s="1"/>
      <c r="E401" s="23"/>
      <c r="F401" s="1"/>
      <c r="G401" s="1"/>
      <c r="H401" s="1"/>
      <c r="I401" s="43"/>
      <c r="J401" s="1"/>
      <c r="K401" s="1"/>
      <c r="L401" s="1"/>
      <c r="M401" s="1"/>
      <c r="N401" s="1"/>
      <c r="O401" s="1"/>
      <c r="P401" s="43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22"/>
      <c r="C402" s="22"/>
      <c r="D402" s="1"/>
      <c r="E402" s="23"/>
      <c r="F402" s="1"/>
      <c r="G402" s="1"/>
      <c r="H402" s="1"/>
      <c r="I402" s="43"/>
      <c r="J402" s="1"/>
      <c r="K402" s="1"/>
      <c r="L402" s="1"/>
      <c r="M402" s="1"/>
      <c r="N402" s="1"/>
      <c r="O402" s="1"/>
      <c r="P402" s="43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22"/>
      <c r="C403" s="22"/>
      <c r="D403" s="1"/>
      <c r="E403" s="23"/>
      <c r="F403" s="1"/>
      <c r="G403" s="1"/>
      <c r="H403" s="1"/>
      <c r="I403" s="43"/>
      <c r="J403" s="1"/>
      <c r="K403" s="1"/>
      <c r="L403" s="1"/>
      <c r="M403" s="1"/>
      <c r="N403" s="1"/>
      <c r="O403" s="1"/>
      <c r="P403" s="43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22"/>
      <c r="C404" s="22"/>
      <c r="D404" s="1"/>
      <c r="E404" s="23"/>
      <c r="F404" s="1"/>
      <c r="G404" s="1"/>
      <c r="H404" s="1"/>
      <c r="I404" s="43"/>
      <c r="J404" s="1"/>
      <c r="K404" s="1"/>
      <c r="L404" s="1"/>
      <c r="M404" s="1"/>
      <c r="N404" s="1"/>
      <c r="O404" s="1"/>
      <c r="P404" s="43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22"/>
      <c r="C405" s="22"/>
      <c r="D405" s="1"/>
      <c r="E405" s="23"/>
      <c r="F405" s="1"/>
      <c r="G405" s="1"/>
      <c r="H405" s="1"/>
      <c r="I405" s="43"/>
      <c r="J405" s="1"/>
      <c r="K405" s="1"/>
      <c r="L405" s="1"/>
      <c r="M405" s="1"/>
      <c r="N405" s="1"/>
      <c r="O405" s="1"/>
      <c r="P405" s="43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22"/>
      <c r="C406" s="22"/>
      <c r="D406" s="1"/>
      <c r="E406" s="23"/>
      <c r="F406" s="1"/>
      <c r="G406" s="1"/>
      <c r="H406" s="1"/>
      <c r="I406" s="43"/>
      <c r="J406" s="1"/>
      <c r="K406" s="1"/>
      <c r="L406" s="1"/>
      <c r="M406" s="1"/>
      <c r="N406" s="1"/>
      <c r="O406" s="1"/>
      <c r="P406" s="43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22"/>
      <c r="C407" s="22"/>
      <c r="D407" s="1"/>
      <c r="E407" s="23"/>
      <c r="F407" s="1"/>
      <c r="G407" s="1"/>
      <c r="H407" s="1"/>
      <c r="I407" s="43"/>
      <c r="J407" s="1"/>
      <c r="K407" s="1"/>
      <c r="L407" s="1"/>
      <c r="M407" s="1"/>
      <c r="N407" s="1"/>
      <c r="O407" s="1"/>
      <c r="P407" s="43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22"/>
      <c r="C408" s="22"/>
      <c r="D408" s="1"/>
      <c r="E408" s="23"/>
      <c r="F408" s="1"/>
      <c r="G408" s="1"/>
      <c r="H408" s="1"/>
      <c r="I408" s="43"/>
      <c r="J408" s="1"/>
      <c r="K408" s="1"/>
      <c r="L408" s="1"/>
      <c r="M408" s="1"/>
      <c r="N408" s="1"/>
      <c r="O408" s="1"/>
      <c r="P408" s="43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22"/>
      <c r="C409" s="22"/>
      <c r="D409" s="1"/>
      <c r="E409" s="23"/>
      <c r="F409" s="1"/>
      <c r="G409" s="1"/>
      <c r="H409" s="1"/>
      <c r="I409" s="43"/>
      <c r="J409" s="1"/>
      <c r="K409" s="1"/>
      <c r="L409" s="1"/>
      <c r="M409" s="1"/>
      <c r="N409" s="1"/>
      <c r="O409" s="1"/>
      <c r="P409" s="43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22"/>
      <c r="C410" s="22"/>
      <c r="D410" s="1"/>
      <c r="E410" s="23"/>
      <c r="F410" s="1"/>
      <c r="G410" s="1"/>
      <c r="H410" s="1"/>
      <c r="I410" s="43"/>
      <c r="J410" s="1"/>
      <c r="K410" s="1"/>
      <c r="L410" s="1"/>
      <c r="M410" s="1"/>
      <c r="N410" s="1"/>
      <c r="O410" s="1"/>
      <c r="P410" s="43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22"/>
      <c r="C411" s="22"/>
      <c r="D411" s="1"/>
      <c r="E411" s="23"/>
      <c r="F411" s="1"/>
      <c r="G411" s="1"/>
      <c r="H411" s="1"/>
      <c r="I411" s="43"/>
      <c r="J411" s="1"/>
      <c r="K411" s="1"/>
      <c r="L411" s="1"/>
      <c r="M411" s="1"/>
      <c r="N411" s="1"/>
      <c r="O411" s="1"/>
      <c r="P411" s="43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22"/>
      <c r="C412" s="22"/>
      <c r="D412" s="1"/>
      <c r="E412" s="23"/>
      <c r="F412" s="1"/>
      <c r="G412" s="1"/>
      <c r="H412" s="1"/>
      <c r="I412" s="43"/>
      <c r="J412" s="1"/>
      <c r="K412" s="1"/>
      <c r="L412" s="1"/>
      <c r="M412" s="1"/>
      <c r="N412" s="1"/>
      <c r="O412" s="1"/>
      <c r="P412" s="43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22"/>
      <c r="C413" s="22"/>
      <c r="D413" s="1"/>
      <c r="E413" s="23"/>
      <c r="F413" s="1"/>
      <c r="G413" s="1"/>
      <c r="H413" s="1"/>
      <c r="I413" s="43"/>
      <c r="J413" s="1"/>
      <c r="K413" s="1"/>
      <c r="L413" s="1"/>
      <c r="M413" s="1"/>
      <c r="N413" s="1"/>
      <c r="O413" s="1"/>
      <c r="P413" s="43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22"/>
      <c r="C414" s="22"/>
      <c r="D414" s="1"/>
      <c r="E414" s="23"/>
      <c r="F414" s="1"/>
      <c r="G414" s="1"/>
      <c r="H414" s="1"/>
      <c r="I414" s="43"/>
      <c r="J414" s="1"/>
      <c r="K414" s="1"/>
      <c r="L414" s="1"/>
      <c r="M414" s="1"/>
      <c r="N414" s="1"/>
      <c r="O414" s="1"/>
      <c r="P414" s="43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22"/>
      <c r="C415" s="22"/>
      <c r="D415" s="1"/>
      <c r="E415" s="23"/>
      <c r="F415" s="1"/>
      <c r="G415" s="1"/>
      <c r="H415" s="1"/>
      <c r="I415" s="43"/>
      <c r="J415" s="1"/>
      <c r="K415" s="1"/>
      <c r="L415" s="1"/>
      <c r="M415" s="1"/>
      <c r="N415" s="1"/>
      <c r="O415" s="1"/>
      <c r="P415" s="43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22"/>
      <c r="C416" s="22"/>
      <c r="D416" s="1"/>
      <c r="E416" s="23"/>
      <c r="F416" s="1"/>
      <c r="G416" s="1"/>
      <c r="H416" s="1"/>
      <c r="I416" s="43"/>
      <c r="J416" s="1"/>
      <c r="K416" s="1"/>
      <c r="L416" s="1"/>
      <c r="M416" s="1"/>
      <c r="N416" s="1"/>
      <c r="O416" s="1"/>
      <c r="P416" s="43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22"/>
      <c r="C417" s="22"/>
      <c r="D417" s="1"/>
      <c r="E417" s="23"/>
      <c r="F417" s="1"/>
      <c r="G417" s="1"/>
      <c r="H417" s="1"/>
      <c r="I417" s="43"/>
      <c r="J417" s="1"/>
      <c r="K417" s="1"/>
      <c r="L417" s="1"/>
      <c r="M417" s="1"/>
      <c r="N417" s="1"/>
      <c r="O417" s="1"/>
      <c r="P417" s="43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22"/>
      <c r="C418" s="22"/>
      <c r="D418" s="1"/>
      <c r="E418" s="23"/>
      <c r="F418" s="1"/>
      <c r="G418" s="1"/>
      <c r="H418" s="1"/>
      <c r="I418" s="43"/>
      <c r="J418" s="1"/>
      <c r="K418" s="1"/>
      <c r="L418" s="1"/>
      <c r="M418" s="1"/>
      <c r="N418" s="1"/>
      <c r="O418" s="1"/>
      <c r="P418" s="43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22"/>
      <c r="C419" s="22"/>
      <c r="D419" s="1"/>
      <c r="E419" s="23"/>
      <c r="F419" s="1"/>
      <c r="G419" s="1"/>
      <c r="H419" s="1"/>
      <c r="I419" s="43"/>
      <c r="J419" s="1"/>
      <c r="K419" s="1"/>
      <c r="L419" s="1"/>
      <c r="M419" s="1"/>
      <c r="N419" s="1"/>
      <c r="O419" s="1"/>
      <c r="P419" s="43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22"/>
      <c r="C420" s="22"/>
      <c r="D420" s="1"/>
      <c r="E420" s="23"/>
      <c r="F420" s="1"/>
      <c r="G420" s="1"/>
      <c r="H420" s="1"/>
      <c r="I420" s="43"/>
      <c r="J420" s="1"/>
      <c r="K420" s="1"/>
      <c r="L420" s="1"/>
      <c r="M420" s="1"/>
      <c r="N420" s="1"/>
      <c r="O420" s="1"/>
      <c r="P420" s="43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22"/>
      <c r="C421" s="22"/>
      <c r="D421" s="1"/>
      <c r="E421" s="23"/>
      <c r="F421" s="1"/>
      <c r="G421" s="1"/>
      <c r="H421" s="1"/>
      <c r="I421" s="43"/>
      <c r="J421" s="1"/>
      <c r="K421" s="1"/>
      <c r="L421" s="1"/>
      <c r="M421" s="1"/>
      <c r="N421" s="1"/>
      <c r="O421" s="1"/>
      <c r="P421" s="43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22"/>
      <c r="C422" s="22"/>
      <c r="D422" s="1"/>
      <c r="E422" s="23"/>
      <c r="F422" s="1"/>
      <c r="G422" s="1"/>
      <c r="H422" s="1"/>
      <c r="I422" s="43"/>
      <c r="J422" s="1"/>
      <c r="K422" s="1"/>
      <c r="L422" s="1"/>
      <c r="M422" s="1"/>
      <c r="N422" s="1"/>
      <c r="O422" s="1"/>
      <c r="P422" s="43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22"/>
      <c r="C423" s="22"/>
      <c r="D423" s="1"/>
      <c r="E423" s="23"/>
      <c r="F423" s="1"/>
      <c r="G423" s="1"/>
      <c r="H423" s="1"/>
      <c r="I423" s="43"/>
      <c r="J423" s="1"/>
      <c r="K423" s="1"/>
      <c r="L423" s="1"/>
      <c r="M423" s="1"/>
      <c r="N423" s="1"/>
      <c r="O423" s="1"/>
      <c r="P423" s="43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22"/>
      <c r="C424" s="22"/>
      <c r="D424" s="1"/>
      <c r="E424" s="23"/>
      <c r="F424" s="1"/>
      <c r="G424" s="1"/>
      <c r="H424" s="1"/>
      <c r="I424" s="43"/>
      <c r="J424" s="1"/>
      <c r="K424" s="1"/>
      <c r="L424" s="1"/>
      <c r="M424" s="1"/>
      <c r="N424" s="1"/>
      <c r="O424" s="1"/>
      <c r="P424" s="43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22"/>
      <c r="C425" s="22"/>
      <c r="D425" s="1"/>
      <c r="E425" s="23"/>
      <c r="F425" s="1"/>
      <c r="G425" s="1"/>
      <c r="H425" s="1"/>
      <c r="I425" s="43"/>
      <c r="J425" s="1"/>
      <c r="K425" s="1"/>
      <c r="L425" s="1"/>
      <c r="M425" s="1"/>
      <c r="N425" s="1"/>
      <c r="O425" s="1"/>
      <c r="P425" s="43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22"/>
      <c r="C426" s="22"/>
      <c r="D426" s="1"/>
      <c r="E426" s="23"/>
      <c r="F426" s="1"/>
      <c r="G426" s="1"/>
      <c r="H426" s="1"/>
      <c r="I426" s="43"/>
      <c r="J426" s="1"/>
      <c r="K426" s="1"/>
      <c r="L426" s="1"/>
      <c r="M426" s="1"/>
      <c r="N426" s="1"/>
      <c r="O426" s="1"/>
      <c r="P426" s="43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22"/>
      <c r="C427" s="22"/>
      <c r="D427" s="1"/>
      <c r="E427" s="23"/>
      <c r="F427" s="1"/>
      <c r="G427" s="1"/>
      <c r="H427" s="1"/>
      <c r="I427" s="43"/>
      <c r="J427" s="1"/>
      <c r="K427" s="1"/>
      <c r="L427" s="1"/>
      <c r="M427" s="1"/>
      <c r="N427" s="1"/>
      <c r="O427" s="1"/>
      <c r="P427" s="43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22"/>
      <c r="C428" s="22"/>
      <c r="D428" s="1"/>
      <c r="E428" s="23"/>
      <c r="F428" s="1"/>
      <c r="G428" s="1"/>
      <c r="H428" s="1"/>
      <c r="I428" s="43"/>
      <c r="J428" s="1"/>
      <c r="K428" s="1"/>
      <c r="L428" s="1"/>
      <c r="M428" s="1"/>
      <c r="N428" s="1"/>
      <c r="O428" s="1"/>
      <c r="P428" s="43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22"/>
      <c r="C429" s="22"/>
      <c r="D429" s="1"/>
      <c r="E429" s="23"/>
      <c r="F429" s="1"/>
      <c r="G429" s="1"/>
      <c r="H429" s="1"/>
      <c r="I429" s="43"/>
      <c r="J429" s="1"/>
      <c r="K429" s="1"/>
      <c r="L429" s="1"/>
      <c r="M429" s="1"/>
      <c r="N429" s="1"/>
      <c r="O429" s="1"/>
      <c r="P429" s="43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22"/>
      <c r="C430" s="22"/>
      <c r="D430" s="1"/>
      <c r="E430" s="23"/>
      <c r="F430" s="1"/>
      <c r="G430" s="1"/>
      <c r="H430" s="1"/>
      <c r="I430" s="43"/>
      <c r="J430" s="1"/>
      <c r="K430" s="1"/>
      <c r="L430" s="1"/>
      <c r="M430" s="1"/>
      <c r="N430" s="1"/>
      <c r="O430" s="1"/>
      <c r="P430" s="43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22"/>
      <c r="C431" s="22"/>
      <c r="D431" s="1"/>
      <c r="E431" s="23"/>
      <c r="F431" s="1"/>
      <c r="G431" s="1"/>
      <c r="H431" s="1"/>
      <c r="I431" s="43"/>
      <c r="J431" s="1"/>
      <c r="K431" s="1"/>
      <c r="L431" s="1"/>
      <c r="M431" s="1"/>
      <c r="N431" s="1"/>
      <c r="O431" s="1"/>
      <c r="P431" s="43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22"/>
      <c r="C432" s="22"/>
      <c r="D432" s="1"/>
      <c r="E432" s="23"/>
      <c r="F432" s="1"/>
      <c r="G432" s="1"/>
      <c r="H432" s="1"/>
      <c r="I432" s="43"/>
      <c r="J432" s="1"/>
      <c r="K432" s="1"/>
      <c r="L432" s="1"/>
      <c r="M432" s="1"/>
      <c r="N432" s="1"/>
      <c r="O432" s="1"/>
      <c r="P432" s="43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22"/>
      <c r="C433" s="22"/>
      <c r="D433" s="1"/>
      <c r="E433" s="23"/>
      <c r="F433" s="1"/>
      <c r="G433" s="1"/>
      <c r="H433" s="1"/>
      <c r="I433" s="43"/>
      <c r="J433" s="1"/>
      <c r="K433" s="1"/>
      <c r="L433" s="1"/>
      <c r="M433" s="1"/>
      <c r="N433" s="1"/>
      <c r="O433" s="1"/>
      <c r="P433" s="43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22"/>
      <c r="C434" s="22"/>
      <c r="D434" s="1"/>
      <c r="E434" s="23"/>
      <c r="F434" s="1"/>
      <c r="G434" s="1"/>
      <c r="H434" s="1"/>
      <c r="I434" s="43"/>
      <c r="J434" s="1"/>
      <c r="K434" s="1"/>
      <c r="L434" s="1"/>
      <c r="M434" s="1"/>
      <c r="N434" s="1"/>
      <c r="O434" s="1"/>
      <c r="P434" s="43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22"/>
      <c r="C435" s="22"/>
      <c r="D435" s="1"/>
      <c r="E435" s="23"/>
      <c r="F435" s="1"/>
      <c r="G435" s="1"/>
      <c r="H435" s="1"/>
      <c r="I435" s="43"/>
      <c r="J435" s="1"/>
      <c r="K435" s="1"/>
      <c r="L435" s="1"/>
      <c r="M435" s="1"/>
      <c r="N435" s="1"/>
      <c r="O435" s="1"/>
      <c r="P435" s="43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22"/>
      <c r="C436" s="22"/>
      <c r="D436" s="1"/>
      <c r="E436" s="23"/>
      <c r="F436" s="1"/>
      <c r="G436" s="1"/>
      <c r="H436" s="1"/>
      <c r="I436" s="43"/>
      <c r="J436" s="1"/>
      <c r="K436" s="1"/>
      <c r="L436" s="1"/>
      <c r="M436" s="1"/>
      <c r="N436" s="1"/>
      <c r="O436" s="1"/>
      <c r="P436" s="43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22"/>
      <c r="C437" s="22"/>
      <c r="D437" s="1"/>
      <c r="E437" s="23"/>
      <c r="F437" s="1"/>
      <c r="G437" s="1"/>
      <c r="H437" s="1"/>
      <c r="I437" s="43"/>
      <c r="J437" s="1"/>
      <c r="K437" s="1"/>
      <c r="L437" s="1"/>
      <c r="M437" s="1"/>
      <c r="N437" s="1"/>
      <c r="O437" s="1"/>
      <c r="P437" s="43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22"/>
      <c r="C438" s="22"/>
      <c r="D438" s="1"/>
      <c r="E438" s="23"/>
      <c r="F438" s="1"/>
      <c r="G438" s="1"/>
      <c r="H438" s="1"/>
      <c r="I438" s="43"/>
      <c r="J438" s="1"/>
      <c r="K438" s="1"/>
      <c r="L438" s="1"/>
      <c r="M438" s="1"/>
      <c r="N438" s="1"/>
      <c r="O438" s="1"/>
      <c r="P438" s="43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22"/>
      <c r="C439" s="22"/>
      <c r="D439" s="1"/>
      <c r="E439" s="23"/>
      <c r="F439" s="1"/>
      <c r="G439" s="1"/>
      <c r="H439" s="1"/>
      <c r="I439" s="43"/>
      <c r="J439" s="1"/>
      <c r="K439" s="1"/>
      <c r="L439" s="1"/>
      <c r="M439" s="1"/>
      <c r="N439" s="1"/>
      <c r="O439" s="1"/>
      <c r="P439" s="43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22"/>
      <c r="C440" s="22"/>
      <c r="D440" s="1"/>
      <c r="E440" s="23"/>
      <c r="F440" s="1"/>
      <c r="G440" s="1"/>
      <c r="H440" s="1"/>
      <c r="I440" s="43"/>
      <c r="J440" s="1"/>
      <c r="K440" s="1"/>
      <c r="L440" s="1"/>
      <c r="M440" s="1"/>
      <c r="N440" s="1"/>
      <c r="O440" s="1"/>
      <c r="P440" s="43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22"/>
      <c r="C441" s="22"/>
      <c r="D441" s="1"/>
      <c r="E441" s="23"/>
      <c r="F441" s="1"/>
      <c r="G441" s="1"/>
      <c r="H441" s="1"/>
      <c r="I441" s="43"/>
      <c r="J441" s="1"/>
      <c r="K441" s="1"/>
      <c r="L441" s="1"/>
      <c r="M441" s="1"/>
      <c r="N441" s="1"/>
      <c r="O441" s="1"/>
      <c r="P441" s="43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22"/>
      <c r="C442" s="22"/>
      <c r="D442" s="1"/>
      <c r="E442" s="23"/>
      <c r="F442" s="1"/>
      <c r="G442" s="1"/>
      <c r="H442" s="1"/>
      <c r="I442" s="43"/>
      <c r="J442" s="1"/>
      <c r="K442" s="1"/>
      <c r="L442" s="1"/>
      <c r="M442" s="1"/>
      <c r="N442" s="1"/>
      <c r="O442" s="1"/>
      <c r="P442" s="43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22"/>
      <c r="C443" s="22"/>
      <c r="D443" s="1"/>
      <c r="E443" s="23"/>
      <c r="F443" s="1"/>
      <c r="G443" s="1"/>
      <c r="H443" s="1"/>
      <c r="I443" s="43"/>
      <c r="J443" s="1"/>
      <c r="K443" s="1"/>
      <c r="L443" s="1"/>
      <c r="M443" s="1"/>
      <c r="N443" s="1"/>
      <c r="O443" s="1"/>
      <c r="P443" s="43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22"/>
      <c r="C444" s="22"/>
      <c r="D444" s="1"/>
      <c r="E444" s="23"/>
      <c r="F444" s="1"/>
      <c r="G444" s="1"/>
      <c r="H444" s="1"/>
      <c r="I444" s="43"/>
      <c r="J444" s="1"/>
      <c r="K444" s="1"/>
      <c r="L444" s="1"/>
      <c r="M444" s="1"/>
      <c r="N444" s="1"/>
      <c r="O444" s="1"/>
      <c r="P444" s="43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22"/>
      <c r="C445" s="22"/>
      <c r="D445" s="1"/>
      <c r="E445" s="23"/>
      <c r="F445" s="1"/>
      <c r="G445" s="1"/>
      <c r="H445" s="1"/>
      <c r="I445" s="43"/>
      <c r="J445" s="1"/>
      <c r="K445" s="1"/>
      <c r="L445" s="1"/>
      <c r="M445" s="1"/>
      <c r="N445" s="1"/>
      <c r="O445" s="1"/>
      <c r="P445" s="43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22"/>
      <c r="C446" s="22"/>
      <c r="D446" s="1"/>
      <c r="E446" s="23"/>
      <c r="F446" s="1"/>
      <c r="G446" s="1"/>
      <c r="H446" s="1"/>
      <c r="I446" s="43"/>
      <c r="J446" s="1"/>
      <c r="K446" s="1"/>
      <c r="L446" s="1"/>
      <c r="M446" s="1"/>
      <c r="N446" s="1"/>
      <c r="O446" s="1"/>
      <c r="P446" s="43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22"/>
      <c r="C447" s="22"/>
      <c r="D447" s="1"/>
      <c r="E447" s="23"/>
      <c r="F447" s="1"/>
      <c r="G447" s="1"/>
      <c r="H447" s="1"/>
      <c r="I447" s="43"/>
      <c r="J447" s="1"/>
      <c r="K447" s="1"/>
      <c r="L447" s="1"/>
      <c r="M447" s="1"/>
      <c r="N447" s="1"/>
      <c r="O447" s="1"/>
      <c r="P447" s="43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22"/>
      <c r="C448" s="22"/>
      <c r="D448" s="1"/>
      <c r="E448" s="23"/>
      <c r="F448" s="1"/>
      <c r="G448" s="1"/>
      <c r="H448" s="1"/>
      <c r="I448" s="43"/>
      <c r="J448" s="1"/>
      <c r="K448" s="1"/>
      <c r="L448" s="1"/>
      <c r="M448" s="1"/>
      <c r="N448" s="1"/>
      <c r="O448" s="1"/>
      <c r="P448" s="43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22"/>
      <c r="C449" s="22"/>
      <c r="D449" s="1"/>
      <c r="E449" s="23"/>
      <c r="F449" s="1"/>
      <c r="G449" s="1"/>
      <c r="H449" s="1"/>
      <c r="I449" s="43"/>
      <c r="J449" s="1"/>
      <c r="K449" s="1"/>
      <c r="L449" s="1"/>
      <c r="M449" s="1"/>
      <c r="N449" s="1"/>
      <c r="O449" s="1"/>
      <c r="P449" s="43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22"/>
      <c r="C450" s="22"/>
      <c r="D450" s="1"/>
      <c r="E450" s="23"/>
      <c r="F450" s="1"/>
      <c r="G450" s="1"/>
      <c r="H450" s="1"/>
      <c r="I450" s="43"/>
      <c r="J450" s="1"/>
      <c r="K450" s="1"/>
      <c r="L450" s="1"/>
      <c r="M450" s="1"/>
      <c r="N450" s="1"/>
      <c r="O450" s="1"/>
      <c r="P450" s="43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22"/>
      <c r="C451" s="22"/>
      <c r="D451" s="1"/>
      <c r="E451" s="23"/>
      <c r="F451" s="1"/>
      <c r="G451" s="1"/>
      <c r="H451" s="1"/>
      <c r="I451" s="43"/>
      <c r="J451" s="1"/>
      <c r="K451" s="1"/>
      <c r="L451" s="1"/>
      <c r="M451" s="1"/>
      <c r="N451" s="1"/>
      <c r="O451" s="1"/>
      <c r="P451" s="43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22"/>
      <c r="C452" s="22"/>
      <c r="D452" s="1"/>
      <c r="E452" s="23"/>
      <c r="F452" s="1"/>
      <c r="G452" s="1"/>
      <c r="H452" s="1"/>
      <c r="I452" s="43"/>
      <c r="J452" s="1"/>
      <c r="K452" s="1"/>
      <c r="L452" s="1"/>
      <c r="M452" s="1"/>
      <c r="N452" s="1"/>
      <c r="O452" s="1"/>
      <c r="P452" s="43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22"/>
      <c r="C453" s="22"/>
      <c r="D453" s="1"/>
      <c r="E453" s="23"/>
      <c r="F453" s="1"/>
      <c r="G453" s="1"/>
      <c r="H453" s="1"/>
      <c r="I453" s="43"/>
      <c r="J453" s="1"/>
      <c r="K453" s="1"/>
      <c r="L453" s="1"/>
      <c r="M453" s="1"/>
      <c r="N453" s="1"/>
      <c r="O453" s="1"/>
      <c r="P453" s="43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22"/>
      <c r="C454" s="22"/>
      <c r="D454" s="1"/>
      <c r="E454" s="23"/>
      <c r="F454" s="1"/>
      <c r="G454" s="1"/>
      <c r="H454" s="1"/>
      <c r="I454" s="43"/>
      <c r="J454" s="1"/>
      <c r="K454" s="1"/>
      <c r="L454" s="1"/>
      <c r="M454" s="1"/>
      <c r="N454" s="1"/>
      <c r="O454" s="1"/>
      <c r="P454" s="43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22"/>
      <c r="C455" s="22"/>
      <c r="D455" s="1"/>
      <c r="E455" s="23"/>
      <c r="F455" s="1"/>
      <c r="G455" s="1"/>
      <c r="H455" s="1"/>
      <c r="I455" s="43"/>
      <c r="J455" s="1"/>
      <c r="K455" s="1"/>
      <c r="L455" s="1"/>
      <c r="M455" s="1"/>
      <c r="N455" s="1"/>
      <c r="O455" s="1"/>
      <c r="P455" s="43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22"/>
      <c r="C456" s="22"/>
      <c r="D456" s="1"/>
      <c r="E456" s="23"/>
      <c r="F456" s="1"/>
      <c r="G456" s="1"/>
      <c r="H456" s="1"/>
      <c r="I456" s="43"/>
      <c r="J456" s="1"/>
      <c r="K456" s="1"/>
      <c r="L456" s="1"/>
      <c r="M456" s="1"/>
      <c r="N456" s="1"/>
      <c r="O456" s="1"/>
      <c r="P456" s="43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22"/>
      <c r="C457" s="22"/>
      <c r="D457" s="1"/>
      <c r="E457" s="23"/>
      <c r="F457" s="1"/>
      <c r="G457" s="1"/>
      <c r="H457" s="1"/>
      <c r="I457" s="43"/>
      <c r="J457" s="1"/>
      <c r="K457" s="1"/>
      <c r="L457" s="1"/>
      <c r="M457" s="1"/>
      <c r="N457" s="1"/>
      <c r="O457" s="1"/>
      <c r="P457" s="43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22"/>
      <c r="C458" s="22"/>
      <c r="D458" s="1"/>
      <c r="E458" s="23"/>
      <c r="F458" s="1"/>
      <c r="G458" s="1"/>
      <c r="H458" s="1"/>
      <c r="I458" s="43"/>
      <c r="J458" s="1"/>
      <c r="K458" s="1"/>
      <c r="L458" s="1"/>
      <c r="M458" s="1"/>
      <c r="N458" s="1"/>
      <c r="O458" s="1"/>
      <c r="P458" s="43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22"/>
      <c r="C459" s="22"/>
      <c r="D459" s="1"/>
      <c r="E459" s="23"/>
      <c r="F459" s="1"/>
      <c r="G459" s="1"/>
      <c r="H459" s="1"/>
      <c r="I459" s="43"/>
      <c r="J459" s="1"/>
      <c r="K459" s="1"/>
      <c r="L459" s="1"/>
      <c r="M459" s="1"/>
      <c r="N459" s="1"/>
      <c r="O459" s="1"/>
      <c r="P459" s="43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22"/>
      <c r="C460" s="22"/>
      <c r="D460" s="1"/>
      <c r="E460" s="23"/>
      <c r="F460" s="1"/>
      <c r="G460" s="1"/>
      <c r="H460" s="1"/>
      <c r="I460" s="43"/>
      <c r="J460" s="1"/>
      <c r="K460" s="1"/>
      <c r="L460" s="1"/>
      <c r="M460" s="1"/>
      <c r="N460" s="1"/>
      <c r="O460" s="1"/>
      <c r="P460" s="43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22"/>
      <c r="C461" s="22"/>
      <c r="D461" s="1"/>
      <c r="E461" s="23"/>
      <c r="F461" s="1"/>
      <c r="G461" s="1"/>
      <c r="H461" s="1"/>
      <c r="I461" s="43"/>
      <c r="J461" s="1"/>
      <c r="K461" s="1"/>
      <c r="L461" s="1"/>
      <c r="M461" s="1"/>
      <c r="N461" s="1"/>
      <c r="O461" s="1"/>
      <c r="P461" s="43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22"/>
      <c r="C462" s="22"/>
      <c r="D462" s="1"/>
      <c r="E462" s="23"/>
      <c r="F462" s="1"/>
      <c r="G462" s="1"/>
      <c r="H462" s="1"/>
      <c r="I462" s="43"/>
      <c r="J462" s="1"/>
      <c r="K462" s="1"/>
      <c r="L462" s="1"/>
      <c r="M462" s="1"/>
      <c r="N462" s="1"/>
      <c r="O462" s="1"/>
      <c r="P462" s="43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22"/>
      <c r="C463" s="22"/>
      <c r="D463" s="1"/>
      <c r="E463" s="23"/>
      <c r="F463" s="1"/>
      <c r="G463" s="1"/>
      <c r="H463" s="1"/>
      <c r="I463" s="43"/>
      <c r="J463" s="1"/>
      <c r="K463" s="1"/>
      <c r="L463" s="1"/>
      <c r="M463" s="1"/>
      <c r="N463" s="1"/>
      <c r="O463" s="1"/>
      <c r="P463" s="43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22"/>
      <c r="C464" s="22"/>
      <c r="D464" s="1"/>
      <c r="E464" s="23"/>
      <c r="F464" s="1"/>
      <c r="G464" s="1"/>
      <c r="H464" s="1"/>
      <c r="I464" s="43"/>
      <c r="J464" s="1"/>
      <c r="K464" s="1"/>
      <c r="L464" s="1"/>
      <c r="M464" s="1"/>
      <c r="N464" s="1"/>
      <c r="O464" s="1"/>
      <c r="P464" s="43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22"/>
      <c r="C465" s="22"/>
      <c r="D465" s="1"/>
      <c r="E465" s="23"/>
      <c r="F465" s="1"/>
      <c r="G465" s="1"/>
      <c r="H465" s="1"/>
      <c r="I465" s="43"/>
      <c r="J465" s="1"/>
      <c r="K465" s="1"/>
      <c r="L465" s="1"/>
      <c r="M465" s="1"/>
      <c r="N465" s="1"/>
      <c r="O465" s="1"/>
      <c r="P465" s="43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22"/>
      <c r="C466" s="22"/>
      <c r="D466" s="1"/>
      <c r="E466" s="23"/>
      <c r="F466" s="1"/>
      <c r="G466" s="1"/>
      <c r="H466" s="1"/>
      <c r="I466" s="43"/>
      <c r="J466" s="1"/>
      <c r="K466" s="1"/>
      <c r="L466" s="1"/>
      <c r="M466" s="1"/>
      <c r="N466" s="1"/>
      <c r="O466" s="1"/>
      <c r="P466" s="43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22"/>
      <c r="C467" s="22"/>
      <c r="D467" s="1"/>
      <c r="E467" s="23"/>
      <c r="F467" s="1"/>
      <c r="G467" s="1"/>
      <c r="H467" s="1"/>
      <c r="I467" s="43"/>
      <c r="J467" s="1"/>
      <c r="K467" s="1"/>
      <c r="L467" s="1"/>
      <c r="M467" s="1"/>
      <c r="N467" s="1"/>
      <c r="O467" s="1"/>
      <c r="P467" s="43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22"/>
      <c r="C468" s="22"/>
      <c r="D468" s="1"/>
      <c r="E468" s="23"/>
      <c r="F468" s="1"/>
      <c r="G468" s="1"/>
      <c r="H468" s="1"/>
      <c r="I468" s="43"/>
      <c r="J468" s="1"/>
      <c r="K468" s="1"/>
      <c r="L468" s="1"/>
      <c r="M468" s="1"/>
      <c r="N468" s="1"/>
      <c r="O468" s="1"/>
      <c r="P468" s="43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22"/>
      <c r="C469" s="22"/>
      <c r="D469" s="1"/>
      <c r="E469" s="23"/>
      <c r="F469" s="1"/>
      <c r="G469" s="1"/>
      <c r="H469" s="1"/>
      <c r="I469" s="43"/>
      <c r="J469" s="1"/>
      <c r="K469" s="1"/>
      <c r="L469" s="1"/>
      <c r="M469" s="1"/>
      <c r="N469" s="1"/>
      <c r="O469" s="1"/>
      <c r="P469" s="43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22"/>
      <c r="C470" s="22"/>
      <c r="D470" s="1"/>
      <c r="E470" s="23"/>
      <c r="F470" s="1"/>
      <c r="G470" s="1"/>
      <c r="H470" s="1"/>
      <c r="I470" s="43"/>
      <c r="J470" s="1"/>
      <c r="K470" s="1"/>
      <c r="L470" s="1"/>
      <c r="M470" s="1"/>
      <c r="N470" s="1"/>
      <c r="O470" s="1"/>
      <c r="P470" s="43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22"/>
      <c r="C471" s="22"/>
      <c r="D471" s="1"/>
      <c r="E471" s="23"/>
      <c r="F471" s="1"/>
      <c r="G471" s="1"/>
      <c r="H471" s="1"/>
      <c r="I471" s="43"/>
      <c r="J471" s="1"/>
      <c r="K471" s="1"/>
      <c r="L471" s="1"/>
      <c r="M471" s="1"/>
      <c r="N471" s="1"/>
      <c r="O471" s="1"/>
      <c r="P471" s="43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22"/>
      <c r="C472" s="22"/>
      <c r="D472" s="1"/>
      <c r="E472" s="23"/>
      <c r="F472" s="1"/>
      <c r="G472" s="1"/>
      <c r="H472" s="1"/>
      <c r="I472" s="43"/>
      <c r="J472" s="1"/>
      <c r="K472" s="1"/>
      <c r="L472" s="1"/>
      <c r="M472" s="1"/>
      <c r="N472" s="1"/>
      <c r="O472" s="1"/>
      <c r="P472" s="43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22"/>
      <c r="C473" s="22"/>
      <c r="D473" s="1"/>
      <c r="E473" s="23"/>
      <c r="F473" s="1"/>
      <c r="G473" s="1"/>
      <c r="H473" s="1"/>
      <c r="I473" s="43"/>
      <c r="J473" s="1"/>
      <c r="K473" s="1"/>
      <c r="L473" s="1"/>
      <c r="M473" s="1"/>
      <c r="N473" s="1"/>
      <c r="O473" s="1"/>
      <c r="P473" s="43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22"/>
      <c r="C474" s="22"/>
      <c r="D474" s="1"/>
      <c r="E474" s="23"/>
      <c r="F474" s="1"/>
      <c r="G474" s="1"/>
      <c r="H474" s="1"/>
      <c r="I474" s="43"/>
      <c r="J474" s="1"/>
      <c r="K474" s="1"/>
      <c r="L474" s="1"/>
      <c r="M474" s="1"/>
      <c r="N474" s="1"/>
      <c r="O474" s="1"/>
      <c r="P474" s="43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22"/>
      <c r="C475" s="22"/>
      <c r="D475" s="1"/>
      <c r="E475" s="23"/>
      <c r="F475" s="1"/>
      <c r="G475" s="1"/>
      <c r="H475" s="1"/>
      <c r="I475" s="43"/>
      <c r="J475" s="1"/>
      <c r="K475" s="1"/>
      <c r="L475" s="1"/>
      <c r="M475" s="1"/>
      <c r="N475" s="1"/>
      <c r="O475" s="1"/>
      <c r="P475" s="43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22"/>
      <c r="C476" s="22"/>
      <c r="D476" s="1"/>
      <c r="E476" s="23"/>
      <c r="F476" s="1"/>
      <c r="G476" s="1"/>
      <c r="H476" s="1"/>
      <c r="I476" s="43"/>
      <c r="J476" s="1"/>
      <c r="K476" s="1"/>
      <c r="L476" s="1"/>
      <c r="M476" s="1"/>
      <c r="N476" s="1"/>
      <c r="O476" s="1"/>
      <c r="P476" s="43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22"/>
      <c r="C477" s="22"/>
      <c r="D477" s="1"/>
      <c r="E477" s="23"/>
      <c r="F477" s="1"/>
      <c r="G477" s="1"/>
      <c r="H477" s="1"/>
      <c r="I477" s="43"/>
      <c r="J477" s="1"/>
      <c r="K477" s="1"/>
      <c r="L477" s="1"/>
      <c r="M477" s="1"/>
      <c r="N477" s="1"/>
      <c r="O477" s="1"/>
      <c r="P477" s="43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22"/>
      <c r="C478" s="22"/>
      <c r="D478" s="1"/>
      <c r="E478" s="23"/>
      <c r="F478" s="1"/>
      <c r="G478" s="1"/>
      <c r="H478" s="1"/>
      <c r="I478" s="43"/>
      <c r="J478" s="1"/>
      <c r="K478" s="1"/>
      <c r="L478" s="1"/>
      <c r="M478" s="1"/>
      <c r="N478" s="1"/>
      <c r="O478" s="1"/>
      <c r="P478" s="43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22"/>
      <c r="C479" s="22"/>
      <c r="D479" s="1"/>
      <c r="E479" s="23"/>
      <c r="F479" s="1"/>
      <c r="G479" s="1"/>
      <c r="H479" s="1"/>
      <c r="I479" s="43"/>
      <c r="J479" s="1"/>
      <c r="K479" s="1"/>
      <c r="L479" s="1"/>
      <c r="M479" s="1"/>
      <c r="N479" s="1"/>
      <c r="O479" s="1"/>
      <c r="P479" s="43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22"/>
      <c r="C480" s="22"/>
      <c r="D480" s="1"/>
      <c r="E480" s="23"/>
      <c r="F480" s="1"/>
      <c r="G480" s="1"/>
      <c r="H480" s="1"/>
      <c r="I480" s="43"/>
      <c r="J480" s="1"/>
      <c r="K480" s="1"/>
      <c r="L480" s="1"/>
      <c r="M480" s="1"/>
      <c r="N480" s="1"/>
      <c r="O480" s="1"/>
      <c r="P480" s="43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22"/>
      <c r="C481" s="22"/>
      <c r="D481" s="1"/>
      <c r="E481" s="23"/>
      <c r="F481" s="1"/>
      <c r="G481" s="1"/>
      <c r="H481" s="1"/>
      <c r="I481" s="43"/>
      <c r="J481" s="1"/>
      <c r="K481" s="1"/>
      <c r="L481" s="1"/>
      <c r="M481" s="1"/>
      <c r="N481" s="1"/>
      <c r="O481" s="1"/>
      <c r="P481" s="43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22"/>
      <c r="C482" s="22"/>
      <c r="D482" s="1"/>
      <c r="E482" s="23"/>
      <c r="F482" s="1"/>
      <c r="G482" s="1"/>
      <c r="H482" s="1"/>
      <c r="I482" s="43"/>
      <c r="J482" s="1"/>
      <c r="K482" s="1"/>
      <c r="L482" s="1"/>
      <c r="M482" s="1"/>
      <c r="N482" s="1"/>
      <c r="O482" s="1"/>
      <c r="P482" s="43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22"/>
      <c r="C483" s="22"/>
      <c r="D483" s="1"/>
      <c r="E483" s="23"/>
      <c r="F483" s="1"/>
      <c r="G483" s="1"/>
      <c r="H483" s="1"/>
      <c r="I483" s="43"/>
      <c r="J483" s="1"/>
      <c r="K483" s="1"/>
      <c r="L483" s="1"/>
      <c r="M483" s="1"/>
      <c r="N483" s="1"/>
      <c r="O483" s="1"/>
      <c r="P483" s="43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22"/>
      <c r="C484" s="22"/>
      <c r="D484" s="1"/>
      <c r="E484" s="23"/>
      <c r="F484" s="1"/>
      <c r="G484" s="1"/>
      <c r="H484" s="1"/>
      <c r="I484" s="43"/>
      <c r="J484" s="1"/>
      <c r="K484" s="1"/>
      <c r="L484" s="1"/>
      <c r="M484" s="1"/>
      <c r="N484" s="1"/>
      <c r="O484" s="1"/>
      <c r="P484" s="43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22"/>
      <c r="C485" s="22"/>
      <c r="D485" s="1"/>
      <c r="E485" s="23"/>
      <c r="F485" s="1"/>
      <c r="G485" s="1"/>
      <c r="H485" s="1"/>
      <c r="I485" s="43"/>
      <c r="J485" s="1"/>
      <c r="K485" s="1"/>
      <c r="L485" s="1"/>
      <c r="M485" s="1"/>
      <c r="N485" s="1"/>
      <c r="O485" s="1"/>
      <c r="P485" s="43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22"/>
      <c r="C486" s="22"/>
      <c r="D486" s="1"/>
      <c r="E486" s="23"/>
      <c r="F486" s="1"/>
      <c r="G486" s="1"/>
      <c r="H486" s="1"/>
      <c r="I486" s="43"/>
      <c r="J486" s="1"/>
      <c r="K486" s="1"/>
      <c r="L486" s="1"/>
      <c r="M486" s="1"/>
      <c r="N486" s="1"/>
      <c r="O486" s="1"/>
      <c r="P486" s="43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22"/>
      <c r="C487" s="22"/>
      <c r="D487" s="1"/>
      <c r="E487" s="23"/>
      <c r="F487" s="1"/>
      <c r="G487" s="1"/>
      <c r="H487" s="1"/>
      <c r="I487" s="43"/>
      <c r="J487" s="1"/>
      <c r="K487" s="1"/>
      <c r="L487" s="1"/>
      <c r="M487" s="1"/>
      <c r="N487" s="1"/>
      <c r="O487" s="1"/>
      <c r="P487" s="43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22"/>
      <c r="C488" s="22"/>
      <c r="D488" s="1"/>
      <c r="E488" s="23"/>
      <c r="F488" s="1"/>
      <c r="G488" s="1"/>
      <c r="H488" s="1"/>
      <c r="I488" s="43"/>
      <c r="J488" s="1"/>
      <c r="K488" s="1"/>
      <c r="L488" s="1"/>
      <c r="M488" s="1"/>
      <c r="N488" s="1"/>
      <c r="O488" s="1"/>
      <c r="P488" s="43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22"/>
      <c r="C489" s="22"/>
      <c r="D489" s="1"/>
      <c r="E489" s="23"/>
      <c r="F489" s="1"/>
      <c r="G489" s="1"/>
      <c r="H489" s="1"/>
      <c r="I489" s="43"/>
      <c r="J489" s="1"/>
      <c r="K489" s="1"/>
      <c r="L489" s="1"/>
      <c r="M489" s="1"/>
      <c r="N489" s="1"/>
      <c r="O489" s="1"/>
      <c r="P489" s="43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22"/>
      <c r="C490" s="22"/>
      <c r="D490" s="1"/>
      <c r="E490" s="23"/>
      <c r="F490" s="1"/>
      <c r="G490" s="1"/>
      <c r="H490" s="1"/>
      <c r="I490" s="43"/>
      <c r="J490" s="1"/>
      <c r="K490" s="1"/>
      <c r="L490" s="1"/>
      <c r="M490" s="1"/>
      <c r="N490" s="1"/>
      <c r="O490" s="1"/>
      <c r="P490" s="43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22"/>
      <c r="C491" s="22"/>
      <c r="D491" s="1"/>
      <c r="E491" s="23"/>
      <c r="F491" s="1"/>
      <c r="G491" s="1"/>
      <c r="H491" s="1"/>
      <c r="I491" s="43"/>
      <c r="J491" s="1"/>
      <c r="K491" s="1"/>
      <c r="L491" s="1"/>
      <c r="M491" s="1"/>
      <c r="N491" s="1"/>
      <c r="O491" s="1"/>
      <c r="P491" s="43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22"/>
      <c r="C492" s="22"/>
      <c r="D492" s="1"/>
      <c r="E492" s="23"/>
      <c r="F492" s="1"/>
      <c r="G492" s="1"/>
      <c r="H492" s="1"/>
      <c r="I492" s="43"/>
      <c r="J492" s="1"/>
      <c r="K492" s="1"/>
      <c r="L492" s="1"/>
      <c r="M492" s="1"/>
      <c r="N492" s="1"/>
      <c r="O492" s="1"/>
      <c r="P492" s="43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22"/>
      <c r="C493" s="22"/>
      <c r="D493" s="1"/>
      <c r="E493" s="23"/>
      <c r="F493" s="1"/>
      <c r="G493" s="1"/>
      <c r="H493" s="1"/>
      <c r="I493" s="43"/>
      <c r="J493" s="1"/>
      <c r="K493" s="1"/>
      <c r="L493" s="1"/>
      <c r="M493" s="1"/>
      <c r="N493" s="1"/>
      <c r="O493" s="1"/>
      <c r="P493" s="43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22"/>
      <c r="C494" s="22"/>
      <c r="D494" s="1"/>
      <c r="E494" s="23"/>
      <c r="F494" s="1"/>
      <c r="G494" s="1"/>
      <c r="H494" s="1"/>
      <c r="I494" s="43"/>
      <c r="J494" s="1"/>
      <c r="K494" s="1"/>
      <c r="L494" s="1"/>
      <c r="M494" s="1"/>
      <c r="N494" s="1"/>
      <c r="O494" s="1"/>
      <c r="P494" s="43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22"/>
      <c r="C495" s="22"/>
      <c r="D495" s="1"/>
      <c r="E495" s="23"/>
      <c r="F495" s="1"/>
      <c r="G495" s="1"/>
      <c r="H495" s="1"/>
      <c r="I495" s="43"/>
      <c r="J495" s="1"/>
      <c r="K495" s="1"/>
      <c r="L495" s="1"/>
      <c r="M495" s="1"/>
      <c r="N495" s="1"/>
      <c r="O495" s="1"/>
      <c r="P495" s="43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22"/>
      <c r="C496" s="22"/>
      <c r="D496" s="1"/>
      <c r="E496" s="23"/>
      <c r="F496" s="1"/>
      <c r="G496" s="1"/>
      <c r="H496" s="1"/>
      <c r="I496" s="43"/>
      <c r="J496" s="1"/>
      <c r="K496" s="1"/>
      <c r="L496" s="1"/>
      <c r="M496" s="1"/>
      <c r="N496" s="1"/>
      <c r="O496" s="1"/>
      <c r="P496" s="43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22"/>
      <c r="C497" s="22"/>
      <c r="D497" s="1"/>
      <c r="E497" s="23"/>
      <c r="F497" s="1"/>
      <c r="G497" s="1"/>
      <c r="H497" s="1"/>
      <c r="I497" s="43"/>
      <c r="J497" s="1"/>
      <c r="K497" s="1"/>
      <c r="L497" s="1"/>
      <c r="M497" s="1"/>
      <c r="N497" s="1"/>
      <c r="O497" s="1"/>
      <c r="P497" s="43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22"/>
      <c r="C498" s="22"/>
      <c r="D498" s="1"/>
      <c r="E498" s="23"/>
      <c r="F498" s="1"/>
      <c r="G498" s="1"/>
      <c r="H498" s="1"/>
      <c r="I498" s="43"/>
      <c r="J498" s="1"/>
      <c r="K498" s="1"/>
      <c r="L498" s="1"/>
      <c r="M498" s="1"/>
      <c r="N498" s="1"/>
      <c r="O498" s="1"/>
      <c r="P498" s="43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22"/>
      <c r="C499" s="22"/>
      <c r="D499" s="1"/>
      <c r="E499" s="23"/>
      <c r="F499" s="1"/>
      <c r="G499" s="1"/>
      <c r="H499" s="1"/>
      <c r="I499" s="43"/>
      <c r="J499" s="1"/>
      <c r="K499" s="1"/>
      <c r="L499" s="1"/>
      <c r="M499" s="1"/>
      <c r="N499" s="1"/>
      <c r="O499" s="1"/>
      <c r="P499" s="43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22"/>
      <c r="C500" s="22"/>
      <c r="D500" s="1"/>
      <c r="E500" s="23"/>
      <c r="F500" s="1"/>
      <c r="G500" s="1"/>
      <c r="H500" s="1"/>
      <c r="I500" s="43"/>
      <c r="J500" s="1"/>
      <c r="K500" s="1"/>
      <c r="L500" s="1"/>
      <c r="M500" s="1"/>
      <c r="N500" s="1"/>
      <c r="O500" s="1"/>
      <c r="P500" s="43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22"/>
      <c r="C501" s="22"/>
      <c r="D501" s="1"/>
      <c r="E501" s="23"/>
      <c r="F501" s="1"/>
      <c r="G501" s="1"/>
      <c r="H501" s="1"/>
      <c r="I501" s="43"/>
      <c r="J501" s="1"/>
      <c r="K501" s="1"/>
      <c r="L501" s="1"/>
      <c r="M501" s="1"/>
      <c r="N501" s="1"/>
      <c r="O501" s="1"/>
      <c r="P501" s="43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22"/>
      <c r="C502" s="22"/>
      <c r="D502" s="1"/>
      <c r="E502" s="23"/>
      <c r="F502" s="1"/>
      <c r="G502" s="1"/>
      <c r="H502" s="1"/>
      <c r="I502" s="43"/>
      <c r="J502" s="1"/>
      <c r="K502" s="1"/>
      <c r="L502" s="1"/>
      <c r="M502" s="1"/>
      <c r="N502" s="1"/>
      <c r="O502" s="1"/>
      <c r="P502" s="43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22"/>
      <c r="C503" s="22"/>
      <c r="D503" s="1"/>
      <c r="E503" s="23"/>
      <c r="F503" s="1"/>
      <c r="G503" s="1"/>
      <c r="H503" s="1"/>
      <c r="I503" s="43"/>
      <c r="J503" s="1"/>
      <c r="K503" s="1"/>
      <c r="L503" s="1"/>
      <c r="M503" s="1"/>
      <c r="N503" s="1"/>
      <c r="O503" s="1"/>
      <c r="P503" s="43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22"/>
      <c r="C504" s="22"/>
      <c r="D504" s="1"/>
      <c r="E504" s="23"/>
      <c r="F504" s="1"/>
      <c r="G504" s="1"/>
      <c r="H504" s="1"/>
      <c r="I504" s="43"/>
      <c r="J504" s="1"/>
      <c r="K504" s="1"/>
      <c r="L504" s="1"/>
      <c r="M504" s="1"/>
      <c r="N504" s="1"/>
      <c r="O504" s="1"/>
      <c r="P504" s="43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22"/>
      <c r="C505" s="22"/>
      <c r="D505" s="1"/>
      <c r="E505" s="23"/>
      <c r="F505" s="1"/>
      <c r="G505" s="1"/>
      <c r="H505" s="1"/>
      <c r="I505" s="43"/>
      <c r="J505" s="1"/>
      <c r="K505" s="1"/>
      <c r="L505" s="1"/>
      <c r="M505" s="1"/>
      <c r="N505" s="1"/>
      <c r="O505" s="1"/>
      <c r="P505" s="43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22"/>
      <c r="C506" s="22"/>
      <c r="D506" s="1"/>
      <c r="E506" s="23"/>
      <c r="F506" s="1"/>
      <c r="G506" s="1"/>
      <c r="H506" s="1"/>
      <c r="I506" s="43"/>
      <c r="J506" s="1"/>
      <c r="K506" s="1"/>
      <c r="L506" s="1"/>
      <c r="M506" s="1"/>
      <c r="N506" s="1"/>
      <c r="O506" s="1"/>
      <c r="P506" s="43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22"/>
      <c r="C507" s="22"/>
      <c r="D507" s="1"/>
      <c r="E507" s="23"/>
      <c r="F507" s="1"/>
      <c r="G507" s="1"/>
      <c r="H507" s="1"/>
      <c r="I507" s="43"/>
      <c r="J507" s="1"/>
      <c r="K507" s="1"/>
      <c r="L507" s="1"/>
      <c r="M507" s="1"/>
      <c r="N507" s="1"/>
      <c r="O507" s="1"/>
      <c r="P507" s="43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22"/>
      <c r="C508" s="22"/>
      <c r="D508" s="1"/>
      <c r="E508" s="23"/>
      <c r="F508" s="1"/>
      <c r="G508" s="1"/>
      <c r="H508" s="1"/>
      <c r="I508" s="43"/>
      <c r="J508" s="1"/>
      <c r="K508" s="1"/>
      <c r="L508" s="1"/>
      <c r="M508" s="1"/>
      <c r="N508" s="1"/>
      <c r="O508" s="1"/>
      <c r="P508" s="43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22"/>
      <c r="C509" s="22"/>
      <c r="D509" s="1"/>
      <c r="E509" s="23"/>
      <c r="F509" s="1"/>
      <c r="G509" s="1"/>
      <c r="H509" s="1"/>
      <c r="I509" s="43"/>
      <c r="J509" s="1"/>
      <c r="K509" s="1"/>
      <c r="L509" s="1"/>
      <c r="M509" s="1"/>
      <c r="N509" s="1"/>
      <c r="O509" s="1"/>
      <c r="P509" s="43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22"/>
      <c r="C510" s="22"/>
      <c r="D510" s="1"/>
      <c r="E510" s="23"/>
      <c r="F510" s="1"/>
      <c r="G510" s="1"/>
      <c r="H510" s="1"/>
      <c r="I510" s="43"/>
      <c r="J510" s="1"/>
      <c r="K510" s="1"/>
      <c r="L510" s="1"/>
      <c r="M510" s="1"/>
      <c r="N510" s="1"/>
      <c r="O510" s="1"/>
      <c r="P510" s="43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22"/>
      <c r="C511" s="22"/>
      <c r="D511" s="1"/>
      <c r="E511" s="23"/>
      <c r="F511" s="1"/>
      <c r="G511" s="1"/>
      <c r="H511" s="1"/>
      <c r="I511" s="43"/>
      <c r="J511" s="1"/>
      <c r="K511" s="1"/>
      <c r="L511" s="1"/>
      <c r="M511" s="1"/>
      <c r="N511" s="1"/>
      <c r="O511" s="1"/>
      <c r="P511" s="43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22"/>
      <c r="C512" s="22"/>
      <c r="D512" s="1"/>
      <c r="E512" s="23"/>
      <c r="F512" s="1"/>
      <c r="G512" s="1"/>
      <c r="H512" s="1"/>
      <c r="I512" s="43"/>
      <c r="J512" s="1"/>
      <c r="K512" s="1"/>
      <c r="L512" s="1"/>
      <c r="M512" s="1"/>
      <c r="N512" s="1"/>
      <c r="O512" s="1"/>
      <c r="P512" s="43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22"/>
      <c r="C513" s="22"/>
      <c r="D513" s="1"/>
      <c r="E513" s="23"/>
      <c r="F513" s="1"/>
      <c r="G513" s="1"/>
      <c r="H513" s="1"/>
      <c r="I513" s="43"/>
      <c r="J513" s="1"/>
      <c r="K513" s="1"/>
      <c r="L513" s="1"/>
      <c r="M513" s="1"/>
      <c r="N513" s="1"/>
      <c r="O513" s="1"/>
      <c r="P513" s="43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22"/>
      <c r="C514" s="22"/>
      <c r="D514" s="1"/>
      <c r="E514" s="23"/>
      <c r="F514" s="1"/>
      <c r="G514" s="1"/>
      <c r="H514" s="1"/>
      <c r="I514" s="43"/>
      <c r="J514" s="1"/>
      <c r="K514" s="1"/>
      <c r="L514" s="1"/>
      <c r="M514" s="1"/>
      <c r="N514" s="1"/>
      <c r="O514" s="1"/>
      <c r="P514" s="43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22"/>
      <c r="C515" s="22"/>
      <c r="D515" s="1"/>
      <c r="E515" s="23"/>
      <c r="F515" s="1"/>
      <c r="G515" s="1"/>
      <c r="H515" s="1"/>
      <c r="I515" s="43"/>
      <c r="J515" s="1"/>
      <c r="K515" s="1"/>
      <c r="L515" s="1"/>
      <c r="M515" s="1"/>
      <c r="N515" s="1"/>
      <c r="O515" s="1"/>
      <c r="P515" s="43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22"/>
      <c r="C516" s="22"/>
      <c r="D516" s="1"/>
      <c r="E516" s="23"/>
      <c r="F516" s="1"/>
      <c r="G516" s="1"/>
      <c r="H516" s="1"/>
      <c r="I516" s="43"/>
      <c r="J516" s="1"/>
      <c r="K516" s="1"/>
      <c r="L516" s="1"/>
      <c r="M516" s="1"/>
      <c r="N516" s="1"/>
      <c r="O516" s="1"/>
      <c r="P516" s="43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22"/>
      <c r="C517" s="22"/>
      <c r="D517" s="1"/>
      <c r="E517" s="23"/>
      <c r="F517" s="1"/>
      <c r="G517" s="1"/>
      <c r="H517" s="1"/>
      <c r="I517" s="43"/>
      <c r="J517" s="1"/>
      <c r="K517" s="1"/>
      <c r="L517" s="1"/>
      <c r="M517" s="1"/>
      <c r="N517" s="1"/>
      <c r="O517" s="1"/>
      <c r="P517" s="43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22"/>
      <c r="C518" s="22"/>
      <c r="D518" s="1"/>
      <c r="E518" s="23"/>
      <c r="F518" s="1"/>
      <c r="G518" s="1"/>
      <c r="H518" s="1"/>
      <c r="I518" s="43"/>
      <c r="J518" s="1"/>
      <c r="K518" s="1"/>
      <c r="L518" s="1"/>
      <c r="M518" s="1"/>
      <c r="N518" s="1"/>
      <c r="O518" s="1"/>
      <c r="P518" s="43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22"/>
      <c r="C519" s="22"/>
      <c r="D519" s="1"/>
      <c r="E519" s="23"/>
      <c r="F519" s="1"/>
      <c r="G519" s="1"/>
      <c r="H519" s="1"/>
      <c r="I519" s="43"/>
      <c r="J519" s="1"/>
      <c r="K519" s="1"/>
      <c r="L519" s="1"/>
      <c r="M519" s="1"/>
      <c r="N519" s="1"/>
      <c r="O519" s="1"/>
      <c r="P519" s="43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22"/>
      <c r="C520" s="22"/>
      <c r="D520" s="1"/>
      <c r="E520" s="23"/>
      <c r="F520" s="1"/>
      <c r="G520" s="1"/>
      <c r="H520" s="1"/>
      <c r="I520" s="43"/>
      <c r="J520" s="1"/>
      <c r="K520" s="1"/>
      <c r="L520" s="1"/>
      <c r="M520" s="1"/>
      <c r="N520" s="1"/>
      <c r="O520" s="1"/>
      <c r="P520" s="43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22"/>
      <c r="C521" s="22"/>
      <c r="D521" s="1"/>
      <c r="E521" s="23"/>
      <c r="F521" s="1"/>
      <c r="G521" s="1"/>
      <c r="H521" s="1"/>
      <c r="I521" s="43"/>
      <c r="J521" s="1"/>
      <c r="K521" s="1"/>
      <c r="L521" s="1"/>
      <c r="M521" s="1"/>
      <c r="N521" s="1"/>
      <c r="O521" s="1"/>
      <c r="P521" s="43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22"/>
      <c r="C522" s="22"/>
      <c r="D522" s="1"/>
      <c r="E522" s="23"/>
      <c r="F522" s="1"/>
      <c r="G522" s="1"/>
      <c r="H522" s="1"/>
      <c r="I522" s="43"/>
      <c r="J522" s="1"/>
      <c r="K522" s="1"/>
      <c r="L522" s="1"/>
      <c r="M522" s="1"/>
      <c r="N522" s="1"/>
      <c r="O522" s="1"/>
      <c r="P522" s="43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22"/>
      <c r="C523" s="22"/>
      <c r="D523" s="1"/>
      <c r="E523" s="23"/>
      <c r="F523" s="1"/>
      <c r="G523" s="1"/>
      <c r="H523" s="1"/>
      <c r="I523" s="43"/>
      <c r="J523" s="1"/>
      <c r="K523" s="1"/>
      <c r="L523" s="1"/>
      <c r="M523" s="1"/>
      <c r="N523" s="1"/>
      <c r="O523" s="1"/>
      <c r="P523" s="43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22"/>
      <c r="C524" s="22"/>
      <c r="D524" s="1"/>
      <c r="E524" s="23"/>
      <c r="F524" s="1"/>
      <c r="G524" s="1"/>
      <c r="H524" s="1"/>
      <c r="I524" s="43"/>
      <c r="J524" s="1"/>
      <c r="K524" s="1"/>
      <c r="L524" s="1"/>
      <c r="M524" s="1"/>
      <c r="N524" s="1"/>
      <c r="O524" s="1"/>
      <c r="P524" s="43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22"/>
      <c r="C525" s="22"/>
      <c r="D525" s="1"/>
      <c r="E525" s="23"/>
      <c r="F525" s="1"/>
      <c r="G525" s="1"/>
      <c r="H525" s="1"/>
      <c r="I525" s="43"/>
      <c r="J525" s="1"/>
      <c r="K525" s="1"/>
      <c r="L525" s="1"/>
      <c r="M525" s="1"/>
      <c r="N525" s="1"/>
      <c r="O525" s="1"/>
      <c r="P525" s="43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22"/>
      <c r="C526" s="22"/>
      <c r="D526" s="1"/>
      <c r="E526" s="23"/>
      <c r="F526" s="1"/>
      <c r="G526" s="1"/>
      <c r="H526" s="1"/>
      <c r="I526" s="43"/>
      <c r="J526" s="1"/>
      <c r="K526" s="1"/>
      <c r="L526" s="1"/>
      <c r="M526" s="1"/>
      <c r="N526" s="1"/>
      <c r="O526" s="1"/>
      <c r="P526" s="43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22"/>
      <c r="C527" s="22"/>
      <c r="D527" s="1"/>
      <c r="E527" s="23"/>
      <c r="F527" s="1"/>
      <c r="G527" s="1"/>
      <c r="H527" s="1"/>
      <c r="I527" s="43"/>
      <c r="J527" s="1"/>
      <c r="K527" s="1"/>
      <c r="L527" s="1"/>
      <c r="M527" s="1"/>
      <c r="N527" s="1"/>
      <c r="O527" s="1"/>
      <c r="P527" s="43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22"/>
      <c r="C528" s="22"/>
      <c r="D528" s="1"/>
      <c r="E528" s="23"/>
      <c r="F528" s="1"/>
      <c r="G528" s="1"/>
      <c r="H528" s="1"/>
      <c r="I528" s="43"/>
      <c r="J528" s="1"/>
      <c r="K528" s="1"/>
      <c r="L528" s="1"/>
      <c r="M528" s="1"/>
      <c r="N528" s="1"/>
      <c r="O528" s="1"/>
      <c r="P528" s="43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22"/>
      <c r="C529" s="22"/>
      <c r="D529" s="1"/>
      <c r="E529" s="23"/>
      <c r="F529" s="1"/>
      <c r="G529" s="1"/>
      <c r="H529" s="1"/>
      <c r="I529" s="43"/>
      <c r="J529" s="1"/>
      <c r="K529" s="1"/>
      <c r="L529" s="1"/>
      <c r="M529" s="1"/>
      <c r="N529" s="1"/>
      <c r="O529" s="1"/>
      <c r="P529" s="43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22"/>
      <c r="C530" s="22"/>
      <c r="D530" s="1"/>
      <c r="E530" s="23"/>
      <c r="F530" s="1"/>
      <c r="G530" s="1"/>
      <c r="H530" s="1"/>
      <c r="I530" s="43"/>
      <c r="J530" s="1"/>
      <c r="K530" s="1"/>
      <c r="L530" s="1"/>
      <c r="M530" s="1"/>
      <c r="N530" s="1"/>
      <c r="O530" s="1"/>
      <c r="P530" s="43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22"/>
      <c r="C531" s="22"/>
      <c r="D531" s="1"/>
      <c r="E531" s="23"/>
      <c r="F531" s="1"/>
      <c r="G531" s="1"/>
      <c r="H531" s="1"/>
      <c r="I531" s="43"/>
      <c r="J531" s="1"/>
      <c r="K531" s="1"/>
      <c r="L531" s="1"/>
      <c r="M531" s="1"/>
      <c r="N531" s="1"/>
      <c r="O531" s="1"/>
      <c r="P531" s="43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22"/>
      <c r="C532" s="22"/>
      <c r="D532" s="1"/>
      <c r="E532" s="23"/>
      <c r="F532" s="1"/>
      <c r="G532" s="1"/>
      <c r="H532" s="1"/>
      <c r="I532" s="43"/>
      <c r="J532" s="1"/>
      <c r="K532" s="1"/>
      <c r="L532" s="1"/>
      <c r="M532" s="1"/>
      <c r="N532" s="1"/>
      <c r="O532" s="1"/>
      <c r="P532" s="43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22"/>
      <c r="C533" s="22"/>
      <c r="D533" s="1"/>
      <c r="E533" s="23"/>
      <c r="F533" s="1"/>
      <c r="G533" s="1"/>
      <c r="H533" s="1"/>
      <c r="I533" s="43"/>
      <c r="J533" s="1"/>
      <c r="K533" s="1"/>
      <c r="L533" s="1"/>
      <c r="M533" s="1"/>
      <c r="N533" s="1"/>
      <c r="O533" s="1"/>
      <c r="P533" s="43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22"/>
      <c r="C534" s="22"/>
      <c r="D534" s="1"/>
      <c r="E534" s="23"/>
      <c r="F534" s="1"/>
      <c r="G534" s="1"/>
      <c r="H534" s="1"/>
      <c r="I534" s="43"/>
      <c r="J534" s="1"/>
      <c r="K534" s="1"/>
      <c r="L534" s="1"/>
      <c r="M534" s="1"/>
      <c r="N534" s="1"/>
      <c r="O534" s="1"/>
      <c r="P534" s="43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22"/>
      <c r="C535" s="22"/>
      <c r="D535" s="1"/>
      <c r="E535" s="23"/>
      <c r="F535" s="1"/>
      <c r="G535" s="1"/>
      <c r="H535" s="1"/>
      <c r="I535" s="43"/>
      <c r="J535" s="1"/>
      <c r="K535" s="1"/>
      <c r="L535" s="1"/>
      <c r="M535" s="1"/>
      <c r="N535" s="1"/>
      <c r="O535" s="1"/>
      <c r="P535" s="43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22"/>
      <c r="C536" s="22"/>
      <c r="D536" s="1"/>
      <c r="E536" s="23"/>
      <c r="F536" s="1"/>
      <c r="G536" s="1"/>
      <c r="H536" s="1"/>
      <c r="I536" s="43"/>
      <c r="J536" s="1"/>
      <c r="K536" s="1"/>
      <c r="L536" s="1"/>
      <c r="M536" s="1"/>
      <c r="N536" s="1"/>
      <c r="O536" s="1"/>
      <c r="P536" s="43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22"/>
      <c r="C537" s="22"/>
      <c r="D537" s="1"/>
      <c r="E537" s="23"/>
      <c r="F537" s="1"/>
      <c r="G537" s="1"/>
      <c r="H537" s="1"/>
      <c r="I537" s="43"/>
      <c r="J537" s="1"/>
      <c r="K537" s="1"/>
      <c r="L537" s="1"/>
      <c r="M537" s="1"/>
      <c r="N537" s="1"/>
      <c r="O537" s="1"/>
      <c r="P537" s="43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22"/>
      <c r="C538" s="22"/>
      <c r="D538" s="1"/>
      <c r="E538" s="23"/>
      <c r="F538" s="1"/>
      <c r="G538" s="1"/>
      <c r="H538" s="1"/>
      <c r="I538" s="43"/>
      <c r="J538" s="1"/>
      <c r="K538" s="1"/>
      <c r="L538" s="1"/>
      <c r="M538" s="1"/>
      <c r="N538" s="1"/>
      <c r="O538" s="1"/>
      <c r="P538" s="43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22"/>
      <c r="C539" s="22"/>
      <c r="D539" s="1"/>
      <c r="E539" s="23"/>
      <c r="F539" s="1"/>
      <c r="G539" s="1"/>
      <c r="H539" s="1"/>
      <c r="I539" s="43"/>
      <c r="J539" s="1"/>
      <c r="K539" s="1"/>
      <c r="L539" s="1"/>
      <c r="M539" s="1"/>
      <c r="N539" s="1"/>
      <c r="O539" s="1"/>
      <c r="P539" s="43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22"/>
      <c r="C540" s="22"/>
      <c r="D540" s="1"/>
      <c r="E540" s="23"/>
      <c r="F540" s="1"/>
      <c r="G540" s="1"/>
      <c r="H540" s="1"/>
      <c r="I540" s="43"/>
      <c r="J540" s="1"/>
      <c r="K540" s="1"/>
      <c r="L540" s="1"/>
      <c r="M540" s="1"/>
      <c r="N540" s="1"/>
      <c r="O540" s="1"/>
      <c r="P540" s="43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22"/>
      <c r="C541" s="22"/>
      <c r="D541" s="1"/>
      <c r="E541" s="23"/>
      <c r="F541" s="1"/>
      <c r="G541" s="1"/>
      <c r="H541" s="1"/>
      <c r="I541" s="43"/>
      <c r="J541" s="1"/>
      <c r="K541" s="1"/>
      <c r="L541" s="1"/>
      <c r="M541" s="1"/>
      <c r="N541" s="1"/>
      <c r="O541" s="1"/>
      <c r="P541" s="43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22"/>
      <c r="C542" s="22"/>
      <c r="D542" s="1"/>
      <c r="E542" s="23"/>
      <c r="F542" s="1"/>
      <c r="G542" s="1"/>
      <c r="H542" s="1"/>
      <c r="I542" s="43"/>
      <c r="J542" s="1"/>
      <c r="K542" s="1"/>
      <c r="L542" s="1"/>
      <c r="M542" s="1"/>
      <c r="N542" s="1"/>
      <c r="O542" s="1"/>
      <c r="P542" s="43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22"/>
      <c r="C543" s="22"/>
      <c r="D543" s="1"/>
      <c r="E543" s="23"/>
      <c r="F543" s="1"/>
      <c r="G543" s="1"/>
      <c r="H543" s="1"/>
      <c r="I543" s="43"/>
      <c r="J543" s="1"/>
      <c r="K543" s="1"/>
      <c r="L543" s="1"/>
      <c r="M543" s="1"/>
      <c r="N543" s="1"/>
      <c r="O543" s="1"/>
      <c r="P543" s="43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22"/>
      <c r="C544" s="22"/>
      <c r="D544" s="1"/>
      <c r="E544" s="23"/>
      <c r="F544" s="1"/>
      <c r="G544" s="1"/>
      <c r="H544" s="1"/>
      <c r="I544" s="43"/>
      <c r="J544" s="1"/>
      <c r="K544" s="1"/>
      <c r="L544" s="1"/>
      <c r="M544" s="1"/>
      <c r="N544" s="1"/>
      <c r="O544" s="1"/>
      <c r="P544" s="43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22"/>
      <c r="C545" s="22"/>
      <c r="D545" s="1"/>
      <c r="E545" s="23"/>
      <c r="F545" s="1"/>
      <c r="G545" s="1"/>
      <c r="H545" s="1"/>
      <c r="I545" s="43"/>
      <c r="J545" s="1"/>
      <c r="K545" s="1"/>
      <c r="L545" s="1"/>
      <c r="M545" s="1"/>
      <c r="N545" s="1"/>
      <c r="O545" s="1"/>
      <c r="P545" s="43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22"/>
      <c r="C546" s="22"/>
      <c r="D546" s="1"/>
      <c r="E546" s="23"/>
      <c r="F546" s="1"/>
      <c r="G546" s="1"/>
      <c r="H546" s="1"/>
      <c r="I546" s="43"/>
      <c r="J546" s="1"/>
      <c r="K546" s="1"/>
      <c r="L546" s="1"/>
      <c r="M546" s="1"/>
      <c r="N546" s="1"/>
      <c r="O546" s="1"/>
      <c r="P546" s="43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22"/>
      <c r="C547" s="22"/>
      <c r="D547" s="1"/>
      <c r="E547" s="23"/>
      <c r="F547" s="1"/>
      <c r="G547" s="1"/>
      <c r="H547" s="1"/>
      <c r="I547" s="43"/>
      <c r="J547" s="1"/>
      <c r="K547" s="1"/>
      <c r="L547" s="1"/>
      <c r="M547" s="1"/>
      <c r="N547" s="1"/>
      <c r="O547" s="1"/>
      <c r="P547" s="43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22"/>
      <c r="C548" s="22"/>
      <c r="D548" s="1"/>
      <c r="E548" s="23"/>
      <c r="F548" s="1"/>
      <c r="G548" s="1"/>
      <c r="H548" s="1"/>
      <c r="I548" s="43"/>
      <c r="J548" s="1"/>
      <c r="K548" s="1"/>
      <c r="L548" s="1"/>
      <c r="M548" s="1"/>
      <c r="N548" s="1"/>
      <c r="O548" s="1"/>
      <c r="P548" s="43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22"/>
      <c r="C549" s="22"/>
      <c r="D549" s="1"/>
      <c r="E549" s="23"/>
      <c r="F549" s="1"/>
      <c r="G549" s="1"/>
      <c r="H549" s="1"/>
      <c r="I549" s="43"/>
      <c r="J549" s="1"/>
      <c r="K549" s="1"/>
      <c r="L549" s="1"/>
      <c r="M549" s="1"/>
      <c r="N549" s="1"/>
      <c r="O549" s="1"/>
      <c r="P549" s="43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22"/>
      <c r="C550" s="22"/>
      <c r="D550" s="1"/>
      <c r="E550" s="23"/>
      <c r="F550" s="1"/>
      <c r="G550" s="1"/>
      <c r="H550" s="1"/>
      <c r="I550" s="43"/>
      <c r="J550" s="1"/>
      <c r="K550" s="1"/>
      <c r="L550" s="1"/>
      <c r="M550" s="1"/>
      <c r="N550" s="1"/>
      <c r="O550" s="1"/>
      <c r="P550" s="43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22"/>
      <c r="C551" s="22"/>
      <c r="D551" s="1"/>
      <c r="E551" s="23"/>
      <c r="F551" s="1"/>
      <c r="G551" s="1"/>
      <c r="H551" s="1"/>
      <c r="I551" s="43"/>
      <c r="J551" s="1"/>
      <c r="K551" s="1"/>
      <c r="L551" s="1"/>
      <c r="M551" s="1"/>
      <c r="N551" s="1"/>
      <c r="O551" s="1"/>
      <c r="P551" s="43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22"/>
      <c r="C552" s="22"/>
      <c r="D552" s="1"/>
      <c r="E552" s="23"/>
      <c r="F552" s="1"/>
      <c r="G552" s="1"/>
      <c r="H552" s="1"/>
      <c r="I552" s="43"/>
      <c r="J552" s="1"/>
      <c r="K552" s="1"/>
      <c r="L552" s="1"/>
      <c r="M552" s="1"/>
      <c r="N552" s="1"/>
      <c r="O552" s="1"/>
      <c r="P552" s="43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22"/>
      <c r="C553" s="22"/>
      <c r="D553" s="1"/>
      <c r="E553" s="23"/>
      <c r="F553" s="1"/>
      <c r="G553" s="1"/>
      <c r="H553" s="1"/>
      <c r="I553" s="43"/>
      <c r="J553" s="1"/>
      <c r="K553" s="1"/>
      <c r="L553" s="1"/>
      <c r="M553" s="1"/>
      <c r="N553" s="1"/>
      <c r="O553" s="1"/>
      <c r="P553" s="43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22"/>
      <c r="C554" s="22"/>
      <c r="D554" s="1"/>
      <c r="E554" s="23"/>
      <c r="F554" s="1"/>
      <c r="G554" s="1"/>
      <c r="H554" s="1"/>
      <c r="I554" s="43"/>
      <c r="J554" s="1"/>
      <c r="K554" s="1"/>
      <c r="L554" s="1"/>
      <c r="M554" s="1"/>
      <c r="N554" s="1"/>
      <c r="O554" s="1"/>
      <c r="P554" s="43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22"/>
      <c r="C555" s="22"/>
      <c r="D555" s="1"/>
      <c r="E555" s="23"/>
      <c r="F555" s="1"/>
      <c r="G555" s="1"/>
      <c r="H555" s="1"/>
      <c r="I555" s="43"/>
      <c r="J555" s="1"/>
      <c r="K555" s="1"/>
      <c r="L555" s="1"/>
      <c r="M555" s="1"/>
      <c r="N555" s="1"/>
      <c r="O555" s="1"/>
      <c r="P555" s="43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22"/>
      <c r="C556" s="22"/>
      <c r="D556" s="1"/>
      <c r="E556" s="23"/>
      <c r="F556" s="1"/>
      <c r="G556" s="1"/>
      <c r="H556" s="1"/>
      <c r="I556" s="43"/>
      <c r="J556" s="1"/>
      <c r="K556" s="1"/>
      <c r="L556" s="1"/>
      <c r="M556" s="1"/>
      <c r="N556" s="1"/>
      <c r="O556" s="1"/>
      <c r="P556" s="43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22"/>
      <c r="C557" s="22"/>
      <c r="D557" s="1"/>
      <c r="E557" s="23"/>
      <c r="F557" s="1"/>
      <c r="G557" s="1"/>
      <c r="H557" s="1"/>
      <c r="I557" s="43"/>
      <c r="J557" s="1"/>
      <c r="K557" s="1"/>
      <c r="L557" s="1"/>
      <c r="M557" s="1"/>
      <c r="N557" s="1"/>
      <c r="O557" s="1"/>
      <c r="P557" s="43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22"/>
      <c r="C558" s="22"/>
      <c r="D558" s="1"/>
      <c r="E558" s="23"/>
      <c r="F558" s="1"/>
      <c r="G558" s="1"/>
      <c r="H558" s="1"/>
      <c r="I558" s="43"/>
      <c r="J558" s="1"/>
      <c r="K558" s="1"/>
      <c r="L558" s="1"/>
      <c r="M558" s="1"/>
      <c r="N558" s="1"/>
      <c r="O558" s="1"/>
      <c r="P558" s="43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22"/>
      <c r="C559" s="22"/>
      <c r="D559" s="1"/>
      <c r="E559" s="23"/>
      <c r="F559" s="1"/>
      <c r="G559" s="1"/>
      <c r="H559" s="1"/>
      <c r="I559" s="43"/>
      <c r="J559" s="1"/>
      <c r="K559" s="1"/>
      <c r="L559" s="1"/>
      <c r="M559" s="1"/>
      <c r="N559" s="1"/>
      <c r="O559" s="1"/>
      <c r="P559" s="43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22"/>
      <c r="C560" s="22"/>
      <c r="D560" s="1"/>
      <c r="E560" s="23"/>
      <c r="F560" s="1"/>
      <c r="G560" s="1"/>
      <c r="H560" s="1"/>
      <c r="I560" s="43"/>
      <c r="J560" s="1"/>
      <c r="K560" s="1"/>
      <c r="L560" s="1"/>
      <c r="M560" s="1"/>
      <c r="N560" s="1"/>
      <c r="O560" s="1"/>
      <c r="P560" s="43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22"/>
      <c r="C561" s="22"/>
      <c r="D561" s="1"/>
      <c r="E561" s="23"/>
      <c r="F561" s="1"/>
      <c r="G561" s="1"/>
      <c r="H561" s="1"/>
      <c r="I561" s="43"/>
      <c r="J561" s="1"/>
      <c r="K561" s="1"/>
      <c r="L561" s="1"/>
      <c r="M561" s="1"/>
      <c r="N561" s="1"/>
      <c r="O561" s="1"/>
      <c r="P561" s="43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22"/>
      <c r="C562" s="22"/>
      <c r="D562" s="1"/>
      <c r="E562" s="23"/>
      <c r="F562" s="1"/>
      <c r="G562" s="1"/>
      <c r="H562" s="1"/>
      <c r="I562" s="43"/>
      <c r="J562" s="1"/>
      <c r="K562" s="1"/>
      <c r="L562" s="1"/>
      <c r="M562" s="1"/>
      <c r="N562" s="1"/>
      <c r="O562" s="1"/>
      <c r="P562" s="43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22"/>
      <c r="C563" s="22"/>
      <c r="D563" s="1"/>
      <c r="E563" s="23"/>
      <c r="F563" s="1"/>
      <c r="G563" s="1"/>
      <c r="H563" s="1"/>
      <c r="I563" s="43"/>
      <c r="J563" s="1"/>
      <c r="K563" s="1"/>
      <c r="L563" s="1"/>
      <c r="M563" s="1"/>
      <c r="N563" s="1"/>
      <c r="O563" s="1"/>
      <c r="P563" s="43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22"/>
      <c r="C564" s="22"/>
      <c r="D564" s="1"/>
      <c r="E564" s="23"/>
      <c r="F564" s="1"/>
      <c r="G564" s="1"/>
      <c r="H564" s="1"/>
      <c r="I564" s="43"/>
      <c r="J564" s="1"/>
      <c r="K564" s="1"/>
      <c r="L564" s="1"/>
      <c r="M564" s="1"/>
      <c r="N564" s="1"/>
      <c r="O564" s="1"/>
      <c r="P564" s="43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22"/>
      <c r="C565" s="22"/>
      <c r="D565" s="1"/>
      <c r="E565" s="23"/>
      <c r="F565" s="1"/>
      <c r="G565" s="1"/>
      <c r="H565" s="1"/>
      <c r="I565" s="43"/>
      <c r="J565" s="1"/>
      <c r="K565" s="1"/>
      <c r="L565" s="1"/>
      <c r="M565" s="1"/>
      <c r="N565" s="1"/>
      <c r="O565" s="1"/>
      <c r="P565" s="43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22"/>
      <c r="C566" s="22"/>
      <c r="D566" s="1"/>
      <c r="E566" s="23"/>
      <c r="F566" s="1"/>
      <c r="G566" s="1"/>
      <c r="H566" s="1"/>
      <c r="I566" s="43"/>
      <c r="J566" s="1"/>
      <c r="K566" s="1"/>
      <c r="L566" s="1"/>
      <c r="M566" s="1"/>
      <c r="N566" s="1"/>
      <c r="O566" s="1"/>
      <c r="P566" s="43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22"/>
      <c r="C567" s="22"/>
      <c r="D567" s="1"/>
      <c r="E567" s="23"/>
      <c r="F567" s="1"/>
      <c r="G567" s="1"/>
      <c r="H567" s="1"/>
      <c r="I567" s="43"/>
      <c r="J567" s="1"/>
      <c r="K567" s="1"/>
      <c r="L567" s="1"/>
      <c r="M567" s="1"/>
      <c r="N567" s="1"/>
      <c r="O567" s="1"/>
      <c r="P567" s="43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22"/>
      <c r="C568" s="22"/>
      <c r="D568" s="1"/>
      <c r="E568" s="23"/>
      <c r="F568" s="1"/>
      <c r="G568" s="1"/>
      <c r="H568" s="1"/>
      <c r="I568" s="43"/>
      <c r="J568" s="1"/>
      <c r="K568" s="1"/>
      <c r="L568" s="1"/>
      <c r="M568" s="1"/>
      <c r="N568" s="1"/>
      <c r="O568" s="1"/>
      <c r="P568" s="43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22"/>
      <c r="C569" s="22"/>
      <c r="D569" s="1"/>
      <c r="E569" s="23"/>
      <c r="F569" s="1"/>
      <c r="G569" s="1"/>
      <c r="H569" s="1"/>
      <c r="I569" s="43"/>
      <c r="J569" s="1"/>
      <c r="K569" s="1"/>
      <c r="L569" s="1"/>
      <c r="M569" s="1"/>
      <c r="N569" s="1"/>
      <c r="O569" s="1"/>
      <c r="P569" s="43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22"/>
      <c r="C570" s="22"/>
      <c r="D570" s="1"/>
      <c r="E570" s="23"/>
      <c r="F570" s="1"/>
      <c r="G570" s="1"/>
      <c r="H570" s="1"/>
      <c r="I570" s="43"/>
      <c r="J570" s="1"/>
      <c r="K570" s="1"/>
      <c r="L570" s="1"/>
      <c r="M570" s="1"/>
      <c r="N570" s="1"/>
      <c r="O570" s="1"/>
      <c r="P570" s="43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22"/>
      <c r="C571" s="22"/>
      <c r="D571" s="1"/>
      <c r="E571" s="23"/>
      <c r="F571" s="1"/>
      <c r="G571" s="1"/>
      <c r="H571" s="1"/>
      <c r="I571" s="43"/>
      <c r="J571" s="1"/>
      <c r="K571" s="1"/>
      <c r="L571" s="1"/>
      <c r="M571" s="1"/>
      <c r="N571" s="1"/>
      <c r="O571" s="1"/>
      <c r="P571" s="43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22"/>
      <c r="C572" s="22"/>
      <c r="D572" s="1"/>
      <c r="E572" s="23"/>
      <c r="F572" s="1"/>
      <c r="G572" s="1"/>
      <c r="H572" s="1"/>
      <c r="I572" s="43"/>
      <c r="J572" s="1"/>
      <c r="K572" s="1"/>
      <c r="L572" s="1"/>
      <c r="M572" s="1"/>
      <c r="N572" s="1"/>
      <c r="O572" s="1"/>
      <c r="P572" s="43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22"/>
      <c r="C573" s="22"/>
      <c r="D573" s="1"/>
      <c r="E573" s="23"/>
      <c r="F573" s="1"/>
      <c r="G573" s="1"/>
      <c r="H573" s="1"/>
      <c r="I573" s="43"/>
      <c r="J573" s="1"/>
      <c r="K573" s="1"/>
      <c r="L573" s="1"/>
      <c r="M573" s="1"/>
      <c r="N573" s="1"/>
      <c r="O573" s="1"/>
      <c r="P573" s="43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22"/>
      <c r="C574" s="22"/>
      <c r="D574" s="1"/>
      <c r="E574" s="23"/>
      <c r="F574" s="1"/>
      <c r="G574" s="1"/>
      <c r="H574" s="1"/>
      <c r="I574" s="43"/>
      <c r="J574" s="1"/>
      <c r="K574" s="1"/>
      <c r="L574" s="1"/>
      <c r="M574" s="1"/>
      <c r="N574" s="1"/>
      <c r="O574" s="1"/>
      <c r="P574" s="43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22"/>
      <c r="C575" s="22"/>
      <c r="D575" s="1"/>
      <c r="E575" s="23"/>
      <c r="F575" s="1"/>
      <c r="G575" s="1"/>
      <c r="H575" s="1"/>
      <c r="I575" s="43"/>
      <c r="J575" s="1"/>
      <c r="K575" s="1"/>
      <c r="L575" s="1"/>
      <c r="M575" s="1"/>
      <c r="N575" s="1"/>
      <c r="O575" s="1"/>
      <c r="P575" s="43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22"/>
      <c r="C576" s="22"/>
      <c r="D576" s="1"/>
      <c r="E576" s="23"/>
      <c r="F576" s="1"/>
      <c r="G576" s="1"/>
      <c r="H576" s="1"/>
      <c r="I576" s="43"/>
      <c r="J576" s="1"/>
      <c r="K576" s="1"/>
      <c r="L576" s="1"/>
      <c r="M576" s="1"/>
      <c r="N576" s="1"/>
      <c r="O576" s="1"/>
      <c r="P576" s="43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22"/>
      <c r="C577" s="22"/>
      <c r="D577" s="1"/>
      <c r="E577" s="23"/>
      <c r="F577" s="1"/>
      <c r="G577" s="1"/>
      <c r="H577" s="1"/>
      <c r="I577" s="43"/>
      <c r="J577" s="1"/>
      <c r="K577" s="1"/>
      <c r="L577" s="1"/>
      <c r="M577" s="1"/>
      <c r="N577" s="1"/>
      <c r="O577" s="1"/>
      <c r="P577" s="43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22"/>
      <c r="C578" s="22"/>
      <c r="D578" s="1"/>
      <c r="E578" s="23"/>
      <c r="F578" s="1"/>
      <c r="G578" s="1"/>
      <c r="H578" s="1"/>
      <c r="I578" s="43"/>
      <c r="J578" s="1"/>
      <c r="K578" s="1"/>
      <c r="L578" s="1"/>
      <c r="M578" s="1"/>
      <c r="N578" s="1"/>
      <c r="O578" s="1"/>
      <c r="P578" s="43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22"/>
      <c r="C579" s="22"/>
      <c r="D579" s="1"/>
      <c r="E579" s="23"/>
      <c r="F579" s="1"/>
      <c r="G579" s="1"/>
      <c r="H579" s="1"/>
      <c r="I579" s="43"/>
      <c r="J579" s="1"/>
      <c r="K579" s="1"/>
      <c r="L579" s="1"/>
      <c r="M579" s="1"/>
      <c r="N579" s="1"/>
      <c r="O579" s="1"/>
      <c r="P579" s="43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22"/>
      <c r="C580" s="22"/>
      <c r="D580" s="1"/>
      <c r="E580" s="23"/>
      <c r="F580" s="1"/>
      <c r="G580" s="1"/>
      <c r="H580" s="1"/>
      <c r="I580" s="43"/>
      <c r="J580" s="1"/>
      <c r="K580" s="1"/>
      <c r="L580" s="1"/>
      <c r="M580" s="1"/>
      <c r="N580" s="1"/>
      <c r="O580" s="1"/>
      <c r="P580" s="43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22"/>
      <c r="C581" s="22"/>
      <c r="D581" s="1"/>
      <c r="E581" s="23"/>
      <c r="F581" s="1"/>
      <c r="G581" s="1"/>
      <c r="H581" s="1"/>
      <c r="I581" s="43"/>
      <c r="J581" s="1"/>
      <c r="K581" s="1"/>
      <c r="L581" s="1"/>
      <c r="M581" s="1"/>
      <c r="N581" s="1"/>
      <c r="O581" s="1"/>
      <c r="P581" s="43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22"/>
      <c r="C582" s="22"/>
      <c r="D582" s="1"/>
      <c r="E582" s="23"/>
      <c r="F582" s="1"/>
      <c r="G582" s="1"/>
      <c r="H582" s="1"/>
      <c r="I582" s="43"/>
      <c r="J582" s="1"/>
      <c r="K582" s="1"/>
      <c r="L582" s="1"/>
      <c r="M582" s="1"/>
      <c r="N582" s="1"/>
      <c r="O582" s="1"/>
      <c r="P582" s="43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22"/>
      <c r="C583" s="22"/>
      <c r="D583" s="1"/>
      <c r="E583" s="23"/>
      <c r="F583" s="1"/>
      <c r="G583" s="1"/>
      <c r="H583" s="1"/>
      <c r="I583" s="43"/>
      <c r="J583" s="1"/>
      <c r="K583" s="1"/>
      <c r="L583" s="1"/>
      <c r="M583" s="1"/>
      <c r="N583" s="1"/>
      <c r="O583" s="1"/>
      <c r="P583" s="43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22"/>
      <c r="C584" s="22"/>
      <c r="D584" s="1"/>
      <c r="E584" s="23"/>
      <c r="F584" s="1"/>
      <c r="G584" s="1"/>
      <c r="H584" s="1"/>
      <c r="I584" s="43"/>
      <c r="J584" s="1"/>
      <c r="K584" s="1"/>
      <c r="L584" s="1"/>
      <c r="M584" s="1"/>
      <c r="N584" s="1"/>
      <c r="O584" s="1"/>
      <c r="P584" s="43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22"/>
      <c r="C585" s="22"/>
      <c r="D585" s="1"/>
      <c r="E585" s="23"/>
      <c r="F585" s="1"/>
      <c r="G585" s="1"/>
      <c r="H585" s="1"/>
      <c r="I585" s="43"/>
      <c r="J585" s="1"/>
      <c r="K585" s="1"/>
      <c r="L585" s="1"/>
      <c r="M585" s="1"/>
      <c r="N585" s="1"/>
      <c r="O585" s="1"/>
      <c r="P585" s="43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22"/>
      <c r="C586" s="22"/>
      <c r="D586" s="1"/>
      <c r="E586" s="23"/>
      <c r="F586" s="1"/>
      <c r="G586" s="1"/>
      <c r="H586" s="1"/>
      <c r="I586" s="43"/>
      <c r="J586" s="1"/>
      <c r="K586" s="1"/>
      <c r="L586" s="1"/>
      <c r="M586" s="1"/>
      <c r="N586" s="1"/>
      <c r="O586" s="1"/>
      <c r="P586" s="43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22"/>
      <c r="C587" s="22"/>
      <c r="D587" s="1"/>
      <c r="E587" s="23"/>
      <c r="F587" s="1"/>
      <c r="G587" s="1"/>
      <c r="H587" s="1"/>
      <c r="I587" s="43"/>
      <c r="J587" s="1"/>
      <c r="K587" s="1"/>
      <c r="L587" s="1"/>
      <c r="M587" s="1"/>
      <c r="N587" s="1"/>
      <c r="O587" s="1"/>
      <c r="P587" s="43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22"/>
      <c r="C588" s="22"/>
      <c r="D588" s="1"/>
      <c r="E588" s="23"/>
      <c r="F588" s="1"/>
      <c r="G588" s="1"/>
      <c r="H588" s="1"/>
      <c r="I588" s="43"/>
      <c r="J588" s="1"/>
      <c r="K588" s="1"/>
      <c r="L588" s="1"/>
      <c r="M588" s="1"/>
      <c r="N588" s="1"/>
      <c r="O588" s="1"/>
      <c r="P588" s="43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22"/>
      <c r="C589" s="22"/>
      <c r="D589" s="1"/>
      <c r="E589" s="23"/>
      <c r="F589" s="1"/>
      <c r="G589" s="1"/>
      <c r="H589" s="1"/>
      <c r="I589" s="43"/>
      <c r="J589" s="1"/>
      <c r="K589" s="1"/>
      <c r="L589" s="1"/>
      <c r="M589" s="1"/>
      <c r="N589" s="1"/>
      <c r="O589" s="1"/>
      <c r="P589" s="43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22"/>
      <c r="C590" s="22"/>
      <c r="D590" s="1"/>
      <c r="E590" s="23"/>
      <c r="F590" s="1"/>
      <c r="G590" s="1"/>
      <c r="H590" s="1"/>
      <c r="I590" s="43"/>
      <c r="J590" s="1"/>
      <c r="K590" s="1"/>
      <c r="L590" s="1"/>
      <c r="M590" s="1"/>
      <c r="N590" s="1"/>
      <c r="O590" s="1"/>
      <c r="P590" s="43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22"/>
      <c r="C591" s="22"/>
      <c r="D591" s="1"/>
      <c r="E591" s="23"/>
      <c r="F591" s="1"/>
      <c r="G591" s="1"/>
      <c r="H591" s="1"/>
      <c r="I591" s="43"/>
      <c r="J591" s="1"/>
      <c r="K591" s="1"/>
      <c r="L591" s="1"/>
      <c r="M591" s="1"/>
      <c r="N591" s="1"/>
      <c r="O591" s="1"/>
      <c r="P591" s="43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22"/>
      <c r="C592" s="22"/>
      <c r="D592" s="1"/>
      <c r="E592" s="23"/>
      <c r="F592" s="1"/>
      <c r="G592" s="1"/>
      <c r="H592" s="1"/>
      <c r="I592" s="43"/>
      <c r="J592" s="1"/>
      <c r="K592" s="1"/>
      <c r="L592" s="1"/>
      <c r="M592" s="1"/>
      <c r="N592" s="1"/>
      <c r="O592" s="1"/>
      <c r="P592" s="43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22"/>
      <c r="C593" s="22"/>
      <c r="D593" s="1"/>
      <c r="E593" s="23"/>
      <c r="F593" s="1"/>
      <c r="G593" s="1"/>
      <c r="H593" s="1"/>
      <c r="I593" s="43"/>
      <c r="J593" s="1"/>
      <c r="K593" s="1"/>
      <c r="L593" s="1"/>
      <c r="M593" s="1"/>
      <c r="N593" s="1"/>
      <c r="O593" s="1"/>
      <c r="P593" s="43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22"/>
      <c r="C594" s="22"/>
      <c r="D594" s="1"/>
      <c r="E594" s="23"/>
      <c r="F594" s="1"/>
      <c r="G594" s="1"/>
      <c r="H594" s="1"/>
      <c r="I594" s="43"/>
      <c r="J594" s="1"/>
      <c r="K594" s="1"/>
      <c r="L594" s="1"/>
      <c r="M594" s="1"/>
      <c r="N594" s="1"/>
      <c r="O594" s="1"/>
      <c r="P594" s="43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22"/>
      <c r="C595" s="22"/>
      <c r="D595" s="1"/>
      <c r="E595" s="23"/>
      <c r="F595" s="1"/>
      <c r="G595" s="1"/>
      <c r="H595" s="1"/>
      <c r="I595" s="43"/>
      <c r="J595" s="1"/>
      <c r="K595" s="1"/>
      <c r="L595" s="1"/>
      <c r="M595" s="1"/>
      <c r="N595" s="1"/>
      <c r="O595" s="1"/>
      <c r="P595" s="43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22"/>
      <c r="C596" s="22"/>
      <c r="D596" s="1"/>
      <c r="E596" s="23"/>
      <c r="F596" s="1"/>
      <c r="G596" s="1"/>
      <c r="H596" s="1"/>
      <c r="I596" s="43"/>
      <c r="J596" s="1"/>
      <c r="K596" s="1"/>
      <c r="L596" s="1"/>
      <c r="M596" s="1"/>
      <c r="N596" s="1"/>
      <c r="O596" s="1"/>
      <c r="P596" s="43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22"/>
      <c r="C597" s="22"/>
      <c r="D597" s="1"/>
      <c r="E597" s="23"/>
      <c r="F597" s="1"/>
      <c r="G597" s="1"/>
      <c r="H597" s="1"/>
      <c r="I597" s="43"/>
      <c r="J597" s="1"/>
      <c r="K597" s="1"/>
      <c r="L597" s="1"/>
      <c r="M597" s="1"/>
      <c r="N597" s="1"/>
      <c r="O597" s="1"/>
      <c r="P597" s="43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22"/>
      <c r="C598" s="22"/>
      <c r="D598" s="1"/>
      <c r="E598" s="23"/>
      <c r="F598" s="1"/>
      <c r="G598" s="1"/>
      <c r="H598" s="1"/>
      <c r="I598" s="43"/>
      <c r="J598" s="1"/>
      <c r="K598" s="1"/>
      <c r="L598" s="1"/>
      <c r="M598" s="1"/>
      <c r="N598" s="1"/>
      <c r="O598" s="1"/>
      <c r="P598" s="43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22"/>
      <c r="C599" s="22"/>
      <c r="D599" s="1"/>
      <c r="E599" s="23"/>
      <c r="F599" s="1"/>
      <c r="G599" s="1"/>
      <c r="H599" s="1"/>
      <c r="I599" s="43"/>
      <c r="J599" s="1"/>
      <c r="K599" s="1"/>
      <c r="L599" s="1"/>
      <c r="M599" s="1"/>
      <c r="N599" s="1"/>
      <c r="O599" s="1"/>
      <c r="P599" s="43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22"/>
      <c r="C600" s="22"/>
      <c r="D600" s="1"/>
      <c r="E600" s="23"/>
      <c r="F600" s="1"/>
      <c r="G600" s="1"/>
      <c r="H600" s="1"/>
      <c r="I600" s="43"/>
      <c r="J600" s="1"/>
      <c r="K600" s="1"/>
      <c r="L600" s="1"/>
      <c r="M600" s="1"/>
      <c r="N600" s="1"/>
      <c r="O600" s="1"/>
      <c r="P600" s="43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22"/>
      <c r="C601" s="22"/>
      <c r="D601" s="1"/>
      <c r="E601" s="23"/>
      <c r="F601" s="1"/>
      <c r="G601" s="1"/>
      <c r="H601" s="1"/>
      <c r="I601" s="43"/>
      <c r="J601" s="1"/>
      <c r="K601" s="1"/>
      <c r="L601" s="1"/>
      <c r="M601" s="1"/>
      <c r="N601" s="1"/>
      <c r="O601" s="1"/>
      <c r="P601" s="43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22"/>
      <c r="C602" s="22"/>
      <c r="D602" s="1"/>
      <c r="E602" s="23"/>
      <c r="F602" s="1"/>
      <c r="G602" s="1"/>
      <c r="H602" s="1"/>
      <c r="I602" s="43"/>
      <c r="J602" s="1"/>
      <c r="K602" s="1"/>
      <c r="L602" s="1"/>
      <c r="M602" s="1"/>
      <c r="N602" s="1"/>
      <c r="O602" s="1"/>
      <c r="P602" s="43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22"/>
      <c r="C603" s="22"/>
      <c r="D603" s="1"/>
      <c r="E603" s="23"/>
      <c r="F603" s="1"/>
      <c r="G603" s="1"/>
      <c r="H603" s="1"/>
      <c r="I603" s="43"/>
      <c r="J603" s="1"/>
      <c r="K603" s="1"/>
      <c r="L603" s="1"/>
      <c r="M603" s="1"/>
      <c r="N603" s="1"/>
      <c r="O603" s="1"/>
      <c r="P603" s="43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22"/>
      <c r="C604" s="22"/>
      <c r="D604" s="1"/>
      <c r="E604" s="23"/>
      <c r="F604" s="1"/>
      <c r="G604" s="1"/>
      <c r="H604" s="1"/>
      <c r="I604" s="43"/>
      <c r="J604" s="1"/>
      <c r="K604" s="1"/>
      <c r="L604" s="1"/>
      <c r="M604" s="1"/>
      <c r="N604" s="1"/>
      <c r="O604" s="1"/>
      <c r="P604" s="43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22"/>
      <c r="C605" s="22"/>
      <c r="D605" s="1"/>
      <c r="E605" s="23"/>
      <c r="F605" s="1"/>
      <c r="G605" s="1"/>
      <c r="H605" s="1"/>
      <c r="I605" s="43"/>
      <c r="J605" s="1"/>
      <c r="K605" s="1"/>
      <c r="L605" s="1"/>
      <c r="M605" s="1"/>
      <c r="N605" s="1"/>
      <c r="O605" s="1"/>
      <c r="P605" s="43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22"/>
      <c r="C606" s="22"/>
      <c r="D606" s="1"/>
      <c r="E606" s="23"/>
      <c r="F606" s="1"/>
      <c r="G606" s="1"/>
      <c r="H606" s="1"/>
      <c r="I606" s="43"/>
      <c r="J606" s="1"/>
      <c r="K606" s="1"/>
      <c r="L606" s="1"/>
      <c r="M606" s="1"/>
      <c r="N606" s="1"/>
      <c r="O606" s="1"/>
      <c r="P606" s="43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22"/>
      <c r="C607" s="22"/>
      <c r="D607" s="1"/>
      <c r="E607" s="23"/>
      <c r="F607" s="1"/>
      <c r="G607" s="1"/>
      <c r="H607" s="1"/>
      <c r="I607" s="43"/>
      <c r="J607" s="1"/>
      <c r="K607" s="1"/>
      <c r="L607" s="1"/>
      <c r="M607" s="1"/>
      <c r="N607" s="1"/>
      <c r="O607" s="1"/>
      <c r="P607" s="43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22"/>
      <c r="C608" s="22"/>
      <c r="D608" s="1"/>
      <c r="E608" s="23"/>
      <c r="F608" s="1"/>
      <c r="G608" s="1"/>
      <c r="H608" s="1"/>
      <c r="I608" s="43"/>
      <c r="J608" s="1"/>
      <c r="K608" s="1"/>
      <c r="L608" s="1"/>
      <c r="M608" s="1"/>
      <c r="N608" s="1"/>
      <c r="O608" s="1"/>
      <c r="P608" s="43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22"/>
      <c r="C609" s="22"/>
      <c r="D609" s="1"/>
      <c r="E609" s="23"/>
      <c r="F609" s="1"/>
      <c r="G609" s="1"/>
      <c r="H609" s="1"/>
      <c r="I609" s="43"/>
      <c r="J609" s="1"/>
      <c r="K609" s="1"/>
      <c r="L609" s="1"/>
      <c r="M609" s="1"/>
      <c r="N609" s="1"/>
      <c r="O609" s="1"/>
      <c r="P609" s="43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22"/>
      <c r="C610" s="22"/>
      <c r="D610" s="1"/>
      <c r="E610" s="23"/>
      <c r="F610" s="1"/>
      <c r="G610" s="1"/>
      <c r="H610" s="1"/>
      <c r="I610" s="43"/>
      <c r="J610" s="1"/>
      <c r="K610" s="1"/>
      <c r="L610" s="1"/>
      <c r="M610" s="1"/>
      <c r="N610" s="1"/>
      <c r="O610" s="1"/>
      <c r="P610" s="43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22"/>
      <c r="C611" s="22"/>
      <c r="D611" s="1"/>
      <c r="E611" s="23"/>
      <c r="F611" s="1"/>
      <c r="G611" s="1"/>
      <c r="H611" s="1"/>
      <c r="I611" s="43"/>
      <c r="J611" s="1"/>
      <c r="K611" s="1"/>
      <c r="L611" s="1"/>
      <c r="M611" s="1"/>
      <c r="N611" s="1"/>
      <c r="O611" s="1"/>
      <c r="P611" s="43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22"/>
      <c r="C612" s="22"/>
      <c r="D612" s="1"/>
      <c r="E612" s="23"/>
      <c r="F612" s="1"/>
      <c r="G612" s="1"/>
      <c r="H612" s="1"/>
      <c r="I612" s="43"/>
      <c r="J612" s="1"/>
      <c r="K612" s="1"/>
      <c r="L612" s="1"/>
      <c r="M612" s="1"/>
      <c r="N612" s="1"/>
      <c r="O612" s="1"/>
      <c r="P612" s="43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22"/>
      <c r="C613" s="22"/>
      <c r="D613" s="1"/>
      <c r="E613" s="23"/>
      <c r="F613" s="1"/>
      <c r="G613" s="1"/>
      <c r="H613" s="1"/>
      <c r="I613" s="43"/>
      <c r="J613" s="1"/>
      <c r="K613" s="1"/>
      <c r="L613" s="1"/>
      <c r="M613" s="1"/>
      <c r="N613" s="1"/>
      <c r="O613" s="1"/>
      <c r="P613" s="43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22"/>
      <c r="C614" s="22"/>
      <c r="D614" s="1"/>
      <c r="E614" s="23"/>
      <c r="F614" s="1"/>
      <c r="G614" s="1"/>
      <c r="H614" s="1"/>
      <c r="I614" s="43"/>
      <c r="J614" s="1"/>
      <c r="K614" s="1"/>
      <c r="L614" s="1"/>
      <c r="M614" s="1"/>
      <c r="N614" s="1"/>
      <c r="O614" s="1"/>
      <c r="P614" s="43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22"/>
      <c r="C615" s="22"/>
      <c r="D615" s="1"/>
      <c r="E615" s="23"/>
      <c r="F615" s="1"/>
      <c r="G615" s="1"/>
      <c r="H615" s="1"/>
      <c r="I615" s="43"/>
      <c r="J615" s="1"/>
      <c r="K615" s="1"/>
      <c r="L615" s="1"/>
      <c r="M615" s="1"/>
      <c r="N615" s="1"/>
      <c r="O615" s="1"/>
      <c r="P615" s="43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22"/>
      <c r="C616" s="22"/>
      <c r="D616" s="1"/>
      <c r="E616" s="23"/>
      <c r="F616" s="1"/>
      <c r="G616" s="1"/>
      <c r="H616" s="1"/>
      <c r="I616" s="43"/>
      <c r="J616" s="1"/>
      <c r="K616" s="1"/>
      <c r="L616" s="1"/>
      <c r="M616" s="1"/>
      <c r="N616" s="1"/>
      <c r="O616" s="1"/>
      <c r="P616" s="43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22"/>
      <c r="C617" s="22"/>
      <c r="D617" s="1"/>
      <c r="E617" s="23"/>
      <c r="F617" s="1"/>
      <c r="G617" s="1"/>
      <c r="H617" s="1"/>
      <c r="I617" s="43"/>
      <c r="J617" s="1"/>
      <c r="K617" s="1"/>
      <c r="L617" s="1"/>
      <c r="M617" s="1"/>
      <c r="N617" s="1"/>
      <c r="O617" s="1"/>
      <c r="P617" s="43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22"/>
      <c r="C618" s="22"/>
      <c r="D618" s="1"/>
      <c r="E618" s="23"/>
      <c r="F618" s="1"/>
      <c r="G618" s="1"/>
      <c r="H618" s="1"/>
      <c r="I618" s="43"/>
      <c r="J618" s="1"/>
      <c r="K618" s="1"/>
      <c r="L618" s="1"/>
      <c r="M618" s="1"/>
      <c r="N618" s="1"/>
      <c r="O618" s="1"/>
      <c r="P618" s="43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22"/>
      <c r="C619" s="22"/>
      <c r="D619" s="1"/>
      <c r="E619" s="23"/>
      <c r="F619" s="1"/>
      <c r="G619" s="1"/>
      <c r="H619" s="1"/>
      <c r="I619" s="43"/>
      <c r="J619" s="1"/>
      <c r="K619" s="1"/>
      <c r="L619" s="1"/>
      <c r="M619" s="1"/>
      <c r="N619" s="1"/>
      <c r="O619" s="1"/>
      <c r="P619" s="43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22"/>
      <c r="C620" s="22"/>
      <c r="D620" s="1"/>
      <c r="E620" s="23"/>
      <c r="F620" s="1"/>
      <c r="G620" s="1"/>
      <c r="H620" s="1"/>
      <c r="I620" s="43"/>
      <c r="J620" s="1"/>
      <c r="K620" s="1"/>
      <c r="L620" s="1"/>
      <c r="M620" s="1"/>
      <c r="N620" s="1"/>
      <c r="O620" s="1"/>
      <c r="P620" s="43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22"/>
      <c r="C621" s="22"/>
      <c r="D621" s="1"/>
      <c r="E621" s="23"/>
      <c r="F621" s="1"/>
      <c r="G621" s="1"/>
      <c r="H621" s="1"/>
      <c r="I621" s="43"/>
      <c r="J621" s="1"/>
      <c r="K621" s="1"/>
      <c r="L621" s="1"/>
      <c r="M621" s="1"/>
      <c r="N621" s="1"/>
      <c r="O621" s="1"/>
      <c r="P621" s="43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22"/>
      <c r="C622" s="22"/>
      <c r="D622" s="1"/>
      <c r="E622" s="23"/>
      <c r="F622" s="1"/>
      <c r="G622" s="1"/>
      <c r="H622" s="1"/>
      <c r="I622" s="43"/>
      <c r="J622" s="1"/>
      <c r="K622" s="1"/>
      <c r="L622" s="1"/>
      <c r="M622" s="1"/>
      <c r="N622" s="1"/>
      <c r="O622" s="1"/>
      <c r="P622" s="43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22"/>
      <c r="C623" s="22"/>
      <c r="D623" s="1"/>
      <c r="E623" s="23"/>
      <c r="F623" s="1"/>
      <c r="G623" s="1"/>
      <c r="H623" s="1"/>
      <c r="I623" s="43"/>
      <c r="J623" s="1"/>
      <c r="K623" s="1"/>
      <c r="L623" s="1"/>
      <c r="M623" s="1"/>
      <c r="N623" s="1"/>
      <c r="O623" s="1"/>
      <c r="P623" s="43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22"/>
      <c r="C624" s="22"/>
      <c r="D624" s="1"/>
      <c r="E624" s="23"/>
      <c r="F624" s="1"/>
      <c r="G624" s="1"/>
      <c r="H624" s="1"/>
      <c r="I624" s="43"/>
      <c r="J624" s="1"/>
      <c r="K624" s="1"/>
      <c r="L624" s="1"/>
      <c r="M624" s="1"/>
      <c r="N624" s="1"/>
      <c r="O624" s="1"/>
      <c r="P624" s="43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22"/>
      <c r="C625" s="22"/>
      <c r="D625" s="1"/>
      <c r="E625" s="23"/>
      <c r="F625" s="1"/>
      <c r="G625" s="1"/>
      <c r="H625" s="1"/>
      <c r="I625" s="43"/>
      <c r="J625" s="1"/>
      <c r="K625" s="1"/>
      <c r="L625" s="1"/>
      <c r="M625" s="1"/>
      <c r="N625" s="1"/>
      <c r="O625" s="1"/>
      <c r="P625" s="43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22"/>
      <c r="C626" s="22"/>
      <c r="D626" s="1"/>
      <c r="E626" s="23"/>
      <c r="F626" s="1"/>
      <c r="G626" s="1"/>
      <c r="H626" s="1"/>
      <c r="I626" s="43"/>
      <c r="J626" s="1"/>
      <c r="K626" s="1"/>
      <c r="L626" s="1"/>
      <c r="M626" s="1"/>
      <c r="N626" s="1"/>
      <c r="O626" s="1"/>
      <c r="P626" s="43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22"/>
      <c r="C627" s="22"/>
      <c r="D627" s="1"/>
      <c r="E627" s="23"/>
      <c r="F627" s="1"/>
      <c r="G627" s="1"/>
      <c r="H627" s="1"/>
      <c r="I627" s="43"/>
      <c r="J627" s="1"/>
      <c r="K627" s="1"/>
      <c r="L627" s="1"/>
      <c r="M627" s="1"/>
      <c r="N627" s="1"/>
      <c r="O627" s="1"/>
      <c r="P627" s="43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22"/>
      <c r="C628" s="22"/>
      <c r="D628" s="1"/>
      <c r="E628" s="23"/>
      <c r="F628" s="1"/>
      <c r="G628" s="1"/>
      <c r="H628" s="1"/>
      <c r="I628" s="43"/>
      <c r="J628" s="1"/>
      <c r="K628" s="1"/>
      <c r="L628" s="1"/>
      <c r="M628" s="1"/>
      <c r="N628" s="1"/>
      <c r="O628" s="1"/>
      <c r="P628" s="43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22"/>
      <c r="C629" s="22"/>
      <c r="D629" s="1"/>
      <c r="E629" s="23"/>
      <c r="F629" s="1"/>
      <c r="G629" s="1"/>
      <c r="H629" s="1"/>
      <c r="I629" s="43"/>
      <c r="J629" s="1"/>
      <c r="K629" s="1"/>
      <c r="L629" s="1"/>
      <c r="M629" s="1"/>
      <c r="N629" s="1"/>
      <c r="O629" s="1"/>
      <c r="P629" s="43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22"/>
      <c r="C630" s="22"/>
      <c r="D630" s="1"/>
      <c r="E630" s="23"/>
      <c r="F630" s="1"/>
      <c r="G630" s="1"/>
      <c r="H630" s="1"/>
      <c r="I630" s="43"/>
      <c r="J630" s="1"/>
      <c r="K630" s="1"/>
      <c r="L630" s="1"/>
      <c r="M630" s="1"/>
      <c r="N630" s="1"/>
      <c r="O630" s="1"/>
      <c r="P630" s="43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22"/>
      <c r="C631" s="22"/>
      <c r="D631" s="1"/>
      <c r="E631" s="23"/>
      <c r="F631" s="1"/>
      <c r="G631" s="1"/>
      <c r="H631" s="1"/>
      <c r="I631" s="43"/>
      <c r="J631" s="1"/>
      <c r="K631" s="1"/>
      <c r="L631" s="1"/>
      <c r="M631" s="1"/>
      <c r="N631" s="1"/>
      <c r="O631" s="1"/>
      <c r="P631" s="43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22"/>
      <c r="C632" s="22"/>
      <c r="D632" s="1"/>
      <c r="E632" s="23"/>
      <c r="F632" s="1"/>
      <c r="G632" s="1"/>
      <c r="H632" s="1"/>
      <c r="I632" s="43"/>
      <c r="J632" s="1"/>
      <c r="K632" s="1"/>
      <c r="L632" s="1"/>
      <c r="M632" s="1"/>
      <c r="N632" s="1"/>
      <c r="O632" s="1"/>
      <c r="P632" s="43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22"/>
      <c r="C633" s="22"/>
      <c r="D633" s="1"/>
      <c r="E633" s="23"/>
      <c r="F633" s="1"/>
      <c r="G633" s="1"/>
      <c r="H633" s="1"/>
      <c r="I633" s="43"/>
      <c r="J633" s="1"/>
      <c r="K633" s="1"/>
      <c r="L633" s="1"/>
      <c r="M633" s="1"/>
      <c r="N633" s="1"/>
      <c r="O633" s="1"/>
      <c r="P633" s="43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22"/>
      <c r="C634" s="22"/>
      <c r="D634" s="1"/>
      <c r="E634" s="23"/>
      <c r="F634" s="1"/>
      <c r="G634" s="1"/>
      <c r="H634" s="1"/>
      <c r="I634" s="43"/>
      <c r="J634" s="1"/>
      <c r="K634" s="1"/>
      <c r="L634" s="1"/>
      <c r="M634" s="1"/>
      <c r="N634" s="1"/>
      <c r="O634" s="1"/>
      <c r="P634" s="43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22"/>
      <c r="C635" s="22"/>
      <c r="D635" s="1"/>
      <c r="E635" s="23"/>
      <c r="F635" s="1"/>
      <c r="G635" s="1"/>
      <c r="H635" s="1"/>
      <c r="I635" s="43"/>
      <c r="J635" s="1"/>
      <c r="K635" s="1"/>
      <c r="L635" s="1"/>
      <c r="M635" s="1"/>
      <c r="N635" s="1"/>
      <c r="O635" s="1"/>
      <c r="P635" s="43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22"/>
      <c r="C636" s="22"/>
      <c r="D636" s="1"/>
      <c r="E636" s="23"/>
      <c r="F636" s="1"/>
      <c r="G636" s="1"/>
      <c r="H636" s="1"/>
      <c r="I636" s="43"/>
      <c r="J636" s="1"/>
      <c r="K636" s="1"/>
      <c r="L636" s="1"/>
      <c r="M636" s="1"/>
      <c r="N636" s="1"/>
      <c r="O636" s="1"/>
      <c r="P636" s="43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22"/>
      <c r="C637" s="22"/>
      <c r="D637" s="1"/>
      <c r="E637" s="23"/>
      <c r="F637" s="1"/>
      <c r="G637" s="1"/>
      <c r="H637" s="1"/>
      <c r="I637" s="43"/>
      <c r="J637" s="1"/>
      <c r="K637" s="1"/>
      <c r="L637" s="1"/>
      <c r="M637" s="1"/>
      <c r="N637" s="1"/>
      <c r="O637" s="1"/>
      <c r="P637" s="43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22"/>
      <c r="C638" s="22"/>
      <c r="D638" s="1"/>
      <c r="E638" s="23"/>
      <c r="F638" s="1"/>
      <c r="G638" s="1"/>
      <c r="H638" s="1"/>
      <c r="I638" s="43"/>
      <c r="J638" s="1"/>
      <c r="K638" s="1"/>
      <c r="L638" s="1"/>
      <c r="M638" s="1"/>
      <c r="N638" s="1"/>
      <c r="O638" s="1"/>
      <c r="P638" s="43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22"/>
      <c r="C639" s="22"/>
      <c r="D639" s="1"/>
      <c r="E639" s="23"/>
      <c r="F639" s="1"/>
      <c r="G639" s="1"/>
      <c r="H639" s="1"/>
      <c r="I639" s="43"/>
      <c r="J639" s="1"/>
      <c r="K639" s="1"/>
      <c r="L639" s="1"/>
      <c r="M639" s="1"/>
      <c r="N639" s="1"/>
      <c r="O639" s="1"/>
      <c r="P639" s="43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22"/>
      <c r="C640" s="22"/>
      <c r="D640" s="1"/>
      <c r="E640" s="23"/>
      <c r="F640" s="1"/>
      <c r="G640" s="1"/>
      <c r="H640" s="1"/>
      <c r="I640" s="43"/>
      <c r="J640" s="1"/>
      <c r="K640" s="1"/>
      <c r="L640" s="1"/>
      <c r="M640" s="1"/>
      <c r="N640" s="1"/>
      <c r="O640" s="1"/>
      <c r="P640" s="43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22"/>
      <c r="C641" s="22"/>
      <c r="D641" s="1"/>
      <c r="E641" s="23"/>
      <c r="F641" s="1"/>
      <c r="G641" s="1"/>
      <c r="H641" s="1"/>
      <c r="I641" s="43"/>
      <c r="J641" s="1"/>
      <c r="K641" s="1"/>
      <c r="L641" s="1"/>
      <c r="M641" s="1"/>
      <c r="N641" s="1"/>
      <c r="O641" s="1"/>
      <c r="P641" s="43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22"/>
      <c r="C642" s="22"/>
      <c r="D642" s="1"/>
      <c r="E642" s="23"/>
      <c r="F642" s="1"/>
      <c r="G642" s="1"/>
      <c r="H642" s="1"/>
      <c r="I642" s="43"/>
      <c r="J642" s="1"/>
      <c r="K642" s="1"/>
      <c r="L642" s="1"/>
      <c r="M642" s="1"/>
      <c r="N642" s="1"/>
      <c r="O642" s="1"/>
      <c r="P642" s="43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22"/>
      <c r="C643" s="22"/>
      <c r="D643" s="1"/>
      <c r="E643" s="23"/>
      <c r="F643" s="1"/>
      <c r="G643" s="1"/>
      <c r="H643" s="1"/>
      <c r="I643" s="43"/>
      <c r="J643" s="1"/>
      <c r="K643" s="1"/>
      <c r="L643" s="1"/>
      <c r="M643" s="1"/>
      <c r="N643" s="1"/>
      <c r="O643" s="1"/>
      <c r="P643" s="43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22"/>
      <c r="C644" s="22"/>
      <c r="D644" s="1"/>
      <c r="E644" s="23"/>
      <c r="F644" s="1"/>
      <c r="G644" s="1"/>
      <c r="H644" s="1"/>
      <c r="I644" s="43"/>
      <c r="J644" s="1"/>
      <c r="K644" s="1"/>
      <c r="L644" s="1"/>
      <c r="M644" s="1"/>
      <c r="N644" s="1"/>
      <c r="O644" s="1"/>
      <c r="P644" s="43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22"/>
      <c r="C645" s="22"/>
      <c r="D645" s="1"/>
      <c r="E645" s="23"/>
      <c r="F645" s="1"/>
      <c r="G645" s="1"/>
      <c r="H645" s="1"/>
      <c r="I645" s="43"/>
      <c r="J645" s="1"/>
      <c r="K645" s="1"/>
      <c r="L645" s="1"/>
      <c r="M645" s="1"/>
      <c r="N645" s="1"/>
      <c r="O645" s="1"/>
      <c r="P645" s="43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22"/>
      <c r="C646" s="22"/>
      <c r="D646" s="1"/>
      <c r="E646" s="23"/>
      <c r="F646" s="1"/>
      <c r="G646" s="1"/>
      <c r="H646" s="1"/>
      <c r="I646" s="43"/>
      <c r="J646" s="1"/>
      <c r="K646" s="1"/>
      <c r="L646" s="1"/>
      <c r="M646" s="1"/>
      <c r="N646" s="1"/>
      <c r="O646" s="1"/>
      <c r="P646" s="43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22"/>
      <c r="C647" s="22"/>
      <c r="D647" s="1"/>
      <c r="E647" s="23"/>
      <c r="F647" s="1"/>
      <c r="G647" s="1"/>
      <c r="H647" s="1"/>
      <c r="I647" s="43"/>
      <c r="J647" s="1"/>
      <c r="K647" s="1"/>
      <c r="L647" s="1"/>
      <c r="M647" s="1"/>
      <c r="N647" s="1"/>
      <c r="O647" s="1"/>
      <c r="P647" s="43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22"/>
      <c r="C648" s="22"/>
      <c r="D648" s="1"/>
      <c r="E648" s="23"/>
      <c r="F648" s="1"/>
      <c r="G648" s="1"/>
      <c r="H648" s="1"/>
      <c r="I648" s="43"/>
      <c r="J648" s="1"/>
      <c r="K648" s="1"/>
      <c r="L648" s="1"/>
      <c r="M648" s="1"/>
      <c r="N648" s="1"/>
      <c r="O648" s="1"/>
      <c r="P648" s="43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22"/>
      <c r="C649" s="22"/>
      <c r="D649" s="1"/>
      <c r="E649" s="23"/>
      <c r="F649" s="1"/>
      <c r="G649" s="1"/>
      <c r="H649" s="1"/>
      <c r="I649" s="43"/>
      <c r="J649" s="1"/>
      <c r="K649" s="1"/>
      <c r="L649" s="1"/>
      <c r="M649" s="1"/>
      <c r="N649" s="1"/>
      <c r="O649" s="1"/>
      <c r="P649" s="43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22"/>
      <c r="C650" s="22"/>
      <c r="D650" s="1"/>
      <c r="E650" s="23"/>
      <c r="F650" s="1"/>
      <c r="G650" s="1"/>
      <c r="H650" s="1"/>
      <c r="I650" s="43"/>
      <c r="J650" s="1"/>
      <c r="K650" s="1"/>
      <c r="L650" s="1"/>
      <c r="M650" s="1"/>
      <c r="N650" s="1"/>
      <c r="O650" s="1"/>
      <c r="P650" s="43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22"/>
      <c r="C651" s="22"/>
      <c r="D651" s="1"/>
      <c r="E651" s="23"/>
      <c r="F651" s="1"/>
      <c r="G651" s="1"/>
      <c r="H651" s="1"/>
      <c r="I651" s="43"/>
      <c r="J651" s="1"/>
      <c r="K651" s="1"/>
      <c r="L651" s="1"/>
      <c r="M651" s="1"/>
      <c r="N651" s="1"/>
      <c r="O651" s="1"/>
      <c r="P651" s="43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22"/>
      <c r="C652" s="22"/>
      <c r="D652" s="1"/>
      <c r="E652" s="23"/>
      <c r="F652" s="1"/>
      <c r="G652" s="1"/>
      <c r="H652" s="1"/>
      <c r="I652" s="43"/>
      <c r="J652" s="1"/>
      <c r="K652" s="1"/>
      <c r="L652" s="1"/>
      <c r="M652" s="1"/>
      <c r="N652" s="1"/>
      <c r="O652" s="1"/>
      <c r="P652" s="43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22"/>
      <c r="C653" s="22"/>
      <c r="D653" s="1"/>
      <c r="E653" s="23"/>
      <c r="F653" s="1"/>
      <c r="G653" s="1"/>
      <c r="H653" s="1"/>
      <c r="I653" s="43"/>
      <c r="J653" s="1"/>
      <c r="K653" s="1"/>
      <c r="L653" s="1"/>
      <c r="M653" s="1"/>
      <c r="N653" s="1"/>
      <c r="O653" s="1"/>
      <c r="P653" s="43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22"/>
      <c r="C654" s="22"/>
      <c r="D654" s="1"/>
      <c r="E654" s="23"/>
      <c r="F654" s="1"/>
      <c r="G654" s="1"/>
      <c r="H654" s="1"/>
      <c r="I654" s="43"/>
      <c r="J654" s="1"/>
      <c r="K654" s="1"/>
      <c r="L654" s="1"/>
      <c r="M654" s="1"/>
      <c r="N654" s="1"/>
      <c r="O654" s="1"/>
      <c r="P654" s="43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22"/>
      <c r="C655" s="22"/>
      <c r="D655" s="1"/>
      <c r="E655" s="23"/>
      <c r="F655" s="1"/>
      <c r="G655" s="1"/>
      <c r="H655" s="1"/>
      <c r="I655" s="43"/>
      <c r="J655" s="1"/>
      <c r="K655" s="1"/>
      <c r="L655" s="1"/>
      <c r="M655" s="1"/>
      <c r="N655" s="1"/>
      <c r="O655" s="1"/>
      <c r="P655" s="43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22"/>
      <c r="C656" s="22"/>
      <c r="D656" s="1"/>
      <c r="E656" s="23"/>
      <c r="F656" s="1"/>
      <c r="G656" s="1"/>
      <c r="H656" s="1"/>
      <c r="I656" s="43"/>
      <c r="J656" s="1"/>
      <c r="K656" s="1"/>
      <c r="L656" s="1"/>
      <c r="M656" s="1"/>
      <c r="N656" s="1"/>
      <c r="O656" s="1"/>
      <c r="P656" s="43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22"/>
      <c r="C657" s="22"/>
      <c r="D657" s="1"/>
      <c r="E657" s="23"/>
      <c r="F657" s="1"/>
      <c r="G657" s="1"/>
      <c r="H657" s="1"/>
      <c r="I657" s="43"/>
      <c r="J657" s="1"/>
      <c r="K657" s="1"/>
      <c r="L657" s="1"/>
      <c r="M657" s="1"/>
      <c r="N657" s="1"/>
      <c r="O657" s="1"/>
      <c r="P657" s="43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22"/>
      <c r="C658" s="22"/>
      <c r="D658" s="1"/>
      <c r="E658" s="23"/>
      <c r="F658" s="1"/>
      <c r="G658" s="1"/>
      <c r="H658" s="1"/>
      <c r="I658" s="43"/>
      <c r="J658" s="1"/>
      <c r="K658" s="1"/>
      <c r="L658" s="1"/>
      <c r="M658" s="1"/>
      <c r="N658" s="1"/>
      <c r="O658" s="1"/>
      <c r="P658" s="43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22"/>
      <c r="C659" s="22"/>
      <c r="D659" s="1"/>
      <c r="E659" s="23"/>
      <c r="F659" s="1"/>
      <c r="G659" s="1"/>
      <c r="H659" s="1"/>
      <c r="I659" s="43"/>
      <c r="J659" s="1"/>
      <c r="K659" s="1"/>
      <c r="L659" s="1"/>
      <c r="M659" s="1"/>
      <c r="N659" s="1"/>
      <c r="O659" s="1"/>
      <c r="P659" s="43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22"/>
      <c r="C660" s="22"/>
      <c r="D660" s="1"/>
      <c r="E660" s="23"/>
      <c r="F660" s="1"/>
      <c r="G660" s="1"/>
      <c r="H660" s="1"/>
      <c r="I660" s="43"/>
      <c r="J660" s="1"/>
      <c r="K660" s="1"/>
      <c r="L660" s="1"/>
      <c r="M660" s="1"/>
      <c r="N660" s="1"/>
      <c r="O660" s="1"/>
      <c r="P660" s="43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22"/>
      <c r="C661" s="22"/>
      <c r="D661" s="1"/>
      <c r="E661" s="23"/>
      <c r="F661" s="1"/>
      <c r="G661" s="1"/>
      <c r="H661" s="1"/>
      <c r="I661" s="43"/>
      <c r="J661" s="1"/>
      <c r="K661" s="1"/>
      <c r="L661" s="1"/>
      <c r="M661" s="1"/>
      <c r="N661" s="1"/>
      <c r="O661" s="1"/>
      <c r="P661" s="43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22"/>
      <c r="C662" s="22"/>
      <c r="D662" s="1"/>
      <c r="E662" s="23"/>
      <c r="F662" s="1"/>
      <c r="G662" s="1"/>
      <c r="H662" s="1"/>
      <c r="I662" s="43"/>
      <c r="J662" s="1"/>
      <c r="K662" s="1"/>
      <c r="L662" s="1"/>
      <c r="M662" s="1"/>
      <c r="N662" s="1"/>
      <c r="O662" s="1"/>
      <c r="P662" s="43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22"/>
      <c r="C663" s="22"/>
      <c r="D663" s="1"/>
      <c r="E663" s="23"/>
      <c r="F663" s="1"/>
      <c r="G663" s="1"/>
      <c r="H663" s="1"/>
      <c r="I663" s="43"/>
      <c r="J663" s="1"/>
      <c r="K663" s="1"/>
      <c r="L663" s="1"/>
      <c r="M663" s="1"/>
      <c r="N663" s="1"/>
      <c r="O663" s="1"/>
      <c r="P663" s="43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22"/>
      <c r="C664" s="22"/>
      <c r="D664" s="1"/>
      <c r="E664" s="23"/>
      <c r="F664" s="1"/>
      <c r="G664" s="1"/>
      <c r="H664" s="1"/>
      <c r="I664" s="43"/>
      <c r="J664" s="1"/>
      <c r="K664" s="1"/>
      <c r="L664" s="1"/>
      <c r="M664" s="1"/>
      <c r="N664" s="1"/>
      <c r="O664" s="1"/>
      <c r="P664" s="43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22"/>
      <c r="C665" s="22"/>
      <c r="D665" s="1"/>
      <c r="E665" s="23"/>
      <c r="F665" s="1"/>
      <c r="G665" s="1"/>
      <c r="H665" s="1"/>
      <c r="I665" s="43"/>
      <c r="J665" s="1"/>
      <c r="K665" s="1"/>
      <c r="L665" s="1"/>
      <c r="M665" s="1"/>
      <c r="N665" s="1"/>
      <c r="O665" s="1"/>
      <c r="P665" s="43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22"/>
      <c r="C666" s="22"/>
      <c r="D666" s="1"/>
      <c r="E666" s="23"/>
      <c r="F666" s="1"/>
      <c r="G666" s="1"/>
      <c r="H666" s="1"/>
      <c r="I666" s="43"/>
      <c r="J666" s="1"/>
      <c r="K666" s="1"/>
      <c r="L666" s="1"/>
      <c r="M666" s="1"/>
      <c r="N666" s="1"/>
      <c r="O666" s="1"/>
      <c r="P666" s="43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22"/>
      <c r="C667" s="22"/>
      <c r="D667" s="1"/>
      <c r="E667" s="23"/>
      <c r="F667" s="1"/>
      <c r="G667" s="1"/>
      <c r="H667" s="1"/>
      <c r="I667" s="43"/>
      <c r="J667" s="1"/>
      <c r="K667" s="1"/>
      <c r="L667" s="1"/>
      <c r="M667" s="1"/>
      <c r="N667" s="1"/>
      <c r="O667" s="1"/>
      <c r="P667" s="43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22"/>
      <c r="C668" s="22"/>
      <c r="D668" s="1"/>
      <c r="E668" s="23"/>
      <c r="F668" s="1"/>
      <c r="G668" s="1"/>
      <c r="H668" s="1"/>
      <c r="I668" s="43"/>
      <c r="J668" s="1"/>
      <c r="K668" s="1"/>
      <c r="L668" s="1"/>
      <c r="M668" s="1"/>
      <c r="N668" s="1"/>
      <c r="O668" s="1"/>
      <c r="P668" s="43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22"/>
      <c r="C669" s="22"/>
      <c r="D669" s="1"/>
      <c r="E669" s="23"/>
      <c r="F669" s="1"/>
      <c r="G669" s="1"/>
      <c r="H669" s="1"/>
      <c r="I669" s="43"/>
      <c r="J669" s="1"/>
      <c r="K669" s="1"/>
      <c r="L669" s="1"/>
      <c r="M669" s="1"/>
      <c r="N669" s="1"/>
      <c r="O669" s="1"/>
      <c r="P669" s="43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22"/>
      <c r="C670" s="22"/>
      <c r="D670" s="1"/>
      <c r="E670" s="23"/>
      <c r="F670" s="1"/>
      <c r="G670" s="1"/>
      <c r="H670" s="1"/>
      <c r="I670" s="43"/>
      <c r="J670" s="1"/>
      <c r="K670" s="1"/>
      <c r="L670" s="1"/>
      <c r="M670" s="1"/>
      <c r="N670" s="1"/>
      <c r="O670" s="1"/>
      <c r="P670" s="43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22"/>
      <c r="C671" s="22"/>
      <c r="D671" s="1"/>
      <c r="E671" s="23"/>
      <c r="F671" s="1"/>
      <c r="G671" s="1"/>
      <c r="H671" s="1"/>
      <c r="I671" s="43"/>
      <c r="J671" s="1"/>
      <c r="K671" s="1"/>
      <c r="L671" s="1"/>
      <c r="M671" s="1"/>
      <c r="N671" s="1"/>
      <c r="O671" s="1"/>
      <c r="P671" s="43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22"/>
      <c r="C672" s="22"/>
      <c r="D672" s="1"/>
      <c r="E672" s="23"/>
      <c r="F672" s="1"/>
      <c r="G672" s="1"/>
      <c r="H672" s="1"/>
      <c r="I672" s="43"/>
      <c r="J672" s="1"/>
      <c r="K672" s="1"/>
      <c r="L672" s="1"/>
      <c r="M672" s="1"/>
      <c r="N672" s="1"/>
      <c r="O672" s="1"/>
      <c r="P672" s="43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22"/>
      <c r="C673" s="22"/>
      <c r="D673" s="1"/>
      <c r="E673" s="23"/>
      <c r="F673" s="1"/>
      <c r="G673" s="1"/>
      <c r="H673" s="1"/>
      <c r="I673" s="43"/>
      <c r="J673" s="1"/>
      <c r="K673" s="1"/>
      <c r="L673" s="1"/>
      <c r="M673" s="1"/>
      <c r="N673" s="1"/>
      <c r="O673" s="1"/>
      <c r="P673" s="43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22"/>
      <c r="C674" s="22"/>
      <c r="D674" s="1"/>
      <c r="E674" s="23"/>
      <c r="F674" s="1"/>
      <c r="G674" s="1"/>
      <c r="H674" s="1"/>
      <c r="I674" s="43"/>
      <c r="J674" s="1"/>
      <c r="K674" s="1"/>
      <c r="L674" s="1"/>
      <c r="M674" s="1"/>
      <c r="N674" s="1"/>
      <c r="O674" s="1"/>
      <c r="P674" s="43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22"/>
      <c r="C675" s="22"/>
      <c r="D675" s="1"/>
      <c r="E675" s="23"/>
      <c r="F675" s="1"/>
      <c r="G675" s="1"/>
      <c r="H675" s="1"/>
      <c r="I675" s="43"/>
      <c r="J675" s="1"/>
      <c r="K675" s="1"/>
      <c r="L675" s="1"/>
      <c r="M675" s="1"/>
      <c r="N675" s="1"/>
      <c r="O675" s="1"/>
      <c r="P675" s="43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22"/>
      <c r="C676" s="22"/>
      <c r="D676" s="1"/>
      <c r="E676" s="23"/>
      <c r="F676" s="1"/>
      <c r="G676" s="1"/>
      <c r="H676" s="1"/>
      <c r="I676" s="43"/>
      <c r="J676" s="1"/>
      <c r="K676" s="1"/>
      <c r="L676" s="1"/>
      <c r="M676" s="1"/>
      <c r="N676" s="1"/>
      <c r="O676" s="1"/>
      <c r="P676" s="43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22"/>
      <c r="C677" s="22"/>
      <c r="D677" s="1"/>
      <c r="E677" s="23"/>
      <c r="F677" s="1"/>
      <c r="G677" s="1"/>
      <c r="H677" s="1"/>
      <c r="I677" s="43"/>
      <c r="J677" s="1"/>
      <c r="K677" s="1"/>
      <c r="L677" s="1"/>
      <c r="M677" s="1"/>
      <c r="N677" s="1"/>
      <c r="O677" s="1"/>
      <c r="P677" s="43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22"/>
      <c r="C678" s="22"/>
      <c r="D678" s="1"/>
      <c r="E678" s="23"/>
      <c r="F678" s="1"/>
      <c r="G678" s="1"/>
      <c r="H678" s="1"/>
      <c r="I678" s="43"/>
      <c r="J678" s="1"/>
      <c r="K678" s="1"/>
      <c r="L678" s="1"/>
      <c r="M678" s="1"/>
      <c r="N678" s="1"/>
      <c r="O678" s="1"/>
      <c r="P678" s="43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22"/>
      <c r="C679" s="22"/>
      <c r="D679" s="1"/>
      <c r="E679" s="23"/>
      <c r="F679" s="1"/>
      <c r="G679" s="1"/>
      <c r="H679" s="1"/>
      <c r="I679" s="43"/>
      <c r="J679" s="1"/>
      <c r="K679" s="1"/>
      <c r="L679" s="1"/>
      <c r="M679" s="1"/>
      <c r="N679" s="1"/>
      <c r="O679" s="1"/>
      <c r="P679" s="43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22"/>
      <c r="C680" s="22"/>
      <c r="D680" s="1"/>
      <c r="E680" s="23"/>
      <c r="F680" s="1"/>
      <c r="G680" s="1"/>
      <c r="H680" s="1"/>
      <c r="I680" s="43"/>
      <c r="J680" s="1"/>
      <c r="K680" s="1"/>
      <c r="L680" s="1"/>
      <c r="M680" s="1"/>
      <c r="N680" s="1"/>
      <c r="O680" s="1"/>
      <c r="P680" s="43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22"/>
      <c r="C681" s="22"/>
      <c r="D681" s="1"/>
      <c r="E681" s="23"/>
      <c r="F681" s="1"/>
      <c r="G681" s="1"/>
      <c r="H681" s="1"/>
      <c r="I681" s="43"/>
      <c r="J681" s="1"/>
      <c r="K681" s="1"/>
      <c r="L681" s="1"/>
      <c r="M681" s="1"/>
      <c r="N681" s="1"/>
      <c r="O681" s="1"/>
      <c r="P681" s="43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22"/>
      <c r="C682" s="22"/>
      <c r="D682" s="1"/>
      <c r="E682" s="23"/>
      <c r="F682" s="1"/>
      <c r="G682" s="1"/>
      <c r="H682" s="1"/>
      <c r="I682" s="43"/>
      <c r="J682" s="1"/>
      <c r="K682" s="1"/>
      <c r="L682" s="1"/>
      <c r="M682" s="1"/>
      <c r="N682" s="1"/>
      <c r="O682" s="1"/>
      <c r="P682" s="43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22"/>
      <c r="C683" s="22"/>
      <c r="D683" s="1"/>
      <c r="E683" s="23"/>
      <c r="F683" s="1"/>
      <c r="G683" s="1"/>
      <c r="H683" s="1"/>
      <c r="I683" s="43"/>
      <c r="J683" s="1"/>
      <c r="K683" s="1"/>
      <c r="L683" s="1"/>
      <c r="M683" s="1"/>
      <c r="N683" s="1"/>
      <c r="O683" s="1"/>
      <c r="P683" s="43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22"/>
      <c r="C684" s="22"/>
      <c r="D684" s="1"/>
      <c r="E684" s="23"/>
      <c r="F684" s="1"/>
      <c r="G684" s="1"/>
      <c r="H684" s="1"/>
      <c r="I684" s="43"/>
      <c r="J684" s="1"/>
      <c r="K684" s="1"/>
      <c r="L684" s="1"/>
      <c r="M684" s="1"/>
      <c r="N684" s="1"/>
      <c r="O684" s="1"/>
      <c r="P684" s="43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22"/>
      <c r="C685" s="22"/>
      <c r="D685" s="1"/>
      <c r="E685" s="23"/>
      <c r="F685" s="1"/>
      <c r="G685" s="1"/>
      <c r="H685" s="1"/>
      <c r="I685" s="43"/>
      <c r="J685" s="1"/>
      <c r="K685" s="1"/>
      <c r="L685" s="1"/>
      <c r="M685" s="1"/>
      <c r="N685" s="1"/>
      <c r="O685" s="1"/>
      <c r="P685" s="43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22"/>
      <c r="C686" s="22"/>
      <c r="D686" s="1"/>
      <c r="E686" s="23"/>
      <c r="F686" s="1"/>
      <c r="G686" s="1"/>
      <c r="H686" s="1"/>
      <c r="I686" s="43"/>
      <c r="J686" s="1"/>
      <c r="K686" s="1"/>
      <c r="L686" s="1"/>
      <c r="M686" s="1"/>
      <c r="N686" s="1"/>
      <c r="O686" s="1"/>
      <c r="P686" s="43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22"/>
      <c r="C687" s="22"/>
      <c r="D687" s="1"/>
      <c r="E687" s="23"/>
      <c r="F687" s="1"/>
      <c r="G687" s="1"/>
      <c r="H687" s="1"/>
      <c r="I687" s="43"/>
      <c r="J687" s="1"/>
      <c r="K687" s="1"/>
      <c r="L687" s="1"/>
      <c r="M687" s="1"/>
      <c r="N687" s="1"/>
      <c r="O687" s="1"/>
      <c r="P687" s="43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22"/>
      <c r="C688" s="22"/>
      <c r="D688" s="1"/>
      <c r="E688" s="23"/>
      <c r="F688" s="1"/>
      <c r="G688" s="1"/>
      <c r="H688" s="1"/>
      <c r="I688" s="43"/>
      <c r="J688" s="1"/>
      <c r="K688" s="1"/>
      <c r="L688" s="1"/>
      <c r="M688" s="1"/>
      <c r="N688" s="1"/>
      <c r="O688" s="1"/>
      <c r="P688" s="43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22"/>
      <c r="C689" s="22"/>
      <c r="D689" s="1"/>
      <c r="E689" s="23"/>
      <c r="F689" s="1"/>
      <c r="G689" s="1"/>
      <c r="H689" s="1"/>
      <c r="I689" s="43"/>
      <c r="J689" s="1"/>
      <c r="K689" s="1"/>
      <c r="L689" s="1"/>
      <c r="M689" s="1"/>
      <c r="N689" s="1"/>
      <c r="O689" s="1"/>
      <c r="P689" s="43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22"/>
      <c r="C690" s="22"/>
      <c r="D690" s="1"/>
      <c r="E690" s="23"/>
      <c r="F690" s="1"/>
      <c r="G690" s="1"/>
      <c r="H690" s="1"/>
      <c r="I690" s="43"/>
      <c r="J690" s="1"/>
      <c r="K690" s="1"/>
      <c r="L690" s="1"/>
      <c r="M690" s="1"/>
      <c r="N690" s="1"/>
      <c r="O690" s="1"/>
      <c r="P690" s="43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22"/>
      <c r="C691" s="22"/>
      <c r="D691" s="1"/>
      <c r="E691" s="23"/>
      <c r="F691" s="1"/>
      <c r="G691" s="1"/>
      <c r="H691" s="1"/>
      <c r="I691" s="43"/>
      <c r="J691" s="1"/>
      <c r="K691" s="1"/>
      <c r="L691" s="1"/>
      <c r="M691" s="1"/>
      <c r="N691" s="1"/>
      <c r="O691" s="1"/>
      <c r="P691" s="43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22"/>
      <c r="C692" s="22"/>
      <c r="D692" s="1"/>
      <c r="E692" s="23"/>
      <c r="F692" s="1"/>
      <c r="G692" s="1"/>
      <c r="H692" s="1"/>
      <c r="I692" s="43"/>
      <c r="J692" s="1"/>
      <c r="K692" s="1"/>
      <c r="L692" s="1"/>
      <c r="M692" s="1"/>
      <c r="N692" s="1"/>
      <c r="O692" s="1"/>
      <c r="P692" s="43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22"/>
      <c r="C693" s="22"/>
      <c r="D693" s="1"/>
      <c r="E693" s="23"/>
      <c r="F693" s="1"/>
      <c r="G693" s="1"/>
      <c r="H693" s="1"/>
      <c r="I693" s="43"/>
      <c r="J693" s="1"/>
      <c r="K693" s="1"/>
      <c r="L693" s="1"/>
      <c r="M693" s="1"/>
      <c r="N693" s="1"/>
      <c r="O693" s="1"/>
      <c r="P693" s="43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22"/>
      <c r="C694" s="22"/>
      <c r="D694" s="1"/>
      <c r="E694" s="23"/>
      <c r="F694" s="1"/>
      <c r="G694" s="1"/>
      <c r="H694" s="1"/>
      <c r="I694" s="43"/>
      <c r="J694" s="1"/>
      <c r="K694" s="1"/>
      <c r="L694" s="1"/>
      <c r="M694" s="1"/>
      <c r="N694" s="1"/>
      <c r="O694" s="1"/>
      <c r="P694" s="43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22"/>
      <c r="C695" s="22"/>
      <c r="D695" s="1"/>
      <c r="E695" s="23"/>
      <c r="F695" s="1"/>
      <c r="G695" s="1"/>
      <c r="H695" s="1"/>
      <c r="I695" s="43"/>
      <c r="J695" s="1"/>
      <c r="K695" s="1"/>
      <c r="L695" s="1"/>
      <c r="M695" s="1"/>
      <c r="N695" s="1"/>
      <c r="O695" s="1"/>
      <c r="P695" s="43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22"/>
      <c r="C696" s="22"/>
      <c r="D696" s="1"/>
      <c r="E696" s="23"/>
      <c r="F696" s="1"/>
      <c r="G696" s="1"/>
      <c r="H696" s="1"/>
      <c r="I696" s="43"/>
      <c r="J696" s="1"/>
      <c r="K696" s="1"/>
      <c r="L696" s="1"/>
      <c r="M696" s="1"/>
      <c r="N696" s="1"/>
      <c r="O696" s="1"/>
      <c r="P696" s="43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22"/>
      <c r="C697" s="22"/>
      <c r="D697" s="1"/>
      <c r="E697" s="23"/>
      <c r="F697" s="1"/>
      <c r="G697" s="1"/>
      <c r="H697" s="1"/>
      <c r="I697" s="43"/>
      <c r="J697" s="1"/>
      <c r="K697" s="1"/>
      <c r="L697" s="1"/>
      <c r="M697" s="1"/>
      <c r="N697" s="1"/>
      <c r="O697" s="1"/>
      <c r="P697" s="43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22"/>
      <c r="C698" s="22"/>
      <c r="D698" s="1"/>
      <c r="E698" s="23"/>
      <c r="F698" s="1"/>
      <c r="G698" s="1"/>
      <c r="H698" s="1"/>
      <c r="I698" s="43"/>
      <c r="J698" s="1"/>
      <c r="K698" s="1"/>
      <c r="L698" s="1"/>
      <c r="M698" s="1"/>
      <c r="N698" s="1"/>
      <c r="O698" s="1"/>
      <c r="P698" s="43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22"/>
      <c r="C699" s="22"/>
      <c r="D699" s="1"/>
      <c r="E699" s="23"/>
      <c r="F699" s="1"/>
      <c r="G699" s="1"/>
      <c r="H699" s="1"/>
      <c r="I699" s="43"/>
      <c r="J699" s="1"/>
      <c r="K699" s="1"/>
      <c r="L699" s="1"/>
      <c r="M699" s="1"/>
      <c r="N699" s="1"/>
      <c r="O699" s="1"/>
      <c r="P699" s="43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22"/>
      <c r="C700" s="22"/>
      <c r="D700" s="1"/>
      <c r="E700" s="23"/>
      <c r="F700" s="1"/>
      <c r="G700" s="1"/>
      <c r="H700" s="1"/>
      <c r="I700" s="43"/>
      <c r="J700" s="1"/>
      <c r="K700" s="1"/>
      <c r="L700" s="1"/>
      <c r="M700" s="1"/>
      <c r="N700" s="1"/>
      <c r="O700" s="1"/>
      <c r="P700" s="43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22"/>
      <c r="C701" s="22"/>
      <c r="D701" s="1"/>
      <c r="E701" s="23"/>
      <c r="F701" s="1"/>
      <c r="G701" s="1"/>
      <c r="H701" s="1"/>
      <c r="I701" s="43"/>
      <c r="J701" s="1"/>
      <c r="K701" s="1"/>
      <c r="L701" s="1"/>
      <c r="M701" s="1"/>
      <c r="N701" s="1"/>
      <c r="O701" s="1"/>
      <c r="P701" s="43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22"/>
      <c r="C702" s="22"/>
      <c r="D702" s="1"/>
      <c r="E702" s="23"/>
      <c r="F702" s="1"/>
      <c r="G702" s="1"/>
      <c r="H702" s="1"/>
      <c r="I702" s="43"/>
      <c r="J702" s="1"/>
      <c r="K702" s="1"/>
      <c r="L702" s="1"/>
      <c r="M702" s="1"/>
      <c r="N702" s="1"/>
      <c r="O702" s="1"/>
      <c r="P702" s="43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22"/>
      <c r="C703" s="22"/>
      <c r="D703" s="1"/>
      <c r="E703" s="23"/>
      <c r="F703" s="1"/>
      <c r="G703" s="1"/>
      <c r="H703" s="1"/>
      <c r="I703" s="43"/>
      <c r="J703" s="1"/>
      <c r="K703" s="1"/>
      <c r="L703" s="1"/>
      <c r="M703" s="1"/>
      <c r="N703" s="1"/>
      <c r="O703" s="1"/>
      <c r="P703" s="43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22"/>
      <c r="C704" s="22"/>
      <c r="D704" s="1"/>
      <c r="E704" s="23"/>
      <c r="F704" s="1"/>
      <c r="G704" s="1"/>
      <c r="H704" s="1"/>
      <c r="I704" s="43"/>
      <c r="J704" s="1"/>
      <c r="K704" s="1"/>
      <c r="L704" s="1"/>
      <c r="M704" s="1"/>
      <c r="N704" s="1"/>
      <c r="O704" s="1"/>
      <c r="P704" s="43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22"/>
      <c r="C705" s="22"/>
      <c r="D705" s="1"/>
      <c r="E705" s="23"/>
      <c r="F705" s="1"/>
      <c r="G705" s="1"/>
      <c r="H705" s="1"/>
      <c r="I705" s="43"/>
      <c r="J705" s="1"/>
      <c r="K705" s="1"/>
      <c r="L705" s="1"/>
      <c r="M705" s="1"/>
      <c r="N705" s="1"/>
      <c r="O705" s="1"/>
      <c r="P705" s="43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22"/>
      <c r="C706" s="22"/>
      <c r="D706" s="1"/>
      <c r="E706" s="23"/>
      <c r="F706" s="1"/>
      <c r="G706" s="1"/>
      <c r="H706" s="1"/>
      <c r="I706" s="43"/>
      <c r="J706" s="1"/>
      <c r="K706" s="1"/>
      <c r="L706" s="1"/>
      <c r="M706" s="1"/>
      <c r="N706" s="1"/>
      <c r="O706" s="1"/>
      <c r="P706" s="43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22"/>
      <c r="C707" s="22"/>
      <c r="D707" s="1"/>
      <c r="E707" s="23"/>
      <c r="F707" s="1"/>
      <c r="G707" s="1"/>
      <c r="H707" s="1"/>
      <c r="I707" s="43"/>
      <c r="J707" s="1"/>
      <c r="K707" s="1"/>
      <c r="L707" s="1"/>
      <c r="M707" s="1"/>
      <c r="N707" s="1"/>
      <c r="O707" s="1"/>
      <c r="P707" s="43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22"/>
      <c r="C708" s="22"/>
      <c r="D708" s="1"/>
      <c r="E708" s="23"/>
      <c r="F708" s="1"/>
      <c r="G708" s="1"/>
      <c r="H708" s="1"/>
      <c r="I708" s="43"/>
      <c r="J708" s="1"/>
      <c r="K708" s="1"/>
      <c r="L708" s="1"/>
      <c r="M708" s="1"/>
      <c r="N708" s="1"/>
      <c r="O708" s="1"/>
      <c r="P708" s="43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22"/>
      <c r="C709" s="22"/>
      <c r="D709" s="1"/>
      <c r="E709" s="23"/>
      <c r="F709" s="1"/>
      <c r="G709" s="1"/>
      <c r="H709" s="1"/>
      <c r="I709" s="43"/>
      <c r="J709" s="1"/>
      <c r="K709" s="1"/>
      <c r="L709" s="1"/>
      <c r="M709" s="1"/>
      <c r="N709" s="1"/>
      <c r="O709" s="1"/>
      <c r="P709" s="43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22"/>
      <c r="C710" s="22"/>
      <c r="D710" s="1"/>
      <c r="E710" s="23"/>
      <c r="F710" s="1"/>
      <c r="G710" s="1"/>
      <c r="H710" s="1"/>
      <c r="I710" s="43"/>
      <c r="J710" s="1"/>
      <c r="K710" s="1"/>
      <c r="L710" s="1"/>
      <c r="M710" s="1"/>
      <c r="N710" s="1"/>
      <c r="O710" s="1"/>
      <c r="P710" s="43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22"/>
      <c r="C711" s="22"/>
      <c r="D711" s="1"/>
      <c r="E711" s="23"/>
      <c r="F711" s="1"/>
      <c r="G711" s="1"/>
      <c r="H711" s="1"/>
      <c r="I711" s="43"/>
      <c r="J711" s="1"/>
      <c r="K711" s="1"/>
      <c r="L711" s="1"/>
      <c r="M711" s="1"/>
      <c r="N711" s="1"/>
      <c r="O711" s="1"/>
      <c r="P711" s="43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22"/>
      <c r="C712" s="22"/>
      <c r="D712" s="1"/>
      <c r="E712" s="23"/>
      <c r="F712" s="1"/>
      <c r="G712" s="1"/>
      <c r="H712" s="1"/>
      <c r="I712" s="43"/>
      <c r="J712" s="1"/>
      <c r="K712" s="1"/>
      <c r="L712" s="1"/>
      <c r="M712" s="1"/>
      <c r="N712" s="1"/>
      <c r="O712" s="1"/>
      <c r="P712" s="43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22"/>
      <c r="C713" s="22"/>
      <c r="D713" s="1"/>
      <c r="E713" s="23"/>
      <c r="F713" s="1"/>
      <c r="G713" s="1"/>
      <c r="H713" s="1"/>
      <c r="I713" s="43"/>
      <c r="J713" s="1"/>
      <c r="K713" s="1"/>
      <c r="L713" s="1"/>
      <c r="M713" s="1"/>
      <c r="N713" s="1"/>
      <c r="O713" s="1"/>
      <c r="P713" s="43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22"/>
      <c r="C714" s="22"/>
      <c r="D714" s="1"/>
      <c r="E714" s="23"/>
      <c r="F714" s="1"/>
      <c r="G714" s="1"/>
      <c r="H714" s="1"/>
      <c r="I714" s="43"/>
      <c r="J714" s="1"/>
      <c r="K714" s="1"/>
      <c r="L714" s="1"/>
      <c r="M714" s="1"/>
      <c r="N714" s="1"/>
      <c r="O714" s="1"/>
      <c r="P714" s="43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22"/>
      <c r="C715" s="22"/>
      <c r="D715" s="1"/>
      <c r="E715" s="23"/>
      <c r="F715" s="1"/>
      <c r="G715" s="1"/>
      <c r="H715" s="1"/>
      <c r="I715" s="43"/>
      <c r="J715" s="1"/>
      <c r="K715" s="1"/>
      <c r="L715" s="1"/>
      <c r="M715" s="1"/>
      <c r="N715" s="1"/>
      <c r="O715" s="1"/>
      <c r="P715" s="43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22"/>
      <c r="C716" s="22"/>
      <c r="D716" s="1"/>
      <c r="E716" s="23"/>
      <c r="F716" s="1"/>
      <c r="G716" s="1"/>
      <c r="H716" s="1"/>
      <c r="I716" s="43"/>
      <c r="J716" s="1"/>
      <c r="K716" s="1"/>
      <c r="L716" s="1"/>
      <c r="M716" s="1"/>
      <c r="N716" s="1"/>
      <c r="O716" s="1"/>
      <c r="P716" s="43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22"/>
      <c r="C717" s="22"/>
      <c r="D717" s="1"/>
      <c r="E717" s="23"/>
      <c r="F717" s="1"/>
      <c r="G717" s="1"/>
      <c r="H717" s="1"/>
      <c r="I717" s="43"/>
      <c r="J717" s="1"/>
      <c r="K717" s="1"/>
      <c r="L717" s="1"/>
      <c r="M717" s="1"/>
      <c r="N717" s="1"/>
      <c r="O717" s="1"/>
      <c r="P717" s="43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22"/>
      <c r="C718" s="22"/>
      <c r="D718" s="1"/>
      <c r="E718" s="23"/>
      <c r="F718" s="1"/>
      <c r="G718" s="1"/>
      <c r="H718" s="1"/>
      <c r="I718" s="43"/>
      <c r="J718" s="1"/>
      <c r="K718" s="1"/>
      <c r="L718" s="1"/>
      <c r="M718" s="1"/>
      <c r="N718" s="1"/>
      <c r="O718" s="1"/>
      <c r="P718" s="43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22"/>
      <c r="C719" s="22"/>
      <c r="D719" s="1"/>
      <c r="E719" s="23"/>
      <c r="F719" s="1"/>
      <c r="G719" s="1"/>
      <c r="H719" s="1"/>
      <c r="I719" s="43"/>
      <c r="J719" s="1"/>
      <c r="K719" s="1"/>
      <c r="L719" s="1"/>
      <c r="M719" s="1"/>
      <c r="N719" s="1"/>
      <c r="O719" s="1"/>
      <c r="P719" s="43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22"/>
      <c r="C720" s="22"/>
      <c r="D720" s="1"/>
      <c r="E720" s="23"/>
      <c r="F720" s="1"/>
      <c r="G720" s="1"/>
      <c r="H720" s="1"/>
      <c r="I720" s="43"/>
      <c r="J720" s="1"/>
      <c r="K720" s="1"/>
      <c r="L720" s="1"/>
      <c r="M720" s="1"/>
      <c r="N720" s="1"/>
      <c r="O720" s="1"/>
      <c r="P720" s="43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22"/>
      <c r="C721" s="22"/>
      <c r="D721" s="1"/>
      <c r="E721" s="23"/>
      <c r="F721" s="1"/>
      <c r="G721" s="1"/>
      <c r="H721" s="1"/>
      <c r="I721" s="43"/>
      <c r="J721" s="1"/>
      <c r="K721" s="1"/>
      <c r="L721" s="1"/>
      <c r="M721" s="1"/>
      <c r="N721" s="1"/>
      <c r="O721" s="1"/>
      <c r="P721" s="43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22"/>
      <c r="C722" s="22"/>
      <c r="D722" s="1"/>
      <c r="E722" s="23"/>
      <c r="F722" s="1"/>
      <c r="G722" s="1"/>
      <c r="H722" s="1"/>
      <c r="I722" s="43"/>
      <c r="J722" s="1"/>
      <c r="K722" s="1"/>
      <c r="L722" s="1"/>
      <c r="M722" s="1"/>
      <c r="N722" s="1"/>
      <c r="O722" s="1"/>
      <c r="P722" s="43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22"/>
      <c r="C723" s="22"/>
      <c r="D723" s="1"/>
      <c r="E723" s="23"/>
      <c r="F723" s="1"/>
      <c r="G723" s="1"/>
      <c r="H723" s="1"/>
      <c r="I723" s="43"/>
      <c r="J723" s="1"/>
      <c r="K723" s="1"/>
      <c r="L723" s="1"/>
      <c r="M723" s="1"/>
      <c r="N723" s="1"/>
      <c r="O723" s="1"/>
      <c r="P723" s="43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22"/>
      <c r="C724" s="22"/>
      <c r="D724" s="1"/>
      <c r="E724" s="23"/>
      <c r="F724" s="1"/>
      <c r="G724" s="1"/>
      <c r="H724" s="1"/>
      <c r="I724" s="43"/>
      <c r="J724" s="1"/>
      <c r="K724" s="1"/>
      <c r="L724" s="1"/>
      <c r="M724" s="1"/>
      <c r="N724" s="1"/>
      <c r="O724" s="1"/>
      <c r="P724" s="43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22"/>
      <c r="C725" s="22"/>
      <c r="D725" s="1"/>
      <c r="E725" s="23"/>
      <c r="F725" s="1"/>
      <c r="G725" s="1"/>
      <c r="H725" s="1"/>
      <c r="I725" s="43"/>
      <c r="J725" s="1"/>
      <c r="K725" s="1"/>
      <c r="L725" s="1"/>
      <c r="M725" s="1"/>
      <c r="N725" s="1"/>
      <c r="O725" s="1"/>
      <c r="P725" s="43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22"/>
      <c r="C726" s="22"/>
      <c r="D726" s="1"/>
      <c r="E726" s="23"/>
      <c r="F726" s="1"/>
      <c r="G726" s="1"/>
      <c r="H726" s="1"/>
      <c r="I726" s="43"/>
      <c r="J726" s="1"/>
      <c r="K726" s="1"/>
      <c r="L726" s="1"/>
      <c r="M726" s="1"/>
      <c r="N726" s="1"/>
      <c r="O726" s="1"/>
      <c r="P726" s="43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22"/>
      <c r="C727" s="22"/>
      <c r="D727" s="1"/>
      <c r="E727" s="23"/>
      <c r="F727" s="1"/>
      <c r="G727" s="1"/>
      <c r="H727" s="1"/>
      <c r="I727" s="43"/>
      <c r="J727" s="1"/>
      <c r="K727" s="1"/>
      <c r="L727" s="1"/>
      <c r="M727" s="1"/>
      <c r="N727" s="1"/>
      <c r="O727" s="1"/>
      <c r="P727" s="43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22"/>
      <c r="C728" s="22"/>
      <c r="D728" s="1"/>
      <c r="E728" s="23"/>
      <c r="F728" s="1"/>
      <c r="G728" s="1"/>
      <c r="H728" s="1"/>
      <c r="I728" s="43"/>
      <c r="J728" s="1"/>
      <c r="K728" s="1"/>
      <c r="L728" s="1"/>
      <c r="M728" s="1"/>
      <c r="N728" s="1"/>
      <c r="O728" s="1"/>
      <c r="P728" s="43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22"/>
      <c r="C729" s="22"/>
      <c r="D729" s="1"/>
      <c r="E729" s="23"/>
      <c r="F729" s="1"/>
      <c r="G729" s="1"/>
      <c r="H729" s="1"/>
      <c r="I729" s="43"/>
      <c r="J729" s="1"/>
      <c r="K729" s="1"/>
      <c r="L729" s="1"/>
      <c r="M729" s="1"/>
      <c r="N729" s="1"/>
      <c r="O729" s="1"/>
      <c r="P729" s="43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22"/>
      <c r="C730" s="22"/>
      <c r="D730" s="1"/>
      <c r="E730" s="23"/>
      <c r="F730" s="1"/>
      <c r="G730" s="1"/>
      <c r="H730" s="1"/>
      <c r="I730" s="43"/>
      <c r="J730" s="1"/>
      <c r="K730" s="1"/>
      <c r="L730" s="1"/>
      <c r="M730" s="1"/>
      <c r="N730" s="1"/>
      <c r="O730" s="1"/>
      <c r="P730" s="43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22"/>
      <c r="C731" s="22"/>
      <c r="D731" s="1"/>
      <c r="E731" s="23"/>
      <c r="F731" s="1"/>
      <c r="G731" s="1"/>
      <c r="H731" s="1"/>
      <c r="I731" s="43"/>
      <c r="J731" s="1"/>
      <c r="K731" s="1"/>
      <c r="L731" s="1"/>
      <c r="M731" s="1"/>
      <c r="N731" s="1"/>
      <c r="O731" s="1"/>
      <c r="P731" s="43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22"/>
      <c r="C732" s="22"/>
      <c r="D732" s="1"/>
      <c r="E732" s="23"/>
      <c r="F732" s="1"/>
      <c r="G732" s="1"/>
      <c r="H732" s="1"/>
      <c r="I732" s="43"/>
      <c r="J732" s="1"/>
      <c r="K732" s="1"/>
      <c r="L732" s="1"/>
      <c r="M732" s="1"/>
      <c r="N732" s="1"/>
      <c r="O732" s="1"/>
      <c r="P732" s="43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22"/>
      <c r="C733" s="22"/>
      <c r="D733" s="1"/>
      <c r="E733" s="23"/>
      <c r="F733" s="1"/>
      <c r="G733" s="1"/>
      <c r="H733" s="1"/>
      <c r="I733" s="43"/>
      <c r="J733" s="1"/>
      <c r="K733" s="1"/>
      <c r="L733" s="1"/>
      <c r="M733" s="1"/>
      <c r="N733" s="1"/>
      <c r="O733" s="1"/>
      <c r="P733" s="43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22"/>
      <c r="C734" s="22"/>
      <c r="D734" s="1"/>
      <c r="E734" s="23"/>
      <c r="F734" s="1"/>
      <c r="G734" s="1"/>
      <c r="H734" s="1"/>
      <c r="I734" s="43"/>
      <c r="J734" s="1"/>
      <c r="K734" s="1"/>
      <c r="L734" s="1"/>
      <c r="M734" s="1"/>
      <c r="N734" s="1"/>
      <c r="O734" s="1"/>
      <c r="P734" s="43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22"/>
      <c r="C735" s="22"/>
      <c r="D735" s="1"/>
      <c r="E735" s="23"/>
      <c r="F735" s="1"/>
      <c r="G735" s="1"/>
      <c r="H735" s="1"/>
      <c r="I735" s="43"/>
      <c r="J735" s="1"/>
      <c r="K735" s="1"/>
      <c r="L735" s="1"/>
      <c r="M735" s="1"/>
      <c r="N735" s="1"/>
      <c r="O735" s="1"/>
      <c r="P735" s="43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22"/>
      <c r="C736" s="22"/>
      <c r="D736" s="1"/>
      <c r="E736" s="23"/>
      <c r="F736" s="1"/>
      <c r="G736" s="1"/>
      <c r="H736" s="1"/>
      <c r="I736" s="43"/>
      <c r="J736" s="1"/>
      <c r="K736" s="1"/>
      <c r="L736" s="1"/>
      <c r="M736" s="1"/>
      <c r="N736" s="1"/>
      <c r="O736" s="1"/>
      <c r="P736" s="43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22"/>
      <c r="C737" s="22"/>
      <c r="D737" s="1"/>
      <c r="E737" s="23"/>
      <c r="F737" s="1"/>
      <c r="G737" s="1"/>
      <c r="H737" s="1"/>
      <c r="I737" s="43"/>
      <c r="J737" s="1"/>
      <c r="K737" s="1"/>
      <c r="L737" s="1"/>
      <c r="M737" s="1"/>
      <c r="N737" s="1"/>
      <c r="O737" s="1"/>
      <c r="P737" s="43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22"/>
      <c r="C738" s="22"/>
      <c r="D738" s="1"/>
      <c r="E738" s="23"/>
      <c r="F738" s="1"/>
      <c r="G738" s="1"/>
      <c r="H738" s="1"/>
      <c r="I738" s="43"/>
      <c r="J738" s="1"/>
      <c r="K738" s="1"/>
      <c r="L738" s="1"/>
      <c r="M738" s="1"/>
      <c r="N738" s="1"/>
      <c r="O738" s="1"/>
      <c r="P738" s="43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22"/>
      <c r="C739" s="22"/>
      <c r="D739" s="1"/>
      <c r="E739" s="23"/>
      <c r="F739" s="1"/>
      <c r="G739" s="1"/>
      <c r="H739" s="1"/>
      <c r="I739" s="43"/>
      <c r="J739" s="1"/>
      <c r="K739" s="1"/>
      <c r="L739" s="1"/>
      <c r="M739" s="1"/>
      <c r="N739" s="1"/>
      <c r="O739" s="1"/>
      <c r="P739" s="43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22"/>
      <c r="C740" s="22"/>
      <c r="D740" s="1"/>
      <c r="E740" s="23"/>
      <c r="F740" s="1"/>
      <c r="G740" s="1"/>
      <c r="H740" s="1"/>
      <c r="I740" s="43"/>
      <c r="J740" s="1"/>
      <c r="K740" s="1"/>
      <c r="L740" s="1"/>
      <c r="M740" s="1"/>
      <c r="N740" s="1"/>
      <c r="O740" s="1"/>
      <c r="P740" s="43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22"/>
      <c r="C741" s="22"/>
      <c r="D741" s="1"/>
      <c r="E741" s="23"/>
      <c r="F741" s="1"/>
      <c r="G741" s="1"/>
      <c r="H741" s="1"/>
      <c r="I741" s="43"/>
      <c r="J741" s="1"/>
      <c r="K741" s="1"/>
      <c r="L741" s="1"/>
      <c r="M741" s="1"/>
      <c r="N741" s="1"/>
      <c r="O741" s="1"/>
      <c r="P741" s="43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22"/>
      <c r="C742" s="22"/>
      <c r="D742" s="1"/>
      <c r="E742" s="23"/>
      <c r="F742" s="1"/>
      <c r="G742" s="1"/>
      <c r="H742" s="1"/>
      <c r="I742" s="43"/>
      <c r="J742" s="1"/>
      <c r="K742" s="1"/>
      <c r="L742" s="1"/>
      <c r="M742" s="1"/>
      <c r="N742" s="1"/>
      <c r="O742" s="1"/>
      <c r="P742" s="43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22"/>
      <c r="C743" s="22"/>
      <c r="D743" s="1"/>
      <c r="E743" s="23"/>
      <c r="F743" s="1"/>
      <c r="G743" s="1"/>
      <c r="H743" s="1"/>
      <c r="I743" s="43"/>
      <c r="J743" s="1"/>
      <c r="K743" s="1"/>
      <c r="L743" s="1"/>
      <c r="M743" s="1"/>
      <c r="N743" s="1"/>
      <c r="O743" s="1"/>
      <c r="P743" s="43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22"/>
      <c r="C744" s="22"/>
      <c r="D744" s="1"/>
      <c r="E744" s="23"/>
      <c r="F744" s="1"/>
      <c r="G744" s="1"/>
      <c r="H744" s="1"/>
      <c r="I744" s="43"/>
      <c r="J744" s="1"/>
      <c r="K744" s="1"/>
      <c r="L744" s="1"/>
      <c r="M744" s="1"/>
      <c r="N744" s="1"/>
      <c r="O744" s="1"/>
      <c r="P744" s="43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22"/>
      <c r="C745" s="22"/>
      <c r="D745" s="1"/>
      <c r="E745" s="23"/>
      <c r="F745" s="1"/>
      <c r="G745" s="1"/>
      <c r="H745" s="1"/>
      <c r="I745" s="43"/>
      <c r="J745" s="1"/>
      <c r="K745" s="1"/>
      <c r="L745" s="1"/>
      <c r="M745" s="1"/>
      <c r="N745" s="1"/>
      <c r="O745" s="1"/>
      <c r="P745" s="43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22"/>
      <c r="C746" s="22"/>
      <c r="D746" s="1"/>
      <c r="E746" s="23"/>
      <c r="F746" s="1"/>
      <c r="G746" s="1"/>
      <c r="H746" s="1"/>
      <c r="I746" s="43"/>
      <c r="J746" s="1"/>
      <c r="K746" s="1"/>
      <c r="L746" s="1"/>
      <c r="M746" s="1"/>
      <c r="N746" s="1"/>
      <c r="O746" s="1"/>
      <c r="P746" s="43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22"/>
      <c r="C747" s="22"/>
      <c r="D747" s="1"/>
      <c r="E747" s="23"/>
      <c r="F747" s="1"/>
      <c r="G747" s="1"/>
      <c r="H747" s="1"/>
      <c r="I747" s="43"/>
      <c r="J747" s="1"/>
      <c r="K747" s="1"/>
      <c r="L747" s="1"/>
      <c r="M747" s="1"/>
      <c r="N747" s="1"/>
      <c r="O747" s="1"/>
      <c r="P747" s="43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22"/>
      <c r="C748" s="22"/>
      <c r="D748" s="1"/>
      <c r="E748" s="23"/>
      <c r="F748" s="1"/>
      <c r="G748" s="1"/>
      <c r="H748" s="1"/>
      <c r="I748" s="43"/>
      <c r="J748" s="1"/>
      <c r="K748" s="1"/>
      <c r="L748" s="1"/>
      <c r="M748" s="1"/>
      <c r="N748" s="1"/>
      <c r="O748" s="1"/>
      <c r="P748" s="43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22"/>
      <c r="C749" s="22"/>
      <c r="D749" s="1"/>
      <c r="E749" s="23"/>
      <c r="F749" s="1"/>
      <c r="G749" s="1"/>
      <c r="H749" s="1"/>
      <c r="I749" s="43"/>
      <c r="J749" s="1"/>
      <c r="K749" s="1"/>
      <c r="L749" s="1"/>
      <c r="M749" s="1"/>
      <c r="N749" s="1"/>
      <c r="O749" s="1"/>
      <c r="P749" s="43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22"/>
      <c r="C750" s="22"/>
      <c r="D750" s="1"/>
      <c r="E750" s="23"/>
      <c r="F750" s="1"/>
      <c r="G750" s="1"/>
      <c r="H750" s="1"/>
      <c r="I750" s="43"/>
      <c r="J750" s="1"/>
      <c r="K750" s="1"/>
      <c r="L750" s="1"/>
      <c r="M750" s="1"/>
      <c r="N750" s="1"/>
      <c r="O750" s="1"/>
      <c r="P750" s="43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22"/>
      <c r="C751" s="22"/>
      <c r="D751" s="1"/>
      <c r="E751" s="23"/>
      <c r="F751" s="1"/>
      <c r="G751" s="1"/>
      <c r="H751" s="1"/>
      <c r="I751" s="43"/>
      <c r="J751" s="1"/>
      <c r="K751" s="1"/>
      <c r="L751" s="1"/>
      <c r="M751" s="1"/>
      <c r="N751" s="1"/>
      <c r="O751" s="1"/>
      <c r="P751" s="43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22"/>
      <c r="C752" s="22"/>
      <c r="D752" s="1"/>
      <c r="E752" s="23"/>
      <c r="F752" s="1"/>
      <c r="G752" s="1"/>
      <c r="H752" s="1"/>
      <c r="I752" s="43"/>
      <c r="J752" s="1"/>
      <c r="K752" s="1"/>
      <c r="L752" s="1"/>
      <c r="M752" s="1"/>
      <c r="N752" s="1"/>
      <c r="O752" s="1"/>
      <c r="P752" s="43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22"/>
      <c r="C753" s="22"/>
      <c r="D753" s="1"/>
      <c r="E753" s="23"/>
      <c r="F753" s="1"/>
      <c r="G753" s="1"/>
      <c r="H753" s="1"/>
      <c r="I753" s="43"/>
      <c r="J753" s="1"/>
      <c r="K753" s="1"/>
      <c r="L753" s="1"/>
      <c r="M753" s="1"/>
      <c r="N753" s="1"/>
      <c r="O753" s="1"/>
      <c r="P753" s="43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22"/>
      <c r="C754" s="22"/>
      <c r="D754" s="1"/>
      <c r="E754" s="23"/>
      <c r="F754" s="1"/>
      <c r="G754" s="1"/>
      <c r="H754" s="1"/>
      <c r="I754" s="43"/>
      <c r="J754" s="1"/>
      <c r="K754" s="1"/>
      <c r="L754" s="1"/>
      <c r="M754" s="1"/>
      <c r="N754" s="1"/>
      <c r="O754" s="1"/>
      <c r="P754" s="43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22"/>
      <c r="C755" s="22"/>
      <c r="D755" s="1"/>
      <c r="E755" s="23"/>
      <c r="F755" s="1"/>
      <c r="G755" s="1"/>
      <c r="H755" s="1"/>
      <c r="I755" s="43"/>
      <c r="J755" s="1"/>
      <c r="K755" s="1"/>
      <c r="L755" s="1"/>
      <c r="M755" s="1"/>
      <c r="N755" s="1"/>
      <c r="O755" s="1"/>
      <c r="P755" s="43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22"/>
      <c r="C756" s="22"/>
      <c r="D756" s="1"/>
      <c r="E756" s="23"/>
      <c r="F756" s="1"/>
      <c r="G756" s="1"/>
      <c r="H756" s="1"/>
      <c r="I756" s="43"/>
      <c r="J756" s="1"/>
      <c r="K756" s="1"/>
      <c r="L756" s="1"/>
      <c r="M756" s="1"/>
      <c r="N756" s="1"/>
      <c r="O756" s="1"/>
      <c r="P756" s="43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22"/>
      <c r="C757" s="22"/>
      <c r="D757" s="1"/>
      <c r="E757" s="23"/>
      <c r="F757" s="1"/>
      <c r="G757" s="1"/>
      <c r="H757" s="1"/>
      <c r="I757" s="43"/>
      <c r="J757" s="1"/>
      <c r="K757" s="1"/>
      <c r="L757" s="1"/>
      <c r="M757" s="1"/>
      <c r="N757" s="1"/>
      <c r="O757" s="1"/>
      <c r="P757" s="43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22"/>
      <c r="C758" s="22"/>
      <c r="D758" s="1"/>
      <c r="E758" s="23"/>
      <c r="F758" s="1"/>
      <c r="G758" s="1"/>
      <c r="H758" s="1"/>
      <c r="I758" s="43"/>
      <c r="J758" s="1"/>
      <c r="K758" s="1"/>
      <c r="L758" s="1"/>
      <c r="M758" s="1"/>
      <c r="N758" s="1"/>
      <c r="O758" s="1"/>
      <c r="P758" s="43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22"/>
      <c r="C759" s="22"/>
      <c r="D759" s="1"/>
      <c r="E759" s="23"/>
      <c r="F759" s="1"/>
      <c r="G759" s="1"/>
      <c r="H759" s="1"/>
      <c r="I759" s="43"/>
      <c r="J759" s="1"/>
      <c r="K759" s="1"/>
      <c r="L759" s="1"/>
      <c r="M759" s="1"/>
      <c r="N759" s="1"/>
      <c r="O759" s="1"/>
      <c r="P759" s="43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22"/>
      <c r="C760" s="22"/>
      <c r="D760" s="1"/>
      <c r="E760" s="23"/>
      <c r="F760" s="1"/>
      <c r="G760" s="1"/>
      <c r="H760" s="1"/>
      <c r="I760" s="43"/>
      <c r="J760" s="1"/>
      <c r="K760" s="1"/>
      <c r="L760" s="1"/>
      <c r="M760" s="1"/>
      <c r="N760" s="1"/>
      <c r="O760" s="1"/>
      <c r="P760" s="43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22"/>
      <c r="C761" s="22"/>
      <c r="D761" s="1"/>
      <c r="E761" s="23"/>
      <c r="F761" s="1"/>
      <c r="G761" s="1"/>
      <c r="H761" s="1"/>
      <c r="I761" s="43"/>
      <c r="J761" s="1"/>
      <c r="K761" s="1"/>
      <c r="L761" s="1"/>
      <c r="M761" s="1"/>
      <c r="N761" s="1"/>
      <c r="O761" s="1"/>
      <c r="P761" s="43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22"/>
      <c r="C762" s="22"/>
      <c r="D762" s="1"/>
      <c r="E762" s="23"/>
      <c r="F762" s="1"/>
      <c r="G762" s="1"/>
      <c r="H762" s="1"/>
      <c r="I762" s="43"/>
      <c r="J762" s="1"/>
      <c r="K762" s="1"/>
      <c r="L762" s="1"/>
      <c r="M762" s="1"/>
      <c r="N762" s="1"/>
      <c r="O762" s="1"/>
      <c r="P762" s="43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22"/>
      <c r="C763" s="22"/>
      <c r="D763" s="1"/>
      <c r="E763" s="23"/>
      <c r="F763" s="1"/>
      <c r="G763" s="1"/>
      <c r="H763" s="1"/>
      <c r="I763" s="43"/>
      <c r="J763" s="1"/>
      <c r="K763" s="1"/>
      <c r="L763" s="1"/>
      <c r="M763" s="1"/>
      <c r="N763" s="1"/>
      <c r="O763" s="1"/>
      <c r="P763" s="43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22"/>
      <c r="C764" s="22"/>
      <c r="D764" s="1"/>
      <c r="E764" s="23"/>
      <c r="F764" s="1"/>
      <c r="G764" s="1"/>
      <c r="H764" s="1"/>
      <c r="I764" s="43"/>
      <c r="J764" s="1"/>
      <c r="K764" s="1"/>
      <c r="L764" s="1"/>
      <c r="M764" s="1"/>
      <c r="N764" s="1"/>
      <c r="O764" s="1"/>
      <c r="P764" s="43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22"/>
      <c r="C765" s="22"/>
      <c r="D765" s="1"/>
      <c r="E765" s="23"/>
      <c r="F765" s="1"/>
      <c r="G765" s="1"/>
      <c r="H765" s="1"/>
      <c r="I765" s="43"/>
      <c r="J765" s="1"/>
      <c r="K765" s="1"/>
      <c r="L765" s="1"/>
      <c r="M765" s="1"/>
      <c r="N765" s="1"/>
      <c r="O765" s="1"/>
      <c r="P765" s="43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22"/>
      <c r="C766" s="22"/>
      <c r="D766" s="1"/>
      <c r="E766" s="23"/>
      <c r="F766" s="1"/>
      <c r="G766" s="1"/>
      <c r="H766" s="1"/>
      <c r="I766" s="43"/>
      <c r="J766" s="1"/>
      <c r="K766" s="1"/>
      <c r="L766" s="1"/>
      <c r="M766" s="1"/>
      <c r="N766" s="1"/>
      <c r="O766" s="1"/>
      <c r="P766" s="43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22"/>
      <c r="C767" s="22"/>
      <c r="D767" s="1"/>
      <c r="E767" s="23"/>
      <c r="F767" s="1"/>
      <c r="G767" s="1"/>
      <c r="H767" s="1"/>
      <c r="I767" s="43"/>
      <c r="J767" s="1"/>
      <c r="K767" s="1"/>
      <c r="L767" s="1"/>
      <c r="M767" s="1"/>
      <c r="N767" s="1"/>
      <c r="O767" s="1"/>
      <c r="P767" s="43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22"/>
      <c r="C768" s="22"/>
      <c r="D768" s="1"/>
      <c r="E768" s="23"/>
      <c r="F768" s="1"/>
      <c r="G768" s="1"/>
      <c r="H768" s="1"/>
      <c r="I768" s="43"/>
      <c r="J768" s="1"/>
      <c r="K768" s="1"/>
      <c r="L768" s="1"/>
      <c r="M768" s="1"/>
      <c r="N768" s="1"/>
      <c r="O768" s="1"/>
      <c r="P768" s="43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22"/>
      <c r="C769" s="22"/>
      <c r="D769" s="1"/>
      <c r="E769" s="23"/>
      <c r="F769" s="1"/>
      <c r="G769" s="1"/>
      <c r="H769" s="1"/>
      <c r="I769" s="43"/>
      <c r="J769" s="1"/>
      <c r="K769" s="1"/>
      <c r="L769" s="1"/>
      <c r="M769" s="1"/>
      <c r="N769" s="1"/>
      <c r="O769" s="1"/>
      <c r="P769" s="43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22"/>
      <c r="C770" s="22"/>
      <c r="D770" s="1"/>
      <c r="E770" s="23"/>
      <c r="F770" s="1"/>
      <c r="G770" s="1"/>
      <c r="H770" s="1"/>
      <c r="I770" s="43"/>
      <c r="J770" s="1"/>
      <c r="K770" s="1"/>
      <c r="L770" s="1"/>
      <c r="M770" s="1"/>
      <c r="N770" s="1"/>
      <c r="O770" s="1"/>
      <c r="P770" s="43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22"/>
      <c r="C771" s="22"/>
      <c r="D771" s="1"/>
      <c r="E771" s="23"/>
      <c r="F771" s="1"/>
      <c r="G771" s="1"/>
      <c r="H771" s="1"/>
      <c r="I771" s="43"/>
      <c r="J771" s="1"/>
      <c r="K771" s="1"/>
      <c r="L771" s="1"/>
      <c r="M771" s="1"/>
      <c r="N771" s="1"/>
      <c r="O771" s="1"/>
      <c r="P771" s="43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22"/>
      <c r="C772" s="22"/>
      <c r="D772" s="1"/>
      <c r="E772" s="23"/>
      <c r="F772" s="1"/>
      <c r="G772" s="1"/>
      <c r="H772" s="1"/>
      <c r="I772" s="43"/>
      <c r="J772" s="1"/>
      <c r="K772" s="1"/>
      <c r="L772" s="1"/>
      <c r="M772" s="1"/>
      <c r="N772" s="1"/>
      <c r="O772" s="1"/>
      <c r="P772" s="43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22"/>
      <c r="C773" s="22"/>
      <c r="D773" s="1"/>
      <c r="E773" s="23"/>
      <c r="F773" s="1"/>
      <c r="G773" s="1"/>
      <c r="H773" s="1"/>
      <c r="I773" s="43"/>
      <c r="J773" s="1"/>
      <c r="K773" s="1"/>
      <c r="L773" s="1"/>
      <c r="M773" s="1"/>
      <c r="N773" s="1"/>
      <c r="O773" s="1"/>
      <c r="P773" s="43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22"/>
      <c r="C774" s="22"/>
      <c r="D774" s="1"/>
      <c r="E774" s="23"/>
      <c r="F774" s="1"/>
      <c r="G774" s="1"/>
      <c r="H774" s="1"/>
      <c r="I774" s="43"/>
      <c r="J774" s="1"/>
      <c r="K774" s="1"/>
      <c r="L774" s="1"/>
      <c r="M774" s="1"/>
      <c r="N774" s="1"/>
      <c r="O774" s="1"/>
      <c r="P774" s="43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22"/>
      <c r="C775" s="22"/>
      <c r="D775" s="1"/>
      <c r="E775" s="23"/>
      <c r="F775" s="1"/>
      <c r="G775" s="1"/>
      <c r="H775" s="1"/>
      <c r="I775" s="43"/>
      <c r="J775" s="1"/>
      <c r="K775" s="1"/>
      <c r="L775" s="1"/>
      <c r="M775" s="1"/>
      <c r="N775" s="1"/>
      <c r="O775" s="1"/>
      <c r="P775" s="43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22"/>
      <c r="C776" s="22"/>
      <c r="D776" s="1"/>
      <c r="E776" s="23"/>
      <c r="F776" s="1"/>
      <c r="G776" s="1"/>
      <c r="H776" s="1"/>
      <c r="I776" s="43"/>
      <c r="J776" s="1"/>
      <c r="K776" s="1"/>
      <c r="L776" s="1"/>
      <c r="M776" s="1"/>
      <c r="N776" s="1"/>
      <c r="O776" s="1"/>
      <c r="P776" s="43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22"/>
      <c r="C777" s="22"/>
      <c r="D777" s="1"/>
      <c r="E777" s="23"/>
      <c r="F777" s="1"/>
      <c r="G777" s="1"/>
      <c r="H777" s="1"/>
      <c r="I777" s="43"/>
      <c r="J777" s="1"/>
      <c r="K777" s="1"/>
      <c r="L777" s="1"/>
      <c r="M777" s="1"/>
      <c r="N777" s="1"/>
      <c r="O777" s="1"/>
      <c r="P777" s="43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22"/>
      <c r="C778" s="22"/>
      <c r="D778" s="1"/>
      <c r="E778" s="23"/>
      <c r="F778" s="1"/>
      <c r="G778" s="1"/>
      <c r="H778" s="1"/>
      <c r="I778" s="43"/>
      <c r="J778" s="1"/>
      <c r="K778" s="1"/>
      <c r="L778" s="1"/>
      <c r="M778" s="1"/>
      <c r="N778" s="1"/>
      <c r="O778" s="1"/>
      <c r="P778" s="43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22"/>
      <c r="C779" s="22"/>
      <c r="D779" s="1"/>
      <c r="E779" s="23"/>
      <c r="F779" s="1"/>
      <c r="G779" s="1"/>
      <c r="H779" s="1"/>
      <c r="I779" s="43"/>
      <c r="J779" s="1"/>
      <c r="K779" s="1"/>
      <c r="L779" s="1"/>
      <c r="M779" s="1"/>
      <c r="N779" s="1"/>
      <c r="O779" s="1"/>
      <c r="P779" s="43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22"/>
      <c r="C780" s="22"/>
      <c r="D780" s="1"/>
      <c r="E780" s="23"/>
      <c r="F780" s="1"/>
      <c r="G780" s="1"/>
      <c r="H780" s="1"/>
      <c r="I780" s="43"/>
      <c r="J780" s="1"/>
      <c r="K780" s="1"/>
      <c r="L780" s="1"/>
      <c r="M780" s="1"/>
      <c r="N780" s="1"/>
      <c r="O780" s="1"/>
      <c r="P780" s="43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22"/>
      <c r="C781" s="22"/>
      <c r="D781" s="1"/>
      <c r="E781" s="23"/>
      <c r="F781" s="1"/>
      <c r="G781" s="1"/>
      <c r="H781" s="1"/>
      <c r="I781" s="43"/>
      <c r="J781" s="1"/>
      <c r="K781" s="1"/>
      <c r="L781" s="1"/>
      <c r="M781" s="1"/>
      <c r="N781" s="1"/>
      <c r="O781" s="1"/>
      <c r="P781" s="43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22"/>
      <c r="C782" s="22"/>
      <c r="D782" s="1"/>
      <c r="E782" s="23"/>
      <c r="F782" s="1"/>
      <c r="G782" s="1"/>
      <c r="H782" s="1"/>
      <c r="I782" s="43"/>
      <c r="J782" s="1"/>
      <c r="K782" s="1"/>
      <c r="L782" s="1"/>
      <c r="M782" s="1"/>
      <c r="N782" s="1"/>
      <c r="O782" s="1"/>
      <c r="P782" s="43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22"/>
      <c r="C783" s="22"/>
      <c r="D783" s="1"/>
      <c r="E783" s="23"/>
      <c r="F783" s="1"/>
      <c r="G783" s="1"/>
      <c r="H783" s="1"/>
      <c r="I783" s="43"/>
      <c r="J783" s="1"/>
      <c r="K783" s="1"/>
      <c r="L783" s="1"/>
      <c r="M783" s="1"/>
      <c r="N783" s="1"/>
      <c r="O783" s="1"/>
      <c r="P783" s="43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22"/>
      <c r="C784" s="22"/>
      <c r="D784" s="1"/>
      <c r="E784" s="23"/>
      <c r="F784" s="1"/>
      <c r="G784" s="1"/>
      <c r="H784" s="1"/>
      <c r="I784" s="43"/>
      <c r="J784" s="1"/>
      <c r="K784" s="1"/>
      <c r="L784" s="1"/>
      <c r="M784" s="1"/>
      <c r="N784" s="1"/>
      <c r="O784" s="1"/>
      <c r="P784" s="43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22"/>
      <c r="C785" s="22"/>
      <c r="D785" s="1"/>
      <c r="E785" s="23"/>
      <c r="F785" s="1"/>
      <c r="G785" s="1"/>
      <c r="H785" s="1"/>
      <c r="I785" s="43"/>
      <c r="J785" s="1"/>
      <c r="K785" s="1"/>
      <c r="L785" s="1"/>
      <c r="M785" s="1"/>
      <c r="N785" s="1"/>
      <c r="O785" s="1"/>
      <c r="P785" s="43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22"/>
      <c r="C786" s="22"/>
      <c r="D786" s="1"/>
      <c r="E786" s="23"/>
      <c r="F786" s="1"/>
      <c r="G786" s="1"/>
      <c r="H786" s="1"/>
      <c r="I786" s="43"/>
      <c r="J786" s="1"/>
      <c r="K786" s="1"/>
      <c r="L786" s="1"/>
      <c r="M786" s="1"/>
      <c r="N786" s="1"/>
      <c r="O786" s="1"/>
      <c r="P786" s="43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22"/>
      <c r="C787" s="22"/>
      <c r="D787" s="1"/>
      <c r="E787" s="23"/>
      <c r="F787" s="1"/>
      <c r="G787" s="1"/>
      <c r="H787" s="1"/>
      <c r="I787" s="43"/>
      <c r="J787" s="1"/>
      <c r="K787" s="1"/>
      <c r="L787" s="1"/>
      <c r="M787" s="1"/>
      <c r="N787" s="1"/>
      <c r="O787" s="1"/>
      <c r="P787" s="43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22"/>
      <c r="C788" s="22"/>
      <c r="D788" s="1"/>
      <c r="E788" s="23"/>
      <c r="F788" s="1"/>
      <c r="G788" s="1"/>
      <c r="H788" s="1"/>
      <c r="I788" s="43"/>
      <c r="J788" s="1"/>
      <c r="K788" s="1"/>
      <c r="L788" s="1"/>
      <c r="M788" s="1"/>
      <c r="N788" s="1"/>
      <c r="O788" s="1"/>
      <c r="P788" s="43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22"/>
      <c r="C789" s="22"/>
      <c r="D789" s="1"/>
      <c r="E789" s="23"/>
      <c r="F789" s="1"/>
      <c r="G789" s="1"/>
      <c r="H789" s="1"/>
      <c r="I789" s="43"/>
      <c r="J789" s="1"/>
      <c r="K789" s="1"/>
      <c r="L789" s="1"/>
      <c r="M789" s="1"/>
      <c r="N789" s="1"/>
      <c r="O789" s="1"/>
      <c r="P789" s="43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22"/>
      <c r="C790" s="22"/>
      <c r="D790" s="1"/>
      <c r="E790" s="23"/>
      <c r="F790" s="1"/>
      <c r="G790" s="1"/>
      <c r="H790" s="1"/>
      <c r="I790" s="43"/>
      <c r="J790" s="1"/>
      <c r="K790" s="1"/>
      <c r="L790" s="1"/>
      <c r="M790" s="1"/>
      <c r="N790" s="1"/>
      <c r="O790" s="1"/>
      <c r="P790" s="43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22"/>
      <c r="C791" s="22"/>
      <c r="D791" s="1"/>
      <c r="E791" s="23"/>
      <c r="F791" s="1"/>
      <c r="G791" s="1"/>
      <c r="H791" s="1"/>
      <c r="I791" s="43"/>
      <c r="J791" s="1"/>
      <c r="K791" s="1"/>
      <c r="L791" s="1"/>
      <c r="M791" s="1"/>
      <c r="N791" s="1"/>
      <c r="O791" s="1"/>
      <c r="P791" s="43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22"/>
      <c r="C792" s="22"/>
      <c r="D792" s="1"/>
      <c r="E792" s="23"/>
      <c r="F792" s="1"/>
      <c r="G792" s="1"/>
      <c r="H792" s="1"/>
      <c r="I792" s="43"/>
      <c r="J792" s="1"/>
      <c r="K792" s="1"/>
      <c r="L792" s="1"/>
      <c r="M792" s="1"/>
      <c r="N792" s="1"/>
      <c r="O792" s="1"/>
      <c r="P792" s="43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22"/>
      <c r="C793" s="22"/>
      <c r="D793" s="1"/>
      <c r="E793" s="23"/>
      <c r="F793" s="1"/>
      <c r="G793" s="1"/>
      <c r="H793" s="1"/>
      <c r="I793" s="43"/>
      <c r="J793" s="1"/>
      <c r="K793" s="1"/>
      <c r="L793" s="1"/>
      <c r="M793" s="1"/>
      <c r="N793" s="1"/>
      <c r="O793" s="1"/>
      <c r="P793" s="43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22"/>
      <c r="C794" s="22"/>
      <c r="D794" s="1"/>
      <c r="E794" s="23"/>
      <c r="F794" s="1"/>
      <c r="G794" s="1"/>
      <c r="H794" s="1"/>
      <c r="I794" s="43"/>
      <c r="J794" s="1"/>
      <c r="K794" s="1"/>
      <c r="L794" s="1"/>
      <c r="M794" s="1"/>
      <c r="N794" s="1"/>
      <c r="O794" s="1"/>
      <c r="P794" s="43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22"/>
      <c r="C795" s="22"/>
      <c r="D795" s="1"/>
      <c r="E795" s="23"/>
      <c r="F795" s="1"/>
      <c r="G795" s="1"/>
      <c r="H795" s="1"/>
      <c r="I795" s="43"/>
      <c r="J795" s="1"/>
      <c r="K795" s="1"/>
      <c r="L795" s="1"/>
      <c r="M795" s="1"/>
      <c r="N795" s="1"/>
      <c r="O795" s="1"/>
      <c r="P795" s="43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22"/>
      <c r="C796" s="22"/>
      <c r="D796" s="1"/>
      <c r="E796" s="23"/>
      <c r="F796" s="1"/>
      <c r="G796" s="1"/>
      <c r="H796" s="1"/>
      <c r="I796" s="43"/>
      <c r="J796" s="1"/>
      <c r="K796" s="1"/>
      <c r="L796" s="1"/>
      <c r="M796" s="1"/>
      <c r="N796" s="1"/>
      <c r="O796" s="1"/>
      <c r="P796" s="43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22"/>
      <c r="C797" s="22"/>
      <c r="D797" s="1"/>
      <c r="E797" s="23"/>
      <c r="F797" s="1"/>
      <c r="G797" s="1"/>
      <c r="H797" s="1"/>
      <c r="I797" s="43"/>
      <c r="J797" s="1"/>
      <c r="K797" s="1"/>
      <c r="L797" s="1"/>
      <c r="M797" s="1"/>
      <c r="N797" s="1"/>
      <c r="O797" s="1"/>
      <c r="P797" s="43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22"/>
      <c r="C798" s="22"/>
      <c r="D798" s="1"/>
      <c r="E798" s="23"/>
      <c r="F798" s="1"/>
      <c r="G798" s="1"/>
      <c r="H798" s="1"/>
      <c r="I798" s="43"/>
      <c r="J798" s="1"/>
      <c r="K798" s="1"/>
      <c r="L798" s="1"/>
      <c r="M798" s="1"/>
      <c r="N798" s="1"/>
      <c r="O798" s="1"/>
      <c r="P798" s="43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22"/>
      <c r="C799" s="22"/>
      <c r="D799" s="1"/>
      <c r="E799" s="23"/>
      <c r="F799" s="1"/>
      <c r="G799" s="1"/>
      <c r="H799" s="1"/>
      <c r="I799" s="43"/>
      <c r="J799" s="1"/>
      <c r="K799" s="1"/>
      <c r="L799" s="1"/>
      <c r="M799" s="1"/>
      <c r="N799" s="1"/>
      <c r="O799" s="1"/>
      <c r="P799" s="43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22"/>
      <c r="C800" s="22"/>
      <c r="D800" s="1"/>
      <c r="E800" s="23"/>
      <c r="F800" s="1"/>
      <c r="G800" s="1"/>
      <c r="H800" s="1"/>
      <c r="I800" s="43"/>
      <c r="J800" s="1"/>
      <c r="K800" s="1"/>
      <c r="L800" s="1"/>
      <c r="M800" s="1"/>
      <c r="N800" s="1"/>
      <c r="O800" s="1"/>
      <c r="P800" s="43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22"/>
      <c r="C801" s="22"/>
      <c r="D801" s="1"/>
      <c r="E801" s="23"/>
      <c r="F801" s="1"/>
      <c r="G801" s="1"/>
      <c r="H801" s="1"/>
      <c r="I801" s="43"/>
      <c r="J801" s="1"/>
      <c r="K801" s="1"/>
      <c r="L801" s="1"/>
      <c r="M801" s="1"/>
      <c r="N801" s="1"/>
      <c r="O801" s="1"/>
      <c r="P801" s="43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22"/>
      <c r="C802" s="22"/>
      <c r="D802" s="1"/>
      <c r="E802" s="23"/>
      <c r="F802" s="1"/>
      <c r="G802" s="1"/>
      <c r="H802" s="1"/>
      <c r="I802" s="43"/>
      <c r="J802" s="1"/>
      <c r="K802" s="1"/>
      <c r="L802" s="1"/>
      <c r="M802" s="1"/>
      <c r="N802" s="1"/>
      <c r="O802" s="1"/>
      <c r="P802" s="43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22"/>
      <c r="C803" s="22"/>
      <c r="D803" s="1"/>
      <c r="E803" s="23"/>
      <c r="F803" s="1"/>
      <c r="G803" s="1"/>
      <c r="H803" s="1"/>
      <c r="I803" s="43"/>
      <c r="J803" s="1"/>
      <c r="K803" s="1"/>
      <c r="L803" s="1"/>
      <c r="M803" s="1"/>
      <c r="N803" s="1"/>
      <c r="O803" s="1"/>
      <c r="P803" s="43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22"/>
      <c r="C804" s="22"/>
      <c r="D804" s="1"/>
      <c r="E804" s="23"/>
      <c r="F804" s="1"/>
      <c r="G804" s="1"/>
      <c r="H804" s="1"/>
      <c r="I804" s="43"/>
      <c r="J804" s="1"/>
      <c r="K804" s="1"/>
      <c r="L804" s="1"/>
      <c r="M804" s="1"/>
      <c r="N804" s="1"/>
      <c r="O804" s="1"/>
      <c r="P804" s="43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22"/>
      <c r="C805" s="22"/>
      <c r="D805" s="1"/>
      <c r="E805" s="23"/>
      <c r="F805" s="1"/>
      <c r="G805" s="1"/>
      <c r="H805" s="1"/>
      <c r="I805" s="43"/>
      <c r="J805" s="1"/>
      <c r="K805" s="1"/>
      <c r="L805" s="1"/>
      <c r="M805" s="1"/>
      <c r="N805" s="1"/>
      <c r="O805" s="1"/>
      <c r="P805" s="43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22"/>
      <c r="C806" s="22"/>
      <c r="D806" s="1"/>
      <c r="E806" s="23"/>
      <c r="F806" s="1"/>
      <c r="G806" s="1"/>
      <c r="H806" s="1"/>
      <c r="I806" s="43"/>
      <c r="J806" s="1"/>
      <c r="K806" s="1"/>
      <c r="L806" s="1"/>
      <c r="M806" s="1"/>
      <c r="N806" s="1"/>
      <c r="O806" s="1"/>
      <c r="P806" s="43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22"/>
      <c r="C807" s="22"/>
      <c r="D807" s="1"/>
      <c r="E807" s="23"/>
      <c r="F807" s="1"/>
      <c r="G807" s="1"/>
      <c r="H807" s="1"/>
      <c r="I807" s="43"/>
      <c r="J807" s="1"/>
      <c r="K807" s="1"/>
      <c r="L807" s="1"/>
      <c r="M807" s="1"/>
      <c r="N807" s="1"/>
      <c r="O807" s="1"/>
      <c r="P807" s="43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22"/>
      <c r="C808" s="22"/>
      <c r="D808" s="1"/>
      <c r="E808" s="23"/>
      <c r="F808" s="1"/>
      <c r="G808" s="1"/>
      <c r="H808" s="1"/>
      <c r="I808" s="43"/>
      <c r="J808" s="1"/>
      <c r="K808" s="1"/>
      <c r="L808" s="1"/>
      <c r="M808" s="1"/>
      <c r="N808" s="1"/>
      <c r="O808" s="1"/>
      <c r="P808" s="43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22"/>
      <c r="C809" s="22"/>
      <c r="D809" s="1"/>
      <c r="E809" s="23"/>
      <c r="F809" s="1"/>
      <c r="G809" s="1"/>
      <c r="H809" s="1"/>
      <c r="I809" s="43"/>
      <c r="J809" s="1"/>
      <c r="K809" s="1"/>
      <c r="L809" s="1"/>
      <c r="M809" s="1"/>
      <c r="N809" s="1"/>
      <c r="O809" s="1"/>
      <c r="P809" s="43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22"/>
      <c r="C810" s="22"/>
      <c r="D810" s="1"/>
      <c r="E810" s="23"/>
      <c r="F810" s="1"/>
      <c r="G810" s="1"/>
      <c r="H810" s="1"/>
      <c r="I810" s="43"/>
      <c r="J810" s="1"/>
      <c r="K810" s="1"/>
      <c r="L810" s="1"/>
      <c r="M810" s="1"/>
      <c r="N810" s="1"/>
      <c r="O810" s="1"/>
      <c r="P810" s="43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22"/>
      <c r="C811" s="22"/>
      <c r="D811" s="1"/>
      <c r="E811" s="23"/>
      <c r="F811" s="1"/>
      <c r="G811" s="1"/>
      <c r="H811" s="1"/>
      <c r="I811" s="43"/>
      <c r="J811" s="1"/>
      <c r="K811" s="1"/>
      <c r="L811" s="1"/>
      <c r="M811" s="1"/>
      <c r="N811" s="1"/>
      <c r="O811" s="1"/>
      <c r="P811" s="43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22"/>
      <c r="C812" s="22"/>
      <c r="D812" s="1"/>
      <c r="E812" s="23"/>
      <c r="F812" s="1"/>
      <c r="G812" s="1"/>
      <c r="H812" s="1"/>
      <c r="I812" s="43"/>
      <c r="J812" s="1"/>
      <c r="K812" s="1"/>
      <c r="L812" s="1"/>
      <c r="M812" s="1"/>
      <c r="N812" s="1"/>
      <c r="O812" s="1"/>
      <c r="P812" s="43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22"/>
      <c r="C813" s="22"/>
      <c r="D813" s="1"/>
      <c r="E813" s="23"/>
      <c r="F813" s="1"/>
      <c r="G813" s="1"/>
      <c r="H813" s="1"/>
      <c r="I813" s="43"/>
      <c r="J813" s="1"/>
      <c r="K813" s="1"/>
      <c r="L813" s="1"/>
      <c r="M813" s="1"/>
      <c r="N813" s="1"/>
      <c r="O813" s="1"/>
      <c r="P813" s="43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22"/>
      <c r="C814" s="22"/>
      <c r="D814" s="1"/>
      <c r="E814" s="23"/>
      <c r="F814" s="1"/>
      <c r="G814" s="1"/>
      <c r="H814" s="1"/>
      <c r="I814" s="43"/>
      <c r="J814" s="1"/>
      <c r="K814" s="1"/>
      <c r="L814" s="1"/>
      <c r="M814" s="1"/>
      <c r="N814" s="1"/>
      <c r="O814" s="1"/>
      <c r="P814" s="43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22"/>
      <c r="C815" s="22"/>
      <c r="D815" s="1"/>
      <c r="E815" s="23"/>
      <c r="F815" s="1"/>
      <c r="G815" s="1"/>
      <c r="H815" s="1"/>
      <c r="I815" s="43"/>
      <c r="J815" s="1"/>
      <c r="K815" s="1"/>
      <c r="L815" s="1"/>
      <c r="M815" s="1"/>
      <c r="N815" s="1"/>
      <c r="O815" s="1"/>
      <c r="P815" s="43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22"/>
      <c r="C816" s="22"/>
      <c r="D816" s="1"/>
      <c r="E816" s="23"/>
      <c r="F816" s="1"/>
      <c r="G816" s="1"/>
      <c r="H816" s="1"/>
      <c r="I816" s="43"/>
      <c r="J816" s="1"/>
      <c r="K816" s="1"/>
      <c r="L816" s="1"/>
      <c r="M816" s="1"/>
      <c r="N816" s="1"/>
      <c r="O816" s="1"/>
      <c r="P816" s="43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22"/>
      <c r="C817" s="22"/>
      <c r="D817" s="1"/>
      <c r="E817" s="23"/>
      <c r="F817" s="1"/>
      <c r="G817" s="1"/>
      <c r="H817" s="1"/>
      <c r="I817" s="43"/>
      <c r="J817" s="1"/>
      <c r="K817" s="1"/>
      <c r="L817" s="1"/>
      <c r="M817" s="1"/>
      <c r="N817" s="1"/>
      <c r="O817" s="1"/>
      <c r="P817" s="43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22"/>
      <c r="C818" s="22"/>
      <c r="D818" s="1"/>
      <c r="E818" s="23"/>
      <c r="F818" s="1"/>
      <c r="G818" s="1"/>
      <c r="H818" s="1"/>
      <c r="I818" s="43"/>
      <c r="J818" s="1"/>
      <c r="K818" s="1"/>
      <c r="L818" s="1"/>
      <c r="M818" s="1"/>
      <c r="N818" s="1"/>
      <c r="O818" s="1"/>
      <c r="P818" s="43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22"/>
      <c r="C819" s="22"/>
      <c r="D819" s="1"/>
      <c r="E819" s="23"/>
      <c r="F819" s="1"/>
      <c r="G819" s="1"/>
      <c r="H819" s="1"/>
      <c r="I819" s="43"/>
      <c r="J819" s="1"/>
      <c r="K819" s="1"/>
      <c r="L819" s="1"/>
      <c r="M819" s="1"/>
      <c r="N819" s="1"/>
      <c r="O819" s="1"/>
      <c r="P819" s="43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22"/>
      <c r="C820" s="22"/>
      <c r="D820" s="1"/>
      <c r="E820" s="23"/>
      <c r="F820" s="1"/>
      <c r="G820" s="1"/>
      <c r="H820" s="1"/>
      <c r="I820" s="43"/>
      <c r="J820" s="1"/>
      <c r="K820" s="1"/>
      <c r="L820" s="1"/>
      <c r="M820" s="1"/>
      <c r="N820" s="1"/>
      <c r="O820" s="1"/>
      <c r="P820" s="43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22"/>
      <c r="C821" s="22"/>
      <c r="D821" s="1"/>
      <c r="E821" s="23"/>
      <c r="F821" s="1"/>
      <c r="G821" s="1"/>
      <c r="H821" s="1"/>
      <c r="I821" s="43"/>
      <c r="J821" s="1"/>
      <c r="K821" s="1"/>
      <c r="L821" s="1"/>
      <c r="M821" s="1"/>
      <c r="N821" s="1"/>
      <c r="O821" s="1"/>
      <c r="P821" s="43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22"/>
      <c r="C822" s="22"/>
      <c r="D822" s="1"/>
      <c r="E822" s="23"/>
      <c r="F822" s="1"/>
      <c r="G822" s="1"/>
      <c r="H822" s="1"/>
      <c r="I822" s="43"/>
      <c r="J822" s="1"/>
      <c r="K822" s="1"/>
      <c r="L822" s="1"/>
      <c r="M822" s="1"/>
      <c r="N822" s="1"/>
      <c r="O822" s="1"/>
      <c r="P822" s="43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22"/>
      <c r="C823" s="22"/>
      <c r="D823" s="1"/>
      <c r="E823" s="23"/>
      <c r="F823" s="1"/>
      <c r="G823" s="1"/>
      <c r="H823" s="1"/>
      <c r="I823" s="43"/>
      <c r="J823" s="1"/>
      <c r="K823" s="1"/>
      <c r="L823" s="1"/>
      <c r="M823" s="1"/>
      <c r="N823" s="1"/>
      <c r="O823" s="1"/>
      <c r="P823" s="43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22"/>
      <c r="C824" s="22"/>
      <c r="D824" s="1"/>
      <c r="E824" s="23"/>
      <c r="F824" s="1"/>
      <c r="G824" s="1"/>
      <c r="H824" s="1"/>
      <c r="I824" s="43"/>
      <c r="J824" s="1"/>
      <c r="K824" s="1"/>
      <c r="L824" s="1"/>
      <c r="M824" s="1"/>
      <c r="N824" s="1"/>
      <c r="O824" s="1"/>
      <c r="P824" s="43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22"/>
      <c r="C825" s="22"/>
      <c r="D825" s="1"/>
      <c r="E825" s="23"/>
      <c r="F825" s="1"/>
      <c r="G825" s="1"/>
      <c r="H825" s="1"/>
      <c r="I825" s="43"/>
      <c r="J825" s="1"/>
      <c r="K825" s="1"/>
      <c r="L825" s="1"/>
      <c r="M825" s="1"/>
      <c r="N825" s="1"/>
      <c r="O825" s="1"/>
      <c r="P825" s="43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22"/>
      <c r="C826" s="22"/>
      <c r="D826" s="1"/>
      <c r="E826" s="23"/>
      <c r="F826" s="1"/>
      <c r="G826" s="1"/>
      <c r="H826" s="1"/>
      <c r="I826" s="43"/>
      <c r="J826" s="1"/>
      <c r="K826" s="1"/>
      <c r="L826" s="1"/>
      <c r="M826" s="1"/>
      <c r="N826" s="1"/>
      <c r="O826" s="1"/>
      <c r="P826" s="43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22"/>
      <c r="C827" s="22"/>
      <c r="D827" s="1"/>
      <c r="E827" s="23"/>
      <c r="F827" s="1"/>
      <c r="G827" s="1"/>
      <c r="H827" s="1"/>
      <c r="I827" s="43"/>
      <c r="J827" s="1"/>
      <c r="K827" s="1"/>
      <c r="L827" s="1"/>
      <c r="M827" s="1"/>
      <c r="N827" s="1"/>
      <c r="O827" s="1"/>
      <c r="P827" s="43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22"/>
      <c r="C828" s="22"/>
      <c r="D828" s="1"/>
      <c r="E828" s="23"/>
      <c r="F828" s="1"/>
      <c r="G828" s="1"/>
      <c r="H828" s="1"/>
      <c r="I828" s="43"/>
      <c r="J828" s="1"/>
      <c r="K828" s="1"/>
      <c r="L828" s="1"/>
      <c r="M828" s="1"/>
      <c r="N828" s="1"/>
      <c r="O828" s="1"/>
      <c r="P828" s="43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22"/>
      <c r="C829" s="22"/>
      <c r="D829" s="1"/>
      <c r="E829" s="23"/>
      <c r="F829" s="1"/>
      <c r="G829" s="1"/>
      <c r="H829" s="1"/>
      <c r="I829" s="43"/>
      <c r="J829" s="1"/>
      <c r="K829" s="1"/>
      <c r="L829" s="1"/>
      <c r="M829" s="1"/>
      <c r="N829" s="1"/>
      <c r="O829" s="1"/>
      <c r="P829" s="43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22"/>
      <c r="C830" s="22"/>
      <c r="D830" s="1"/>
      <c r="E830" s="23"/>
      <c r="F830" s="1"/>
      <c r="G830" s="1"/>
      <c r="H830" s="1"/>
      <c r="I830" s="43"/>
      <c r="J830" s="1"/>
      <c r="K830" s="1"/>
      <c r="L830" s="1"/>
      <c r="M830" s="1"/>
      <c r="N830" s="1"/>
      <c r="O830" s="1"/>
      <c r="P830" s="43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22"/>
      <c r="C831" s="22"/>
      <c r="D831" s="1"/>
      <c r="E831" s="23"/>
      <c r="F831" s="1"/>
      <c r="G831" s="1"/>
      <c r="H831" s="1"/>
      <c r="I831" s="43"/>
      <c r="J831" s="1"/>
      <c r="K831" s="1"/>
      <c r="L831" s="1"/>
      <c r="M831" s="1"/>
      <c r="N831" s="1"/>
      <c r="O831" s="1"/>
      <c r="P831" s="43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22"/>
      <c r="C832" s="22"/>
      <c r="D832" s="1"/>
      <c r="E832" s="23"/>
      <c r="F832" s="1"/>
      <c r="G832" s="1"/>
      <c r="H832" s="1"/>
      <c r="I832" s="43"/>
      <c r="J832" s="1"/>
      <c r="K832" s="1"/>
      <c r="L832" s="1"/>
      <c r="M832" s="1"/>
      <c r="N832" s="1"/>
      <c r="O832" s="1"/>
      <c r="P832" s="43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22"/>
      <c r="C833" s="22"/>
      <c r="D833" s="1"/>
      <c r="E833" s="23"/>
      <c r="F833" s="1"/>
      <c r="G833" s="1"/>
      <c r="H833" s="1"/>
      <c r="I833" s="43"/>
      <c r="J833" s="1"/>
      <c r="K833" s="1"/>
      <c r="L833" s="1"/>
      <c r="M833" s="1"/>
      <c r="N833" s="1"/>
      <c r="O833" s="1"/>
      <c r="P833" s="43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22"/>
      <c r="C834" s="22"/>
      <c r="D834" s="1"/>
      <c r="E834" s="23"/>
      <c r="F834" s="1"/>
      <c r="G834" s="1"/>
      <c r="H834" s="1"/>
      <c r="I834" s="43"/>
      <c r="J834" s="1"/>
      <c r="K834" s="1"/>
      <c r="L834" s="1"/>
      <c r="M834" s="1"/>
      <c r="N834" s="1"/>
      <c r="O834" s="1"/>
      <c r="P834" s="43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22"/>
      <c r="C835" s="22"/>
      <c r="D835" s="1"/>
      <c r="E835" s="23"/>
      <c r="F835" s="1"/>
      <c r="G835" s="1"/>
      <c r="H835" s="1"/>
      <c r="I835" s="43"/>
      <c r="J835" s="1"/>
      <c r="K835" s="1"/>
      <c r="L835" s="1"/>
      <c r="M835" s="1"/>
      <c r="N835" s="1"/>
      <c r="O835" s="1"/>
      <c r="P835" s="43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22"/>
      <c r="C836" s="22"/>
      <c r="D836" s="1"/>
      <c r="E836" s="23"/>
      <c r="F836" s="1"/>
      <c r="G836" s="1"/>
      <c r="H836" s="1"/>
      <c r="I836" s="43"/>
      <c r="J836" s="1"/>
      <c r="K836" s="1"/>
      <c r="L836" s="1"/>
      <c r="M836" s="1"/>
      <c r="N836" s="1"/>
      <c r="O836" s="1"/>
      <c r="P836" s="43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22"/>
      <c r="C837" s="22"/>
      <c r="D837" s="1"/>
      <c r="E837" s="23"/>
      <c r="F837" s="1"/>
      <c r="G837" s="1"/>
      <c r="H837" s="1"/>
      <c r="I837" s="43"/>
      <c r="J837" s="1"/>
      <c r="K837" s="1"/>
      <c r="L837" s="1"/>
      <c r="M837" s="1"/>
      <c r="N837" s="1"/>
      <c r="O837" s="1"/>
      <c r="P837" s="43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22"/>
      <c r="C838" s="22"/>
      <c r="D838" s="1"/>
      <c r="E838" s="23"/>
      <c r="F838" s="1"/>
      <c r="G838" s="1"/>
      <c r="H838" s="1"/>
      <c r="I838" s="43"/>
      <c r="J838" s="1"/>
      <c r="K838" s="1"/>
      <c r="L838" s="1"/>
      <c r="M838" s="1"/>
      <c r="N838" s="1"/>
      <c r="O838" s="1"/>
      <c r="P838" s="43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22"/>
      <c r="C839" s="22"/>
      <c r="D839" s="1"/>
      <c r="E839" s="23"/>
      <c r="F839" s="1"/>
      <c r="G839" s="1"/>
      <c r="H839" s="1"/>
      <c r="I839" s="43"/>
      <c r="J839" s="1"/>
      <c r="K839" s="1"/>
      <c r="L839" s="1"/>
      <c r="M839" s="1"/>
      <c r="N839" s="1"/>
      <c r="O839" s="1"/>
      <c r="P839" s="43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22"/>
      <c r="C840" s="22"/>
      <c r="D840" s="1"/>
      <c r="E840" s="23"/>
      <c r="F840" s="1"/>
      <c r="G840" s="1"/>
      <c r="H840" s="1"/>
      <c r="I840" s="43"/>
      <c r="J840" s="1"/>
      <c r="K840" s="1"/>
      <c r="L840" s="1"/>
      <c r="M840" s="1"/>
      <c r="N840" s="1"/>
      <c r="O840" s="1"/>
      <c r="P840" s="43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22"/>
      <c r="C841" s="22"/>
      <c r="D841" s="1"/>
      <c r="E841" s="23"/>
      <c r="F841" s="1"/>
      <c r="G841" s="1"/>
      <c r="H841" s="1"/>
      <c r="I841" s="43"/>
      <c r="J841" s="1"/>
      <c r="K841" s="1"/>
      <c r="L841" s="1"/>
      <c r="M841" s="1"/>
      <c r="N841" s="1"/>
      <c r="O841" s="1"/>
      <c r="P841" s="43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22"/>
      <c r="C842" s="22"/>
      <c r="D842" s="1"/>
      <c r="E842" s="23"/>
      <c r="F842" s="1"/>
      <c r="G842" s="1"/>
      <c r="H842" s="1"/>
      <c r="I842" s="43"/>
      <c r="J842" s="1"/>
      <c r="K842" s="1"/>
      <c r="L842" s="1"/>
      <c r="M842" s="1"/>
      <c r="N842" s="1"/>
      <c r="O842" s="1"/>
      <c r="P842" s="43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22"/>
      <c r="C843" s="22"/>
      <c r="D843" s="1"/>
      <c r="E843" s="23"/>
      <c r="F843" s="1"/>
      <c r="G843" s="1"/>
      <c r="H843" s="1"/>
      <c r="I843" s="43"/>
      <c r="J843" s="1"/>
      <c r="K843" s="1"/>
      <c r="L843" s="1"/>
      <c r="M843" s="1"/>
      <c r="N843" s="1"/>
      <c r="O843" s="1"/>
      <c r="P843" s="43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22"/>
      <c r="C844" s="22"/>
      <c r="D844" s="1"/>
      <c r="E844" s="23"/>
      <c r="F844" s="1"/>
      <c r="G844" s="1"/>
      <c r="H844" s="1"/>
      <c r="I844" s="43"/>
      <c r="J844" s="1"/>
      <c r="K844" s="1"/>
      <c r="L844" s="1"/>
      <c r="M844" s="1"/>
      <c r="N844" s="1"/>
      <c r="O844" s="1"/>
      <c r="P844" s="43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22"/>
      <c r="C845" s="22"/>
      <c r="D845" s="1"/>
      <c r="E845" s="23"/>
      <c r="F845" s="1"/>
      <c r="G845" s="1"/>
      <c r="H845" s="1"/>
      <c r="I845" s="43"/>
      <c r="J845" s="1"/>
      <c r="K845" s="1"/>
      <c r="L845" s="1"/>
      <c r="M845" s="1"/>
      <c r="N845" s="1"/>
      <c r="O845" s="1"/>
      <c r="P845" s="43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22"/>
      <c r="C846" s="22"/>
      <c r="D846" s="1"/>
      <c r="E846" s="23"/>
      <c r="F846" s="1"/>
      <c r="G846" s="1"/>
      <c r="H846" s="1"/>
      <c r="I846" s="43"/>
      <c r="J846" s="1"/>
      <c r="K846" s="1"/>
      <c r="L846" s="1"/>
      <c r="M846" s="1"/>
      <c r="N846" s="1"/>
      <c r="O846" s="1"/>
      <c r="P846" s="43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22"/>
      <c r="C847" s="22"/>
      <c r="D847" s="1"/>
      <c r="E847" s="23"/>
      <c r="F847" s="1"/>
      <c r="G847" s="1"/>
      <c r="H847" s="1"/>
      <c r="I847" s="43"/>
      <c r="J847" s="1"/>
      <c r="K847" s="1"/>
      <c r="L847" s="1"/>
      <c r="M847" s="1"/>
      <c r="N847" s="1"/>
      <c r="O847" s="1"/>
      <c r="P847" s="43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22"/>
      <c r="C848" s="22"/>
      <c r="D848" s="1"/>
      <c r="E848" s="23"/>
      <c r="F848" s="1"/>
      <c r="G848" s="1"/>
      <c r="H848" s="1"/>
      <c r="I848" s="43"/>
      <c r="J848" s="1"/>
      <c r="K848" s="1"/>
      <c r="L848" s="1"/>
      <c r="M848" s="1"/>
      <c r="N848" s="1"/>
      <c r="O848" s="1"/>
      <c r="P848" s="43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22"/>
      <c r="C849" s="22"/>
      <c r="D849" s="1"/>
      <c r="E849" s="23"/>
      <c r="F849" s="1"/>
      <c r="G849" s="1"/>
      <c r="H849" s="1"/>
      <c r="I849" s="43"/>
      <c r="J849" s="1"/>
      <c r="K849" s="1"/>
      <c r="L849" s="1"/>
      <c r="M849" s="1"/>
      <c r="N849" s="1"/>
      <c r="O849" s="1"/>
      <c r="P849" s="43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22"/>
      <c r="C850" s="22"/>
      <c r="D850" s="1"/>
      <c r="E850" s="23"/>
      <c r="F850" s="1"/>
      <c r="G850" s="1"/>
      <c r="H850" s="1"/>
      <c r="I850" s="43"/>
      <c r="J850" s="1"/>
      <c r="K850" s="1"/>
      <c r="L850" s="1"/>
      <c r="M850" s="1"/>
      <c r="N850" s="1"/>
      <c r="O850" s="1"/>
      <c r="P850" s="43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22"/>
      <c r="C851" s="22"/>
      <c r="D851" s="1"/>
      <c r="E851" s="23"/>
      <c r="F851" s="1"/>
      <c r="G851" s="1"/>
      <c r="H851" s="1"/>
      <c r="I851" s="43"/>
      <c r="J851" s="1"/>
      <c r="K851" s="1"/>
      <c r="L851" s="1"/>
      <c r="M851" s="1"/>
      <c r="N851" s="1"/>
      <c r="O851" s="1"/>
      <c r="P851" s="43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22"/>
      <c r="C852" s="22"/>
      <c r="D852" s="1"/>
      <c r="E852" s="23"/>
      <c r="F852" s="1"/>
      <c r="G852" s="1"/>
      <c r="H852" s="1"/>
      <c r="I852" s="43"/>
      <c r="J852" s="1"/>
      <c r="K852" s="1"/>
      <c r="L852" s="1"/>
      <c r="M852" s="1"/>
      <c r="N852" s="1"/>
      <c r="O852" s="1"/>
      <c r="P852" s="43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22"/>
      <c r="C853" s="22"/>
      <c r="D853" s="1"/>
      <c r="E853" s="23"/>
      <c r="F853" s="1"/>
      <c r="G853" s="1"/>
      <c r="H853" s="1"/>
      <c r="I853" s="43"/>
      <c r="J853" s="1"/>
      <c r="K853" s="1"/>
      <c r="L853" s="1"/>
      <c r="M853" s="1"/>
      <c r="N853" s="1"/>
      <c r="O853" s="1"/>
      <c r="P853" s="43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22"/>
      <c r="C854" s="22"/>
      <c r="D854" s="1"/>
      <c r="E854" s="23"/>
      <c r="F854" s="1"/>
      <c r="G854" s="1"/>
      <c r="H854" s="1"/>
      <c r="I854" s="43"/>
      <c r="J854" s="1"/>
      <c r="K854" s="1"/>
      <c r="L854" s="1"/>
      <c r="M854" s="1"/>
      <c r="N854" s="1"/>
      <c r="O854" s="1"/>
      <c r="P854" s="43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22"/>
      <c r="C855" s="22"/>
      <c r="D855" s="1"/>
      <c r="E855" s="23"/>
      <c r="F855" s="1"/>
      <c r="G855" s="1"/>
      <c r="H855" s="1"/>
      <c r="I855" s="43"/>
      <c r="J855" s="1"/>
      <c r="K855" s="1"/>
      <c r="L855" s="1"/>
      <c r="M855" s="1"/>
      <c r="N855" s="1"/>
      <c r="O855" s="1"/>
      <c r="P855" s="43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22"/>
      <c r="C856" s="22"/>
      <c r="D856" s="1"/>
      <c r="E856" s="23"/>
      <c r="F856" s="1"/>
      <c r="G856" s="1"/>
      <c r="H856" s="1"/>
      <c r="I856" s="43"/>
      <c r="J856" s="1"/>
      <c r="K856" s="1"/>
      <c r="L856" s="1"/>
      <c r="M856" s="1"/>
      <c r="N856" s="1"/>
      <c r="O856" s="1"/>
      <c r="P856" s="43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22"/>
      <c r="C857" s="22"/>
      <c r="D857" s="1"/>
      <c r="E857" s="23"/>
      <c r="F857" s="1"/>
      <c r="G857" s="1"/>
      <c r="H857" s="1"/>
      <c r="I857" s="43"/>
      <c r="J857" s="1"/>
      <c r="K857" s="1"/>
      <c r="L857" s="1"/>
      <c r="M857" s="1"/>
      <c r="N857" s="1"/>
      <c r="O857" s="1"/>
      <c r="P857" s="43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22"/>
      <c r="C858" s="22"/>
      <c r="D858" s="1"/>
      <c r="E858" s="23"/>
      <c r="F858" s="1"/>
      <c r="G858" s="1"/>
      <c r="H858" s="1"/>
      <c r="I858" s="43"/>
      <c r="J858" s="1"/>
      <c r="K858" s="1"/>
      <c r="L858" s="1"/>
      <c r="M858" s="1"/>
      <c r="N858" s="1"/>
      <c r="O858" s="1"/>
      <c r="P858" s="43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22"/>
      <c r="C859" s="22"/>
      <c r="D859" s="1"/>
      <c r="E859" s="23"/>
      <c r="F859" s="1"/>
      <c r="G859" s="1"/>
      <c r="H859" s="1"/>
      <c r="I859" s="43"/>
      <c r="J859" s="1"/>
      <c r="K859" s="1"/>
      <c r="L859" s="1"/>
      <c r="M859" s="1"/>
      <c r="N859" s="1"/>
      <c r="O859" s="1"/>
      <c r="P859" s="43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22"/>
      <c r="C860" s="22"/>
      <c r="D860" s="1"/>
      <c r="E860" s="23"/>
      <c r="F860" s="1"/>
      <c r="G860" s="1"/>
      <c r="H860" s="1"/>
      <c r="I860" s="43"/>
      <c r="J860" s="1"/>
      <c r="K860" s="1"/>
      <c r="L860" s="1"/>
      <c r="M860" s="1"/>
      <c r="N860" s="1"/>
      <c r="O860" s="1"/>
      <c r="P860" s="43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22"/>
      <c r="C861" s="22"/>
      <c r="D861" s="1"/>
      <c r="E861" s="23"/>
      <c r="F861" s="1"/>
      <c r="G861" s="1"/>
      <c r="H861" s="1"/>
      <c r="I861" s="43"/>
      <c r="J861" s="1"/>
      <c r="K861" s="1"/>
      <c r="L861" s="1"/>
      <c r="M861" s="1"/>
      <c r="N861" s="1"/>
      <c r="O861" s="1"/>
      <c r="P861" s="43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22"/>
      <c r="C862" s="22"/>
      <c r="D862" s="1"/>
      <c r="E862" s="23"/>
      <c r="F862" s="1"/>
      <c r="G862" s="1"/>
      <c r="H862" s="1"/>
      <c r="I862" s="43"/>
      <c r="J862" s="1"/>
      <c r="K862" s="1"/>
      <c r="L862" s="1"/>
      <c r="M862" s="1"/>
      <c r="N862" s="1"/>
      <c r="O862" s="1"/>
      <c r="P862" s="43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22"/>
      <c r="C863" s="22"/>
      <c r="D863" s="1"/>
      <c r="E863" s="23"/>
      <c r="F863" s="1"/>
      <c r="G863" s="1"/>
      <c r="H863" s="1"/>
      <c r="I863" s="43"/>
      <c r="J863" s="1"/>
      <c r="K863" s="1"/>
      <c r="L863" s="1"/>
      <c r="M863" s="1"/>
      <c r="N863" s="1"/>
      <c r="O863" s="1"/>
      <c r="P863" s="43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22"/>
      <c r="C864" s="22"/>
      <c r="D864" s="1"/>
      <c r="E864" s="23"/>
      <c r="F864" s="1"/>
      <c r="G864" s="1"/>
      <c r="H864" s="1"/>
      <c r="I864" s="43"/>
      <c r="J864" s="1"/>
      <c r="K864" s="1"/>
      <c r="L864" s="1"/>
      <c r="M864" s="1"/>
      <c r="N864" s="1"/>
      <c r="O864" s="1"/>
      <c r="P864" s="43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22"/>
      <c r="C865" s="22"/>
      <c r="D865" s="1"/>
      <c r="E865" s="23"/>
      <c r="F865" s="1"/>
      <c r="G865" s="1"/>
      <c r="H865" s="1"/>
      <c r="I865" s="43"/>
      <c r="J865" s="1"/>
      <c r="K865" s="1"/>
      <c r="L865" s="1"/>
      <c r="M865" s="1"/>
      <c r="N865" s="1"/>
      <c r="O865" s="1"/>
      <c r="P865" s="43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22"/>
      <c r="C866" s="22"/>
      <c r="D866" s="1"/>
      <c r="E866" s="23"/>
      <c r="F866" s="1"/>
      <c r="G866" s="1"/>
      <c r="H866" s="1"/>
      <c r="I866" s="43"/>
      <c r="J866" s="1"/>
      <c r="K866" s="1"/>
      <c r="L866" s="1"/>
      <c r="M866" s="1"/>
      <c r="N866" s="1"/>
      <c r="O866" s="1"/>
      <c r="P866" s="43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22"/>
      <c r="C867" s="22"/>
      <c r="D867" s="1"/>
      <c r="E867" s="23"/>
      <c r="F867" s="1"/>
      <c r="G867" s="1"/>
      <c r="H867" s="1"/>
      <c r="I867" s="43"/>
      <c r="J867" s="1"/>
      <c r="K867" s="1"/>
      <c r="L867" s="1"/>
      <c r="M867" s="1"/>
      <c r="N867" s="1"/>
      <c r="O867" s="1"/>
      <c r="P867" s="43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22"/>
      <c r="C868" s="22"/>
      <c r="D868" s="1"/>
      <c r="E868" s="23"/>
      <c r="F868" s="1"/>
      <c r="G868" s="1"/>
      <c r="H868" s="1"/>
      <c r="I868" s="43"/>
      <c r="J868" s="1"/>
      <c r="K868" s="1"/>
      <c r="L868" s="1"/>
      <c r="M868" s="1"/>
      <c r="N868" s="1"/>
      <c r="O868" s="1"/>
      <c r="P868" s="43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22"/>
      <c r="C869" s="22"/>
      <c r="D869" s="1"/>
      <c r="E869" s="23"/>
      <c r="F869" s="1"/>
      <c r="G869" s="1"/>
      <c r="H869" s="1"/>
      <c r="I869" s="43"/>
      <c r="J869" s="1"/>
      <c r="K869" s="1"/>
      <c r="L869" s="1"/>
      <c r="M869" s="1"/>
      <c r="N869" s="1"/>
      <c r="O869" s="1"/>
      <c r="P869" s="43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22"/>
      <c r="C870" s="22"/>
      <c r="D870" s="1"/>
      <c r="E870" s="23"/>
      <c r="F870" s="1"/>
      <c r="G870" s="1"/>
      <c r="H870" s="1"/>
      <c r="I870" s="43"/>
      <c r="J870" s="1"/>
      <c r="K870" s="1"/>
      <c r="L870" s="1"/>
      <c r="M870" s="1"/>
      <c r="N870" s="1"/>
      <c r="O870" s="1"/>
      <c r="P870" s="43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22"/>
      <c r="C871" s="22"/>
      <c r="D871" s="1"/>
      <c r="E871" s="23"/>
      <c r="F871" s="1"/>
      <c r="G871" s="1"/>
      <c r="H871" s="1"/>
      <c r="I871" s="43"/>
      <c r="J871" s="1"/>
      <c r="K871" s="1"/>
      <c r="L871" s="1"/>
      <c r="M871" s="1"/>
      <c r="N871" s="1"/>
      <c r="O871" s="1"/>
      <c r="P871" s="43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22"/>
      <c r="C872" s="22"/>
      <c r="D872" s="1"/>
      <c r="E872" s="23"/>
      <c r="F872" s="1"/>
      <c r="G872" s="1"/>
      <c r="H872" s="1"/>
      <c r="I872" s="43"/>
      <c r="J872" s="1"/>
      <c r="K872" s="1"/>
      <c r="L872" s="1"/>
      <c r="M872" s="1"/>
      <c r="N872" s="1"/>
      <c r="O872" s="1"/>
      <c r="P872" s="43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22"/>
      <c r="C873" s="22"/>
      <c r="D873" s="1"/>
      <c r="E873" s="23"/>
      <c r="F873" s="1"/>
      <c r="G873" s="1"/>
      <c r="H873" s="1"/>
      <c r="I873" s="43"/>
      <c r="J873" s="1"/>
      <c r="K873" s="1"/>
      <c r="L873" s="1"/>
      <c r="M873" s="1"/>
      <c r="N873" s="1"/>
      <c r="O873" s="1"/>
      <c r="P873" s="43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22"/>
      <c r="C874" s="22"/>
      <c r="D874" s="1"/>
      <c r="E874" s="23"/>
      <c r="F874" s="1"/>
      <c r="G874" s="1"/>
      <c r="H874" s="1"/>
      <c r="I874" s="43"/>
      <c r="J874" s="1"/>
      <c r="K874" s="1"/>
      <c r="L874" s="1"/>
      <c r="M874" s="1"/>
      <c r="N874" s="1"/>
      <c r="O874" s="1"/>
      <c r="P874" s="43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22"/>
      <c r="C875" s="22"/>
      <c r="D875" s="1"/>
      <c r="E875" s="23"/>
      <c r="F875" s="1"/>
      <c r="G875" s="1"/>
      <c r="H875" s="1"/>
      <c r="I875" s="43"/>
      <c r="J875" s="1"/>
      <c r="K875" s="1"/>
      <c r="L875" s="1"/>
      <c r="M875" s="1"/>
      <c r="N875" s="1"/>
      <c r="O875" s="1"/>
      <c r="P875" s="43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22"/>
      <c r="C876" s="22"/>
      <c r="D876" s="1"/>
      <c r="E876" s="23"/>
      <c r="F876" s="1"/>
      <c r="G876" s="1"/>
      <c r="H876" s="1"/>
      <c r="I876" s="43"/>
      <c r="J876" s="1"/>
      <c r="K876" s="1"/>
      <c r="L876" s="1"/>
      <c r="M876" s="1"/>
      <c r="N876" s="1"/>
      <c r="O876" s="1"/>
      <c r="P876" s="43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22"/>
      <c r="C877" s="22"/>
      <c r="D877" s="1"/>
      <c r="E877" s="23"/>
      <c r="F877" s="1"/>
      <c r="G877" s="1"/>
      <c r="H877" s="1"/>
      <c r="I877" s="43"/>
      <c r="J877" s="1"/>
      <c r="K877" s="1"/>
      <c r="L877" s="1"/>
      <c r="M877" s="1"/>
      <c r="N877" s="1"/>
      <c r="O877" s="1"/>
      <c r="P877" s="43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22"/>
      <c r="C878" s="22"/>
      <c r="D878" s="1"/>
      <c r="E878" s="23"/>
      <c r="F878" s="1"/>
      <c r="G878" s="1"/>
      <c r="H878" s="1"/>
      <c r="I878" s="43"/>
      <c r="J878" s="1"/>
      <c r="K878" s="1"/>
      <c r="L878" s="1"/>
      <c r="M878" s="1"/>
      <c r="N878" s="1"/>
      <c r="O878" s="1"/>
      <c r="P878" s="43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22"/>
      <c r="C879" s="22"/>
      <c r="D879" s="1"/>
      <c r="E879" s="23"/>
      <c r="F879" s="1"/>
      <c r="G879" s="1"/>
      <c r="H879" s="1"/>
      <c r="I879" s="43"/>
      <c r="J879" s="1"/>
      <c r="K879" s="1"/>
      <c r="L879" s="1"/>
      <c r="M879" s="1"/>
      <c r="N879" s="1"/>
      <c r="O879" s="1"/>
      <c r="P879" s="43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22"/>
      <c r="C880" s="22"/>
      <c r="D880" s="1"/>
      <c r="E880" s="23"/>
      <c r="F880" s="1"/>
      <c r="G880" s="1"/>
      <c r="H880" s="1"/>
      <c r="I880" s="43"/>
      <c r="J880" s="1"/>
      <c r="K880" s="1"/>
      <c r="L880" s="1"/>
      <c r="M880" s="1"/>
      <c r="N880" s="1"/>
      <c r="O880" s="1"/>
      <c r="P880" s="43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22"/>
      <c r="C881" s="22"/>
      <c r="D881" s="1"/>
      <c r="E881" s="23"/>
      <c r="F881" s="1"/>
      <c r="G881" s="1"/>
      <c r="H881" s="1"/>
      <c r="I881" s="43"/>
      <c r="J881" s="1"/>
      <c r="K881" s="1"/>
      <c r="L881" s="1"/>
      <c r="M881" s="1"/>
      <c r="N881" s="1"/>
      <c r="O881" s="1"/>
      <c r="P881" s="43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22"/>
      <c r="C882" s="22"/>
      <c r="D882" s="1"/>
      <c r="E882" s="23"/>
      <c r="F882" s="1"/>
      <c r="G882" s="1"/>
      <c r="H882" s="1"/>
      <c r="I882" s="43"/>
      <c r="J882" s="1"/>
      <c r="K882" s="1"/>
      <c r="L882" s="1"/>
      <c r="M882" s="1"/>
      <c r="N882" s="1"/>
      <c r="O882" s="1"/>
      <c r="P882" s="43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22"/>
      <c r="C883" s="22"/>
      <c r="D883" s="1"/>
      <c r="E883" s="23"/>
      <c r="F883" s="1"/>
      <c r="G883" s="1"/>
      <c r="H883" s="1"/>
      <c r="I883" s="43"/>
      <c r="J883" s="1"/>
      <c r="K883" s="1"/>
      <c r="L883" s="1"/>
      <c r="M883" s="1"/>
      <c r="N883" s="1"/>
      <c r="O883" s="1"/>
      <c r="P883" s="43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22"/>
      <c r="C884" s="22"/>
      <c r="D884" s="1"/>
      <c r="E884" s="23"/>
      <c r="F884" s="1"/>
      <c r="G884" s="1"/>
      <c r="H884" s="1"/>
      <c r="I884" s="43"/>
      <c r="J884" s="1"/>
      <c r="K884" s="1"/>
      <c r="L884" s="1"/>
      <c r="M884" s="1"/>
      <c r="N884" s="1"/>
      <c r="O884" s="1"/>
      <c r="P884" s="43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22"/>
      <c r="C885" s="22"/>
      <c r="D885" s="1"/>
      <c r="E885" s="23"/>
      <c r="F885" s="1"/>
      <c r="G885" s="1"/>
      <c r="H885" s="1"/>
      <c r="I885" s="43"/>
      <c r="J885" s="1"/>
      <c r="K885" s="1"/>
      <c r="L885" s="1"/>
      <c r="M885" s="1"/>
      <c r="N885" s="1"/>
      <c r="O885" s="1"/>
      <c r="P885" s="43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22"/>
      <c r="C886" s="22"/>
      <c r="D886" s="1"/>
      <c r="E886" s="23"/>
      <c r="F886" s="1"/>
      <c r="G886" s="1"/>
      <c r="H886" s="1"/>
      <c r="I886" s="43"/>
      <c r="J886" s="1"/>
      <c r="K886" s="1"/>
      <c r="L886" s="1"/>
      <c r="M886" s="1"/>
      <c r="N886" s="1"/>
      <c r="O886" s="1"/>
      <c r="P886" s="43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22"/>
      <c r="C887" s="22"/>
      <c r="D887" s="1"/>
      <c r="E887" s="23"/>
      <c r="F887" s="1"/>
      <c r="G887" s="1"/>
      <c r="H887" s="1"/>
      <c r="I887" s="43"/>
      <c r="J887" s="1"/>
      <c r="K887" s="1"/>
      <c r="L887" s="1"/>
      <c r="M887" s="1"/>
      <c r="N887" s="1"/>
      <c r="O887" s="1"/>
      <c r="P887" s="43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22"/>
      <c r="C888" s="22"/>
      <c r="D888" s="1"/>
      <c r="E888" s="23"/>
      <c r="F888" s="1"/>
      <c r="G888" s="1"/>
      <c r="H888" s="1"/>
      <c r="I888" s="43"/>
      <c r="J888" s="1"/>
      <c r="K888" s="1"/>
      <c r="L888" s="1"/>
      <c r="M888" s="1"/>
      <c r="N888" s="1"/>
      <c r="O888" s="1"/>
      <c r="P888" s="43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22"/>
      <c r="C889" s="22"/>
      <c r="D889" s="1"/>
      <c r="E889" s="23"/>
      <c r="F889" s="1"/>
      <c r="G889" s="1"/>
      <c r="H889" s="1"/>
      <c r="I889" s="43"/>
      <c r="J889" s="1"/>
      <c r="K889" s="1"/>
      <c r="L889" s="1"/>
      <c r="M889" s="1"/>
      <c r="N889" s="1"/>
      <c r="O889" s="1"/>
      <c r="P889" s="43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22"/>
      <c r="C890" s="22"/>
      <c r="D890" s="1"/>
      <c r="E890" s="23"/>
      <c r="F890" s="1"/>
      <c r="G890" s="1"/>
      <c r="H890" s="1"/>
      <c r="I890" s="43"/>
      <c r="J890" s="1"/>
      <c r="K890" s="1"/>
      <c r="L890" s="1"/>
      <c r="M890" s="1"/>
      <c r="N890" s="1"/>
      <c r="O890" s="1"/>
      <c r="P890" s="43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22"/>
      <c r="C891" s="22"/>
      <c r="D891" s="1"/>
      <c r="E891" s="23"/>
      <c r="F891" s="1"/>
      <c r="G891" s="1"/>
      <c r="H891" s="1"/>
      <c r="I891" s="43"/>
      <c r="J891" s="1"/>
      <c r="K891" s="1"/>
      <c r="L891" s="1"/>
      <c r="M891" s="1"/>
      <c r="N891" s="1"/>
      <c r="O891" s="1"/>
      <c r="P891" s="43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22"/>
      <c r="C892" s="22"/>
      <c r="D892" s="1"/>
      <c r="E892" s="23"/>
      <c r="F892" s="1"/>
      <c r="G892" s="1"/>
      <c r="H892" s="1"/>
      <c r="I892" s="43"/>
      <c r="J892" s="1"/>
      <c r="K892" s="1"/>
      <c r="L892" s="1"/>
      <c r="M892" s="1"/>
      <c r="N892" s="1"/>
      <c r="O892" s="1"/>
      <c r="P892" s="43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22"/>
      <c r="C893" s="22"/>
      <c r="D893" s="1"/>
      <c r="E893" s="23"/>
      <c r="F893" s="1"/>
      <c r="G893" s="1"/>
      <c r="H893" s="1"/>
      <c r="I893" s="43"/>
      <c r="J893" s="1"/>
      <c r="K893" s="1"/>
      <c r="L893" s="1"/>
      <c r="M893" s="1"/>
      <c r="N893" s="1"/>
      <c r="O893" s="1"/>
      <c r="P893" s="43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22"/>
      <c r="C894" s="22"/>
      <c r="D894" s="1"/>
      <c r="E894" s="23"/>
      <c r="F894" s="1"/>
      <c r="G894" s="1"/>
      <c r="H894" s="1"/>
      <c r="I894" s="43"/>
      <c r="J894" s="1"/>
      <c r="K894" s="1"/>
      <c r="L894" s="1"/>
      <c r="M894" s="1"/>
      <c r="N894" s="1"/>
      <c r="O894" s="1"/>
      <c r="P894" s="43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22"/>
      <c r="C895" s="22"/>
      <c r="D895" s="1"/>
      <c r="E895" s="23"/>
      <c r="F895" s="1"/>
      <c r="G895" s="1"/>
      <c r="H895" s="1"/>
      <c r="I895" s="43"/>
      <c r="J895" s="1"/>
      <c r="K895" s="1"/>
      <c r="L895" s="1"/>
      <c r="M895" s="1"/>
      <c r="N895" s="1"/>
      <c r="O895" s="1"/>
      <c r="P895" s="43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22"/>
      <c r="C896" s="22"/>
      <c r="D896" s="1"/>
      <c r="E896" s="23"/>
      <c r="F896" s="1"/>
      <c r="G896" s="1"/>
      <c r="H896" s="1"/>
      <c r="I896" s="43"/>
      <c r="J896" s="1"/>
      <c r="K896" s="1"/>
      <c r="L896" s="1"/>
      <c r="M896" s="1"/>
      <c r="N896" s="1"/>
      <c r="O896" s="1"/>
      <c r="P896" s="43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22"/>
      <c r="C897" s="22"/>
      <c r="D897" s="1"/>
      <c r="E897" s="23"/>
      <c r="F897" s="1"/>
      <c r="G897" s="1"/>
      <c r="H897" s="1"/>
      <c r="I897" s="43"/>
      <c r="J897" s="1"/>
      <c r="K897" s="1"/>
      <c r="L897" s="1"/>
      <c r="M897" s="1"/>
      <c r="N897" s="1"/>
      <c r="O897" s="1"/>
      <c r="P897" s="43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22"/>
      <c r="C898" s="22"/>
      <c r="D898" s="1"/>
      <c r="E898" s="23"/>
      <c r="F898" s="1"/>
      <c r="G898" s="1"/>
      <c r="H898" s="1"/>
      <c r="I898" s="43"/>
      <c r="J898" s="1"/>
      <c r="K898" s="1"/>
      <c r="L898" s="1"/>
      <c r="M898" s="1"/>
      <c r="N898" s="1"/>
      <c r="O898" s="1"/>
      <c r="P898" s="43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22"/>
      <c r="C899" s="22"/>
      <c r="D899" s="1"/>
      <c r="E899" s="23"/>
      <c r="F899" s="1"/>
      <c r="G899" s="1"/>
      <c r="H899" s="1"/>
      <c r="I899" s="43"/>
      <c r="J899" s="1"/>
      <c r="K899" s="1"/>
      <c r="L899" s="1"/>
      <c r="M899" s="1"/>
      <c r="N899" s="1"/>
      <c r="O899" s="1"/>
      <c r="P899" s="43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22"/>
      <c r="C900" s="22"/>
      <c r="D900" s="1"/>
      <c r="E900" s="23"/>
      <c r="F900" s="1"/>
      <c r="G900" s="1"/>
      <c r="H900" s="1"/>
      <c r="I900" s="43"/>
      <c r="J900" s="1"/>
      <c r="K900" s="1"/>
      <c r="L900" s="1"/>
      <c r="M900" s="1"/>
      <c r="N900" s="1"/>
      <c r="O900" s="1"/>
      <c r="P900" s="43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22"/>
      <c r="C901" s="22"/>
      <c r="D901" s="1"/>
      <c r="E901" s="23"/>
      <c r="F901" s="1"/>
      <c r="G901" s="1"/>
      <c r="H901" s="1"/>
      <c r="I901" s="43"/>
      <c r="J901" s="1"/>
      <c r="K901" s="1"/>
      <c r="L901" s="1"/>
      <c r="M901" s="1"/>
      <c r="N901" s="1"/>
      <c r="O901" s="1"/>
      <c r="P901" s="43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22"/>
      <c r="C902" s="22"/>
      <c r="D902" s="1"/>
      <c r="E902" s="23"/>
      <c r="F902" s="1"/>
      <c r="G902" s="1"/>
      <c r="H902" s="1"/>
      <c r="I902" s="43"/>
      <c r="J902" s="1"/>
      <c r="K902" s="1"/>
      <c r="L902" s="1"/>
      <c r="M902" s="1"/>
      <c r="N902" s="1"/>
      <c r="O902" s="1"/>
      <c r="P902" s="43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22"/>
      <c r="C903" s="22"/>
      <c r="D903" s="1"/>
      <c r="E903" s="23"/>
      <c r="F903" s="1"/>
      <c r="G903" s="1"/>
      <c r="H903" s="1"/>
      <c r="I903" s="43"/>
      <c r="J903" s="1"/>
      <c r="K903" s="1"/>
      <c r="L903" s="1"/>
      <c r="M903" s="1"/>
      <c r="N903" s="1"/>
      <c r="O903" s="1"/>
      <c r="P903" s="43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22"/>
      <c r="C904" s="22"/>
      <c r="D904" s="1"/>
      <c r="E904" s="23"/>
      <c r="F904" s="1"/>
      <c r="G904" s="1"/>
      <c r="H904" s="1"/>
      <c r="I904" s="43"/>
      <c r="J904" s="1"/>
      <c r="K904" s="1"/>
      <c r="L904" s="1"/>
      <c r="M904" s="1"/>
      <c r="N904" s="1"/>
      <c r="O904" s="1"/>
      <c r="P904" s="43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22"/>
      <c r="C905" s="22"/>
      <c r="D905" s="1"/>
      <c r="E905" s="23"/>
      <c r="F905" s="1"/>
      <c r="G905" s="1"/>
      <c r="H905" s="1"/>
      <c r="I905" s="43"/>
      <c r="J905" s="1"/>
      <c r="K905" s="1"/>
      <c r="L905" s="1"/>
      <c r="M905" s="1"/>
      <c r="N905" s="1"/>
      <c r="O905" s="1"/>
      <c r="P905" s="43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22"/>
      <c r="C906" s="22"/>
      <c r="D906" s="1"/>
      <c r="E906" s="23"/>
      <c r="F906" s="1"/>
      <c r="G906" s="1"/>
      <c r="H906" s="1"/>
      <c r="I906" s="43"/>
      <c r="J906" s="1"/>
      <c r="K906" s="1"/>
      <c r="L906" s="1"/>
      <c r="M906" s="1"/>
      <c r="N906" s="1"/>
      <c r="O906" s="1"/>
      <c r="P906" s="43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22"/>
      <c r="C907" s="22"/>
      <c r="D907" s="1"/>
      <c r="E907" s="23"/>
      <c r="F907" s="1"/>
      <c r="G907" s="1"/>
      <c r="H907" s="1"/>
      <c r="I907" s="43"/>
      <c r="J907" s="1"/>
      <c r="K907" s="1"/>
      <c r="L907" s="1"/>
      <c r="M907" s="1"/>
      <c r="N907" s="1"/>
      <c r="O907" s="1"/>
      <c r="P907" s="43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22"/>
      <c r="C908" s="22"/>
      <c r="D908" s="1"/>
      <c r="E908" s="23"/>
      <c r="F908" s="1"/>
      <c r="G908" s="1"/>
      <c r="H908" s="1"/>
      <c r="I908" s="43"/>
      <c r="J908" s="1"/>
      <c r="K908" s="1"/>
      <c r="L908" s="1"/>
      <c r="M908" s="1"/>
      <c r="N908" s="1"/>
      <c r="O908" s="1"/>
      <c r="P908" s="43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22"/>
      <c r="C909" s="22"/>
      <c r="D909" s="1"/>
      <c r="E909" s="23"/>
      <c r="F909" s="1"/>
      <c r="G909" s="1"/>
      <c r="H909" s="1"/>
      <c r="I909" s="43"/>
      <c r="J909" s="1"/>
      <c r="K909" s="1"/>
      <c r="L909" s="1"/>
      <c r="M909" s="1"/>
      <c r="N909" s="1"/>
      <c r="O909" s="1"/>
      <c r="P909" s="43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22"/>
      <c r="C910" s="22"/>
      <c r="D910" s="1"/>
      <c r="E910" s="23"/>
      <c r="F910" s="1"/>
      <c r="G910" s="1"/>
      <c r="H910" s="1"/>
      <c r="I910" s="43"/>
      <c r="J910" s="1"/>
      <c r="K910" s="1"/>
      <c r="L910" s="1"/>
      <c r="M910" s="1"/>
      <c r="N910" s="1"/>
      <c r="O910" s="1"/>
      <c r="P910" s="43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22"/>
      <c r="C911" s="22"/>
      <c r="D911" s="1"/>
      <c r="E911" s="23"/>
      <c r="F911" s="1"/>
      <c r="G911" s="1"/>
      <c r="H911" s="1"/>
      <c r="I911" s="43"/>
      <c r="J911" s="1"/>
      <c r="K911" s="1"/>
      <c r="L911" s="1"/>
      <c r="M911" s="1"/>
      <c r="N911" s="1"/>
      <c r="O911" s="1"/>
      <c r="P911" s="43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22"/>
      <c r="C912" s="22"/>
      <c r="D912" s="1"/>
      <c r="E912" s="23"/>
      <c r="F912" s="1"/>
      <c r="G912" s="1"/>
      <c r="H912" s="1"/>
      <c r="I912" s="43"/>
      <c r="J912" s="1"/>
      <c r="K912" s="1"/>
      <c r="L912" s="1"/>
      <c r="M912" s="1"/>
      <c r="N912" s="1"/>
      <c r="O912" s="1"/>
      <c r="P912" s="43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22"/>
      <c r="C913" s="22"/>
      <c r="D913" s="1"/>
      <c r="E913" s="23"/>
      <c r="F913" s="1"/>
      <c r="G913" s="1"/>
      <c r="H913" s="1"/>
      <c r="I913" s="43"/>
      <c r="J913" s="1"/>
      <c r="K913" s="1"/>
      <c r="L913" s="1"/>
      <c r="M913" s="1"/>
      <c r="N913" s="1"/>
      <c r="O913" s="1"/>
      <c r="P913" s="43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22"/>
      <c r="C914" s="22"/>
      <c r="D914" s="1"/>
      <c r="E914" s="23"/>
      <c r="F914" s="1"/>
      <c r="G914" s="1"/>
      <c r="H914" s="1"/>
      <c r="I914" s="43"/>
      <c r="J914" s="1"/>
      <c r="K914" s="1"/>
      <c r="L914" s="1"/>
      <c r="M914" s="1"/>
      <c r="N914" s="1"/>
      <c r="O914" s="1"/>
      <c r="P914" s="43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22"/>
      <c r="C915" s="22"/>
      <c r="D915" s="1"/>
      <c r="E915" s="23"/>
      <c r="F915" s="1"/>
      <c r="G915" s="1"/>
      <c r="H915" s="1"/>
      <c r="I915" s="43"/>
      <c r="J915" s="1"/>
      <c r="K915" s="1"/>
      <c r="L915" s="1"/>
      <c r="M915" s="1"/>
      <c r="N915" s="1"/>
      <c r="O915" s="1"/>
      <c r="P915" s="43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22"/>
      <c r="C916" s="22"/>
      <c r="D916" s="1"/>
      <c r="E916" s="23"/>
      <c r="F916" s="1"/>
      <c r="G916" s="1"/>
      <c r="H916" s="1"/>
      <c r="I916" s="43"/>
      <c r="J916" s="1"/>
      <c r="K916" s="1"/>
      <c r="L916" s="1"/>
      <c r="M916" s="1"/>
      <c r="N916" s="1"/>
      <c r="O916" s="1"/>
      <c r="P916" s="43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22"/>
      <c r="C917" s="22"/>
      <c r="D917" s="1"/>
      <c r="E917" s="23"/>
      <c r="F917" s="1"/>
      <c r="G917" s="1"/>
      <c r="H917" s="1"/>
      <c r="I917" s="43"/>
      <c r="J917" s="1"/>
      <c r="K917" s="1"/>
      <c r="L917" s="1"/>
      <c r="M917" s="1"/>
      <c r="N917" s="1"/>
      <c r="O917" s="1"/>
      <c r="P917" s="43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22"/>
      <c r="C918" s="22"/>
      <c r="D918" s="1"/>
      <c r="E918" s="23"/>
      <c r="F918" s="1"/>
      <c r="G918" s="1"/>
      <c r="H918" s="1"/>
      <c r="I918" s="43"/>
      <c r="J918" s="1"/>
      <c r="K918" s="1"/>
      <c r="L918" s="1"/>
      <c r="M918" s="1"/>
      <c r="N918" s="1"/>
      <c r="O918" s="1"/>
      <c r="P918" s="43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22"/>
      <c r="C919" s="22"/>
      <c r="D919" s="1"/>
      <c r="E919" s="23"/>
      <c r="F919" s="1"/>
      <c r="G919" s="1"/>
      <c r="H919" s="1"/>
      <c r="I919" s="43"/>
      <c r="J919" s="1"/>
      <c r="K919" s="1"/>
      <c r="L919" s="1"/>
      <c r="M919" s="1"/>
      <c r="N919" s="1"/>
      <c r="O919" s="1"/>
      <c r="P919" s="43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22"/>
      <c r="C920" s="22"/>
      <c r="D920" s="1"/>
      <c r="E920" s="23"/>
      <c r="F920" s="1"/>
      <c r="G920" s="1"/>
      <c r="H920" s="1"/>
      <c r="I920" s="43"/>
      <c r="J920" s="1"/>
      <c r="K920" s="1"/>
      <c r="L920" s="1"/>
      <c r="M920" s="1"/>
      <c r="N920" s="1"/>
      <c r="O920" s="1"/>
      <c r="P920" s="43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22"/>
      <c r="C921" s="22"/>
      <c r="D921" s="1"/>
      <c r="E921" s="23"/>
      <c r="F921" s="1"/>
      <c r="G921" s="1"/>
      <c r="H921" s="1"/>
      <c r="I921" s="43"/>
      <c r="J921" s="1"/>
      <c r="K921" s="1"/>
      <c r="L921" s="1"/>
      <c r="M921" s="1"/>
      <c r="N921" s="1"/>
      <c r="O921" s="1"/>
      <c r="P921" s="43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22"/>
      <c r="C922" s="22"/>
      <c r="D922" s="1"/>
      <c r="E922" s="23"/>
      <c r="F922" s="1"/>
      <c r="G922" s="1"/>
      <c r="H922" s="1"/>
      <c r="I922" s="43"/>
      <c r="J922" s="1"/>
      <c r="K922" s="1"/>
      <c r="L922" s="1"/>
      <c r="M922" s="1"/>
      <c r="N922" s="1"/>
      <c r="O922" s="1"/>
      <c r="P922" s="43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22"/>
      <c r="C923" s="22"/>
      <c r="D923" s="1"/>
      <c r="E923" s="23"/>
      <c r="F923" s="1"/>
      <c r="G923" s="1"/>
      <c r="H923" s="1"/>
      <c r="I923" s="43"/>
      <c r="J923" s="1"/>
      <c r="K923" s="1"/>
      <c r="L923" s="1"/>
      <c r="M923" s="1"/>
      <c r="N923" s="1"/>
      <c r="O923" s="1"/>
      <c r="P923" s="43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22"/>
      <c r="C924" s="22"/>
      <c r="D924" s="1"/>
      <c r="E924" s="23"/>
      <c r="F924" s="1"/>
      <c r="G924" s="1"/>
      <c r="H924" s="1"/>
      <c r="I924" s="43"/>
      <c r="J924" s="1"/>
      <c r="K924" s="1"/>
      <c r="L924" s="1"/>
      <c r="M924" s="1"/>
      <c r="N924" s="1"/>
      <c r="O924" s="1"/>
      <c r="P924" s="43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22"/>
      <c r="C925" s="22"/>
      <c r="D925" s="1"/>
      <c r="E925" s="23"/>
      <c r="F925" s="1"/>
      <c r="G925" s="1"/>
      <c r="H925" s="1"/>
      <c r="I925" s="43"/>
      <c r="J925" s="1"/>
      <c r="K925" s="1"/>
      <c r="L925" s="1"/>
      <c r="M925" s="1"/>
      <c r="N925" s="1"/>
      <c r="O925" s="1"/>
      <c r="P925" s="43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22"/>
      <c r="C926" s="22"/>
      <c r="D926" s="1"/>
      <c r="E926" s="23"/>
      <c r="F926" s="1"/>
      <c r="G926" s="1"/>
      <c r="H926" s="1"/>
      <c r="I926" s="43"/>
      <c r="J926" s="1"/>
      <c r="K926" s="1"/>
      <c r="L926" s="1"/>
      <c r="M926" s="1"/>
      <c r="N926" s="1"/>
      <c r="O926" s="1"/>
      <c r="P926" s="43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22"/>
      <c r="C927" s="22"/>
      <c r="D927" s="1"/>
      <c r="E927" s="23"/>
      <c r="F927" s="1"/>
      <c r="G927" s="1"/>
      <c r="H927" s="1"/>
      <c r="I927" s="43"/>
      <c r="J927" s="1"/>
      <c r="K927" s="1"/>
      <c r="L927" s="1"/>
      <c r="M927" s="1"/>
      <c r="N927" s="1"/>
      <c r="O927" s="1"/>
      <c r="P927" s="43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22"/>
      <c r="C928" s="22"/>
      <c r="D928" s="1"/>
      <c r="E928" s="23"/>
      <c r="F928" s="1"/>
      <c r="G928" s="1"/>
      <c r="H928" s="1"/>
      <c r="I928" s="43"/>
      <c r="J928" s="1"/>
      <c r="K928" s="1"/>
      <c r="L928" s="1"/>
      <c r="M928" s="1"/>
      <c r="N928" s="1"/>
      <c r="O928" s="1"/>
      <c r="P928" s="43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22"/>
      <c r="C929" s="22"/>
      <c r="D929" s="1"/>
      <c r="E929" s="23"/>
      <c r="F929" s="1"/>
      <c r="G929" s="1"/>
      <c r="H929" s="1"/>
      <c r="I929" s="43"/>
      <c r="J929" s="1"/>
      <c r="K929" s="1"/>
      <c r="L929" s="1"/>
      <c r="M929" s="1"/>
      <c r="N929" s="1"/>
      <c r="O929" s="1"/>
      <c r="P929" s="43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22"/>
      <c r="C930" s="22"/>
      <c r="D930" s="1"/>
      <c r="E930" s="23"/>
      <c r="F930" s="1"/>
      <c r="G930" s="1"/>
      <c r="H930" s="1"/>
      <c r="I930" s="43"/>
      <c r="J930" s="1"/>
      <c r="K930" s="1"/>
      <c r="L930" s="1"/>
      <c r="M930" s="1"/>
      <c r="N930" s="1"/>
      <c r="O930" s="1"/>
      <c r="P930" s="43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22"/>
      <c r="C931" s="22"/>
      <c r="D931" s="1"/>
      <c r="E931" s="23"/>
      <c r="F931" s="1"/>
      <c r="G931" s="1"/>
      <c r="H931" s="1"/>
      <c r="I931" s="43"/>
      <c r="J931" s="1"/>
      <c r="K931" s="1"/>
      <c r="L931" s="1"/>
      <c r="M931" s="1"/>
      <c r="N931" s="1"/>
      <c r="O931" s="1"/>
      <c r="P931" s="43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22"/>
      <c r="C932" s="22"/>
      <c r="D932" s="1"/>
      <c r="E932" s="23"/>
      <c r="F932" s="1"/>
      <c r="G932" s="1"/>
      <c r="H932" s="1"/>
      <c r="I932" s="43"/>
      <c r="J932" s="1"/>
      <c r="K932" s="1"/>
      <c r="L932" s="1"/>
      <c r="M932" s="1"/>
      <c r="N932" s="1"/>
      <c r="O932" s="1"/>
      <c r="P932" s="43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22"/>
      <c r="C933" s="22"/>
      <c r="D933" s="1"/>
      <c r="E933" s="23"/>
      <c r="F933" s="1"/>
      <c r="G933" s="1"/>
      <c r="H933" s="1"/>
      <c r="I933" s="43"/>
      <c r="J933" s="1"/>
      <c r="K933" s="1"/>
      <c r="L933" s="1"/>
      <c r="M933" s="1"/>
      <c r="N933" s="1"/>
      <c r="O933" s="1"/>
      <c r="P933" s="43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22"/>
      <c r="C934" s="22"/>
      <c r="D934" s="1"/>
      <c r="E934" s="23"/>
      <c r="F934" s="1"/>
      <c r="G934" s="1"/>
      <c r="H934" s="1"/>
      <c r="I934" s="43"/>
      <c r="J934" s="1"/>
      <c r="K934" s="1"/>
      <c r="L934" s="1"/>
      <c r="M934" s="1"/>
      <c r="N934" s="1"/>
      <c r="O934" s="1"/>
      <c r="P934" s="43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22"/>
      <c r="C935" s="22"/>
      <c r="D935" s="1"/>
      <c r="E935" s="23"/>
      <c r="F935" s="1"/>
      <c r="G935" s="1"/>
      <c r="H935" s="1"/>
      <c r="I935" s="43"/>
      <c r="J935" s="1"/>
      <c r="K935" s="1"/>
      <c r="L935" s="1"/>
      <c r="M935" s="1"/>
      <c r="N935" s="1"/>
      <c r="O935" s="1"/>
      <c r="P935" s="43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22"/>
      <c r="C936" s="22"/>
      <c r="D936" s="1"/>
      <c r="E936" s="23"/>
      <c r="F936" s="1"/>
      <c r="G936" s="1"/>
      <c r="H936" s="1"/>
      <c r="I936" s="43"/>
      <c r="J936" s="1"/>
      <c r="K936" s="1"/>
      <c r="L936" s="1"/>
      <c r="M936" s="1"/>
      <c r="N936" s="1"/>
      <c r="O936" s="1"/>
      <c r="P936" s="43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22"/>
      <c r="C937" s="22"/>
      <c r="D937" s="1"/>
      <c r="E937" s="23"/>
      <c r="F937" s="1"/>
      <c r="G937" s="1"/>
      <c r="H937" s="1"/>
      <c r="I937" s="43"/>
      <c r="J937" s="1"/>
      <c r="K937" s="1"/>
      <c r="L937" s="1"/>
      <c r="M937" s="1"/>
      <c r="N937" s="1"/>
      <c r="O937" s="1"/>
      <c r="P937" s="43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22"/>
      <c r="C938" s="22"/>
      <c r="D938" s="1"/>
      <c r="E938" s="23"/>
      <c r="F938" s="1"/>
      <c r="G938" s="1"/>
      <c r="H938" s="1"/>
      <c r="I938" s="43"/>
      <c r="J938" s="1"/>
      <c r="K938" s="1"/>
      <c r="L938" s="1"/>
      <c r="M938" s="1"/>
      <c r="N938" s="1"/>
      <c r="O938" s="1"/>
      <c r="P938" s="43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22"/>
      <c r="C939" s="22"/>
      <c r="D939" s="1"/>
      <c r="E939" s="23"/>
      <c r="F939" s="1"/>
      <c r="G939" s="1"/>
      <c r="H939" s="1"/>
      <c r="I939" s="43"/>
      <c r="J939" s="1"/>
      <c r="K939" s="1"/>
      <c r="L939" s="1"/>
      <c r="M939" s="1"/>
      <c r="N939" s="1"/>
      <c r="O939" s="1"/>
      <c r="P939" s="43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22"/>
      <c r="C940" s="22"/>
      <c r="D940" s="1"/>
      <c r="E940" s="23"/>
      <c r="F940" s="1"/>
      <c r="G940" s="1"/>
      <c r="H940" s="1"/>
      <c r="I940" s="43"/>
      <c r="J940" s="1"/>
      <c r="K940" s="1"/>
      <c r="L940" s="1"/>
      <c r="M940" s="1"/>
      <c r="N940" s="1"/>
      <c r="O940" s="1"/>
      <c r="P940" s="43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22"/>
      <c r="C941" s="22"/>
      <c r="D941" s="1"/>
      <c r="E941" s="23"/>
      <c r="F941" s="1"/>
      <c r="G941" s="1"/>
      <c r="H941" s="1"/>
      <c r="I941" s="43"/>
      <c r="J941" s="1"/>
      <c r="K941" s="1"/>
      <c r="L941" s="1"/>
      <c r="M941" s="1"/>
      <c r="N941" s="1"/>
      <c r="O941" s="1"/>
      <c r="P941" s="43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22"/>
      <c r="C942" s="22"/>
      <c r="D942" s="1"/>
      <c r="E942" s="23"/>
      <c r="F942" s="1"/>
      <c r="G942" s="1"/>
      <c r="H942" s="1"/>
      <c r="I942" s="43"/>
      <c r="J942" s="1"/>
      <c r="K942" s="1"/>
      <c r="L942" s="1"/>
      <c r="M942" s="1"/>
      <c r="N942" s="1"/>
      <c r="O942" s="1"/>
      <c r="P942" s="43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22"/>
      <c r="C943" s="22"/>
      <c r="D943" s="1"/>
      <c r="E943" s="23"/>
      <c r="F943" s="1"/>
      <c r="G943" s="1"/>
      <c r="H943" s="1"/>
      <c r="I943" s="43"/>
      <c r="J943" s="1"/>
      <c r="K943" s="1"/>
      <c r="L943" s="1"/>
      <c r="M943" s="1"/>
      <c r="N943" s="1"/>
      <c r="O943" s="1"/>
      <c r="P943" s="43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22"/>
      <c r="C944" s="22"/>
      <c r="D944" s="1"/>
      <c r="E944" s="23"/>
      <c r="F944" s="1"/>
      <c r="G944" s="1"/>
      <c r="H944" s="1"/>
      <c r="I944" s="43"/>
      <c r="J944" s="1"/>
      <c r="K944" s="1"/>
      <c r="L944" s="1"/>
      <c r="M944" s="1"/>
      <c r="N944" s="1"/>
      <c r="O944" s="1"/>
      <c r="P944" s="43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22"/>
      <c r="C945" s="22"/>
      <c r="D945" s="1"/>
      <c r="E945" s="23"/>
      <c r="F945" s="1"/>
      <c r="G945" s="1"/>
      <c r="H945" s="1"/>
      <c r="I945" s="43"/>
      <c r="J945" s="1"/>
      <c r="K945" s="1"/>
      <c r="L945" s="1"/>
      <c r="M945" s="1"/>
      <c r="N945" s="1"/>
      <c r="O945" s="1"/>
      <c r="P945" s="43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22"/>
      <c r="C946" s="22"/>
      <c r="D946" s="1"/>
      <c r="E946" s="23"/>
      <c r="F946" s="1"/>
      <c r="G946" s="1"/>
      <c r="H946" s="1"/>
      <c r="I946" s="43"/>
      <c r="J946" s="1"/>
      <c r="K946" s="1"/>
      <c r="L946" s="1"/>
      <c r="M946" s="1"/>
      <c r="N946" s="1"/>
      <c r="O946" s="1"/>
      <c r="P946" s="43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22"/>
      <c r="C947" s="22"/>
      <c r="D947" s="1"/>
      <c r="E947" s="23"/>
      <c r="F947" s="1"/>
      <c r="G947" s="1"/>
      <c r="H947" s="1"/>
      <c r="I947" s="43"/>
      <c r="J947" s="1"/>
      <c r="K947" s="1"/>
      <c r="L947" s="1"/>
      <c r="M947" s="1"/>
      <c r="N947" s="1"/>
      <c r="O947" s="1"/>
      <c r="P947" s="43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22"/>
      <c r="C948" s="22"/>
      <c r="D948" s="1"/>
      <c r="E948" s="23"/>
      <c r="F948" s="1"/>
      <c r="G948" s="1"/>
      <c r="H948" s="1"/>
      <c r="I948" s="43"/>
      <c r="J948" s="1"/>
      <c r="K948" s="1"/>
      <c r="L948" s="1"/>
      <c r="M948" s="1"/>
      <c r="N948" s="1"/>
      <c r="O948" s="1"/>
      <c r="P948" s="43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22"/>
      <c r="C949" s="22"/>
      <c r="D949" s="1"/>
      <c r="E949" s="23"/>
      <c r="F949" s="1"/>
      <c r="G949" s="1"/>
      <c r="H949" s="1"/>
      <c r="I949" s="43"/>
      <c r="J949" s="1"/>
      <c r="K949" s="1"/>
      <c r="L949" s="1"/>
      <c r="M949" s="1"/>
      <c r="N949" s="1"/>
      <c r="O949" s="1"/>
      <c r="P949" s="43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22"/>
      <c r="C950" s="22"/>
      <c r="D950" s="1"/>
      <c r="E950" s="23"/>
      <c r="F950" s="1"/>
      <c r="G950" s="1"/>
      <c r="H950" s="1"/>
      <c r="I950" s="43"/>
      <c r="J950" s="1"/>
      <c r="K950" s="1"/>
      <c r="L950" s="1"/>
      <c r="M950" s="1"/>
      <c r="N950" s="1"/>
      <c r="O950" s="1"/>
      <c r="P950" s="43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22"/>
      <c r="C951" s="22"/>
      <c r="D951" s="1"/>
      <c r="E951" s="23"/>
      <c r="F951" s="1"/>
      <c r="G951" s="1"/>
      <c r="H951" s="1"/>
      <c r="I951" s="43"/>
      <c r="J951" s="1"/>
      <c r="K951" s="1"/>
      <c r="L951" s="1"/>
      <c r="M951" s="1"/>
      <c r="N951" s="1"/>
      <c r="O951" s="1"/>
      <c r="P951" s="43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22"/>
      <c r="C952" s="22"/>
      <c r="D952" s="1"/>
      <c r="E952" s="23"/>
      <c r="F952" s="1"/>
      <c r="G952" s="1"/>
      <c r="H952" s="1"/>
      <c r="I952" s="43"/>
      <c r="J952" s="1"/>
      <c r="K952" s="1"/>
      <c r="L952" s="1"/>
      <c r="M952" s="1"/>
      <c r="N952" s="1"/>
      <c r="O952" s="1"/>
      <c r="P952" s="43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22"/>
      <c r="C953" s="22"/>
      <c r="D953" s="1"/>
      <c r="E953" s="23"/>
      <c r="F953" s="1"/>
      <c r="G953" s="1"/>
      <c r="H953" s="1"/>
      <c r="I953" s="43"/>
      <c r="J953" s="1"/>
      <c r="K953" s="1"/>
      <c r="L953" s="1"/>
      <c r="M953" s="1"/>
      <c r="N953" s="1"/>
      <c r="O953" s="1"/>
      <c r="P953" s="43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22"/>
      <c r="C954" s="22"/>
      <c r="D954" s="1"/>
      <c r="E954" s="23"/>
      <c r="F954" s="1"/>
      <c r="G954" s="1"/>
      <c r="H954" s="1"/>
      <c r="I954" s="43"/>
      <c r="J954" s="1"/>
      <c r="K954" s="1"/>
      <c r="L954" s="1"/>
      <c r="M954" s="1"/>
      <c r="N954" s="1"/>
      <c r="O954" s="1"/>
      <c r="P954" s="43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22"/>
      <c r="C955" s="22"/>
      <c r="D955" s="1"/>
      <c r="E955" s="23"/>
      <c r="F955" s="1"/>
      <c r="G955" s="1"/>
      <c r="H955" s="1"/>
      <c r="I955" s="43"/>
      <c r="J955" s="1"/>
      <c r="K955" s="1"/>
      <c r="L955" s="1"/>
      <c r="M955" s="1"/>
      <c r="N955" s="1"/>
      <c r="O955" s="1"/>
      <c r="P955" s="43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22"/>
      <c r="C956" s="22"/>
      <c r="D956" s="1"/>
      <c r="E956" s="23"/>
      <c r="F956" s="1"/>
      <c r="G956" s="1"/>
      <c r="H956" s="1"/>
      <c r="I956" s="43"/>
      <c r="J956" s="1"/>
      <c r="K956" s="1"/>
      <c r="L956" s="1"/>
      <c r="M956" s="1"/>
      <c r="N956" s="1"/>
      <c r="O956" s="1"/>
      <c r="P956" s="43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22"/>
      <c r="C957" s="22"/>
      <c r="D957" s="1"/>
      <c r="E957" s="23"/>
      <c r="F957" s="1"/>
      <c r="G957" s="1"/>
      <c r="H957" s="1"/>
      <c r="I957" s="43"/>
      <c r="J957" s="1"/>
      <c r="K957" s="1"/>
      <c r="L957" s="1"/>
      <c r="M957" s="1"/>
      <c r="N957" s="1"/>
      <c r="O957" s="1"/>
      <c r="P957" s="43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22"/>
      <c r="C958" s="22"/>
      <c r="D958" s="1"/>
      <c r="E958" s="23"/>
      <c r="F958" s="1"/>
      <c r="G958" s="1"/>
      <c r="H958" s="1"/>
      <c r="I958" s="43"/>
      <c r="J958" s="1"/>
      <c r="K958" s="1"/>
      <c r="L958" s="1"/>
      <c r="M958" s="1"/>
      <c r="N958" s="1"/>
      <c r="O958" s="1"/>
      <c r="P958" s="43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22"/>
      <c r="C959" s="22"/>
      <c r="D959" s="1"/>
      <c r="E959" s="23"/>
      <c r="F959" s="1"/>
      <c r="G959" s="1"/>
      <c r="H959" s="1"/>
      <c r="I959" s="43"/>
      <c r="J959" s="1"/>
      <c r="K959" s="1"/>
      <c r="L959" s="1"/>
      <c r="M959" s="1"/>
      <c r="N959" s="1"/>
      <c r="O959" s="1"/>
      <c r="P959" s="43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22"/>
      <c r="C960" s="22"/>
      <c r="D960" s="1"/>
      <c r="E960" s="23"/>
      <c r="F960" s="1"/>
      <c r="G960" s="1"/>
      <c r="H960" s="1"/>
      <c r="I960" s="43"/>
      <c r="J960" s="1"/>
      <c r="K960" s="1"/>
      <c r="L960" s="1"/>
      <c r="M960" s="1"/>
      <c r="N960" s="1"/>
      <c r="O960" s="1"/>
      <c r="P960" s="43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22"/>
      <c r="C961" s="22"/>
      <c r="D961" s="1"/>
      <c r="E961" s="23"/>
      <c r="F961" s="1"/>
      <c r="G961" s="1"/>
      <c r="H961" s="1"/>
      <c r="I961" s="43"/>
      <c r="J961" s="1"/>
      <c r="K961" s="1"/>
      <c r="L961" s="1"/>
      <c r="M961" s="1"/>
      <c r="N961" s="1"/>
      <c r="O961" s="1"/>
      <c r="P961" s="43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22"/>
      <c r="C962" s="22"/>
      <c r="D962" s="1"/>
      <c r="E962" s="23"/>
      <c r="F962" s="1"/>
      <c r="G962" s="1"/>
      <c r="H962" s="1"/>
      <c r="I962" s="43"/>
      <c r="J962" s="1"/>
      <c r="K962" s="1"/>
      <c r="L962" s="1"/>
      <c r="M962" s="1"/>
      <c r="N962" s="1"/>
      <c r="O962" s="1"/>
      <c r="P962" s="43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22"/>
      <c r="C963" s="22"/>
      <c r="D963" s="1"/>
      <c r="E963" s="23"/>
      <c r="F963" s="1"/>
      <c r="G963" s="1"/>
      <c r="H963" s="1"/>
      <c r="I963" s="43"/>
      <c r="J963" s="1"/>
      <c r="K963" s="1"/>
      <c r="L963" s="1"/>
      <c r="M963" s="1"/>
      <c r="N963" s="1"/>
      <c r="O963" s="1"/>
      <c r="P963" s="43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22"/>
      <c r="C964" s="22"/>
      <c r="D964" s="1"/>
      <c r="E964" s="23"/>
      <c r="F964" s="1"/>
      <c r="G964" s="1"/>
      <c r="H964" s="1"/>
      <c r="I964" s="43"/>
      <c r="J964" s="1"/>
      <c r="K964" s="1"/>
      <c r="L964" s="1"/>
      <c r="M964" s="1"/>
      <c r="N964" s="1"/>
      <c r="O964" s="1"/>
      <c r="P964" s="43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22"/>
      <c r="C965" s="22"/>
      <c r="D965" s="1"/>
      <c r="E965" s="23"/>
      <c r="F965" s="1"/>
      <c r="G965" s="1"/>
      <c r="H965" s="1"/>
      <c r="I965" s="43"/>
      <c r="J965" s="1"/>
      <c r="K965" s="1"/>
      <c r="L965" s="1"/>
      <c r="M965" s="1"/>
      <c r="N965" s="1"/>
      <c r="O965" s="1"/>
      <c r="P965" s="43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22"/>
      <c r="C966" s="22"/>
      <c r="D966" s="1"/>
      <c r="E966" s="23"/>
      <c r="F966" s="1"/>
      <c r="G966" s="1"/>
      <c r="H966" s="1"/>
      <c r="I966" s="43"/>
      <c r="J966" s="1"/>
      <c r="K966" s="1"/>
      <c r="L966" s="1"/>
      <c r="M966" s="1"/>
      <c r="N966" s="1"/>
      <c r="O966" s="1"/>
      <c r="P966" s="43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22"/>
      <c r="C967" s="22"/>
      <c r="D967" s="1"/>
      <c r="E967" s="23"/>
      <c r="F967" s="1"/>
      <c r="G967" s="1"/>
      <c r="H967" s="1"/>
      <c r="I967" s="43"/>
      <c r="J967" s="1"/>
      <c r="K967" s="1"/>
      <c r="L967" s="1"/>
      <c r="M967" s="1"/>
      <c r="N967" s="1"/>
      <c r="O967" s="1"/>
      <c r="P967" s="43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22"/>
      <c r="C968" s="22"/>
      <c r="D968" s="1"/>
      <c r="E968" s="23"/>
      <c r="F968" s="1"/>
      <c r="G968" s="1"/>
      <c r="H968" s="1"/>
      <c r="I968" s="43"/>
      <c r="J968" s="1"/>
      <c r="K968" s="1"/>
      <c r="L968" s="1"/>
      <c r="M968" s="1"/>
      <c r="N968" s="1"/>
      <c r="O968" s="1"/>
      <c r="P968" s="43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22"/>
      <c r="C969" s="22"/>
      <c r="D969" s="1"/>
      <c r="E969" s="23"/>
      <c r="F969" s="1"/>
      <c r="G969" s="1"/>
      <c r="H969" s="1"/>
      <c r="I969" s="43"/>
      <c r="J969" s="1"/>
      <c r="K969" s="1"/>
      <c r="L969" s="1"/>
      <c r="M969" s="1"/>
      <c r="N969" s="1"/>
      <c r="O969" s="1"/>
      <c r="P969" s="43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22"/>
      <c r="C970" s="22"/>
      <c r="D970" s="1"/>
      <c r="E970" s="23"/>
      <c r="F970" s="1"/>
      <c r="G970" s="1"/>
      <c r="H970" s="1"/>
      <c r="I970" s="43"/>
      <c r="J970" s="1"/>
      <c r="K970" s="1"/>
      <c r="L970" s="1"/>
      <c r="M970" s="1"/>
      <c r="N970" s="1"/>
      <c r="O970" s="1"/>
      <c r="P970" s="43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22"/>
      <c r="C971" s="22"/>
      <c r="D971" s="1"/>
      <c r="E971" s="23"/>
      <c r="F971" s="1"/>
      <c r="G971" s="1"/>
      <c r="H971" s="1"/>
      <c r="I971" s="43"/>
      <c r="J971" s="1"/>
      <c r="K971" s="1"/>
      <c r="L971" s="1"/>
      <c r="M971" s="1"/>
      <c r="N971" s="1"/>
      <c r="O971" s="1"/>
      <c r="P971" s="43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22"/>
      <c r="C972" s="22"/>
      <c r="D972" s="1"/>
      <c r="E972" s="23"/>
      <c r="F972" s="1"/>
      <c r="G972" s="1"/>
      <c r="H972" s="1"/>
      <c r="I972" s="43"/>
      <c r="J972" s="1"/>
      <c r="K972" s="1"/>
      <c r="L972" s="1"/>
      <c r="M972" s="1"/>
      <c r="N972" s="1"/>
      <c r="O972" s="1"/>
      <c r="P972" s="43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22"/>
      <c r="C973" s="22"/>
      <c r="D973" s="1"/>
      <c r="E973" s="23"/>
      <c r="F973" s="1"/>
      <c r="G973" s="1"/>
      <c r="H973" s="1"/>
      <c r="I973" s="43"/>
      <c r="J973" s="1"/>
      <c r="K973" s="1"/>
      <c r="L973" s="1"/>
      <c r="M973" s="1"/>
      <c r="N973" s="1"/>
      <c r="O973" s="1"/>
      <c r="P973" s="43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22"/>
      <c r="C974" s="22"/>
      <c r="D974" s="1"/>
      <c r="E974" s="23"/>
      <c r="F974" s="1"/>
      <c r="G974" s="1"/>
      <c r="H974" s="1"/>
      <c r="I974" s="43"/>
      <c r="J974" s="1"/>
      <c r="K974" s="1"/>
      <c r="L974" s="1"/>
      <c r="M974" s="1"/>
      <c r="N974" s="1"/>
      <c r="O974" s="1"/>
      <c r="P974" s="43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22"/>
      <c r="C975" s="22"/>
      <c r="D975" s="1"/>
      <c r="E975" s="23"/>
      <c r="F975" s="1"/>
      <c r="G975" s="1"/>
      <c r="H975" s="1"/>
      <c r="I975" s="43"/>
      <c r="J975" s="1"/>
      <c r="K975" s="1"/>
      <c r="L975" s="1"/>
      <c r="M975" s="1"/>
      <c r="N975" s="1"/>
      <c r="O975" s="1"/>
      <c r="P975" s="43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22"/>
      <c r="C976" s="22"/>
      <c r="D976" s="1"/>
      <c r="E976" s="23"/>
      <c r="F976" s="1"/>
      <c r="G976" s="1"/>
      <c r="H976" s="1"/>
      <c r="I976" s="43"/>
      <c r="J976" s="1"/>
      <c r="K976" s="1"/>
      <c r="L976" s="1"/>
      <c r="M976" s="1"/>
      <c r="N976" s="1"/>
      <c r="O976" s="1"/>
      <c r="P976" s="43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22"/>
      <c r="C977" s="22"/>
      <c r="D977" s="1"/>
      <c r="E977" s="23"/>
      <c r="F977" s="1"/>
      <c r="G977" s="1"/>
      <c r="H977" s="1"/>
      <c r="I977" s="43"/>
      <c r="J977" s="1"/>
      <c r="K977" s="1"/>
      <c r="L977" s="1"/>
      <c r="M977" s="1"/>
      <c r="N977" s="1"/>
      <c r="O977" s="1"/>
      <c r="P977" s="43"/>
      <c r="Q977" s="1"/>
      <c r="R977" s="1"/>
      <c r="S977" s="1"/>
      <c r="T977" s="1"/>
      <c r="U977" s="1"/>
      <c r="V977" s="1"/>
      <c r="W977" s="1"/>
      <c r="X977" s="1"/>
      <c r="Y977" s="1"/>
      <c r="Z977" s="1"/>
    </row>
  </sheetData>
  <mergeCells count="19">
    <mergeCell ref="CM8:CS8"/>
    <mergeCell ref="BD8:BJ8"/>
    <mergeCell ref="BK8:BQ8"/>
    <mergeCell ref="BR8:BX8"/>
    <mergeCell ref="BY8:CE8"/>
    <mergeCell ref="CF8:CL8"/>
    <mergeCell ref="U8:AA8"/>
    <mergeCell ref="AB8:AH8"/>
    <mergeCell ref="AI8:AO8"/>
    <mergeCell ref="AP8:AV8"/>
    <mergeCell ref="AW8:BC8"/>
    <mergeCell ref="G8:M8"/>
    <mergeCell ref="A89:F89"/>
    <mergeCell ref="N8:T8"/>
    <mergeCell ref="A1:M1"/>
    <mergeCell ref="A2:M2"/>
    <mergeCell ref="A3:M3"/>
    <mergeCell ref="A4:M4"/>
    <mergeCell ref="A6:B6"/>
  </mergeCells>
  <conditionalFormatting sqref="E79">
    <cfRule type="containsText" dxfId="19" priority="1" operator="containsText" text="MATERIAL DE REFERENCIA CERTIFICADO">
      <formula>NOT(ISERROR(SEARCH(("MATERIAL DE REFERENCIA CERTIFICADO"),(E79))))</formula>
    </cfRule>
  </conditionalFormatting>
  <conditionalFormatting sqref="E48 E50">
    <cfRule type="containsText" dxfId="18" priority="2" operator="containsText" text="MATERIAL DE REFERENCIA CERTIFICADO">
      <formula>NOT(ISERROR(SEARCH(("MATERIAL DE REFERENCIA CERTIFICADO"),(E48))))</formula>
    </cfRule>
  </conditionalFormatting>
  <conditionalFormatting sqref="E48 E50">
    <cfRule type="containsText" dxfId="17" priority="3" operator="containsText" text="MATERIAL DE REFERENCIA CERTIFICADO">
      <formula>NOT(ISERROR(SEARCH(("MATERIAL DE REFERENCIA CERTIFICADO"),(E48))))</formula>
    </cfRule>
  </conditionalFormatting>
  <conditionalFormatting sqref="E48 E50">
    <cfRule type="containsText" dxfId="16" priority="4" operator="containsText" text="REACTIVO GRADO ANALÌTICO">
      <formula>NOT(ISERROR(SEARCH(("REACTIVO GRADO ANALÌTICO"),(E48))))</formula>
    </cfRule>
  </conditionalFormatting>
  <conditionalFormatting sqref="E48 E50">
    <cfRule type="containsText" dxfId="15" priority="5" operator="containsText" text="MATERIAL DE REFERENCIA ">
      <formula>NOT(ISERROR(SEARCH(("MATERIAL DE REFERENCIA "),(E48))))</formula>
    </cfRule>
  </conditionalFormatting>
  <conditionalFormatting sqref="E63">
    <cfRule type="containsText" dxfId="14" priority="6" operator="containsText" text="MATERIAL DE REFERENCIA CERTIFICADO">
      <formula>NOT(ISERROR(SEARCH(("MATERIAL DE REFERENCIA CERTIFICADO"),(E63))))</formula>
    </cfRule>
  </conditionalFormatting>
  <conditionalFormatting sqref="E63">
    <cfRule type="containsText" dxfId="13" priority="7" operator="containsText" text="MATERIAL DE REFERENCIA CERTIFICADO">
      <formula>NOT(ISERROR(SEARCH(("MATERIAL DE REFERENCIA CERTIFICADO"),(E63))))</formula>
    </cfRule>
  </conditionalFormatting>
  <conditionalFormatting sqref="E63">
    <cfRule type="containsText" dxfId="12" priority="8" operator="containsText" text="REACTIVO GRADO ANALÌTICO">
      <formula>NOT(ISERROR(SEARCH(("REACTIVO GRADO ANALÌTICO"),(E63))))</formula>
    </cfRule>
  </conditionalFormatting>
  <conditionalFormatting sqref="E63">
    <cfRule type="containsText" dxfId="11" priority="9" operator="containsText" text="MATERIAL DE REFERENCIA ">
      <formula>NOT(ISERROR(SEARCH(("MATERIAL DE REFERENCIA "),(E63))))</formula>
    </cfRule>
  </conditionalFormatting>
  <conditionalFormatting sqref="E72 E77:E78">
    <cfRule type="containsText" dxfId="10" priority="10" operator="containsText" text="MATERIAL DE REFERENCIA CERTIFICADO">
      <formula>NOT(ISERROR(SEARCH(("MATERIAL DE REFERENCIA CERTIFICADO"),(E72))))</formula>
    </cfRule>
  </conditionalFormatting>
  <conditionalFormatting sqref="E72 E77:E78">
    <cfRule type="containsText" dxfId="9" priority="11" operator="containsText" text="MATERIAL DE REFERENCIA CERTIFICADO">
      <formula>NOT(ISERROR(SEARCH(("MATERIAL DE REFERENCIA CERTIFICADO"),(E72))))</formula>
    </cfRule>
  </conditionalFormatting>
  <conditionalFormatting sqref="E72 E77:E78">
    <cfRule type="containsText" dxfId="8" priority="12" operator="containsText" text="REACTIVO GRADO ANALÌTICO">
      <formula>NOT(ISERROR(SEARCH(("REACTIVO GRADO ANALÌTICO"),(E72))))</formula>
    </cfRule>
  </conditionalFormatting>
  <conditionalFormatting sqref="E72 E77:E78">
    <cfRule type="containsText" dxfId="7" priority="13" operator="containsText" text="MATERIAL DE REFERENCIA ">
      <formula>NOT(ISERROR(SEARCH(("MATERIAL DE REFERENCIA "),(E72))))</formula>
    </cfRule>
  </conditionalFormatting>
  <conditionalFormatting sqref="E65">
    <cfRule type="containsText" dxfId="6" priority="14" operator="containsText" text="MATERIAL DE REFERENCIA CERTIFICADO">
      <formula>NOT(ISERROR(SEARCH(("MATERIAL DE REFERENCIA CERTIFICADO"),(E65))))</formula>
    </cfRule>
  </conditionalFormatting>
  <conditionalFormatting sqref="E65">
    <cfRule type="containsText" dxfId="5" priority="15" operator="containsText" text="MATERIAL DE REFERENCIA CERTIFICADO">
      <formula>NOT(ISERROR(SEARCH(("MATERIAL DE REFERENCIA CERTIFICADO"),(E65))))</formula>
    </cfRule>
  </conditionalFormatting>
  <conditionalFormatting sqref="E65">
    <cfRule type="containsText" dxfId="4" priority="16" operator="containsText" text="REACTIVO GRADO ANALÌTICO">
      <formula>NOT(ISERROR(SEARCH(("REACTIVO GRADO ANALÌTICO"),(E65))))</formula>
    </cfRule>
  </conditionalFormatting>
  <conditionalFormatting sqref="E65">
    <cfRule type="containsText" dxfId="3" priority="17" operator="containsText" text="MATERIAL DE REFERENCIA ">
      <formula>NOT(ISERROR(SEARCH(("MATERIAL DE REFERENCIA "),(E65))))</formula>
    </cfRule>
  </conditionalFormatting>
  <conditionalFormatting sqref="E79">
    <cfRule type="containsText" dxfId="2" priority="18" operator="containsText" text="MATERIAL DE REFERENCIA CERTIFICADO">
      <formula>NOT(ISERROR(SEARCH(("MATERIAL DE REFERENCIA CERTIFICADO"),(E79))))</formula>
    </cfRule>
  </conditionalFormatting>
  <conditionalFormatting sqref="E79">
    <cfRule type="containsText" dxfId="1" priority="19" operator="containsText" text="REACTIVO GRADO ANALÌTICO">
      <formula>NOT(ISERROR(SEARCH(("REACTIVO GRADO ANALÌTICO"),(E79))))</formula>
    </cfRule>
  </conditionalFormatting>
  <conditionalFormatting sqref="E79">
    <cfRule type="containsText" dxfId="0" priority="20" operator="containsText" text="MATERIAL DE REFERENCIA ">
      <formula>NOT(ISERROR(SEARCH(("MATERIAL DE REFERENCIA "),(E79))))</formula>
    </cfRule>
  </conditionalFormatting>
  <pageMargins left="0.7" right="0.7" top="0.75" bottom="0.75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2 - REACTIVOS ESPECIALES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Yined Marcela García Parrado</cp:lastModifiedBy>
  <dcterms:created xsi:type="dcterms:W3CDTF">2022-11-10T20:04:45Z</dcterms:created>
  <dcterms:modified xsi:type="dcterms:W3CDTF">2026-09-15T15:40:26Z</dcterms:modified>
</cp:coreProperties>
</file>