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CUADRO COMPARATIVO OFERTAS\"/>
    </mc:Choice>
  </mc:AlternateContent>
  <xr:revisionPtr revIDLastSave="0" documentId="13_ncr:1_{D69CB35D-629B-45FC-B9F1-EF6159BE08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4 - REPUESTOS Y ACCESORIO" sheetId="1" r:id="rId1"/>
  </sheets>
  <definedNames>
    <definedName name="_xlnm._FilterDatabase" localSheetId="0" hidden="1">'ANEXO 4 - REPUESTOS Y ACCESORIO'!$CE$9:$CH$118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E13" i="1" l="1"/>
  <c r="CE28" i="1"/>
  <c r="CE29" i="1"/>
  <c r="CE31" i="1"/>
  <c r="CE36" i="1"/>
  <c r="CE37" i="1"/>
  <c r="CE38" i="1"/>
  <c r="CE57" i="1"/>
  <c r="CE58" i="1"/>
  <c r="CE59" i="1"/>
  <c r="CE60" i="1"/>
  <c r="CE61" i="1"/>
  <c r="CE62" i="1"/>
  <c r="CE63" i="1"/>
  <c r="CE64" i="1"/>
  <c r="CE65" i="1"/>
  <c r="CE82" i="1"/>
  <c r="CE86" i="1"/>
  <c r="CE87" i="1"/>
  <c r="CE88" i="1"/>
  <c r="CE89" i="1"/>
  <c r="CE90" i="1"/>
  <c r="CE91" i="1"/>
  <c r="CE98" i="1"/>
  <c r="CE99" i="1"/>
  <c r="CE100" i="1"/>
  <c r="CE101" i="1"/>
  <c r="CE102" i="1"/>
  <c r="CE103" i="1"/>
  <c r="CE104" i="1"/>
  <c r="CE105" i="1"/>
  <c r="CE106" i="1"/>
  <c r="CE107" i="1"/>
  <c r="CE108" i="1"/>
  <c r="CE109" i="1"/>
  <c r="CE110" i="1"/>
  <c r="CH13" i="1" l="1"/>
  <c r="CH87" i="1"/>
  <c r="CH64" i="1"/>
  <c r="CH88" i="1"/>
  <c r="CH62" i="1"/>
  <c r="CH59" i="1"/>
  <c r="CH107" i="1"/>
  <c r="CH106" i="1"/>
  <c r="CH38" i="1"/>
  <c r="CH104" i="1"/>
  <c r="CH37" i="1"/>
  <c r="CH109" i="1"/>
  <c r="CH105" i="1"/>
  <c r="CH103" i="1"/>
  <c r="CH36" i="1"/>
  <c r="CH102" i="1"/>
  <c r="CH90" i="1"/>
  <c r="CH89" i="1"/>
  <c r="CH65" i="1"/>
  <c r="CH63" i="1"/>
  <c r="CH101" i="1"/>
  <c r="CH29" i="1"/>
  <c r="CH100" i="1"/>
  <c r="CH28" i="1"/>
  <c r="CH99" i="1"/>
  <c r="CH98" i="1"/>
  <c r="CH91" i="1"/>
  <c r="CH57" i="1"/>
  <c r="CH31" i="1"/>
  <c r="CH58" i="1"/>
  <c r="CH61" i="1"/>
  <c r="CH86" i="1"/>
  <c r="CH110" i="1"/>
  <c r="CH82" i="1"/>
  <c r="CH108" i="1"/>
  <c r="CH60" i="1"/>
  <c r="CA11" i="1" l="1"/>
  <c r="CB11" i="1" s="1"/>
  <c r="CC11" i="1" s="1"/>
  <c r="CA12" i="1"/>
  <c r="CB12" i="1" s="1"/>
  <c r="CC12" i="1" s="1"/>
  <c r="CA18" i="1"/>
  <c r="CB18" i="1" s="1"/>
  <c r="CC18" i="1" s="1"/>
  <c r="CA20" i="1"/>
  <c r="CB20" i="1" s="1"/>
  <c r="CC20" i="1" s="1"/>
  <c r="CA21" i="1"/>
  <c r="CB21" i="1" s="1"/>
  <c r="CC21" i="1" s="1"/>
  <c r="CA22" i="1"/>
  <c r="CB22" i="1" s="1"/>
  <c r="CC22" i="1" s="1"/>
  <c r="CA24" i="1"/>
  <c r="CB24" i="1" s="1"/>
  <c r="CC24" i="1" s="1"/>
  <c r="CA26" i="1"/>
  <c r="CB26" i="1" s="1"/>
  <c r="CC26" i="1" s="1"/>
  <c r="CA27" i="1"/>
  <c r="CB27" i="1" s="1"/>
  <c r="CC27" i="1" s="1"/>
  <c r="CA32" i="1"/>
  <c r="CB32" i="1" s="1"/>
  <c r="CA33" i="1"/>
  <c r="CB33" i="1" s="1"/>
  <c r="CC33" i="1" s="1"/>
  <c r="CA34" i="1"/>
  <c r="CB34" i="1" s="1"/>
  <c r="CC34" i="1" s="1"/>
  <c r="CA35" i="1"/>
  <c r="CB35" i="1" s="1"/>
  <c r="CC35" i="1" s="1"/>
  <c r="CA42" i="1"/>
  <c r="CB42" i="1" s="1"/>
  <c r="CC42" i="1" s="1"/>
  <c r="CA43" i="1"/>
  <c r="CB43" i="1" s="1"/>
  <c r="CC43" i="1" s="1"/>
  <c r="CA44" i="1"/>
  <c r="CB44" i="1" s="1"/>
  <c r="CC44" i="1" s="1"/>
  <c r="CA45" i="1"/>
  <c r="CB45" i="1" s="1"/>
  <c r="CC45" i="1" s="1"/>
  <c r="CA46" i="1"/>
  <c r="CB46" i="1" s="1"/>
  <c r="CC46" i="1" s="1"/>
  <c r="CA47" i="1"/>
  <c r="CB47" i="1" s="1"/>
  <c r="CC47" i="1" s="1"/>
  <c r="CA48" i="1"/>
  <c r="CB48" i="1" s="1"/>
  <c r="CC48" i="1" s="1"/>
  <c r="CA49" i="1"/>
  <c r="CB49" i="1" s="1"/>
  <c r="CC49" i="1" s="1"/>
  <c r="CA50" i="1"/>
  <c r="CB50" i="1" s="1"/>
  <c r="CC50" i="1" s="1"/>
  <c r="CA51" i="1"/>
  <c r="CB51" i="1" s="1"/>
  <c r="CC51" i="1" s="1"/>
  <c r="CA52" i="1"/>
  <c r="CB52" i="1" s="1"/>
  <c r="CC52" i="1" s="1"/>
  <c r="CA53" i="1"/>
  <c r="CB53" i="1" s="1"/>
  <c r="CC53" i="1" s="1"/>
  <c r="CA54" i="1"/>
  <c r="CB54" i="1" s="1"/>
  <c r="CC54" i="1" s="1"/>
  <c r="CA56" i="1"/>
  <c r="CB56" i="1" s="1"/>
  <c r="CC56" i="1" s="1"/>
  <c r="CA70" i="1"/>
  <c r="CB70" i="1" s="1"/>
  <c r="CC70" i="1" s="1"/>
  <c r="CA71" i="1"/>
  <c r="CB71" i="1" s="1"/>
  <c r="CC71" i="1" s="1"/>
  <c r="CA72" i="1"/>
  <c r="CB72" i="1" s="1"/>
  <c r="CC72" i="1" s="1"/>
  <c r="CA73" i="1"/>
  <c r="CB73" i="1" s="1"/>
  <c r="CC73" i="1" s="1"/>
  <c r="CA74" i="1"/>
  <c r="CB74" i="1" s="1"/>
  <c r="CC74" i="1" s="1"/>
  <c r="CA75" i="1"/>
  <c r="CB75" i="1" s="1"/>
  <c r="CC75" i="1" s="1"/>
  <c r="CA76" i="1"/>
  <c r="CB76" i="1" s="1"/>
  <c r="CC76" i="1" s="1"/>
  <c r="CA77" i="1"/>
  <c r="CB77" i="1"/>
  <c r="CC77" i="1" s="1"/>
  <c r="CA78" i="1"/>
  <c r="CB78" i="1" s="1"/>
  <c r="CC78" i="1" s="1"/>
  <c r="CA79" i="1"/>
  <c r="CB79" i="1" s="1"/>
  <c r="CC79" i="1" s="1"/>
  <c r="CA80" i="1"/>
  <c r="CB80" i="1" s="1"/>
  <c r="CA81" i="1"/>
  <c r="CB81" i="1" s="1"/>
  <c r="CA83" i="1"/>
  <c r="CB83" i="1" s="1"/>
  <c r="CC83" i="1" s="1"/>
  <c r="CA84" i="1"/>
  <c r="CB84" i="1" s="1"/>
  <c r="CC84" i="1" s="1"/>
  <c r="CA94" i="1"/>
  <c r="CB94" i="1" s="1"/>
  <c r="CC94" i="1" s="1"/>
  <c r="CA95" i="1"/>
  <c r="CB95" i="1" s="1"/>
  <c r="CC95" i="1" s="1"/>
  <c r="CA96" i="1"/>
  <c r="CB96" i="1" s="1"/>
  <c r="CC96" i="1" s="1"/>
  <c r="CA97" i="1"/>
  <c r="CB97" i="1" s="1"/>
  <c r="CC97" i="1" s="1"/>
  <c r="CC81" i="1" l="1"/>
  <c r="CE81" i="1"/>
  <c r="CC80" i="1"/>
  <c r="CE80" i="1"/>
  <c r="CC32" i="1"/>
  <c r="CE32" i="1"/>
  <c r="BT14" i="1"/>
  <c r="BU14" i="1" s="1"/>
  <c r="BV14" i="1" s="1"/>
  <c r="BT15" i="1"/>
  <c r="BU15" i="1" s="1"/>
  <c r="BV15" i="1" s="1"/>
  <c r="BT18" i="1"/>
  <c r="BU18" i="1" s="1"/>
  <c r="BV18" i="1" s="1"/>
  <c r="BT24" i="1"/>
  <c r="BU24" i="1" s="1"/>
  <c r="BV24" i="1" s="1"/>
  <c r="BT26" i="1"/>
  <c r="BU26" i="1" s="1"/>
  <c r="BV26" i="1" s="1"/>
  <c r="BT27" i="1"/>
  <c r="BU27" i="1" s="1"/>
  <c r="BV27" i="1" s="1"/>
  <c r="BT33" i="1"/>
  <c r="BU33" i="1" s="1"/>
  <c r="BV33" i="1" s="1"/>
  <c r="BT40" i="1"/>
  <c r="BU40" i="1" s="1"/>
  <c r="BV40" i="1" s="1"/>
  <c r="BT46" i="1"/>
  <c r="BU46" i="1" s="1"/>
  <c r="BV46" i="1" s="1"/>
  <c r="BT49" i="1"/>
  <c r="BU49" i="1" s="1"/>
  <c r="BV49" i="1" s="1"/>
  <c r="BT50" i="1"/>
  <c r="BU50" i="1" s="1"/>
  <c r="BV50" i="1" s="1"/>
  <c r="BT54" i="1"/>
  <c r="BU54" i="1" s="1"/>
  <c r="BV54" i="1" s="1"/>
  <c r="BT56" i="1"/>
  <c r="BU56" i="1" s="1"/>
  <c r="BV56" i="1" s="1"/>
  <c r="BT66" i="1"/>
  <c r="BU66" i="1" s="1"/>
  <c r="BT67" i="1"/>
  <c r="BU67" i="1" s="1"/>
  <c r="BT92" i="1"/>
  <c r="BU92" i="1" s="1"/>
  <c r="BV92" i="1" s="1"/>
  <c r="BT114" i="1"/>
  <c r="BU114" i="1" s="1"/>
  <c r="BV114" i="1" s="1"/>
  <c r="BT115" i="1"/>
  <c r="BU115" i="1" s="1"/>
  <c r="BV115" i="1" s="1"/>
  <c r="BT116" i="1"/>
  <c r="BU116" i="1" s="1"/>
  <c r="BV116" i="1" s="1"/>
  <c r="BT117" i="1"/>
  <c r="BU117" i="1" s="1"/>
  <c r="BV117" i="1" s="1"/>
  <c r="CF80" i="1" l="1" a="1"/>
  <c r="CF80" i="1" s="1"/>
  <c r="CF32" i="1" a="1"/>
  <c r="CF32" i="1" s="1"/>
  <c r="CF81" i="1" a="1"/>
  <c r="CF81" i="1" s="1"/>
  <c r="CH32" i="1"/>
  <c r="CH80" i="1"/>
  <c r="CH81" i="1"/>
  <c r="BV67" i="1"/>
  <c r="CE67" i="1"/>
  <c r="BV66" i="1"/>
  <c r="CE66" i="1"/>
  <c r="BM12" i="1"/>
  <c r="BN12" i="1" s="1"/>
  <c r="BO12" i="1" s="1"/>
  <c r="CF66" i="1" l="1" a="1"/>
  <c r="CF66" i="1" s="1"/>
  <c r="CF67" i="1" a="1"/>
  <c r="CF67" i="1" s="1"/>
  <c r="CH67" i="1"/>
  <c r="CH66" i="1"/>
  <c r="BT10" i="1"/>
  <c r="BU10" i="1" s="1"/>
  <c r="BV10" i="1" s="1"/>
  <c r="CA10" i="1"/>
  <c r="CB10" i="1" s="1"/>
  <c r="CC10" i="1" s="1"/>
  <c r="BF12" i="1"/>
  <c r="BG12" i="1" s="1"/>
  <c r="BH12" i="1" s="1"/>
  <c r="BF14" i="1"/>
  <c r="BG14" i="1" s="1"/>
  <c r="BH14" i="1" s="1"/>
  <c r="BF15" i="1"/>
  <c r="BG15" i="1" s="1"/>
  <c r="BH15" i="1" s="1"/>
  <c r="BF16" i="1"/>
  <c r="BG16" i="1" s="1"/>
  <c r="BH16" i="1" s="1"/>
  <c r="BF26" i="1"/>
  <c r="BG26" i="1" s="1"/>
  <c r="BF27" i="1"/>
  <c r="BG27" i="1" s="1"/>
  <c r="BF30" i="1"/>
  <c r="BG30" i="1" s="1"/>
  <c r="BH30" i="1" s="1"/>
  <c r="BF33" i="1"/>
  <c r="BG33" i="1" s="1"/>
  <c r="BH33" i="1" s="1"/>
  <c r="BF43" i="1"/>
  <c r="BG43" i="1" s="1"/>
  <c r="BH43" i="1" s="1"/>
  <c r="BF46" i="1"/>
  <c r="BG46" i="1" s="1"/>
  <c r="BH46" i="1" s="1"/>
  <c r="BF52" i="1"/>
  <c r="BG52" i="1" s="1"/>
  <c r="BH52" i="1" s="1"/>
  <c r="BF68" i="1"/>
  <c r="BG68" i="1" s="1"/>
  <c r="BH68" i="1" s="1"/>
  <c r="BF69" i="1"/>
  <c r="BG69" i="1" s="1"/>
  <c r="BF85" i="1"/>
  <c r="BG85" i="1" s="1"/>
  <c r="BF92" i="1"/>
  <c r="BG92" i="1" s="1"/>
  <c r="BH92" i="1" s="1"/>
  <c r="BF93" i="1"/>
  <c r="BG93" i="1" s="1"/>
  <c r="BH93" i="1" s="1"/>
  <c r="BH85" i="1" l="1"/>
  <c r="CE85" i="1"/>
  <c r="BH27" i="1"/>
  <c r="CE27" i="1"/>
  <c r="BH69" i="1"/>
  <c r="CE69" i="1"/>
  <c r="BH26" i="1"/>
  <c r="CE26" i="1"/>
  <c r="CC118" i="1"/>
  <c r="BV118" i="1"/>
  <c r="CF27" i="1" l="1" a="1"/>
  <c r="CF27" i="1" s="1"/>
  <c r="CF26" i="1" a="1"/>
  <c r="CF26" i="1" s="1"/>
  <c r="CF69" i="1" a="1"/>
  <c r="CF69" i="1" s="1"/>
  <c r="CF85" i="1" a="1"/>
  <c r="CF85" i="1" s="1"/>
  <c r="CH69" i="1"/>
  <c r="CH26" i="1"/>
  <c r="CH27" i="1"/>
  <c r="CH85" i="1"/>
  <c r="AR11" i="1"/>
  <c r="AS11" i="1" s="1"/>
  <c r="AT11" i="1" s="1"/>
  <c r="AR12" i="1"/>
  <c r="AS12" i="1" s="1"/>
  <c r="AT12" i="1" s="1"/>
  <c r="AR23" i="1"/>
  <c r="AS23" i="1" s="1"/>
  <c r="AR24" i="1"/>
  <c r="AS24" i="1" s="1"/>
  <c r="AT24" i="1" s="1"/>
  <c r="AR30" i="1"/>
  <c r="AS30" i="1" s="1"/>
  <c r="AR43" i="1"/>
  <c r="AS43" i="1" s="1"/>
  <c r="AT43" i="1" s="1"/>
  <c r="AR46" i="1"/>
  <c r="AS46" i="1" s="1"/>
  <c r="AT46" i="1" s="1"/>
  <c r="AR48" i="1"/>
  <c r="AS48" i="1" s="1"/>
  <c r="AR49" i="1"/>
  <c r="AS49" i="1" s="1"/>
  <c r="AR51" i="1"/>
  <c r="AS51" i="1" s="1"/>
  <c r="AT51" i="1" s="1"/>
  <c r="AR52" i="1"/>
  <c r="AS52" i="1" s="1"/>
  <c r="AT52" i="1" s="1"/>
  <c r="AR53" i="1"/>
  <c r="AS53" i="1" s="1"/>
  <c r="AT53" i="1" s="1"/>
  <c r="AR68" i="1"/>
  <c r="AS68" i="1" s="1"/>
  <c r="AR70" i="1"/>
  <c r="AS70" i="1" s="1"/>
  <c r="AT70" i="1" s="1"/>
  <c r="AR71" i="1"/>
  <c r="AS71" i="1" s="1"/>
  <c r="AT71" i="1" s="1"/>
  <c r="AR72" i="1"/>
  <c r="AS72" i="1" s="1"/>
  <c r="AT72" i="1" s="1"/>
  <c r="AR73" i="1"/>
  <c r="AS73" i="1" s="1"/>
  <c r="AR74" i="1"/>
  <c r="AS74" i="1" s="1"/>
  <c r="AR75" i="1"/>
  <c r="AS75" i="1" s="1"/>
  <c r="AR76" i="1"/>
  <c r="AS76" i="1" s="1"/>
  <c r="AR77" i="1"/>
  <c r="AS77" i="1" s="1"/>
  <c r="AR78" i="1"/>
  <c r="AS78" i="1" s="1"/>
  <c r="AR79" i="1"/>
  <c r="AS79" i="1" s="1"/>
  <c r="AR83" i="1"/>
  <c r="AS83" i="1" s="1"/>
  <c r="AR84" i="1"/>
  <c r="AS84" i="1" s="1"/>
  <c r="AR92" i="1"/>
  <c r="AS92" i="1" s="1"/>
  <c r="AR93" i="1"/>
  <c r="AS93" i="1" s="1"/>
  <c r="AR94" i="1"/>
  <c r="AS94" i="1" s="1"/>
  <c r="AR95" i="1"/>
  <c r="AS95" i="1" s="1"/>
  <c r="AR96" i="1"/>
  <c r="AS96" i="1" s="1"/>
  <c r="AR97" i="1"/>
  <c r="AS97" i="1" s="1"/>
  <c r="AR111" i="1"/>
  <c r="AS111" i="1" s="1"/>
  <c r="AT111" i="1" s="1"/>
  <c r="AR113" i="1"/>
  <c r="AS113" i="1" s="1"/>
  <c r="AT92" i="1" l="1"/>
  <c r="CE92" i="1"/>
  <c r="AT96" i="1"/>
  <c r="CE96" i="1"/>
  <c r="AT73" i="1"/>
  <c r="CE73" i="1"/>
  <c r="AT113" i="1"/>
  <c r="CE113" i="1"/>
  <c r="AT93" i="1"/>
  <c r="CE93" i="1"/>
  <c r="AT68" i="1"/>
  <c r="CE68" i="1"/>
  <c r="AT95" i="1"/>
  <c r="CE95" i="1"/>
  <c r="AT94" i="1"/>
  <c r="CE94" i="1"/>
  <c r="AT78" i="1"/>
  <c r="CE78" i="1"/>
  <c r="AT74" i="1"/>
  <c r="CE74" i="1"/>
  <c r="AT48" i="1"/>
  <c r="CE48" i="1"/>
  <c r="AT83" i="1"/>
  <c r="CE83" i="1"/>
  <c r="AT77" i="1"/>
  <c r="CE77" i="1"/>
  <c r="AT97" i="1"/>
  <c r="CE97" i="1"/>
  <c r="AT49" i="1"/>
  <c r="CE49" i="1"/>
  <c r="AT84" i="1"/>
  <c r="CE84" i="1"/>
  <c r="AT30" i="1"/>
  <c r="CE30" i="1"/>
  <c r="AT79" i="1"/>
  <c r="CE79" i="1"/>
  <c r="AT23" i="1"/>
  <c r="CE23" i="1"/>
  <c r="AT76" i="1"/>
  <c r="CE76" i="1"/>
  <c r="AT75" i="1"/>
  <c r="CE75" i="1"/>
  <c r="AK19" i="1"/>
  <c r="AL19" i="1" s="1"/>
  <c r="AK33" i="1"/>
  <c r="AL33" i="1" s="1"/>
  <c r="AM33" i="1" s="1"/>
  <c r="AK39" i="1"/>
  <c r="AL39" i="1" s="1"/>
  <c r="AM39" i="1" s="1"/>
  <c r="AK41" i="1"/>
  <c r="AL41" i="1" s="1"/>
  <c r="AM41" i="1" s="1"/>
  <c r="AK42" i="1"/>
  <c r="AL42" i="1" s="1"/>
  <c r="AM42" i="1" s="1"/>
  <c r="AK44" i="1"/>
  <c r="AL44" i="1" s="1"/>
  <c r="AM44" i="1" s="1"/>
  <c r="AK45" i="1"/>
  <c r="AL45" i="1" s="1"/>
  <c r="AM45" i="1" s="1"/>
  <c r="AK50" i="1"/>
  <c r="AL50" i="1" s="1"/>
  <c r="AM50" i="1" s="1"/>
  <c r="AK53" i="1"/>
  <c r="AL53" i="1" s="1"/>
  <c r="AK54" i="1"/>
  <c r="AL54" i="1" s="1"/>
  <c r="AM54" i="1" s="1"/>
  <c r="AK112" i="1"/>
  <c r="AL112" i="1" s="1"/>
  <c r="AK114" i="1"/>
  <c r="AL114" i="1" s="1"/>
  <c r="AM114" i="1" s="1"/>
  <c r="AK115" i="1"/>
  <c r="AL115" i="1" s="1"/>
  <c r="AM115" i="1" s="1"/>
  <c r="AK116" i="1"/>
  <c r="AL116" i="1" s="1"/>
  <c r="AM116" i="1" s="1"/>
  <c r="AK117" i="1"/>
  <c r="AL117" i="1" s="1"/>
  <c r="AM117" i="1" s="1"/>
  <c r="AD25" i="1"/>
  <c r="AE25" i="1" s="1"/>
  <c r="AD39" i="1"/>
  <c r="AE39" i="1" s="1"/>
  <c r="AD44" i="1"/>
  <c r="AE44" i="1" s="1"/>
  <c r="AD45" i="1"/>
  <c r="AE45" i="1" s="1"/>
  <c r="AD47" i="1"/>
  <c r="AE47" i="1" s="1"/>
  <c r="AD50" i="1"/>
  <c r="AE50" i="1" s="1"/>
  <c r="AD54" i="1"/>
  <c r="AE54" i="1" s="1"/>
  <c r="AD55" i="1"/>
  <c r="AE55" i="1" s="1"/>
  <c r="AD56" i="1"/>
  <c r="AE56" i="1" s="1"/>
  <c r="AD114" i="1"/>
  <c r="AE114" i="1" s="1"/>
  <c r="AD115" i="1"/>
  <c r="AE115" i="1" s="1"/>
  <c r="AD116" i="1"/>
  <c r="AE116" i="1" s="1"/>
  <c r="AD117" i="1"/>
  <c r="AE117" i="1" s="1"/>
  <c r="CF83" i="1" l="1" a="1"/>
  <c r="CF83" i="1" s="1"/>
  <c r="CF74" i="1" a="1"/>
  <c r="CF74" i="1" s="1"/>
  <c r="CF75" i="1" a="1"/>
  <c r="CF75" i="1" s="1"/>
  <c r="CF76" i="1" a="1"/>
  <c r="CF76" i="1" s="1"/>
  <c r="CF23" i="1" a="1"/>
  <c r="CF23" i="1" s="1"/>
  <c r="CF68" i="1" a="1"/>
  <c r="CF68" i="1" s="1"/>
  <c r="CF93" i="1" a="1"/>
  <c r="CF93" i="1" s="1"/>
  <c r="CF113" i="1" a="1"/>
  <c r="CF113" i="1" s="1"/>
  <c r="CF48" i="1" a="1"/>
  <c r="CF48" i="1" s="1"/>
  <c r="CF78" i="1" a="1"/>
  <c r="CF78" i="1" s="1"/>
  <c r="CF94" i="1" a="1"/>
  <c r="CF94" i="1" s="1"/>
  <c r="CF95" i="1" a="1"/>
  <c r="CF95" i="1" s="1"/>
  <c r="CF79" i="1" a="1"/>
  <c r="CF79" i="1" s="1"/>
  <c r="CF30" i="1" a="1"/>
  <c r="CF30" i="1" s="1"/>
  <c r="CF84" i="1" a="1"/>
  <c r="CF84" i="1" s="1"/>
  <c r="CF49" i="1" a="1"/>
  <c r="CF49" i="1" s="1"/>
  <c r="CF73" i="1" a="1"/>
  <c r="CF73" i="1" s="1"/>
  <c r="CF97" i="1" a="1"/>
  <c r="CF97" i="1" s="1"/>
  <c r="CF96" i="1" a="1"/>
  <c r="CF96" i="1" s="1"/>
  <c r="CF77" i="1" a="1"/>
  <c r="CF77" i="1" s="1"/>
  <c r="CF92" i="1" a="1"/>
  <c r="CF92" i="1" s="1"/>
  <c r="CH97" i="1"/>
  <c r="CH78" i="1"/>
  <c r="CH95" i="1"/>
  <c r="CH93" i="1"/>
  <c r="CH49" i="1"/>
  <c r="CH83" i="1"/>
  <c r="CH74" i="1"/>
  <c r="CH75" i="1"/>
  <c r="CH76" i="1"/>
  <c r="CH79" i="1"/>
  <c r="CH113" i="1"/>
  <c r="CH77" i="1"/>
  <c r="CH92" i="1"/>
  <c r="CH48" i="1"/>
  <c r="CH94" i="1"/>
  <c r="CH23" i="1"/>
  <c r="CH68" i="1"/>
  <c r="CH30" i="1"/>
  <c r="CH84" i="1"/>
  <c r="CH73" i="1"/>
  <c r="CH96" i="1"/>
  <c r="AM53" i="1"/>
  <c r="CE53" i="1"/>
  <c r="AF54" i="1"/>
  <c r="CE54" i="1"/>
  <c r="AF50" i="1"/>
  <c r="CE50" i="1"/>
  <c r="AF45" i="1"/>
  <c r="CE45" i="1"/>
  <c r="CE42" i="1"/>
  <c r="AF25" i="1"/>
  <c r="CE25" i="1"/>
  <c r="AF44" i="1"/>
  <c r="CE44" i="1"/>
  <c r="AM112" i="1"/>
  <c r="CE112" i="1"/>
  <c r="AF47" i="1"/>
  <c r="CE47" i="1"/>
  <c r="CE41" i="1"/>
  <c r="AF39" i="1"/>
  <c r="CE39" i="1"/>
  <c r="AF117" i="1"/>
  <c r="CE117" i="1"/>
  <c r="AF116" i="1"/>
  <c r="CE116" i="1"/>
  <c r="AF114" i="1"/>
  <c r="CE114" i="1"/>
  <c r="AM19" i="1"/>
  <c r="CE19" i="1"/>
  <c r="CE40" i="1"/>
  <c r="AF115" i="1"/>
  <c r="CE115" i="1"/>
  <c r="AF56" i="1"/>
  <c r="CE56" i="1"/>
  <c r="AF55" i="1"/>
  <c r="CE55" i="1"/>
  <c r="W11" i="1"/>
  <c r="X11" i="1" s="1"/>
  <c r="W12" i="1"/>
  <c r="X12" i="1" s="1"/>
  <c r="W18" i="1"/>
  <c r="X18" i="1" s="1"/>
  <c r="Y18" i="1" s="1"/>
  <c r="W20" i="1"/>
  <c r="X20" i="1" s="1"/>
  <c r="W21" i="1"/>
  <c r="X21" i="1" s="1"/>
  <c r="W22" i="1"/>
  <c r="X22" i="1" s="1"/>
  <c r="W24" i="1"/>
  <c r="X24" i="1" s="1"/>
  <c r="W34" i="1"/>
  <c r="X34" i="1" s="1"/>
  <c r="W35" i="1"/>
  <c r="X35" i="1" s="1"/>
  <c r="W43" i="1"/>
  <c r="X43" i="1"/>
  <c r="W51" i="1"/>
  <c r="X51" i="1" s="1"/>
  <c r="W52" i="1"/>
  <c r="X52" i="1" s="1"/>
  <c r="Y52" i="1" s="1"/>
  <c r="W70" i="1"/>
  <c r="X70" i="1" s="1"/>
  <c r="W71" i="1"/>
  <c r="X71" i="1" s="1"/>
  <c r="W72" i="1"/>
  <c r="X72" i="1" s="1"/>
  <c r="W111" i="1"/>
  <c r="X111" i="1" s="1"/>
  <c r="CF115" i="1" l="1" a="1"/>
  <c r="CF115" i="1" s="1"/>
  <c r="CF47" i="1" a="1"/>
  <c r="CF47" i="1" s="1"/>
  <c r="CF50" i="1" a="1"/>
  <c r="CF50" i="1" s="1"/>
  <c r="CF40" i="1" a="1"/>
  <c r="CF40" i="1" s="1"/>
  <c r="CF53" i="1" a="1"/>
  <c r="CF53" i="1" s="1"/>
  <c r="CF116" i="1" a="1"/>
  <c r="CF116" i="1" s="1"/>
  <c r="CF117" i="1" a="1"/>
  <c r="CF117" i="1" s="1"/>
  <c r="CF42" i="1" a="1"/>
  <c r="CF42" i="1" s="1"/>
  <c r="CF54" i="1" a="1"/>
  <c r="CF54" i="1" s="1"/>
  <c r="CF41" i="1" a="1"/>
  <c r="CF41" i="1" s="1"/>
  <c r="CF112" i="1" a="1"/>
  <c r="CF112" i="1" s="1"/>
  <c r="CF44" i="1" a="1"/>
  <c r="CF44" i="1" s="1"/>
  <c r="CF56" i="1" a="1"/>
  <c r="CF56" i="1" s="1"/>
  <c r="CF45" i="1" a="1"/>
  <c r="CF45" i="1" s="1"/>
  <c r="CF19" i="1" a="1"/>
  <c r="CF19" i="1" s="1"/>
  <c r="CF114" i="1" a="1"/>
  <c r="CF114" i="1" s="1"/>
  <c r="CF39" i="1" a="1"/>
  <c r="CF39" i="1" s="1"/>
  <c r="CF55" i="1" a="1"/>
  <c r="CF55" i="1" s="1"/>
  <c r="CF25" i="1" a="1"/>
  <c r="CF25" i="1" s="1"/>
  <c r="CH116" i="1"/>
  <c r="CH39" i="1"/>
  <c r="CH19" i="1"/>
  <c r="CH50" i="1"/>
  <c r="CH54" i="1"/>
  <c r="CH117" i="1"/>
  <c r="CH47" i="1"/>
  <c r="CH112" i="1"/>
  <c r="CH44" i="1"/>
  <c r="CH115" i="1"/>
  <c r="CH40" i="1"/>
  <c r="CH45" i="1"/>
  <c r="CH114" i="1"/>
  <c r="CH53" i="1"/>
  <c r="CH41" i="1"/>
  <c r="CH55" i="1"/>
  <c r="CH56" i="1"/>
  <c r="CH25" i="1"/>
  <c r="CH42" i="1"/>
  <c r="Y35" i="1"/>
  <c r="CE35" i="1"/>
  <c r="Y22" i="1"/>
  <c r="CE22" i="1"/>
  <c r="Y34" i="1"/>
  <c r="CE34" i="1"/>
  <c r="Y24" i="1"/>
  <c r="CE24" i="1"/>
  <c r="Y21" i="1"/>
  <c r="CE21" i="1"/>
  <c r="Y20" i="1"/>
  <c r="CE20" i="1"/>
  <c r="Y11" i="1"/>
  <c r="CE11" i="1"/>
  <c r="Y111" i="1"/>
  <c r="CE111" i="1"/>
  <c r="Y72" i="1"/>
  <c r="CE72" i="1"/>
  <c r="Y12" i="1"/>
  <c r="CE12" i="1"/>
  <c r="Y71" i="1"/>
  <c r="CE71" i="1"/>
  <c r="Y70" i="1"/>
  <c r="CE70" i="1"/>
  <c r="Y51" i="1"/>
  <c r="CE51" i="1"/>
  <c r="Y43" i="1"/>
  <c r="CE43" i="1"/>
  <c r="P14" i="1"/>
  <c r="Q14" i="1" s="1"/>
  <c r="R14" i="1" s="1"/>
  <c r="P46" i="1"/>
  <c r="Q46" i="1" s="1"/>
  <c r="CF34" i="1" l="1" a="1"/>
  <c r="CF34" i="1" s="1"/>
  <c r="CF21" i="1" a="1"/>
  <c r="CF21" i="1" s="1"/>
  <c r="CF24" i="1" a="1"/>
  <c r="CF24" i="1" s="1"/>
  <c r="CF22" i="1" a="1"/>
  <c r="CF22" i="1" s="1"/>
  <c r="CF43" i="1" a="1"/>
  <c r="CF43" i="1" s="1"/>
  <c r="CF51" i="1" a="1"/>
  <c r="CF51" i="1" s="1"/>
  <c r="CF35" i="1" a="1"/>
  <c r="CF35" i="1" s="1"/>
  <c r="CF72" i="1" a="1"/>
  <c r="CF72" i="1" s="1"/>
  <c r="CF20" i="1" a="1"/>
  <c r="CF20" i="1" s="1"/>
  <c r="CF70" i="1" a="1"/>
  <c r="CF70" i="1" s="1"/>
  <c r="CF71" i="1" a="1"/>
  <c r="CF71" i="1" s="1"/>
  <c r="CF111" i="1" a="1"/>
  <c r="CF111" i="1" s="1"/>
  <c r="CH21" i="1"/>
  <c r="CH24" i="1"/>
  <c r="CH43" i="1"/>
  <c r="CH34" i="1"/>
  <c r="CH22" i="1"/>
  <c r="CH51" i="1"/>
  <c r="CH35" i="1"/>
  <c r="CH71" i="1"/>
  <c r="CH12" i="1"/>
  <c r="CF12" i="1" a="1"/>
  <c r="CF12" i="1" s="1"/>
  <c r="CH20" i="1"/>
  <c r="CH70" i="1"/>
  <c r="CH72" i="1"/>
  <c r="CH111" i="1"/>
  <c r="CH11" i="1"/>
  <c r="CF11" i="1" a="1"/>
  <c r="CF11" i="1" s="1"/>
  <c r="R46" i="1"/>
  <c r="CE46" i="1"/>
  <c r="Y118" i="1"/>
  <c r="AR10" i="1"/>
  <c r="AS10" i="1" s="1"/>
  <c r="BF10" i="1"/>
  <c r="BG10" i="1" s="1"/>
  <c r="BH10" i="1" s="1"/>
  <c r="CF46" i="1" l="1" a="1"/>
  <c r="CF46" i="1" s="1"/>
  <c r="CH46" i="1"/>
  <c r="AT10" i="1"/>
  <c r="AT118" i="1" s="1"/>
  <c r="CE10" i="1"/>
  <c r="BO118" i="1"/>
  <c r="BH118" i="1"/>
  <c r="BA118" i="1"/>
  <c r="AM118" i="1"/>
  <c r="R118" i="1"/>
  <c r="AF118" i="1"/>
  <c r="I14" i="1"/>
  <c r="J14" i="1" s="1"/>
  <c r="I15" i="1"/>
  <c r="J15" i="1" s="1"/>
  <c r="I16" i="1"/>
  <c r="J16" i="1" s="1"/>
  <c r="I17" i="1"/>
  <c r="J17" i="1" s="1"/>
  <c r="I52" i="1"/>
  <c r="J52" i="1" s="1"/>
  <c r="CH10" i="1" l="1"/>
  <c r="CF10" i="1" a="1"/>
  <c r="CF10" i="1" s="1"/>
  <c r="K16" i="1"/>
  <c r="CE16" i="1"/>
  <c r="CE18" i="1"/>
  <c r="K52" i="1"/>
  <c r="CE52" i="1"/>
  <c r="K15" i="1"/>
  <c r="CE15" i="1"/>
  <c r="CE33" i="1"/>
  <c r="K17" i="1"/>
  <c r="CE17" i="1"/>
  <c r="K14" i="1"/>
  <c r="CE14" i="1"/>
  <c r="K118" i="1" l="1"/>
  <c r="CF17" i="1" a="1"/>
  <c r="CF17" i="1" s="1"/>
  <c r="CF33" i="1" a="1"/>
  <c r="CF33" i="1" s="1"/>
  <c r="CF15" i="1" a="1"/>
  <c r="CF15" i="1" s="1"/>
  <c r="CF52" i="1" a="1"/>
  <c r="CF52" i="1" s="1"/>
  <c r="CF18" i="1" a="1"/>
  <c r="CF18" i="1" s="1"/>
  <c r="CF16" i="1" a="1"/>
  <c r="CF16" i="1" s="1"/>
  <c r="CH17" i="1"/>
  <c r="CH15" i="1"/>
  <c r="CH52" i="1"/>
  <c r="CH16" i="1"/>
  <c r="CH14" i="1"/>
  <c r="CF14" i="1" a="1"/>
  <c r="CF14" i="1" s="1"/>
  <c r="CH33" i="1"/>
  <c r="CH1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<sst xmlns="http://schemas.openxmlformats.org/spreadsheetml/2006/main" count="779" uniqueCount="350">
  <si>
    <t xml:space="preserve">UNIVERSIDAD TECNOLÓGICA DE PEREIRA </t>
  </si>
  <si>
    <t>NOMBRE DEL ELEMENTO</t>
  </si>
  <si>
    <t>VALOR UNITARIO ANTES DE IVA</t>
  </si>
  <si>
    <t>PORCENTAJE IVA 
( % )</t>
  </si>
  <si>
    <t>VALOR IVA</t>
  </si>
  <si>
    <t>VALOR UNITARIO IVA INCLUIDO</t>
  </si>
  <si>
    <t>TOTAL IVA INCLUIDO</t>
  </si>
  <si>
    <t>TIEMPO DE ENTREGA
 (Días Calendario)</t>
  </si>
  <si>
    <t>Unidad</t>
  </si>
  <si>
    <t xml:space="preserve">VALOR TOTAL OFERTA </t>
  </si>
  <si>
    <t>MARCA OFERTADA</t>
  </si>
  <si>
    <t>SUBÍTEM</t>
  </si>
  <si>
    <t xml:space="preserve">PRESENTACIÓN </t>
  </si>
  <si>
    <t>CANTIDAD TOTAL</t>
  </si>
  <si>
    <t>MARCA Y/O  REFERENCIA SOLICITADA</t>
  </si>
  <si>
    <t>ÍTEM 4 - REPUESTOS Y ACCESORIOS</t>
  </si>
  <si>
    <t>ACCUMENT GLASS AgCl pH ELECTRODE W/30´´ CABLE, BNC CONNECTOR</t>
  </si>
  <si>
    <t>Fisher Scientific 13-620-285 </t>
  </si>
  <si>
    <t>Barras agitadoras magnéticas cilíndricas de PTFE
30mm x 7mm</t>
  </si>
  <si>
    <t>BOLSAS ESTERILES PARA TOMA DE MUESTRA DE AGUA. Bolsas Whirlpak con tiosulfato. cAPACIDAD 10oz (300mL) - Stand Up</t>
  </si>
  <si>
    <t>Paquete x 100 unidades</t>
  </si>
  <si>
    <t>Celda de absorción en cuarzo para generador de hidruros HVG-1</t>
  </si>
  <si>
    <t>SHIMADZU; SCP Science</t>
  </si>
  <si>
    <t>Dispensador de volumen analógico ajustable con valvula de recirculación
Bottle-top dispensers Dispensette® S, analog-adjustable, DE-M
Rango Volumen: 2,5 mL - 25 mL
Marca: BRAND GMBH + CO KG
Referencia: 4600151</t>
  </si>
  <si>
    <t>Marca: BRAND GMBH + CO KG
Referencia: 4600151</t>
  </si>
  <si>
    <t>Fixed Needle Syringes for GC Instruments 10µL Ga 25, cone tip</t>
  </si>
  <si>
    <t>Portamuestras de alumina, 90 microlitros Portamuestras para SDT Q600 / 2960 Especificaciones:- Material: Alumina.- Capacidad: 90 µl.REFERENCIA: TA 960070,901</t>
  </si>
  <si>
    <t>Paquete x 3 unidades</t>
  </si>
  <si>
    <t xml:space="preserve">Cole Parmer. </t>
  </si>
  <si>
    <t>Sistema individual completo de filtración al vacío de polisulfona esterilizable de 250 mL (Embudo y frasco recibidor)</t>
  </si>
  <si>
    <t>TUBO DE GRAFITO ALTA DENSIDAD. Paquete x 10 unidades.</t>
  </si>
  <si>
    <t>TUBOS DE GRAFITO PIROLITICOS PARA HORNO DE GRAFITO GFA-EX7. Paquete x 10 unidades</t>
  </si>
  <si>
    <t>Electrodo conductividad, pH, Temperatura</t>
  </si>
  <si>
    <t>Hanna Instrument Ref. HI76309 Caja por 1 unidad</t>
  </si>
  <si>
    <t xml:space="preserve">Electrodo para pH-metro
HORIBIA MODELO PH1100
</t>
  </si>
  <si>
    <t xml:space="preserve">Marca: HORIBIA Referencia: 9615S </t>
  </si>
  <si>
    <t>Kit</t>
  </si>
  <si>
    <t xml:space="preserve">Modulo de purificación PROGARD para equipo de osmosis inversa, contiene carbon granular, prefiltro de carbón de 1 micra y prefiltro en polipropileno.
</t>
  </si>
  <si>
    <t>Millipore</t>
  </si>
  <si>
    <t>Modulo de ultrapurificación QPAK Ex, contiene resinas de intercambio ionico ymaterial organex para reducción de materia organica.</t>
  </si>
  <si>
    <t>Motor de acuario sumergible.  Altura de cabeza maxima 1.3 metros. Caudal maximo 550 L/hora</t>
  </si>
  <si>
    <t xml:space="preserve">PALL; Advantec MFS POLYSULFONE ASEPTIC SYST; Referencia: 43301010
Modelo: KP-47S </t>
  </si>
  <si>
    <t>SSL O-ring kit TRC 1300</t>
  </si>
  <si>
    <t>Caja</t>
  </si>
  <si>
    <t>Thermo Scientific 19050771</t>
  </si>
  <si>
    <t>Paquete x 10 unidades</t>
  </si>
  <si>
    <t>Santa Cruz, Sartorius, Millipore, MFS, BIOLOGIX</t>
  </si>
  <si>
    <t>Micropipeta volúmen variable entre 100 - 1000 μL</t>
  </si>
  <si>
    <t>Brand 705880, EPPENDORF, DLAB, BOECO</t>
  </si>
  <si>
    <t>Rack sin puntas, caja vacía para puntas, P.P, autoclavable 100 de 100μl (PUNTAS AZULES). Citoplus</t>
  </si>
  <si>
    <t xml:space="preserve">Paquete de reemplazo para purificador de agua - ECO-S (UP). El Kit de reemplazo contiene:
-5 micras + carbón activado granular.
-Kinetic degradation fluxion cartridge
-Granular active carbon cartridge
-100 GPD RO membrane filter
-Low organic carbon cartridge
-Ultrapure polishing resin cartridge x 4
-(0.45+0.1)µm terminal filter
</t>
  </si>
  <si>
    <t>Infitek. Referencia: ITK-K-HH-PA-0531D</t>
  </si>
  <si>
    <t>Barras agitadoras magnéticas cilíndricas de PTFEDE 10 mm de longitud x 2 mm de diametro</t>
  </si>
  <si>
    <t xml:space="preserve">Fisher Scientific </t>
  </si>
  <si>
    <t>Barras agitadoras magnéticas cilíndricas de PTFE DE 5 mm de longitud x 2 mm de diametro</t>
  </si>
  <si>
    <t>FILTRO DE VENTEO PARA TANQUE DE ALMACENAMIENTO DE AGUA PURIFICADA,</t>
  </si>
  <si>
    <t>Millipore Ref. TANKMPK01</t>
  </si>
  <si>
    <t>UNIDAD DE FILTRACION MILLIPAK 40, 0,22MICRAS</t>
  </si>
  <si>
    <t>Millipore Ref. MPGL04GK2</t>
  </si>
  <si>
    <t>Lámpara de Cátodo hueco 
Manganeso-Mn para AA  Shimadzu</t>
  </si>
  <si>
    <t xml:space="preserve">Photron P832. Altura max 15 cm
</t>
  </si>
  <si>
    <t>Lámpara de Cátodo hueco 
Zinc-Zn para AA  Shimadzu</t>
  </si>
  <si>
    <t xml:space="preserve">Photron P867.Altura max 15cm
</t>
  </si>
  <si>
    <t>Lámpara de Cátodo hueco 
Cobre-Cu para AA  Shimadzu</t>
  </si>
  <si>
    <t xml:space="preserve">Photron P814
Altura max 15cm
</t>
  </si>
  <si>
    <t>unidad</t>
  </si>
  <si>
    <t>kg</t>
  </si>
  <si>
    <t>INVITACIÓN PÚBLICA  BS 32 DE 2026</t>
  </si>
  <si>
    <t>COMPRA DE REACTIVOS, REACTIVOS ESPECIALES, MATERIAL DE VIDRIO, REPUESTOS Y ACCESORIOS PARA QUÍMICA, MEDICINA, CIENCIAS AMBIENTALES, CIENCIAS AGRARIAS Y AGROINDUSTRIA Y LABORATORIO DE ANÁLISIS DE AGUAS Y ALIMENTOS</t>
  </si>
  <si>
    <t xml:space="preserve">LABSCIENT, AZLON, CITOTEST </t>
  </si>
  <si>
    <t>NASCO; RIVERLABS</t>
  </si>
  <si>
    <t>Dispensette S Orgánico, Analog, DE-M, 2.5 a 25 mL, con RDV.  (Para HNO3 y HCl)</t>
  </si>
  <si>
    <t>Ref 4630150. Brand</t>
  </si>
  <si>
    <t xml:space="preserve">Filtro de jeringa de PVDF 0.22 um estériles en empaque individual. </t>
  </si>
  <si>
    <t>Caja x 100 unidades</t>
  </si>
  <si>
    <t xml:space="preserve">Lámpara de Cátodo hueco Ca  para AA  </t>
  </si>
  <si>
    <t xml:space="preserve">Photron P809. Altura max 15cm. Shimadzu
</t>
  </si>
  <si>
    <t>Micropipeta volúmen variable 10 - 100 μL</t>
  </si>
  <si>
    <t>Brand 705874, EPPENDORF, BOECO, DLAB</t>
  </si>
  <si>
    <t>Reflex 
206-50587-00 PAQUETE x 10, PHOTRON P361</t>
  </si>
  <si>
    <t>Reflex 
206-50588-00 PAQUETE x 10, PHOTRON P360</t>
  </si>
  <si>
    <t>Labscient, SHIMADZU; THERMO; AGILENT, Machery-Nagel 702503, CITOPLUS</t>
  </si>
  <si>
    <t xml:space="preserve">Fisher Scientific, Agilent </t>
  </si>
  <si>
    <t xml:space="preserve">Septa 9 mm, PTFE silicone </t>
  </si>
  <si>
    <t>Paquete x 100</t>
  </si>
  <si>
    <t>Thermo scientific C4000-55,  Sigma-Aldrich (Merck), Agilent Technologies</t>
  </si>
  <si>
    <t>0.20 µm pore size, 13 mm diameter, Millex-GN Nylon membrane, hydrophilic</t>
  </si>
  <si>
    <t>Paquete x 1000</t>
  </si>
  <si>
    <t>SLGNX13NK Millipore</t>
  </si>
  <si>
    <t>Microinsertos de vidrio 150 uL, polymer feet</t>
  </si>
  <si>
    <t>Agilent 5183-2088</t>
  </si>
  <si>
    <t>8 MM SEPTA, PTFE/SILICONE</t>
  </si>
  <si>
    <t xml:space="preserve"> Merck 27095-U</t>
  </si>
  <si>
    <t>Mortero de ágata en granito negro con pistilo</t>
  </si>
  <si>
    <t>Caja x 1</t>
  </si>
  <si>
    <t>Glassco 530.303.01</t>
  </si>
  <si>
    <t>TRACE™ TR-5MS GC Columns, 0.25μm, 0.25mm I.D., 30m length</t>
  </si>
  <si>
    <t>Thermo Scientific 260F142J</t>
  </si>
  <si>
    <t>Thermo Scientific 36500525, Agilent  Technologies 5067-0243</t>
  </si>
  <si>
    <t>Cabina desecadora acrílica</t>
  </si>
  <si>
    <t>Fisher Brand. Ref 11917874</t>
  </si>
  <si>
    <t>Super Clean™Gas Cartridge Filters</t>
  </si>
  <si>
    <t>Thermo Scientific 60-180-825</t>
  </si>
  <si>
    <t>Pinzas para Crisol con revestimiento en PTFE</t>
  </si>
  <si>
    <t>Fisher Brand. Ref 10058710</t>
  </si>
  <si>
    <t xml:space="preserve">Soporte de seguridad para frascos. Tamaño 4.5 L </t>
  </si>
  <si>
    <t>Fisher Brand. Ref 17840782</t>
  </si>
  <si>
    <t>15% Graphite/85% Vespel Ferrules for Thermo Scientific Instruments MS Detectors</t>
  </si>
  <si>
    <t>Paquete x 10</t>
  </si>
  <si>
    <t>Thermo Scientific 29033496</t>
  </si>
  <si>
    <t>Red PTFE/white silicone, diam. 12 mm</t>
  </si>
  <si>
    <t>Merck 507482</t>
  </si>
  <si>
    <t>Sistema de filtración por membrana para fase móvil de HPLC con porta filtro de vidrio</t>
  </si>
  <si>
    <t>Paquete x 1 unidad</t>
  </si>
  <si>
    <t>Glassco
PN: 261.202.01+A12</t>
  </si>
  <si>
    <t>100 µL, Microliter Syringe, Cemented Needle (N)</t>
  </si>
  <si>
    <t>Caja x 1 unidad</t>
  </si>
  <si>
    <t>Hamilton PN: 80665</t>
  </si>
  <si>
    <t>Topaz, Straight/SPME Inlet Liner, 1.8 mm x 6.5 x 78.5, for Thermo TRACE 1300 GCs w/SSL Inlets, Premium Deactivation</t>
  </si>
  <si>
    <t>Paquete x 5 unidades</t>
  </si>
  <si>
    <t>Restek 23278</t>
  </si>
  <si>
    <t>Nuts for Capillary GC Columns Connections Stainless Steel</t>
  </si>
  <si>
    <t>Thermo Scientific 35050458</t>
  </si>
  <si>
    <t>Molecular Sieve Filter, Conditioning</t>
  </si>
  <si>
    <t>Shimadzu  221-34121-94</t>
  </si>
  <si>
    <t xml:space="preserve">Trap Filter, AFC Protection </t>
  </si>
  <si>
    <t>Shimadzu  221-42559-92</t>
  </si>
  <si>
    <t>FID ignitor</t>
  </si>
  <si>
    <t>Shimadzu  221-41847-93</t>
  </si>
  <si>
    <t>Filamento  para impresora 3D- Hyper PLA transparente o translúcido</t>
  </si>
  <si>
    <t xml:space="preserve">Creality Hyper series </t>
  </si>
  <si>
    <t>Filamento para impresora 3D  - Hyper PLA negro</t>
  </si>
  <si>
    <t>Filamento para impresora 3D  - Hyper PLA blanco</t>
  </si>
  <si>
    <t>High Voltage Clip</t>
  </si>
  <si>
    <t>Shimadzu  221-47146-91</t>
  </si>
  <si>
    <t>Aluminium Gasket for SUS Column</t>
  </si>
  <si>
    <t>Shimadzu  201-35183</t>
  </si>
  <si>
    <t>Capillary Adaptor</t>
  </si>
  <si>
    <t>Shimadzu 221-42998-00</t>
  </si>
  <si>
    <t>Kit de reemplazo de filtro catálogo 1900067 incluye (filtro de aire bacteriano catálogo 770001 y filtro Hepa catálogo 760175)</t>
  </si>
  <si>
    <t>kit</t>
  </si>
  <si>
    <t>Thermo Scientific</t>
  </si>
  <si>
    <t>Filtro Hepa catálogo 760175</t>
  </si>
  <si>
    <t>Termómetro digital con dos sondas nevera 4°C a -20°C</t>
  </si>
  <si>
    <t>Control Company - Traceable® Products</t>
  </si>
  <si>
    <t>Lámpara Luz UV portátil para desinfección de áreas de hasta 10m2</t>
  </si>
  <si>
    <t>LABSCIENT, UV Clean, Philips, Sylvania</t>
  </si>
  <si>
    <t>Pilas CR 2016 3V Lithium.</t>
  </si>
  <si>
    <t>Panasonic</t>
  </si>
  <si>
    <t>Cronometros digitales para laboratorio</t>
  </si>
  <si>
    <t>Casio, ALLA FRANCE</t>
  </si>
  <si>
    <t>Pilas CR 2032 3V Lithium.</t>
  </si>
  <si>
    <t>Panasonic, Sunbeam</t>
  </si>
  <si>
    <t>Baterías Alcalinas Recargables AA Par</t>
  </si>
  <si>
    <t>Par</t>
  </si>
  <si>
    <t>Varta - Energizer, Duracell, Panasonic Eneloop - Beston</t>
  </si>
  <si>
    <t>Baterías Alcalinas Recargables AAA Par</t>
  </si>
  <si>
    <t>Filtro final para equipo Arium mini Plus marca Sartorius</t>
  </si>
  <si>
    <t xml:space="preserve">5441307H4—CE Sartorius </t>
  </si>
  <si>
    <t>Cartucho de pretratamiento para equipo Arium mini Plus marca Sartorius</t>
  </si>
  <si>
    <t xml:space="preserve">5H2O-CPR Sartorius </t>
  </si>
  <si>
    <t>BOLSA 5 LITROS para equipo Arium mini Plus marca Sartorius</t>
  </si>
  <si>
    <t xml:space="preserve">H2O-CBS-5-S Sartorius </t>
  </si>
  <si>
    <t>CARTUCHO AGUA ULTRAPURA para equipo Arium mini Plus marca Sartorius</t>
  </si>
  <si>
    <t xml:space="preserve">H2O-S-PACK Sartorius </t>
  </si>
  <si>
    <t>LAMPARA UV para equipo Arium mini Plus marca Sartorius</t>
  </si>
  <si>
    <t xml:space="preserve">H2O-CEL1 Sartorius </t>
  </si>
  <si>
    <t xml:space="preserve">Kit de reemplazo de filtros para tren de filtración en cartucho 10 µm - Cartucho 5 µm -Cartucho Carbón Activado </t>
  </si>
  <si>
    <t>Generica -  Nacional - Hydronix - Purikor</t>
  </si>
  <si>
    <t>KIT JUEGO DE  MICROPIPETAS  DE VOLUMEN VARIABLE, DESDE 0,1 HASTA 1000 µL</t>
  </si>
  <si>
    <t>Eppendorf, Thermo Scientific, DLAB, Sartorius</t>
  </si>
  <si>
    <t>Det&amp;Rinse ULTRA unox  (JABÓN HORNO)</t>
  </si>
  <si>
    <t>Caja x 10 L</t>
  </si>
  <si>
    <t>Unox</t>
  </si>
  <si>
    <t xml:space="preserve">Platillo de aluminio para balanza de humedad, 100 mm x 7 mm </t>
  </si>
  <si>
    <t>Caja x 80 und</t>
  </si>
  <si>
    <t>Marielfeld</t>
  </si>
  <si>
    <t>Adaptor de corriente alterna 110-240 V - 50-60 Hz 12 V</t>
  </si>
  <si>
    <t>Comercial</t>
  </si>
  <si>
    <t>Hanna Instrument Ref. HI1043B Caja por 1 unidad</t>
  </si>
  <si>
    <t>Grasa grado alimenticio H1 Aliplex CA 102</t>
  </si>
  <si>
    <t>Unidad por 400 g</t>
  </si>
  <si>
    <t>Interlub</t>
  </si>
  <si>
    <t>Trampa de humedad para bomba de vacio Rocker 400 ref. 167301-06</t>
  </si>
  <si>
    <t>Rocker</t>
  </si>
  <si>
    <t>Trampa de humedad para bomba de vacio Rocker 811 ref. 167801-06</t>
  </si>
  <si>
    <t>Lámpara de Cátodo hueco 
Plata-Ag para AA  Shimadzu</t>
  </si>
  <si>
    <t xml:space="preserve">Photron P951. Altura max 15 cm
</t>
  </si>
  <si>
    <t>Lámpara de Cátodo hueco 
Selenio-Se para AA  Shimadzu</t>
  </si>
  <si>
    <t xml:space="preserve">Photron P849. Altura max 15 cm
</t>
  </si>
  <si>
    <t>Lampara de Deuterio para Equipo AA-7800 SHIMADZU</t>
  </si>
  <si>
    <t>062-65055-05, Lamp L6380 SHIMADZU</t>
  </si>
  <si>
    <t xml:space="preserve">Fisherbrand™ accumet™ Gel-Filled Polymer Body pH/ATC Double-Junction Combination Electrodes: Mercury-Free </t>
  </si>
  <si>
    <t xml:space="preserve">Marca: FISHERBRAND  Referencia: BNC / Mini-phone 13-620-111 </t>
  </si>
  <si>
    <t>Escobilla de mano mediana con recogedor corto (para barrido de residuos)</t>
  </si>
  <si>
    <t>Protector plástico para calzado (calzado de motociclista)</t>
  </si>
  <si>
    <t xml:space="preserve">Zunchos con grapa </t>
  </si>
  <si>
    <t>Rollo</t>
  </si>
  <si>
    <t>Dispensador para cinta de embalaje</t>
  </si>
  <si>
    <t>Toalla de cuerpo en algodón 70 x 140 cms (para atención de emergencias posterior uso de ducha)</t>
  </si>
  <si>
    <t>Deuterium Lamp, AA, UV-Vis</t>
  </si>
  <si>
    <t>Shimadzu 062-65055-05</t>
  </si>
  <si>
    <t>O-Ring Set, Organics
for Shimadzu AA7000</t>
  </si>
  <si>
    <t>Shimadzu 206-77620-92</t>
  </si>
  <si>
    <t>Paddle Mixer for Shimadzu AA7000</t>
  </si>
  <si>
    <t>Shimadzu 206-50486-00</t>
  </si>
  <si>
    <t>Capillary Assy for Nebulizer for Shimadzu AA7000</t>
  </si>
  <si>
    <t xml:space="preserve">Shimadzu 206-50230-91 </t>
  </si>
  <si>
    <t>Drain Assy for Shimadzu AA7000</t>
  </si>
  <si>
    <t>Shimadzu 206-77413-41</t>
  </si>
  <si>
    <t>Polyethylene capillary No.3 for Shimadzu AA7000</t>
  </si>
  <si>
    <t>Shimadzu 200-31328-01</t>
  </si>
  <si>
    <t>Rinse Pump for autosampler for Shimadzu AA7000</t>
  </si>
  <si>
    <t>Shimadzu 206-77590-92</t>
  </si>
  <si>
    <t>Mixing Pump for autosampler for Shimadzu AA7000</t>
  </si>
  <si>
    <t>Shimadzu 206-77590-91</t>
  </si>
  <si>
    <t>Plunger Tip for autosampler for Shimadzu AA7000</t>
  </si>
  <si>
    <t>Shimadzu 046-00043-15</t>
  </si>
  <si>
    <t>Graphite Cup for autosampler for Shimadzu AA7000</t>
  </si>
  <si>
    <t>Shimadzu 206-50602-00</t>
  </si>
  <si>
    <t>Seal for autosampler for Shimadzu AA7000</t>
  </si>
  <si>
    <t>Shimadzu 206-50621-00</t>
  </si>
  <si>
    <t>Graphite Holder for autosampler for Shimadzu AA7000</t>
  </si>
  <si>
    <t>Shimadzu 206-50603-00</t>
  </si>
  <si>
    <t>O-ring, 4CP14 for autosampler for Shimadzu AA7000</t>
  </si>
  <si>
    <t>Shimadzu 036-11015-00</t>
  </si>
  <si>
    <t>termohigrómetro modelo RHT20 resolución 0,1°C</t>
  </si>
  <si>
    <t>EXTECH Modelo  RHT20</t>
  </si>
  <si>
    <t>Synergi 4 µm Hydro-RP 80 Å, LC Column 150 x 4.6 mm, Ea</t>
  </si>
  <si>
    <t>Phenomenex 00F-4375-E0</t>
  </si>
  <si>
    <t>Juego de pesas de clase de precisión E2 de 200 g-1 mg. OIML con certificado acreditado por NVLAP.</t>
  </si>
  <si>
    <t>Set</t>
  </si>
  <si>
    <t>HyperREZ™ XP Carbohydrate Pb2+ HPLC Columns  (300 mm × 7.7 mm, 8 μm)</t>
  </si>
  <si>
    <t>Thermo Scientific 69108-307780</t>
  </si>
  <si>
    <t xml:space="preserve">Guard Cartridge for HyperREZ™ XP Carbohydrate Pb2+ HPLC Columns </t>
  </si>
  <si>
    <t>Paquete x 2 unidad</t>
  </si>
  <si>
    <t>Thermo Scientific 69108-903027</t>
  </si>
  <si>
    <t>Hypersil GOLD™ Amino HPLC Columns (150 mm × 4.6 mm, 3 µm)</t>
  </si>
  <si>
    <t>Thermo Scientific 25703-154630</t>
  </si>
  <si>
    <t xml:space="preserve">Guard Cartridge for Hypersil GOLD™ Amino HPLC Columns </t>
  </si>
  <si>
    <t>Paquete x 4 unidad</t>
  </si>
  <si>
    <t>Thermo Scientific 25703-014001</t>
  </si>
  <si>
    <t xml:space="preserve">CUADRO COMPARATIVO OFERTAS ANEXO 4  </t>
  </si>
  <si>
    <t xml:space="preserve">AVÁNTIKA COLOMBIA S.A.S </t>
  </si>
  <si>
    <t xml:space="preserve">BRAND </t>
  </si>
  <si>
    <t>HANNA</t>
  </si>
  <si>
    <t>HORIBA</t>
  </si>
  <si>
    <t>GLASSCO</t>
  </si>
  <si>
    <t>60 DÍAS</t>
  </si>
  <si>
    <t>70 DÍAS</t>
  </si>
  <si>
    <t>CAHOZ INVERSIONES S A S</t>
  </si>
  <si>
    <t>Corning</t>
  </si>
  <si>
    <t>JEIOTECH (LAB COMPANION)</t>
  </si>
  <si>
    <t>FILTRACIÓN Y ANÁLISIS S.A.S</t>
  </si>
  <si>
    <t>CITOTEST</t>
  </si>
  <si>
    <t>NASCO</t>
  </si>
  <si>
    <t>MILLIPORE</t>
  </si>
  <si>
    <t>ADVANTEC MFS</t>
  </si>
  <si>
    <t>MERCK</t>
  </si>
  <si>
    <t>PANAS0NIC</t>
  </si>
  <si>
    <t>CASIO</t>
  </si>
  <si>
    <t>EXTECH</t>
  </si>
  <si>
    <t>30 DÍAS</t>
  </si>
  <si>
    <t>10 DÍAS</t>
  </si>
  <si>
    <t>45 DÍAS</t>
  </si>
  <si>
    <t>Innovatek S.A.S</t>
  </si>
  <si>
    <t>Thermo Scientific - 19050771</t>
  </si>
  <si>
    <t>Thermo scientific - C4000-55</t>
  </si>
  <si>
    <t>Thermo Scientific - 260F142J</t>
  </si>
  <si>
    <t>Thermo Scientific - 36500525</t>
  </si>
  <si>
    <t>Thermo Scientific - 60180-825</t>
  </si>
  <si>
    <t>Thermo Scientific - 29033496</t>
  </si>
  <si>
    <t>Restek - 23278</t>
  </si>
  <si>
    <t>Thermo Scientific -  35050458</t>
  </si>
  <si>
    <t>Thermo Scientific - 69108-307780</t>
  </si>
  <si>
    <t>Thermo Scientific - 69108-903027</t>
  </si>
  <si>
    <t>Thermo Scientific - 25703-154630</t>
  </si>
  <si>
    <t>Thermo Scientific - 25703-014001</t>
  </si>
  <si>
    <t>5 dias calendario</t>
  </si>
  <si>
    <t>30 dias calendario</t>
  </si>
  <si>
    <t>Photron</t>
  </si>
  <si>
    <t>Agilent</t>
  </si>
  <si>
    <t>INSTRUMENTACION Y SOLUCIONES PARA LABORATORIOS SAS</t>
  </si>
  <si>
    <t xml:space="preserve">INVERSIONES JIMSA SAS </t>
  </si>
  <si>
    <t xml:space="preserve">LAB SCIENCES  </t>
  </si>
  <si>
    <t xml:space="preserve">NASCO  </t>
  </si>
  <si>
    <t xml:space="preserve">COLE PARMER  </t>
  </si>
  <si>
    <t xml:space="preserve">NALGENE </t>
  </si>
  <si>
    <t xml:space="preserve">CITOPLUS  </t>
  </si>
  <si>
    <t>fisher  08-642-23c</t>
  </si>
  <si>
    <t>GLASCO 261.202.01</t>
  </si>
  <si>
    <t>HAMILTON  80665</t>
  </si>
  <si>
    <t xml:space="preserve">CONTROL COMPANY  </t>
  </si>
  <si>
    <t xml:space="preserve">PANASONIC  </t>
  </si>
  <si>
    <t xml:space="preserve">CASIO  </t>
  </si>
  <si>
    <t xml:space="preserve">SURBEAM  </t>
  </si>
  <si>
    <t xml:space="preserve">DURACELL  </t>
  </si>
  <si>
    <t>marielfield</t>
  </si>
  <si>
    <t xml:space="preserve">comercial </t>
  </si>
  <si>
    <t xml:space="preserve">nacional  </t>
  </si>
  <si>
    <t xml:space="preserve">IMPORTADO </t>
  </si>
  <si>
    <t xml:space="preserve">90 DIAS  </t>
  </si>
  <si>
    <t xml:space="preserve">20 DIAS  </t>
  </si>
  <si>
    <t xml:space="preserve">20 dias  </t>
  </si>
  <si>
    <t xml:space="preserve">90 dias  </t>
  </si>
  <si>
    <t>LANZETTA RENGIFO Y CIA SAS</t>
  </si>
  <si>
    <t xml:space="preserve">MR Y CIA S.A.S </t>
  </si>
  <si>
    <t>FISHER SCIENTIFIC</t>
  </si>
  <si>
    <t>CORNING</t>
  </si>
  <si>
    <t>BRAND</t>
  </si>
  <si>
    <t>BOECO</t>
  </si>
  <si>
    <t>CITOPLUS</t>
  </si>
  <si>
    <t>FISHER BDRAND</t>
  </si>
  <si>
    <t>CONTROL COMPANY</t>
  </si>
  <si>
    <t>LABSCIENT</t>
  </si>
  <si>
    <t xml:space="preserve">FISHERBRAND  </t>
  </si>
  <si>
    <t>NACIONAL</t>
  </si>
  <si>
    <t>10 A 90</t>
  </si>
  <si>
    <t>QUIMICOS FARADAY SAS</t>
  </si>
  <si>
    <t>2 A 20 DÍAS</t>
  </si>
  <si>
    <t>Scientific Products SAS</t>
  </si>
  <si>
    <t>Fisher Scientific</t>
  </si>
  <si>
    <t>Brand</t>
  </si>
  <si>
    <t>QLS</t>
  </si>
  <si>
    <t>Fisherbrand</t>
  </si>
  <si>
    <t>60 - 90 días</t>
  </si>
  <si>
    <t>3 - 5 días</t>
  </si>
  <si>
    <t xml:space="preserve">FISHER  </t>
  </si>
  <si>
    <t xml:space="preserve">LAB SCIENSES  </t>
  </si>
  <si>
    <t xml:space="preserve">SARTORIUS  </t>
  </si>
  <si>
    <t xml:space="preserve">MILLIPORE  </t>
  </si>
  <si>
    <t xml:space="preserve">MILLIPPORE  </t>
  </si>
  <si>
    <t xml:space="preserve">NACIONAL  </t>
  </si>
  <si>
    <t xml:space="preserve">THERMO  </t>
  </si>
  <si>
    <t xml:space="preserve">DLAB  </t>
  </si>
  <si>
    <t>THERMO</t>
  </si>
  <si>
    <t>FISHER</t>
  </si>
  <si>
    <t>HAMILTON</t>
  </si>
  <si>
    <t>PANASONIC</t>
  </si>
  <si>
    <t>VARTA</t>
  </si>
  <si>
    <t>GENERICA</t>
  </si>
  <si>
    <t>MARIELFELD</t>
  </si>
  <si>
    <t>COMERCIAL</t>
  </si>
  <si>
    <t xml:space="preserve">YEQUIM SAS  </t>
  </si>
  <si>
    <t xml:space="preserve">60 DIAS  </t>
  </si>
  <si>
    <t>MINIMO VALOR UNITARIO IVA INCLUIDO</t>
  </si>
  <si>
    <t>EMPRESA</t>
  </si>
  <si>
    <t xml:space="preserve">PRESUPUESTO VALOR UNITARIO IVA INCLUIDO </t>
  </si>
  <si>
    <t>DIFERENCIA
( PRESUPUESTO - MINIMO)</t>
  </si>
  <si>
    <t>DESIERTO NO SE PRESENTARON OFERTAS PARA ESTE SUBÍTEM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</si>
</sst>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Calibri"/>
      <family val="2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1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2" fontId="4" fillId="0" borderId="1" xfId="1" applyFont="1" applyFill="1" applyBorder="1" applyAlignment="1" applyProtection="1">
      <alignment horizontal="center" vertical="center" wrapText="1"/>
      <protection locked="0"/>
    </xf>
    <xf numFmtId="9" fontId="4" fillId="0" borderId="1" xfId="2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0" fillId="0" borderId="1" xfId="3" applyNumberFormat="1" applyFont="1" applyFill="1" applyBorder="1" applyAlignment="1" applyProtection="1">
      <alignment horizontal="center" vertical="center" wrapText="1"/>
    </xf>
    <xf numFmtId="4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4" applyNumberFormat="1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 wrapText="1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 wrapText="1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3" fontId="10" fillId="0" borderId="1" xfId="3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2" fontId="6" fillId="0" borderId="1" xfId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/>
    <xf numFmtId="9" fontId="8" fillId="0" borderId="0" xfId="2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</cellXfs>
  <cellStyles count="5">
    <cellStyle name="Excel Built-in Normal" xfId="3" xr:uid="{00000000-0005-0000-0000-000000000000}"/>
    <cellStyle name="Moneda" xfId="4" builtinId="4"/>
    <cellStyle name="Moneda [0]" xfId="1" builtinId="7"/>
    <cellStyle name="Normal" xfId="0" builtinId="0"/>
    <cellStyle name="Porcentaje" xfId="2" builtinId="5"/>
  </cellStyles>
  <dxfs count="4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32"/>
  <sheetViews>
    <sheetView tabSelected="1" workbookViewId="0">
      <selection activeCell="E5" sqref="E1:BQ1048576"/>
    </sheetView>
  </sheetViews>
  <sheetFormatPr baseColWidth="10" defaultColWidth="11.44140625" defaultRowHeight="13.8" x14ac:dyDescent="0.3"/>
  <cols>
    <col min="1" max="1" width="10" style="12" customWidth="1"/>
    <col min="2" max="2" width="27.5546875" style="45" customWidth="1"/>
    <col min="3" max="3" width="17.109375" style="46" customWidth="1"/>
    <col min="4" max="4" width="19.44140625" style="47" customWidth="1"/>
    <col min="5" max="5" width="8" style="12" bestFit="1" customWidth="1"/>
    <col min="6" max="6" width="13.44140625" style="12" customWidth="1"/>
    <col min="7" max="7" width="14.44140625" style="12" customWidth="1"/>
    <col min="8" max="8" width="14" style="12" customWidth="1"/>
    <col min="9" max="9" width="9.5546875" style="12" customWidth="1"/>
    <col min="10" max="10" width="14.44140625" style="12" customWidth="1"/>
    <col min="11" max="11" width="13.88671875" style="12" customWidth="1"/>
    <col min="12" max="12" width="10.33203125" style="12" customWidth="1"/>
    <col min="13" max="17" width="11.44140625" style="12" customWidth="1"/>
    <col min="18" max="18" width="12.44140625" style="12" customWidth="1"/>
    <col min="19" max="24" width="11.44140625" style="12" customWidth="1"/>
    <col min="25" max="25" width="12.44140625" style="12" customWidth="1"/>
    <col min="26" max="27" width="11.44140625" style="12" customWidth="1"/>
    <col min="28" max="28" width="12.109375" style="12" customWidth="1"/>
    <col min="29" max="30" width="11.44140625" style="12" customWidth="1"/>
    <col min="31" max="31" width="12.109375" style="12" customWidth="1"/>
    <col min="32" max="32" width="12.44140625" style="12" customWidth="1"/>
    <col min="33" max="33" width="11.44140625" style="13" customWidth="1"/>
    <col min="34" max="38" width="11.44140625" style="12" customWidth="1"/>
    <col min="39" max="39" width="12.44140625" style="12" customWidth="1"/>
    <col min="40" max="45" width="11.44140625" style="12" customWidth="1"/>
    <col min="46" max="46" width="12.44140625" style="12" customWidth="1"/>
    <col min="47" max="59" width="11.44140625" style="12" customWidth="1"/>
    <col min="60" max="60" width="12.44140625" style="12" customWidth="1"/>
    <col min="61" max="69" width="11.44140625" style="12" customWidth="1"/>
    <col min="70" max="70" width="12.109375" style="12" customWidth="1"/>
    <col min="71" max="72" width="11.44140625" style="12" customWidth="1"/>
    <col min="73" max="73" width="12.109375" style="12" customWidth="1"/>
    <col min="74" max="74" width="12.44140625" style="12" customWidth="1"/>
    <col min="75" max="75" width="11.44140625" style="12" customWidth="1"/>
    <col min="76" max="80" width="11.44140625" style="12"/>
    <col min="81" max="81" width="14.109375" style="12" bestFit="1" customWidth="1"/>
    <col min="82" max="82" width="10" style="12" bestFit="1" customWidth="1"/>
    <col min="83" max="83" width="14.44140625" style="14"/>
    <col min="84" max="84" width="26.109375" style="12" customWidth="1"/>
    <col min="85" max="85" width="17.44140625" style="12" customWidth="1"/>
    <col min="86" max="86" width="15" style="12" customWidth="1"/>
    <col min="87" max="16384" width="11.44140625" style="12"/>
  </cols>
  <sheetData>
    <row r="1" spans="1:86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86" x14ac:dyDescent="0.3">
      <c r="A2" s="11" t="s">
        <v>67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86" ht="26.25" customHeight="1" x14ac:dyDescent="0.3">
      <c r="A3" s="15" t="s">
        <v>68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86" x14ac:dyDescent="0.3">
      <c r="A4" s="11" t="s">
        <v>242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86" x14ac:dyDescent="0.3">
      <c r="A5" s="16"/>
      <c r="B5" s="16"/>
      <c r="C5" s="17"/>
      <c r="D5" s="17"/>
      <c r="E5" s="16"/>
      <c r="F5" s="16"/>
      <c r="G5" s="16"/>
      <c r="H5" s="16"/>
      <c r="I5" s="16"/>
      <c r="J5" s="16"/>
      <c r="K5" s="16"/>
    </row>
    <row r="6" spans="1:86" x14ac:dyDescent="0.3">
      <c r="A6" s="11" t="s">
        <v>15</v>
      </c>
      <c r="B6" s="11"/>
      <c r="C6" s="17"/>
      <c r="D6" s="17"/>
      <c r="E6" s="16"/>
      <c r="F6" s="16"/>
      <c r="G6" s="16"/>
      <c r="H6" s="16"/>
      <c r="I6" s="16"/>
      <c r="J6" s="16"/>
      <c r="K6" s="16"/>
    </row>
    <row r="7" spans="1:86" x14ac:dyDescent="0.3">
      <c r="A7" s="16"/>
      <c r="B7" s="16"/>
      <c r="C7" s="17"/>
      <c r="D7" s="17"/>
      <c r="E7" s="16"/>
      <c r="F7" s="16"/>
      <c r="G7" s="16"/>
      <c r="H7" s="16"/>
      <c r="I7" s="16"/>
      <c r="J7" s="16"/>
      <c r="K7" s="16"/>
    </row>
    <row r="8" spans="1:86" ht="43.5" customHeight="1" x14ac:dyDescent="0.3">
      <c r="A8" s="18"/>
      <c r="B8" s="19"/>
      <c r="C8" s="20"/>
      <c r="D8" s="21"/>
      <c r="E8" s="18"/>
      <c r="F8" s="22" t="s">
        <v>243</v>
      </c>
      <c r="G8" s="22"/>
      <c r="H8" s="22"/>
      <c r="I8" s="22"/>
      <c r="J8" s="22"/>
      <c r="K8" s="22"/>
      <c r="L8" s="22"/>
      <c r="M8" s="22" t="s">
        <v>250</v>
      </c>
      <c r="N8" s="22"/>
      <c r="O8" s="22"/>
      <c r="P8" s="22"/>
      <c r="Q8" s="22"/>
      <c r="R8" s="22"/>
      <c r="S8" s="22"/>
      <c r="T8" s="22" t="s">
        <v>253</v>
      </c>
      <c r="U8" s="22"/>
      <c r="V8" s="22"/>
      <c r="W8" s="22"/>
      <c r="X8" s="22"/>
      <c r="Y8" s="22"/>
      <c r="Z8" s="22"/>
      <c r="AA8" s="22" t="s">
        <v>265</v>
      </c>
      <c r="AB8" s="22"/>
      <c r="AC8" s="22"/>
      <c r="AD8" s="22"/>
      <c r="AE8" s="22"/>
      <c r="AF8" s="22"/>
      <c r="AG8" s="22"/>
      <c r="AH8" s="22" t="s">
        <v>282</v>
      </c>
      <c r="AI8" s="22"/>
      <c r="AJ8" s="22"/>
      <c r="AK8" s="22"/>
      <c r="AL8" s="22"/>
      <c r="AM8" s="22"/>
      <c r="AN8" s="22"/>
      <c r="AO8" s="22" t="s">
        <v>283</v>
      </c>
      <c r="AP8" s="22"/>
      <c r="AQ8" s="22"/>
      <c r="AR8" s="22"/>
      <c r="AS8" s="22"/>
      <c r="AT8" s="22"/>
      <c r="AU8" s="22"/>
      <c r="AV8" s="22" t="s">
        <v>305</v>
      </c>
      <c r="AW8" s="22"/>
      <c r="AX8" s="22"/>
      <c r="AY8" s="22"/>
      <c r="AZ8" s="22"/>
      <c r="BA8" s="22"/>
      <c r="BB8" s="22"/>
      <c r="BC8" s="22" t="s">
        <v>306</v>
      </c>
      <c r="BD8" s="22"/>
      <c r="BE8" s="22"/>
      <c r="BF8" s="22"/>
      <c r="BG8" s="22"/>
      <c r="BH8" s="22"/>
      <c r="BI8" s="22"/>
      <c r="BJ8" s="22" t="s">
        <v>318</v>
      </c>
      <c r="BK8" s="22"/>
      <c r="BL8" s="22"/>
      <c r="BM8" s="22"/>
      <c r="BN8" s="22"/>
      <c r="BO8" s="22"/>
      <c r="BP8" s="22"/>
      <c r="BQ8" s="22" t="s">
        <v>320</v>
      </c>
      <c r="BR8" s="22"/>
      <c r="BS8" s="22"/>
      <c r="BT8" s="22"/>
      <c r="BU8" s="22"/>
      <c r="BV8" s="22"/>
      <c r="BW8" s="22"/>
      <c r="BX8" s="22" t="s">
        <v>343</v>
      </c>
      <c r="BY8" s="22"/>
      <c r="BZ8" s="22"/>
      <c r="CA8" s="22"/>
      <c r="CB8" s="22"/>
      <c r="CC8" s="22"/>
      <c r="CD8" s="22"/>
    </row>
    <row r="9" spans="1:86" s="24" customFormat="1" ht="60.75" customHeight="1" x14ac:dyDescent="0.2">
      <c r="A9" s="4" t="s">
        <v>11</v>
      </c>
      <c r="B9" s="4" t="s">
        <v>1</v>
      </c>
      <c r="C9" s="4" t="s">
        <v>12</v>
      </c>
      <c r="D9" s="4" t="s">
        <v>14</v>
      </c>
      <c r="E9" s="5" t="s">
        <v>13</v>
      </c>
      <c r="F9" s="6" t="s">
        <v>10</v>
      </c>
      <c r="G9" s="6" t="s">
        <v>2</v>
      </c>
      <c r="H9" s="6" t="s">
        <v>3</v>
      </c>
      <c r="I9" s="6" t="s">
        <v>4</v>
      </c>
      <c r="J9" s="6" t="s">
        <v>5</v>
      </c>
      <c r="K9" s="7" t="s">
        <v>6</v>
      </c>
      <c r="L9" s="7" t="s">
        <v>7</v>
      </c>
      <c r="M9" s="6" t="s">
        <v>10</v>
      </c>
      <c r="N9" s="6" t="s">
        <v>2</v>
      </c>
      <c r="O9" s="6" t="s">
        <v>3</v>
      </c>
      <c r="P9" s="6" t="s">
        <v>4</v>
      </c>
      <c r="Q9" s="6" t="s">
        <v>5</v>
      </c>
      <c r="R9" s="7" t="s">
        <v>6</v>
      </c>
      <c r="S9" s="7" t="s">
        <v>7</v>
      </c>
      <c r="T9" s="6" t="s">
        <v>10</v>
      </c>
      <c r="U9" s="6" t="s">
        <v>2</v>
      </c>
      <c r="V9" s="6" t="s">
        <v>3</v>
      </c>
      <c r="W9" s="6" t="s">
        <v>4</v>
      </c>
      <c r="X9" s="6" t="s">
        <v>5</v>
      </c>
      <c r="Y9" s="7" t="s">
        <v>6</v>
      </c>
      <c r="Z9" s="7" t="s">
        <v>7</v>
      </c>
      <c r="AA9" s="6" t="s">
        <v>10</v>
      </c>
      <c r="AB9" s="6" t="s">
        <v>2</v>
      </c>
      <c r="AC9" s="6" t="s">
        <v>3</v>
      </c>
      <c r="AD9" s="6" t="s">
        <v>4</v>
      </c>
      <c r="AE9" s="6" t="s">
        <v>5</v>
      </c>
      <c r="AF9" s="7" t="s">
        <v>6</v>
      </c>
      <c r="AG9" s="7" t="s">
        <v>7</v>
      </c>
      <c r="AH9" s="6" t="s">
        <v>10</v>
      </c>
      <c r="AI9" s="6" t="s">
        <v>2</v>
      </c>
      <c r="AJ9" s="6" t="s">
        <v>3</v>
      </c>
      <c r="AK9" s="6" t="s">
        <v>4</v>
      </c>
      <c r="AL9" s="6" t="s">
        <v>5</v>
      </c>
      <c r="AM9" s="7" t="s">
        <v>6</v>
      </c>
      <c r="AN9" s="7" t="s">
        <v>7</v>
      </c>
      <c r="AO9" s="6" t="s">
        <v>10</v>
      </c>
      <c r="AP9" s="6" t="s">
        <v>2</v>
      </c>
      <c r="AQ9" s="6" t="s">
        <v>3</v>
      </c>
      <c r="AR9" s="6" t="s">
        <v>4</v>
      </c>
      <c r="AS9" s="6" t="s">
        <v>5</v>
      </c>
      <c r="AT9" s="7" t="s">
        <v>6</v>
      </c>
      <c r="AU9" s="7" t="s">
        <v>7</v>
      </c>
      <c r="AV9" s="6" t="s">
        <v>10</v>
      </c>
      <c r="AW9" s="6" t="s">
        <v>2</v>
      </c>
      <c r="AX9" s="6" t="s">
        <v>3</v>
      </c>
      <c r="AY9" s="6" t="s">
        <v>4</v>
      </c>
      <c r="AZ9" s="6" t="s">
        <v>5</v>
      </c>
      <c r="BA9" s="7" t="s">
        <v>6</v>
      </c>
      <c r="BB9" s="7" t="s">
        <v>7</v>
      </c>
      <c r="BC9" s="6" t="s">
        <v>10</v>
      </c>
      <c r="BD9" s="6" t="s">
        <v>2</v>
      </c>
      <c r="BE9" s="6" t="s">
        <v>3</v>
      </c>
      <c r="BF9" s="6" t="s">
        <v>4</v>
      </c>
      <c r="BG9" s="6" t="s">
        <v>5</v>
      </c>
      <c r="BH9" s="7" t="s">
        <v>6</v>
      </c>
      <c r="BI9" s="7" t="s">
        <v>7</v>
      </c>
      <c r="BJ9" s="6" t="s">
        <v>10</v>
      </c>
      <c r="BK9" s="6" t="s">
        <v>2</v>
      </c>
      <c r="BL9" s="6" t="s">
        <v>3</v>
      </c>
      <c r="BM9" s="6" t="s">
        <v>4</v>
      </c>
      <c r="BN9" s="6" t="s">
        <v>5</v>
      </c>
      <c r="BO9" s="7" t="s">
        <v>6</v>
      </c>
      <c r="BP9" s="7" t="s">
        <v>7</v>
      </c>
      <c r="BQ9" s="6" t="s">
        <v>10</v>
      </c>
      <c r="BR9" s="6" t="s">
        <v>2</v>
      </c>
      <c r="BS9" s="6" t="s">
        <v>3</v>
      </c>
      <c r="BT9" s="6" t="s">
        <v>4</v>
      </c>
      <c r="BU9" s="6" t="s">
        <v>5</v>
      </c>
      <c r="BV9" s="7" t="s">
        <v>6</v>
      </c>
      <c r="BW9" s="7" t="s">
        <v>7</v>
      </c>
      <c r="BX9" s="6" t="s">
        <v>10</v>
      </c>
      <c r="BY9" s="6" t="s">
        <v>2</v>
      </c>
      <c r="BZ9" s="6" t="s">
        <v>3</v>
      </c>
      <c r="CA9" s="6" t="s">
        <v>4</v>
      </c>
      <c r="CB9" s="6" t="s">
        <v>5</v>
      </c>
      <c r="CC9" s="7" t="s">
        <v>6</v>
      </c>
      <c r="CD9" s="7" t="s">
        <v>7</v>
      </c>
      <c r="CE9" s="23" t="s">
        <v>345</v>
      </c>
      <c r="CF9" s="23" t="s">
        <v>346</v>
      </c>
      <c r="CG9" s="23" t="s">
        <v>347</v>
      </c>
      <c r="CH9" s="23" t="s">
        <v>348</v>
      </c>
    </row>
    <row r="10" spans="1:86" ht="41.4" x14ac:dyDescent="0.3">
      <c r="A10" s="25">
        <v>1</v>
      </c>
      <c r="B10" s="26" t="s">
        <v>16</v>
      </c>
      <c r="C10" s="27" t="s">
        <v>8</v>
      </c>
      <c r="D10" s="27" t="s">
        <v>17</v>
      </c>
      <c r="E10" s="28">
        <v>3</v>
      </c>
      <c r="F10" s="1"/>
      <c r="G10" s="2"/>
      <c r="H10" s="3"/>
      <c r="I10" s="2"/>
      <c r="J10" s="2"/>
      <c r="K10" s="2"/>
      <c r="L10" s="9"/>
      <c r="M10" s="1"/>
      <c r="N10" s="2"/>
      <c r="O10" s="3"/>
      <c r="P10" s="2"/>
      <c r="Q10" s="2"/>
      <c r="R10" s="2"/>
      <c r="S10" s="29"/>
      <c r="T10" s="1"/>
      <c r="U10" s="2"/>
      <c r="V10" s="3"/>
      <c r="W10" s="2"/>
      <c r="X10" s="2"/>
      <c r="Y10" s="2"/>
      <c r="Z10" s="9"/>
      <c r="AA10" s="1"/>
      <c r="AB10" s="2"/>
      <c r="AC10" s="3"/>
      <c r="AD10" s="2"/>
      <c r="AE10" s="2"/>
      <c r="AF10" s="2"/>
      <c r="AG10" s="9"/>
      <c r="AH10" s="1"/>
      <c r="AI10" s="2"/>
      <c r="AJ10" s="3"/>
      <c r="AK10" s="2"/>
      <c r="AL10" s="2"/>
      <c r="AM10" s="2"/>
      <c r="AN10" s="9"/>
      <c r="AO10" s="1" t="s">
        <v>17</v>
      </c>
      <c r="AP10" s="2">
        <v>2020000</v>
      </c>
      <c r="AQ10" s="3">
        <v>0.19</v>
      </c>
      <c r="AR10" s="2">
        <f t="shared" ref="AR10" si="0">AP10*AQ10</f>
        <v>383800</v>
      </c>
      <c r="AS10" s="2">
        <f t="shared" ref="AS10" si="1">ROUND(AP10+AR10,0)</f>
        <v>2403800</v>
      </c>
      <c r="AT10" s="2">
        <f>AS10*E10</f>
        <v>7211400</v>
      </c>
      <c r="AU10" s="29" t="s">
        <v>301</v>
      </c>
      <c r="AV10" s="1"/>
      <c r="AW10" s="2"/>
      <c r="AX10" s="3"/>
      <c r="AY10" s="2"/>
      <c r="AZ10" s="2"/>
      <c r="BA10" s="2"/>
      <c r="BB10" s="9"/>
      <c r="BC10" s="1" t="s">
        <v>307</v>
      </c>
      <c r="BD10" s="2">
        <v>1819832</v>
      </c>
      <c r="BE10" s="3">
        <v>0.19</v>
      </c>
      <c r="BF10" s="2">
        <f t="shared" ref="BF10" si="2">BD10*BE10</f>
        <v>345768.08</v>
      </c>
      <c r="BG10" s="2">
        <f t="shared" ref="BG10" si="3">ROUND(BD10+BF10,0)</f>
        <v>2165600</v>
      </c>
      <c r="BH10" s="2">
        <f>BG10*E10</f>
        <v>6496800</v>
      </c>
      <c r="BI10" s="9" t="s">
        <v>317</v>
      </c>
      <c r="BJ10" s="1"/>
      <c r="BK10" s="2"/>
      <c r="BL10" s="3"/>
      <c r="BM10" s="2"/>
      <c r="BN10" s="2"/>
      <c r="BO10" s="2"/>
      <c r="BP10" s="29"/>
      <c r="BQ10" s="1" t="s">
        <v>321</v>
      </c>
      <c r="BR10" s="2">
        <v>1100000</v>
      </c>
      <c r="BS10" s="3">
        <v>0.19</v>
      </c>
      <c r="BT10" s="2">
        <f t="shared" ref="BT10" si="4">BR10*BS10</f>
        <v>209000</v>
      </c>
      <c r="BU10" s="2">
        <f t="shared" ref="BU10" si="5">ROUND(BR10+BT10,0)</f>
        <v>1309000</v>
      </c>
      <c r="BV10" s="2">
        <f>BU10*E10</f>
        <v>3927000</v>
      </c>
      <c r="BW10" s="29" t="s">
        <v>325</v>
      </c>
      <c r="BX10" s="1" t="s">
        <v>327</v>
      </c>
      <c r="BY10" s="2">
        <v>1942500</v>
      </c>
      <c r="BZ10" s="3">
        <v>0.19</v>
      </c>
      <c r="CA10" s="2">
        <f t="shared" ref="CA10" si="6">BY10*BZ10</f>
        <v>369075</v>
      </c>
      <c r="CB10" s="2">
        <f t="shared" ref="CB10" si="7">ROUND(BY10+CA10,0)</f>
        <v>2311575</v>
      </c>
      <c r="CC10" s="2">
        <f>CB10*E10</f>
        <v>6934725</v>
      </c>
      <c r="CD10" s="29" t="s">
        <v>344</v>
      </c>
      <c r="CE10" s="8">
        <f>MIN(J10,Q10,X10,AE10,AL10,AS10,AZ10,BG10,BN10,BU10,CB10)</f>
        <v>1309000</v>
      </c>
      <c r="CF10" s="9" t="str" cm="1">
        <f t="array" ref="CF10">IF(CE10=J10,$F$8,IF(CE10=Q10,$M$8,IF(CE10=X10,$T$8,IF(CE10=AE10,$AA$8,IF(CE10=AL10,$AH$8,IF(CE10=AS10,$AO$8,IF(CE10=AZ10,$AV$8,IF(CE10=BG10,$BC$8,IF(CE10=BN10,$BJ$8,IF(CE10=BU10,$BQ$8,IF(CE10=CB10,$BX$8,¨¨)))))))))))</f>
        <v>Scientific Products SAS</v>
      </c>
      <c r="CG10" s="10">
        <v>2499000</v>
      </c>
      <c r="CH10" s="10">
        <f>CG10-CE10</f>
        <v>1190000</v>
      </c>
    </row>
    <row r="11" spans="1:86" ht="30.6" x14ac:dyDescent="0.3">
      <c r="A11" s="25">
        <v>2</v>
      </c>
      <c r="B11" s="26" t="s">
        <v>18</v>
      </c>
      <c r="C11" s="27" t="s">
        <v>8</v>
      </c>
      <c r="D11" s="27" t="s">
        <v>69</v>
      </c>
      <c r="E11" s="28">
        <v>20</v>
      </c>
      <c r="F11" s="1"/>
      <c r="G11" s="2"/>
      <c r="H11" s="3"/>
      <c r="I11" s="2"/>
      <c r="J11" s="2"/>
      <c r="K11" s="2"/>
      <c r="L11" s="9"/>
      <c r="M11" s="1"/>
      <c r="N11" s="2"/>
      <c r="O11" s="3"/>
      <c r="P11" s="2"/>
      <c r="Q11" s="2"/>
      <c r="R11" s="2"/>
      <c r="S11" s="29"/>
      <c r="T11" s="1" t="s">
        <v>254</v>
      </c>
      <c r="U11" s="2">
        <v>8600</v>
      </c>
      <c r="V11" s="3">
        <v>0.19</v>
      </c>
      <c r="W11" s="2">
        <f t="shared" ref="W11:W72" si="8">U11*V11</f>
        <v>1634</v>
      </c>
      <c r="X11" s="2">
        <f t="shared" ref="X11:X72" si="9">ROUND(U11+W11,0)</f>
        <v>10234</v>
      </c>
      <c r="Y11" s="2">
        <f t="shared" ref="Y11:Y72" si="10">X11*E11</f>
        <v>204680</v>
      </c>
      <c r="Z11" s="9" t="s">
        <v>262</v>
      </c>
      <c r="AA11" s="1"/>
      <c r="AB11" s="2"/>
      <c r="AC11" s="3"/>
      <c r="AD11" s="2"/>
      <c r="AE11" s="2"/>
      <c r="AF11" s="2"/>
      <c r="AG11" s="9"/>
      <c r="AH11" s="1"/>
      <c r="AI11" s="2"/>
      <c r="AJ11" s="3"/>
      <c r="AK11" s="2"/>
      <c r="AL11" s="2"/>
      <c r="AM11" s="2"/>
      <c r="AN11" s="9"/>
      <c r="AO11" s="1" t="s">
        <v>284</v>
      </c>
      <c r="AP11" s="2">
        <v>16000</v>
      </c>
      <c r="AQ11" s="3">
        <v>0.19</v>
      </c>
      <c r="AR11" s="2">
        <f t="shared" ref="AR11:AR74" si="11">AP11*AQ11</f>
        <v>3040</v>
      </c>
      <c r="AS11" s="2">
        <f t="shared" ref="AS11:AS74" si="12">ROUND(AP11+AR11,0)</f>
        <v>19040</v>
      </c>
      <c r="AT11" s="2">
        <f t="shared" ref="AT11:AT74" si="13">AS11*E11</f>
        <v>380800</v>
      </c>
      <c r="AU11" s="29" t="s">
        <v>302</v>
      </c>
      <c r="AV11" s="1"/>
      <c r="AW11" s="2"/>
      <c r="AX11" s="3"/>
      <c r="AY11" s="2"/>
      <c r="AZ11" s="2"/>
      <c r="BA11" s="2"/>
      <c r="BB11" s="9"/>
      <c r="BC11" s="1"/>
      <c r="BD11" s="2"/>
      <c r="BE11" s="3"/>
      <c r="BF11" s="2"/>
      <c r="BG11" s="2"/>
      <c r="BH11" s="2"/>
      <c r="BI11" s="9"/>
      <c r="BJ11" s="1"/>
      <c r="BK11" s="2"/>
      <c r="BL11" s="3"/>
      <c r="BM11" s="2"/>
      <c r="BN11" s="2"/>
      <c r="BO11" s="2"/>
      <c r="BP11" s="29"/>
      <c r="BQ11" s="1"/>
      <c r="BR11" s="2"/>
      <c r="BS11" s="3"/>
      <c r="BT11" s="2"/>
      <c r="BU11" s="2"/>
      <c r="BV11" s="2"/>
      <c r="BW11" s="29"/>
      <c r="BX11" s="1" t="s">
        <v>328</v>
      </c>
      <c r="BY11" s="2">
        <v>16650</v>
      </c>
      <c r="BZ11" s="3">
        <v>0.19</v>
      </c>
      <c r="CA11" s="2">
        <f t="shared" ref="CA11:CA74" si="14">BY11*BZ11</f>
        <v>3163.5</v>
      </c>
      <c r="CB11" s="2">
        <f t="shared" ref="CB11:CB74" si="15">ROUND(BY11+CA11,0)</f>
        <v>19814</v>
      </c>
      <c r="CC11" s="2">
        <f t="shared" ref="CC11:CC74" si="16">CB11*E11</f>
        <v>396280</v>
      </c>
      <c r="CD11" s="29" t="s">
        <v>344</v>
      </c>
      <c r="CE11" s="8">
        <f t="shared" ref="CE11:CE74" si="17">MIN(J11,Q11,X11,AE11,AL11,AS11,AZ11,BG11,BN11,BU11,CB11)</f>
        <v>10234</v>
      </c>
      <c r="CF11" s="9" t="str" cm="1">
        <f t="array" ref="CF11">IF(CE11=J11,$F$8,IF(CE11=Q11,$M$8,IF(CE11=X11,$T$8,IF(CE11=AE11,$AA$8,IF(CE11=AL11,$AH$8,IF(CE11=AS11,$AO$8,IF(CE11=AZ11,$AV$8,IF(CE11=BG11,$BC$8,IF(CE11=BN11,$BJ$8,IF(CE11=BU11,$BQ$8,IF(CE11=CB11,$BX$8,¨¨)))))))))))</f>
        <v>FILTRACIÓN Y ANÁLISIS S.A.S</v>
      </c>
      <c r="CG11" s="10">
        <v>21420</v>
      </c>
      <c r="CH11" s="10">
        <f t="shared" ref="CH11:CH74" si="18">CG11-CE11</f>
        <v>11186</v>
      </c>
    </row>
    <row r="12" spans="1:86" ht="30.6" x14ac:dyDescent="0.3">
      <c r="A12" s="25">
        <v>3</v>
      </c>
      <c r="B12" s="26" t="s">
        <v>19</v>
      </c>
      <c r="C12" s="27" t="s">
        <v>20</v>
      </c>
      <c r="D12" s="27" t="s">
        <v>70</v>
      </c>
      <c r="E12" s="28">
        <v>1</v>
      </c>
      <c r="F12" s="1"/>
      <c r="G12" s="2"/>
      <c r="H12" s="3"/>
      <c r="I12" s="2"/>
      <c r="J12" s="2"/>
      <c r="K12" s="2"/>
      <c r="L12" s="9"/>
      <c r="M12" s="1"/>
      <c r="N12" s="2"/>
      <c r="O12" s="3"/>
      <c r="P12" s="2"/>
      <c r="Q12" s="2"/>
      <c r="R12" s="2"/>
      <c r="S12" s="29"/>
      <c r="T12" s="1" t="s">
        <v>255</v>
      </c>
      <c r="U12" s="2">
        <v>584400</v>
      </c>
      <c r="V12" s="3">
        <v>0.19</v>
      </c>
      <c r="W12" s="2">
        <f t="shared" si="8"/>
        <v>111036</v>
      </c>
      <c r="X12" s="2">
        <f t="shared" si="9"/>
        <v>695436</v>
      </c>
      <c r="Y12" s="2">
        <f t="shared" si="10"/>
        <v>695436</v>
      </c>
      <c r="Z12" s="9" t="s">
        <v>262</v>
      </c>
      <c r="AA12" s="1"/>
      <c r="AB12" s="2"/>
      <c r="AC12" s="3"/>
      <c r="AD12" s="2"/>
      <c r="AE12" s="2"/>
      <c r="AF12" s="2"/>
      <c r="AG12" s="9"/>
      <c r="AH12" s="1"/>
      <c r="AI12" s="2"/>
      <c r="AJ12" s="3"/>
      <c r="AK12" s="2"/>
      <c r="AL12" s="2"/>
      <c r="AM12" s="2"/>
      <c r="AN12" s="9"/>
      <c r="AO12" s="1" t="s">
        <v>285</v>
      </c>
      <c r="AP12" s="2">
        <v>385000</v>
      </c>
      <c r="AQ12" s="3">
        <v>0.19</v>
      </c>
      <c r="AR12" s="2">
        <f t="shared" si="11"/>
        <v>73150</v>
      </c>
      <c r="AS12" s="2">
        <f t="shared" si="12"/>
        <v>458150</v>
      </c>
      <c r="AT12" s="2">
        <f t="shared" si="13"/>
        <v>458150</v>
      </c>
      <c r="AU12" s="29" t="s">
        <v>302</v>
      </c>
      <c r="AV12" s="1"/>
      <c r="AW12" s="2"/>
      <c r="AX12" s="3"/>
      <c r="AY12" s="2"/>
      <c r="AZ12" s="2"/>
      <c r="BA12" s="2"/>
      <c r="BB12" s="9"/>
      <c r="BC12" s="1" t="s">
        <v>255</v>
      </c>
      <c r="BD12" s="2">
        <v>564000</v>
      </c>
      <c r="BE12" s="3">
        <v>0.19</v>
      </c>
      <c r="BF12" s="2">
        <f t="shared" ref="BF12:BF69" si="19">BD12*BE12</f>
        <v>107160</v>
      </c>
      <c r="BG12" s="2">
        <f t="shared" ref="BG12:BG69" si="20">ROUND(BD12+BF12,0)</f>
        <v>671160</v>
      </c>
      <c r="BH12" s="2">
        <f t="shared" ref="BH12:BH69" si="21">BG12*E12</f>
        <v>671160</v>
      </c>
      <c r="BI12" s="9" t="s">
        <v>317</v>
      </c>
      <c r="BJ12" s="1" t="s">
        <v>255</v>
      </c>
      <c r="BK12" s="2">
        <v>465000</v>
      </c>
      <c r="BL12" s="3">
        <v>0.19</v>
      </c>
      <c r="BM12" s="2">
        <f t="shared" ref="BM12" si="22">BK12*BL12</f>
        <v>88350</v>
      </c>
      <c r="BN12" s="2">
        <f t="shared" ref="BN12" si="23">ROUND(BK12+BM12,0)</f>
        <v>553350</v>
      </c>
      <c r="BO12" s="2">
        <f t="shared" ref="BO12" si="24">BN12*E12</f>
        <v>553350</v>
      </c>
      <c r="BP12" s="29" t="s">
        <v>319</v>
      </c>
      <c r="BQ12" s="1"/>
      <c r="BR12" s="2"/>
      <c r="BS12" s="3"/>
      <c r="BT12" s="2"/>
      <c r="BU12" s="2"/>
      <c r="BV12" s="2"/>
      <c r="BW12" s="29"/>
      <c r="BX12" s="1" t="s">
        <v>285</v>
      </c>
      <c r="BY12" s="2">
        <v>547600</v>
      </c>
      <c r="BZ12" s="3">
        <v>0.19</v>
      </c>
      <c r="CA12" s="2">
        <f t="shared" si="14"/>
        <v>104044</v>
      </c>
      <c r="CB12" s="2">
        <f t="shared" si="15"/>
        <v>651644</v>
      </c>
      <c r="CC12" s="2">
        <f t="shared" si="16"/>
        <v>651644</v>
      </c>
      <c r="CD12" s="29" t="s">
        <v>344</v>
      </c>
      <c r="CE12" s="8">
        <f t="shared" si="17"/>
        <v>458150</v>
      </c>
      <c r="CF12" s="9" t="str" cm="1">
        <f t="array" ref="CF12">IF(CE12=J12,$F$8,IF(CE12=Q12,$M$8,IF(CE12=X12,$T$8,IF(CE12=AE12,$AA$8,IF(CE12=AL12,$AH$8,IF(CE12=AS12,$AO$8,IF(CE12=AZ12,$AV$8,IF(CE12=BG12,$BC$8,IF(CE12=BN12,$BJ$8,IF(CE12=BU12,$BQ$8,IF(CE12=CB12,$BX$8,¨¨)))))))))))</f>
        <v xml:space="preserve">INVERSIONES JIMSA SAS </v>
      </c>
      <c r="CG12" s="10">
        <v>704480</v>
      </c>
      <c r="CH12" s="10">
        <f t="shared" si="18"/>
        <v>246330</v>
      </c>
    </row>
    <row r="13" spans="1:86" ht="27.6" x14ac:dyDescent="0.3">
      <c r="A13" s="25">
        <v>4</v>
      </c>
      <c r="B13" s="26" t="s">
        <v>21</v>
      </c>
      <c r="C13" s="27" t="s">
        <v>8</v>
      </c>
      <c r="D13" s="27" t="s">
        <v>22</v>
      </c>
      <c r="E13" s="28">
        <v>1</v>
      </c>
      <c r="F13" s="1"/>
      <c r="G13" s="2"/>
      <c r="H13" s="3"/>
      <c r="I13" s="2"/>
      <c r="J13" s="2"/>
      <c r="K13" s="2"/>
      <c r="L13" s="9"/>
      <c r="M13" s="1"/>
      <c r="N13" s="2"/>
      <c r="O13" s="3"/>
      <c r="P13" s="2"/>
      <c r="Q13" s="2"/>
      <c r="R13" s="2"/>
      <c r="S13" s="29"/>
      <c r="T13" s="1"/>
      <c r="U13" s="2"/>
      <c r="V13" s="3"/>
      <c r="W13" s="2"/>
      <c r="X13" s="2"/>
      <c r="Y13" s="2"/>
      <c r="Z13" s="9"/>
      <c r="AA13" s="1"/>
      <c r="AB13" s="2"/>
      <c r="AC13" s="3"/>
      <c r="AD13" s="2"/>
      <c r="AE13" s="2"/>
      <c r="AF13" s="2"/>
      <c r="AG13" s="9"/>
      <c r="AH13" s="1"/>
      <c r="AI13" s="2"/>
      <c r="AJ13" s="3"/>
      <c r="AK13" s="2"/>
      <c r="AL13" s="2"/>
      <c r="AM13" s="2"/>
      <c r="AN13" s="9"/>
      <c r="AO13" s="1"/>
      <c r="AP13" s="2"/>
      <c r="AQ13" s="3"/>
      <c r="AR13" s="2"/>
      <c r="AS13" s="2"/>
      <c r="AT13" s="2"/>
      <c r="AU13" s="29"/>
      <c r="AV13" s="1"/>
      <c r="AW13" s="2"/>
      <c r="AX13" s="3"/>
      <c r="AY13" s="2"/>
      <c r="AZ13" s="2"/>
      <c r="BA13" s="2"/>
      <c r="BB13" s="9"/>
      <c r="BC13" s="1"/>
      <c r="BD13" s="2"/>
      <c r="BE13" s="3"/>
      <c r="BF13" s="2"/>
      <c r="BG13" s="2"/>
      <c r="BH13" s="2"/>
      <c r="BI13" s="9"/>
      <c r="BJ13" s="1"/>
      <c r="BK13" s="2"/>
      <c r="BL13" s="3"/>
      <c r="BM13" s="2"/>
      <c r="BN13" s="2"/>
      <c r="BO13" s="2"/>
      <c r="BP13" s="29"/>
      <c r="BQ13" s="1"/>
      <c r="BR13" s="2"/>
      <c r="BS13" s="3"/>
      <c r="BT13" s="2"/>
      <c r="BU13" s="2"/>
      <c r="BV13" s="2"/>
      <c r="BW13" s="29"/>
      <c r="BX13" s="1"/>
      <c r="BY13" s="2"/>
      <c r="BZ13" s="3"/>
      <c r="CA13" s="2"/>
      <c r="CB13" s="2"/>
      <c r="CC13" s="2"/>
      <c r="CD13" s="29"/>
      <c r="CE13" s="8">
        <f t="shared" si="17"/>
        <v>0</v>
      </c>
      <c r="CF13" s="30" t="s">
        <v>349</v>
      </c>
      <c r="CG13" s="10">
        <v>3570000</v>
      </c>
      <c r="CH13" s="10">
        <f t="shared" si="18"/>
        <v>3570000</v>
      </c>
    </row>
    <row r="14" spans="1:86" ht="71.400000000000006" x14ac:dyDescent="0.3">
      <c r="A14" s="25">
        <v>5</v>
      </c>
      <c r="B14" s="26" t="s">
        <v>23</v>
      </c>
      <c r="C14" s="27" t="s">
        <v>8</v>
      </c>
      <c r="D14" s="27" t="s">
        <v>24</v>
      </c>
      <c r="E14" s="28">
        <v>1</v>
      </c>
      <c r="F14" s="1" t="s">
        <v>244</v>
      </c>
      <c r="G14" s="2">
        <v>2035400</v>
      </c>
      <c r="H14" s="3">
        <v>0.19</v>
      </c>
      <c r="I14" s="2">
        <f t="shared" ref="I14:I52" si="25">G14*H14</f>
        <v>386726</v>
      </c>
      <c r="J14" s="2">
        <f t="shared" ref="J14:J52" si="26">ROUND(G14+I14,0)</f>
        <v>2422126</v>
      </c>
      <c r="K14" s="2">
        <f t="shared" ref="K14:K52" si="27">J14*E14</f>
        <v>2422126</v>
      </c>
      <c r="L14" s="9" t="s">
        <v>248</v>
      </c>
      <c r="M14" s="1" t="s">
        <v>251</v>
      </c>
      <c r="N14" s="2">
        <v>2056800</v>
      </c>
      <c r="O14" s="3">
        <v>0.19</v>
      </c>
      <c r="P14" s="2">
        <f t="shared" ref="P14:P46" si="28">N14*O14</f>
        <v>390792</v>
      </c>
      <c r="Q14" s="2">
        <f t="shared" ref="Q14:Q46" si="29">ROUND(N14+P14,0)</f>
        <v>2447592</v>
      </c>
      <c r="R14" s="2">
        <f t="shared" ref="R14:R46" si="30">Q14*E14</f>
        <v>2447592</v>
      </c>
      <c r="S14" s="29">
        <v>60</v>
      </c>
      <c r="T14" s="1"/>
      <c r="U14" s="2"/>
      <c r="V14" s="3"/>
      <c r="W14" s="2"/>
      <c r="X14" s="2"/>
      <c r="Y14" s="2"/>
      <c r="Z14" s="9"/>
      <c r="AA14" s="1"/>
      <c r="AB14" s="2"/>
      <c r="AC14" s="3"/>
      <c r="AD14" s="2"/>
      <c r="AE14" s="2"/>
      <c r="AF14" s="2"/>
      <c r="AG14" s="9"/>
      <c r="AH14" s="1"/>
      <c r="AI14" s="2"/>
      <c r="AJ14" s="3"/>
      <c r="AK14" s="2"/>
      <c r="AL14" s="2"/>
      <c r="AM14" s="2"/>
      <c r="AN14" s="9"/>
      <c r="AO14" s="1"/>
      <c r="AP14" s="2"/>
      <c r="AQ14" s="3"/>
      <c r="AR14" s="2"/>
      <c r="AS14" s="2"/>
      <c r="AT14" s="2"/>
      <c r="AU14" s="29"/>
      <c r="AV14" s="1"/>
      <c r="AW14" s="2"/>
      <c r="AX14" s="3"/>
      <c r="AY14" s="2"/>
      <c r="AZ14" s="2"/>
      <c r="BA14" s="2"/>
      <c r="BB14" s="9"/>
      <c r="BC14" s="1" t="s">
        <v>308</v>
      </c>
      <c r="BD14" s="2">
        <v>2320000</v>
      </c>
      <c r="BE14" s="3">
        <v>0.19</v>
      </c>
      <c r="BF14" s="2">
        <f t="shared" si="19"/>
        <v>440800</v>
      </c>
      <c r="BG14" s="2">
        <f t="shared" si="20"/>
        <v>2760800</v>
      </c>
      <c r="BH14" s="2">
        <f t="shared" si="21"/>
        <v>2760800</v>
      </c>
      <c r="BI14" s="9" t="s">
        <v>317</v>
      </c>
      <c r="BJ14" s="1"/>
      <c r="BK14" s="2"/>
      <c r="BL14" s="3"/>
      <c r="BM14" s="2"/>
      <c r="BN14" s="2"/>
      <c r="BO14" s="2"/>
      <c r="BP14" s="29"/>
      <c r="BQ14" s="1" t="s">
        <v>322</v>
      </c>
      <c r="BR14" s="2">
        <v>2100000</v>
      </c>
      <c r="BS14" s="3">
        <v>0.19</v>
      </c>
      <c r="BT14" s="2">
        <f t="shared" ref="BT14:BT67" si="31">BR14*BS14</f>
        <v>399000</v>
      </c>
      <c r="BU14" s="2">
        <f t="shared" ref="BU14:BU67" si="32">ROUND(BR14+BT14,0)</f>
        <v>2499000</v>
      </c>
      <c r="BV14" s="2">
        <f t="shared" ref="BV14:BV67" si="33">BU14*E14</f>
        <v>2499000</v>
      </c>
      <c r="BW14" s="29" t="s">
        <v>325</v>
      </c>
      <c r="BX14" s="1"/>
      <c r="BY14" s="2"/>
      <c r="BZ14" s="3"/>
      <c r="CA14" s="2"/>
      <c r="CB14" s="2"/>
      <c r="CC14" s="2"/>
      <c r="CD14" s="29"/>
      <c r="CE14" s="8">
        <f t="shared" si="17"/>
        <v>2422126</v>
      </c>
      <c r="CF14" s="9" t="str" cm="1">
        <f t="array" ref="CF14">IF(CE14=J14,$F$8,IF(CE14=Q14,$M$8,IF(CE14=X14,$T$8,IF(CE14=AE14,$AA$8,IF(CE14=AL14,$AH$8,IF(CE14=AS14,$AO$8,IF(CE14=AZ14,$AV$8,IF(CE14=BG14,$BC$8,IF(CE14=BN14,$BJ$8,IF(CE14=BU14,$BQ$8,IF(CE14=CB14,$BX$8,¨¨)))))))))))</f>
        <v xml:space="preserve">AVÁNTIKA COLOMBIA S.A.S </v>
      </c>
      <c r="CG14" s="10">
        <v>3533110</v>
      </c>
      <c r="CH14" s="10">
        <f t="shared" si="18"/>
        <v>1110984</v>
      </c>
    </row>
    <row r="15" spans="1:86" ht="20.399999999999999" x14ac:dyDescent="0.3">
      <c r="A15" s="25">
        <v>6</v>
      </c>
      <c r="B15" s="26" t="s">
        <v>71</v>
      </c>
      <c r="C15" s="27" t="s">
        <v>8</v>
      </c>
      <c r="D15" s="27" t="s">
        <v>72</v>
      </c>
      <c r="E15" s="28">
        <v>1</v>
      </c>
      <c r="F15" s="1" t="s">
        <v>244</v>
      </c>
      <c r="G15" s="2">
        <v>1783600</v>
      </c>
      <c r="H15" s="3">
        <v>0.19</v>
      </c>
      <c r="I15" s="2">
        <f t="shared" si="25"/>
        <v>338884</v>
      </c>
      <c r="J15" s="2">
        <f t="shared" si="26"/>
        <v>2122484</v>
      </c>
      <c r="K15" s="2">
        <f t="shared" si="27"/>
        <v>2122484</v>
      </c>
      <c r="L15" s="9" t="s">
        <v>248</v>
      </c>
      <c r="M15" s="1"/>
      <c r="N15" s="2"/>
      <c r="O15" s="3"/>
      <c r="P15" s="2"/>
      <c r="Q15" s="2"/>
      <c r="R15" s="2"/>
      <c r="S15" s="29"/>
      <c r="T15" s="1"/>
      <c r="U15" s="2"/>
      <c r="V15" s="3"/>
      <c r="W15" s="2"/>
      <c r="X15" s="2"/>
      <c r="Y15" s="2"/>
      <c r="Z15" s="9"/>
      <c r="AA15" s="1"/>
      <c r="AB15" s="2"/>
      <c r="AC15" s="3"/>
      <c r="AD15" s="2"/>
      <c r="AE15" s="2"/>
      <c r="AF15" s="2"/>
      <c r="AG15" s="9"/>
      <c r="AH15" s="1"/>
      <c r="AI15" s="2"/>
      <c r="AJ15" s="3"/>
      <c r="AK15" s="2"/>
      <c r="AL15" s="2"/>
      <c r="AM15" s="2"/>
      <c r="AN15" s="9"/>
      <c r="AO15" s="1"/>
      <c r="AP15" s="2"/>
      <c r="AQ15" s="3"/>
      <c r="AR15" s="2"/>
      <c r="AS15" s="2"/>
      <c r="AT15" s="2"/>
      <c r="AU15" s="29"/>
      <c r="AV15" s="1"/>
      <c r="AW15" s="2"/>
      <c r="AX15" s="3"/>
      <c r="AY15" s="2"/>
      <c r="AZ15" s="2"/>
      <c r="BA15" s="2"/>
      <c r="BB15" s="9"/>
      <c r="BC15" s="1" t="s">
        <v>309</v>
      </c>
      <c r="BD15" s="2">
        <v>2558000</v>
      </c>
      <c r="BE15" s="3">
        <v>0.19</v>
      </c>
      <c r="BF15" s="2">
        <f t="shared" si="19"/>
        <v>486020</v>
      </c>
      <c r="BG15" s="2">
        <f t="shared" si="20"/>
        <v>3044020</v>
      </c>
      <c r="BH15" s="2">
        <f t="shared" si="21"/>
        <v>3044020</v>
      </c>
      <c r="BI15" s="9" t="s">
        <v>317</v>
      </c>
      <c r="BJ15" s="1"/>
      <c r="BK15" s="2"/>
      <c r="BL15" s="3"/>
      <c r="BM15" s="2"/>
      <c r="BN15" s="2"/>
      <c r="BO15" s="2"/>
      <c r="BP15" s="29"/>
      <c r="BQ15" s="1" t="s">
        <v>322</v>
      </c>
      <c r="BR15" s="2">
        <v>2000000</v>
      </c>
      <c r="BS15" s="3">
        <v>0.19</v>
      </c>
      <c r="BT15" s="2">
        <f t="shared" si="31"/>
        <v>380000</v>
      </c>
      <c r="BU15" s="2">
        <f t="shared" si="32"/>
        <v>2380000</v>
      </c>
      <c r="BV15" s="2">
        <f t="shared" si="33"/>
        <v>2380000</v>
      </c>
      <c r="BW15" s="29" t="s">
        <v>325</v>
      </c>
      <c r="BX15" s="1"/>
      <c r="BY15" s="2"/>
      <c r="BZ15" s="3"/>
      <c r="CA15" s="2"/>
      <c r="CB15" s="2"/>
      <c r="CC15" s="2"/>
      <c r="CD15" s="29"/>
      <c r="CE15" s="8">
        <f t="shared" si="17"/>
        <v>2122484</v>
      </c>
      <c r="CF15" s="9" t="str" cm="1">
        <f t="array" ref="CF15">IF(CE15=J15,$F$8,IF(CE15=Q15,$M$8,IF(CE15=X15,$T$8,IF(CE15=AE15,$AA$8,IF(CE15=AL15,$AH$8,IF(CE15=AS15,$AO$8,IF(CE15=AZ15,$AV$8,IF(CE15=BG15,$BC$8,IF(CE15=BN15,$BJ$8,IF(CE15=BU15,$BQ$8,IF(CE15=CB15,$BX$8,¨¨)))))))))))</f>
        <v xml:space="preserve">AVÁNTIKA COLOMBIA S.A.S </v>
      </c>
      <c r="CG15" s="10">
        <v>2796500</v>
      </c>
      <c r="CH15" s="10">
        <f t="shared" si="18"/>
        <v>674016</v>
      </c>
    </row>
    <row r="16" spans="1:86" ht="20.399999999999999" x14ac:dyDescent="0.3">
      <c r="A16" s="25">
        <v>7</v>
      </c>
      <c r="B16" s="26" t="s">
        <v>32</v>
      </c>
      <c r="C16" s="27" t="s">
        <v>8</v>
      </c>
      <c r="D16" s="27" t="s">
        <v>33</v>
      </c>
      <c r="E16" s="28">
        <v>2</v>
      </c>
      <c r="F16" s="1" t="s">
        <v>245</v>
      </c>
      <c r="G16" s="2">
        <v>2184000</v>
      </c>
      <c r="H16" s="3">
        <v>0.19</v>
      </c>
      <c r="I16" s="2">
        <f t="shared" si="25"/>
        <v>414960</v>
      </c>
      <c r="J16" s="2">
        <f t="shared" si="26"/>
        <v>2598960</v>
      </c>
      <c r="K16" s="2">
        <f t="shared" si="27"/>
        <v>5197920</v>
      </c>
      <c r="L16" s="9" t="s">
        <v>248</v>
      </c>
      <c r="M16" s="1"/>
      <c r="N16" s="2"/>
      <c r="O16" s="3"/>
      <c r="P16" s="2"/>
      <c r="Q16" s="2"/>
      <c r="R16" s="2"/>
      <c r="S16" s="29"/>
      <c r="T16" s="1"/>
      <c r="U16" s="2"/>
      <c r="V16" s="3"/>
      <c r="W16" s="2"/>
      <c r="X16" s="2"/>
      <c r="Y16" s="2"/>
      <c r="Z16" s="9"/>
      <c r="AA16" s="1"/>
      <c r="AB16" s="2"/>
      <c r="AC16" s="3"/>
      <c r="AD16" s="2"/>
      <c r="AE16" s="2"/>
      <c r="AF16" s="2"/>
      <c r="AG16" s="9"/>
      <c r="AH16" s="1"/>
      <c r="AI16" s="2"/>
      <c r="AJ16" s="3"/>
      <c r="AK16" s="2"/>
      <c r="AL16" s="2"/>
      <c r="AM16" s="2"/>
      <c r="AN16" s="9"/>
      <c r="AO16" s="1"/>
      <c r="AP16" s="2"/>
      <c r="AQ16" s="3"/>
      <c r="AR16" s="2"/>
      <c r="AS16" s="2"/>
      <c r="AT16" s="2"/>
      <c r="AU16" s="29"/>
      <c r="AV16" s="1"/>
      <c r="AW16" s="2"/>
      <c r="AX16" s="3"/>
      <c r="AY16" s="2"/>
      <c r="AZ16" s="2"/>
      <c r="BA16" s="2"/>
      <c r="BB16" s="9"/>
      <c r="BC16" s="1" t="s">
        <v>245</v>
      </c>
      <c r="BD16" s="2">
        <v>2118300</v>
      </c>
      <c r="BE16" s="3">
        <v>0.19</v>
      </c>
      <c r="BF16" s="2">
        <f t="shared" si="19"/>
        <v>402477</v>
      </c>
      <c r="BG16" s="2">
        <f t="shared" si="20"/>
        <v>2520777</v>
      </c>
      <c r="BH16" s="2">
        <f t="shared" si="21"/>
        <v>5041554</v>
      </c>
      <c r="BI16" s="9" t="s">
        <v>317</v>
      </c>
      <c r="BJ16" s="1"/>
      <c r="BK16" s="2"/>
      <c r="BL16" s="3"/>
      <c r="BM16" s="2"/>
      <c r="BN16" s="2"/>
      <c r="BO16" s="2"/>
      <c r="BP16" s="29"/>
      <c r="BQ16" s="1"/>
      <c r="BR16" s="2"/>
      <c r="BS16" s="3"/>
      <c r="BT16" s="2"/>
      <c r="BU16" s="2"/>
      <c r="BV16" s="2"/>
      <c r="BW16" s="29"/>
      <c r="BX16" s="1"/>
      <c r="BY16" s="2"/>
      <c r="BZ16" s="3"/>
      <c r="CA16" s="2"/>
      <c r="CB16" s="2"/>
      <c r="CC16" s="2"/>
      <c r="CD16" s="29"/>
      <c r="CE16" s="8">
        <f t="shared" si="17"/>
        <v>2520777</v>
      </c>
      <c r="CF16" s="9" t="str" cm="1">
        <f t="array" ref="CF16">IF(CE16=J16,$F$8,IF(CE16=Q16,$M$8,IF(CE16=X16,$T$8,IF(CE16=AE16,$AA$8,IF(CE16=AL16,$AH$8,IF(CE16=AS16,$AO$8,IF(CE16=AZ16,$AV$8,IF(CE16=BG16,$BC$8,IF(CE16=BN16,$BJ$8,IF(CE16=BU16,$BQ$8,IF(CE16=CB16,$BX$8,¨¨)))))))))))</f>
        <v xml:space="preserve">MR Y CIA S.A.S </v>
      </c>
      <c r="CG16" s="10">
        <v>2885750</v>
      </c>
      <c r="CH16" s="10">
        <f t="shared" si="18"/>
        <v>364973</v>
      </c>
    </row>
    <row r="17" spans="1:86" ht="30.6" x14ac:dyDescent="0.3">
      <c r="A17" s="25">
        <v>8</v>
      </c>
      <c r="B17" s="26" t="s">
        <v>34</v>
      </c>
      <c r="C17" s="27" t="s">
        <v>8</v>
      </c>
      <c r="D17" s="27" t="s">
        <v>35</v>
      </c>
      <c r="E17" s="28">
        <v>1</v>
      </c>
      <c r="F17" s="1" t="s">
        <v>246</v>
      </c>
      <c r="G17" s="2">
        <v>1153400</v>
      </c>
      <c r="H17" s="3">
        <v>0.19</v>
      </c>
      <c r="I17" s="2">
        <f t="shared" si="25"/>
        <v>219146</v>
      </c>
      <c r="J17" s="2">
        <f t="shared" si="26"/>
        <v>1372546</v>
      </c>
      <c r="K17" s="2">
        <f t="shared" si="27"/>
        <v>1372546</v>
      </c>
      <c r="L17" s="9" t="s">
        <v>249</v>
      </c>
      <c r="M17" s="1"/>
      <c r="N17" s="2"/>
      <c r="O17" s="3"/>
      <c r="P17" s="2"/>
      <c r="Q17" s="2"/>
      <c r="R17" s="2"/>
      <c r="S17" s="29"/>
      <c r="T17" s="1"/>
      <c r="U17" s="2"/>
      <c r="V17" s="3"/>
      <c r="W17" s="2"/>
      <c r="X17" s="2"/>
      <c r="Y17" s="2"/>
      <c r="Z17" s="9"/>
      <c r="AA17" s="1"/>
      <c r="AB17" s="2"/>
      <c r="AC17" s="3"/>
      <c r="AD17" s="2"/>
      <c r="AE17" s="2"/>
      <c r="AF17" s="2"/>
      <c r="AG17" s="9"/>
      <c r="AH17" s="1"/>
      <c r="AI17" s="2"/>
      <c r="AJ17" s="3"/>
      <c r="AK17" s="2"/>
      <c r="AL17" s="2"/>
      <c r="AM17" s="2"/>
      <c r="AN17" s="9"/>
      <c r="AO17" s="1"/>
      <c r="AP17" s="2"/>
      <c r="AQ17" s="3"/>
      <c r="AR17" s="2"/>
      <c r="AS17" s="2"/>
      <c r="AT17" s="2"/>
      <c r="AU17" s="29"/>
      <c r="AV17" s="1"/>
      <c r="AW17" s="2"/>
      <c r="AX17" s="3"/>
      <c r="AY17" s="2"/>
      <c r="AZ17" s="2"/>
      <c r="BA17" s="2"/>
      <c r="BB17" s="9"/>
      <c r="BC17" s="1"/>
      <c r="BD17" s="2"/>
      <c r="BE17" s="3"/>
      <c r="BF17" s="2"/>
      <c r="BG17" s="2"/>
      <c r="BH17" s="2"/>
      <c r="BI17" s="9"/>
      <c r="BJ17" s="1"/>
      <c r="BK17" s="2"/>
      <c r="BL17" s="3"/>
      <c r="BM17" s="2"/>
      <c r="BN17" s="2"/>
      <c r="BO17" s="2"/>
      <c r="BP17" s="29"/>
      <c r="BQ17" s="1"/>
      <c r="BR17" s="2"/>
      <c r="BS17" s="3"/>
      <c r="BT17" s="2"/>
      <c r="BU17" s="2"/>
      <c r="BV17" s="2"/>
      <c r="BW17" s="29"/>
      <c r="BX17" s="1"/>
      <c r="BY17" s="2"/>
      <c r="BZ17" s="3"/>
      <c r="CA17" s="2"/>
      <c r="CB17" s="2"/>
      <c r="CC17" s="2"/>
      <c r="CD17" s="29"/>
      <c r="CE17" s="8">
        <f t="shared" si="17"/>
        <v>1372546</v>
      </c>
      <c r="CF17" s="9" t="str" cm="1">
        <f t="array" ref="CF17">IF(CE17=J17,$F$8,IF(CE17=Q17,$M$8,IF(CE17=X17,$T$8,IF(CE17=AE17,$AA$8,IF(CE17=AL17,$AH$8,IF(CE17=AS17,$AO$8,IF(CE17=AZ17,$AV$8,IF(CE17=BG17,$BC$8,IF(CE17=BN17,$BJ$8,IF(CE17=BU17,$BQ$8,IF(CE17=CB17,$BX$8,¨¨)))))))))))</f>
        <v xml:space="preserve">AVÁNTIKA COLOMBIA S.A.S </v>
      </c>
      <c r="CG17" s="10">
        <v>2142000</v>
      </c>
      <c r="CH17" s="10">
        <f t="shared" si="18"/>
        <v>769454</v>
      </c>
    </row>
    <row r="18" spans="1:86" ht="41.25" customHeight="1" x14ac:dyDescent="0.3">
      <c r="A18" s="25">
        <v>9</v>
      </c>
      <c r="B18" s="26" t="s">
        <v>73</v>
      </c>
      <c r="C18" s="27" t="s">
        <v>74</v>
      </c>
      <c r="D18" s="27" t="s">
        <v>46</v>
      </c>
      <c r="E18" s="28">
        <v>10</v>
      </c>
      <c r="F18" s="1"/>
      <c r="G18" s="2"/>
      <c r="H18" s="3"/>
      <c r="I18" s="2"/>
      <c r="J18" s="2"/>
      <c r="K18" s="2"/>
      <c r="L18" s="9"/>
      <c r="M18" s="1"/>
      <c r="N18" s="2"/>
      <c r="O18" s="3"/>
      <c r="P18" s="2"/>
      <c r="Q18" s="2"/>
      <c r="R18" s="2"/>
      <c r="S18" s="29"/>
      <c r="T18" s="1" t="s">
        <v>256</v>
      </c>
      <c r="U18" s="2">
        <v>1318700</v>
      </c>
      <c r="V18" s="3">
        <v>0.19</v>
      </c>
      <c r="W18" s="2">
        <f t="shared" si="8"/>
        <v>250553</v>
      </c>
      <c r="X18" s="2">
        <f t="shared" si="9"/>
        <v>1569253</v>
      </c>
      <c r="Y18" s="2">
        <f t="shared" si="10"/>
        <v>15692530</v>
      </c>
      <c r="Z18" s="9" t="s">
        <v>263</v>
      </c>
      <c r="AA18" s="1"/>
      <c r="AB18" s="2"/>
      <c r="AC18" s="3"/>
      <c r="AD18" s="2"/>
      <c r="AE18" s="2"/>
      <c r="AF18" s="2"/>
      <c r="AG18" s="9"/>
      <c r="AH18" s="1"/>
      <c r="AI18" s="2"/>
      <c r="AJ18" s="3"/>
      <c r="AK18" s="2"/>
      <c r="AL18" s="2"/>
      <c r="AM18" s="2"/>
      <c r="AN18" s="9"/>
      <c r="AO18" s="1"/>
      <c r="AP18" s="2"/>
      <c r="AQ18" s="3"/>
      <c r="AR18" s="2"/>
      <c r="AS18" s="2"/>
      <c r="AT18" s="2"/>
      <c r="AU18" s="29"/>
      <c r="AV18" s="1"/>
      <c r="AW18" s="2"/>
      <c r="AX18" s="3"/>
      <c r="AY18" s="2"/>
      <c r="AZ18" s="2"/>
      <c r="BA18" s="2"/>
      <c r="BB18" s="9"/>
      <c r="BC18" s="1"/>
      <c r="BD18" s="2"/>
      <c r="BE18" s="3"/>
      <c r="BF18" s="2"/>
      <c r="BG18" s="2"/>
      <c r="BH18" s="2"/>
      <c r="BI18" s="9"/>
      <c r="BJ18" s="1"/>
      <c r="BK18" s="2"/>
      <c r="BL18" s="3"/>
      <c r="BM18" s="2"/>
      <c r="BN18" s="2"/>
      <c r="BO18" s="2"/>
      <c r="BP18" s="29"/>
      <c r="BQ18" s="1" t="s">
        <v>323</v>
      </c>
      <c r="BR18" s="2">
        <v>350000</v>
      </c>
      <c r="BS18" s="3">
        <v>0.19</v>
      </c>
      <c r="BT18" s="2">
        <f t="shared" si="31"/>
        <v>66500</v>
      </c>
      <c r="BU18" s="2">
        <f t="shared" si="32"/>
        <v>416500</v>
      </c>
      <c r="BV18" s="2">
        <f t="shared" si="33"/>
        <v>4165000</v>
      </c>
      <c r="BW18" s="29"/>
      <c r="BX18" s="1" t="s">
        <v>329</v>
      </c>
      <c r="BY18" s="2">
        <v>1501246.325</v>
      </c>
      <c r="BZ18" s="3">
        <v>0.19</v>
      </c>
      <c r="CA18" s="2">
        <f t="shared" si="14"/>
        <v>285236.80174999998</v>
      </c>
      <c r="CB18" s="2">
        <f t="shared" si="15"/>
        <v>1786483</v>
      </c>
      <c r="CC18" s="2">
        <f t="shared" si="16"/>
        <v>17864830</v>
      </c>
      <c r="CD18" s="29" t="s">
        <v>344</v>
      </c>
      <c r="CE18" s="8">
        <f t="shared" si="17"/>
        <v>416500</v>
      </c>
      <c r="CF18" s="9" t="str" cm="1">
        <f t="array" ref="CF18">IF(CE18=J18,$F$8,IF(CE18=Q18,$M$8,IF(CE18=X18,$T$8,IF(CE18=AE18,$AA$8,IF(CE18=AL18,$AH$8,IF(CE18=AS18,$AO$8,IF(CE18=AZ18,$AV$8,IF(CE18=BG18,$BC$8,IF(CE18=BN18,$BJ$8,IF(CE18=BU18,$BQ$8,IF(CE18=CB18,$BX$8,¨¨)))))))))))</f>
        <v>Scientific Products SAS</v>
      </c>
      <c r="CG18" s="10">
        <v>1931333</v>
      </c>
      <c r="CH18" s="10">
        <f t="shared" si="18"/>
        <v>1514833</v>
      </c>
    </row>
    <row r="19" spans="1:86" ht="51" x14ac:dyDescent="0.3">
      <c r="A19" s="25">
        <v>10</v>
      </c>
      <c r="B19" s="26" t="s">
        <v>75</v>
      </c>
      <c r="C19" s="27" t="s">
        <v>8</v>
      </c>
      <c r="D19" s="27" t="s">
        <v>76</v>
      </c>
      <c r="E19" s="28">
        <v>1</v>
      </c>
      <c r="F19" s="1"/>
      <c r="G19" s="2"/>
      <c r="H19" s="3"/>
      <c r="I19" s="2"/>
      <c r="J19" s="2"/>
      <c r="K19" s="2"/>
      <c r="L19" s="9"/>
      <c r="M19" s="1"/>
      <c r="N19" s="2"/>
      <c r="O19" s="3"/>
      <c r="P19" s="2"/>
      <c r="Q19" s="2"/>
      <c r="R19" s="2"/>
      <c r="S19" s="29"/>
      <c r="T19" s="1"/>
      <c r="U19" s="2"/>
      <c r="V19" s="3"/>
      <c r="W19" s="2"/>
      <c r="X19" s="2"/>
      <c r="Y19" s="2"/>
      <c r="Z19" s="9"/>
      <c r="AA19" s="1"/>
      <c r="AB19" s="2"/>
      <c r="AC19" s="3"/>
      <c r="AD19" s="2"/>
      <c r="AE19" s="2"/>
      <c r="AF19" s="2"/>
      <c r="AG19" s="9"/>
      <c r="AH19" s="1" t="s">
        <v>280</v>
      </c>
      <c r="AI19" s="2">
        <v>1559444</v>
      </c>
      <c r="AJ19" s="3">
        <v>0.19</v>
      </c>
      <c r="AK19" s="2">
        <f t="shared" ref="AK19:AK54" si="34">AI19*AJ19</f>
        <v>296294.36</v>
      </c>
      <c r="AL19" s="2">
        <f t="shared" ref="AL19:AL54" si="35">ROUND(AI19+AK19,0)</f>
        <v>1855738</v>
      </c>
      <c r="AM19" s="2">
        <f t="shared" ref="AM19:AM54" si="36">AL19*E19</f>
        <v>1855738</v>
      </c>
      <c r="AN19" s="9">
        <v>35</v>
      </c>
      <c r="AO19" s="1"/>
      <c r="AP19" s="2"/>
      <c r="AQ19" s="3"/>
      <c r="AR19" s="2"/>
      <c r="AS19" s="2"/>
      <c r="AT19" s="2"/>
      <c r="AU19" s="29"/>
      <c r="AV19" s="1"/>
      <c r="AW19" s="2"/>
      <c r="AX19" s="3"/>
      <c r="AY19" s="2"/>
      <c r="AZ19" s="2"/>
      <c r="BA19" s="2"/>
      <c r="BB19" s="9"/>
      <c r="BC19" s="1"/>
      <c r="BD19" s="2"/>
      <c r="BE19" s="3"/>
      <c r="BF19" s="2"/>
      <c r="BG19" s="2"/>
      <c r="BH19" s="2"/>
      <c r="BI19" s="9"/>
      <c r="BJ19" s="1"/>
      <c r="BK19" s="2"/>
      <c r="BL19" s="3"/>
      <c r="BM19" s="2"/>
      <c r="BN19" s="2"/>
      <c r="BO19" s="2"/>
      <c r="BP19" s="29"/>
      <c r="BQ19" s="1"/>
      <c r="BR19" s="2"/>
      <c r="BS19" s="3"/>
      <c r="BT19" s="2"/>
      <c r="BU19" s="2"/>
      <c r="BV19" s="2"/>
      <c r="BW19" s="29"/>
      <c r="BX19" s="1"/>
      <c r="BY19" s="2"/>
      <c r="BZ19" s="3"/>
      <c r="CA19" s="2"/>
      <c r="CB19" s="2"/>
      <c r="CC19" s="2"/>
      <c r="CD19" s="29"/>
      <c r="CE19" s="8">
        <f t="shared" si="17"/>
        <v>1855738</v>
      </c>
      <c r="CF19" s="9" t="str" cm="1">
        <f t="array" ref="CF19">IF(CE19=J19,$F$8,IF(CE19=Q19,$M$8,IF(CE19=X19,$T$8,IF(CE19=AE19,$AA$8,IF(CE19=AL19,$AH$8,IF(CE19=AS19,$AO$8,IF(CE19=AZ19,$AV$8,IF(CE19=BG19,$BC$8,IF(CE19=BN19,$BJ$8,IF(CE19=BU19,$BQ$8,IF(CE19=CB19,$BX$8,¨¨)))))))))))</f>
        <v>INSTRUMENTACION Y SOLUCIONES PARA LABORATORIOS SAS</v>
      </c>
      <c r="CG19" s="10">
        <v>1904000</v>
      </c>
      <c r="CH19" s="10">
        <f t="shared" si="18"/>
        <v>48262</v>
      </c>
    </row>
    <row r="20" spans="1:86" ht="51" x14ac:dyDescent="0.3">
      <c r="A20" s="25">
        <v>11</v>
      </c>
      <c r="B20" s="26" t="s">
        <v>37</v>
      </c>
      <c r="C20" s="27" t="s">
        <v>8</v>
      </c>
      <c r="D20" s="27" t="s">
        <v>38</v>
      </c>
      <c r="E20" s="28">
        <v>2</v>
      </c>
      <c r="F20" s="1"/>
      <c r="G20" s="2"/>
      <c r="H20" s="3"/>
      <c r="I20" s="2"/>
      <c r="J20" s="2"/>
      <c r="K20" s="2"/>
      <c r="L20" s="9"/>
      <c r="M20" s="1"/>
      <c r="N20" s="2"/>
      <c r="O20" s="3"/>
      <c r="P20" s="2"/>
      <c r="Q20" s="2"/>
      <c r="R20" s="2"/>
      <c r="S20" s="29"/>
      <c r="T20" s="1" t="s">
        <v>256</v>
      </c>
      <c r="U20" s="2">
        <v>5646250</v>
      </c>
      <c r="V20" s="3">
        <v>0.19</v>
      </c>
      <c r="W20" s="2">
        <f t="shared" si="8"/>
        <v>1072787.5</v>
      </c>
      <c r="X20" s="2">
        <f t="shared" si="9"/>
        <v>6719038</v>
      </c>
      <c r="Y20" s="2">
        <f t="shared" si="10"/>
        <v>13438076</v>
      </c>
      <c r="Z20" s="9" t="s">
        <v>263</v>
      </c>
      <c r="AA20" s="1"/>
      <c r="AB20" s="2"/>
      <c r="AC20" s="3"/>
      <c r="AD20" s="2"/>
      <c r="AE20" s="2"/>
      <c r="AF20" s="2"/>
      <c r="AG20" s="9"/>
      <c r="AH20" s="1"/>
      <c r="AI20" s="2"/>
      <c r="AJ20" s="3"/>
      <c r="AK20" s="2"/>
      <c r="AL20" s="2"/>
      <c r="AM20" s="2"/>
      <c r="AN20" s="9"/>
      <c r="AO20" s="1"/>
      <c r="AP20" s="2"/>
      <c r="AQ20" s="3"/>
      <c r="AR20" s="2"/>
      <c r="AS20" s="2"/>
      <c r="AT20" s="2"/>
      <c r="AU20" s="29"/>
      <c r="AV20" s="1"/>
      <c r="AW20" s="2"/>
      <c r="AX20" s="3"/>
      <c r="AY20" s="2"/>
      <c r="AZ20" s="2"/>
      <c r="BA20" s="2"/>
      <c r="BB20" s="9"/>
      <c r="BC20" s="1"/>
      <c r="BD20" s="2"/>
      <c r="BE20" s="3"/>
      <c r="BF20" s="2"/>
      <c r="BG20" s="2"/>
      <c r="BH20" s="2"/>
      <c r="BI20" s="9"/>
      <c r="BJ20" s="1"/>
      <c r="BK20" s="2"/>
      <c r="BL20" s="3"/>
      <c r="BM20" s="2"/>
      <c r="BN20" s="2"/>
      <c r="BO20" s="2"/>
      <c r="BP20" s="29"/>
      <c r="BQ20" s="1"/>
      <c r="BR20" s="2"/>
      <c r="BS20" s="3"/>
      <c r="BT20" s="2"/>
      <c r="BU20" s="2"/>
      <c r="BV20" s="2"/>
      <c r="BW20" s="29"/>
      <c r="BX20" s="1" t="s">
        <v>330</v>
      </c>
      <c r="BY20" s="2">
        <v>5384036.5</v>
      </c>
      <c r="BZ20" s="3">
        <v>0.19</v>
      </c>
      <c r="CA20" s="2">
        <f t="shared" si="14"/>
        <v>1022966.9350000001</v>
      </c>
      <c r="CB20" s="2">
        <f t="shared" si="15"/>
        <v>6407003</v>
      </c>
      <c r="CC20" s="2">
        <f t="shared" si="16"/>
        <v>12814006</v>
      </c>
      <c r="CD20" s="29" t="s">
        <v>344</v>
      </c>
      <c r="CE20" s="8">
        <f t="shared" si="17"/>
        <v>6407003</v>
      </c>
      <c r="CF20" s="9" t="str" cm="1">
        <f t="array" ref="CF20">IF(CE20=J20,$F$8,IF(CE20=Q20,$M$8,IF(CE20=X20,$T$8,IF(CE20=AE20,$AA$8,IF(CE20=AL20,$AH$8,IF(CE20=AS20,$AO$8,IF(CE20=AZ20,$AV$8,IF(CE20=BG20,$BC$8,IF(CE20=BN20,$BJ$8,IF(CE20=BU20,$BQ$8,IF(CE20=CB20,$BX$8,¨¨)))))))))))</f>
        <v xml:space="preserve">YEQUIM SAS  </v>
      </c>
      <c r="CG20" s="10">
        <v>6926490</v>
      </c>
      <c r="CH20" s="10">
        <f t="shared" si="18"/>
        <v>519487</v>
      </c>
    </row>
    <row r="21" spans="1:86" ht="40.799999999999997" x14ac:dyDescent="0.3">
      <c r="A21" s="25">
        <v>12</v>
      </c>
      <c r="B21" s="26" t="s">
        <v>39</v>
      </c>
      <c r="C21" s="27" t="s">
        <v>8</v>
      </c>
      <c r="D21" s="27" t="s">
        <v>38</v>
      </c>
      <c r="E21" s="28">
        <v>2</v>
      </c>
      <c r="F21" s="1"/>
      <c r="G21" s="2"/>
      <c r="H21" s="3"/>
      <c r="I21" s="2"/>
      <c r="J21" s="2"/>
      <c r="K21" s="2"/>
      <c r="L21" s="9"/>
      <c r="M21" s="1"/>
      <c r="N21" s="2"/>
      <c r="O21" s="3"/>
      <c r="P21" s="2"/>
      <c r="Q21" s="2"/>
      <c r="R21" s="2"/>
      <c r="S21" s="29"/>
      <c r="T21" s="1" t="s">
        <v>256</v>
      </c>
      <c r="U21" s="2">
        <v>4204000</v>
      </c>
      <c r="V21" s="3">
        <v>0.19</v>
      </c>
      <c r="W21" s="2">
        <f t="shared" si="8"/>
        <v>798760</v>
      </c>
      <c r="X21" s="2">
        <f t="shared" si="9"/>
        <v>5002760</v>
      </c>
      <c r="Y21" s="2">
        <f t="shared" si="10"/>
        <v>10005520</v>
      </c>
      <c r="Z21" s="9" t="s">
        <v>263</v>
      </c>
      <c r="AA21" s="1"/>
      <c r="AB21" s="2"/>
      <c r="AC21" s="3"/>
      <c r="AD21" s="2"/>
      <c r="AE21" s="2"/>
      <c r="AF21" s="2"/>
      <c r="AG21" s="9"/>
      <c r="AH21" s="1"/>
      <c r="AI21" s="2"/>
      <c r="AJ21" s="3"/>
      <c r="AK21" s="2"/>
      <c r="AL21" s="2"/>
      <c r="AM21" s="2"/>
      <c r="AN21" s="9"/>
      <c r="AO21" s="1"/>
      <c r="AP21" s="2"/>
      <c r="AQ21" s="3"/>
      <c r="AR21" s="2"/>
      <c r="AS21" s="2"/>
      <c r="AT21" s="2"/>
      <c r="AU21" s="29"/>
      <c r="AV21" s="1"/>
      <c r="AW21" s="2"/>
      <c r="AX21" s="3"/>
      <c r="AY21" s="2"/>
      <c r="AZ21" s="2"/>
      <c r="BA21" s="2"/>
      <c r="BB21" s="9"/>
      <c r="BC21" s="1"/>
      <c r="BD21" s="2"/>
      <c r="BE21" s="3"/>
      <c r="BF21" s="2"/>
      <c r="BG21" s="2"/>
      <c r="BH21" s="2"/>
      <c r="BI21" s="9"/>
      <c r="BJ21" s="1"/>
      <c r="BK21" s="2"/>
      <c r="BL21" s="3"/>
      <c r="BM21" s="2"/>
      <c r="BN21" s="2"/>
      <c r="BO21" s="2"/>
      <c r="BP21" s="29"/>
      <c r="BQ21" s="1"/>
      <c r="BR21" s="2"/>
      <c r="BS21" s="3"/>
      <c r="BT21" s="2"/>
      <c r="BU21" s="2"/>
      <c r="BV21" s="2"/>
      <c r="BW21" s="29"/>
      <c r="BX21" s="1" t="s">
        <v>331</v>
      </c>
      <c r="BY21" s="2">
        <v>4826171.3125</v>
      </c>
      <c r="BZ21" s="3">
        <v>0.19</v>
      </c>
      <c r="CA21" s="2">
        <f t="shared" si="14"/>
        <v>916972.54937500006</v>
      </c>
      <c r="CB21" s="2">
        <f t="shared" si="15"/>
        <v>5743144</v>
      </c>
      <c r="CC21" s="2">
        <f t="shared" si="16"/>
        <v>11486288</v>
      </c>
      <c r="CD21" s="29" t="s">
        <v>344</v>
      </c>
      <c r="CE21" s="8">
        <f t="shared" si="17"/>
        <v>5002760</v>
      </c>
      <c r="CF21" s="9" t="str" cm="1">
        <f t="array" ref="CF21">IF(CE21=J21,$F$8,IF(CE21=Q21,$M$8,IF(CE21=X21,$T$8,IF(CE21=AE21,$AA$8,IF(CE21=AL21,$AH$8,IF(CE21=AS21,$AO$8,IF(CE21=AZ21,$AV$8,IF(CE21=BG21,$BC$8,IF(CE21=BN21,$BJ$8,IF(CE21=BU21,$BQ$8,IF(CE21=CB21,$BX$8,¨¨)))))))))))</f>
        <v>FILTRACIÓN Y ANÁLISIS S.A.S</v>
      </c>
      <c r="CG21" s="10">
        <v>6208804</v>
      </c>
      <c r="CH21" s="10">
        <f t="shared" si="18"/>
        <v>1206044</v>
      </c>
    </row>
    <row r="22" spans="1:86" ht="30.6" x14ac:dyDescent="0.3">
      <c r="A22" s="25">
        <v>13</v>
      </c>
      <c r="B22" s="26" t="s">
        <v>40</v>
      </c>
      <c r="C22" s="27" t="s">
        <v>8</v>
      </c>
      <c r="D22" s="27"/>
      <c r="E22" s="28">
        <v>10</v>
      </c>
      <c r="F22" s="1"/>
      <c r="G22" s="2"/>
      <c r="H22" s="3"/>
      <c r="I22" s="2"/>
      <c r="J22" s="2"/>
      <c r="K22" s="2"/>
      <c r="L22" s="9"/>
      <c r="M22" s="1"/>
      <c r="N22" s="2"/>
      <c r="O22" s="3"/>
      <c r="P22" s="2"/>
      <c r="Q22" s="2"/>
      <c r="R22" s="2"/>
      <c r="S22" s="29"/>
      <c r="T22" s="1"/>
      <c r="U22" s="2">
        <v>73200</v>
      </c>
      <c r="V22" s="3">
        <v>0.19</v>
      </c>
      <c r="W22" s="2">
        <f t="shared" si="8"/>
        <v>13908</v>
      </c>
      <c r="X22" s="2">
        <f t="shared" si="9"/>
        <v>87108</v>
      </c>
      <c r="Y22" s="2">
        <f t="shared" si="10"/>
        <v>871080</v>
      </c>
      <c r="Z22" s="9" t="s">
        <v>262</v>
      </c>
      <c r="AA22" s="1"/>
      <c r="AB22" s="2"/>
      <c r="AC22" s="3"/>
      <c r="AD22" s="2"/>
      <c r="AE22" s="2"/>
      <c r="AF22" s="2"/>
      <c r="AG22" s="9"/>
      <c r="AH22" s="1"/>
      <c r="AI22" s="2"/>
      <c r="AJ22" s="3"/>
      <c r="AK22" s="2"/>
      <c r="AL22" s="2"/>
      <c r="AM22" s="2"/>
      <c r="AN22" s="9"/>
      <c r="AO22" s="1"/>
      <c r="AP22" s="2"/>
      <c r="AQ22" s="3"/>
      <c r="AR22" s="2"/>
      <c r="AS22" s="2"/>
      <c r="AT22" s="2"/>
      <c r="AU22" s="29"/>
      <c r="AV22" s="1"/>
      <c r="AW22" s="2"/>
      <c r="AX22" s="3"/>
      <c r="AY22" s="2"/>
      <c r="AZ22" s="2"/>
      <c r="BA22" s="2"/>
      <c r="BB22" s="9"/>
      <c r="BC22" s="1"/>
      <c r="BD22" s="2"/>
      <c r="BE22" s="3"/>
      <c r="BF22" s="2"/>
      <c r="BG22" s="2"/>
      <c r="BH22" s="2"/>
      <c r="BI22" s="9"/>
      <c r="BJ22" s="1"/>
      <c r="BK22" s="2"/>
      <c r="BL22" s="3"/>
      <c r="BM22" s="2"/>
      <c r="BN22" s="2"/>
      <c r="BO22" s="2"/>
      <c r="BP22" s="29"/>
      <c r="BQ22" s="1"/>
      <c r="BR22" s="2"/>
      <c r="BS22" s="3"/>
      <c r="BT22" s="2"/>
      <c r="BU22" s="2"/>
      <c r="BV22" s="2"/>
      <c r="BW22" s="29"/>
      <c r="BX22" s="1" t="s">
        <v>332</v>
      </c>
      <c r="BY22" s="2">
        <v>69375</v>
      </c>
      <c r="BZ22" s="3">
        <v>0.19</v>
      </c>
      <c r="CA22" s="2">
        <f t="shared" si="14"/>
        <v>13181.25</v>
      </c>
      <c r="CB22" s="2">
        <f t="shared" si="15"/>
        <v>82556</v>
      </c>
      <c r="CC22" s="2">
        <f t="shared" si="16"/>
        <v>825560</v>
      </c>
      <c r="CD22" s="29" t="s">
        <v>344</v>
      </c>
      <c r="CE22" s="8">
        <f t="shared" si="17"/>
        <v>82556</v>
      </c>
      <c r="CF22" s="9" t="str" cm="1">
        <f t="array" ref="CF22">IF(CE22=J22,$F$8,IF(CE22=Q22,$M$8,IF(CE22=X22,$T$8,IF(CE22=AE22,$AA$8,IF(CE22=AL22,$AH$8,IF(CE22=AS22,$AO$8,IF(CE22=AZ22,$AV$8,IF(CE22=BG22,$BC$8,IF(CE22=BN22,$BJ$8,IF(CE22=BU22,$BQ$8,IF(CE22=CB22,$BX$8,¨¨)))))))))))</f>
        <v xml:space="preserve">YEQUIM SAS  </v>
      </c>
      <c r="CG22" s="10">
        <v>89250</v>
      </c>
      <c r="CH22" s="10">
        <f t="shared" si="18"/>
        <v>6694</v>
      </c>
    </row>
    <row r="23" spans="1:86" ht="51" x14ac:dyDescent="0.3">
      <c r="A23" s="25">
        <v>14</v>
      </c>
      <c r="B23" s="26" t="s">
        <v>26</v>
      </c>
      <c r="C23" s="27" t="s">
        <v>27</v>
      </c>
      <c r="D23" s="27" t="s">
        <v>28</v>
      </c>
      <c r="E23" s="28">
        <v>3</v>
      </c>
      <c r="F23" s="1"/>
      <c r="G23" s="2"/>
      <c r="H23" s="3"/>
      <c r="I23" s="2"/>
      <c r="J23" s="2"/>
      <c r="K23" s="2"/>
      <c r="L23" s="9"/>
      <c r="M23" s="1"/>
      <c r="N23" s="2"/>
      <c r="O23" s="3"/>
      <c r="P23" s="2"/>
      <c r="Q23" s="2"/>
      <c r="R23" s="2"/>
      <c r="S23" s="29"/>
      <c r="T23" s="1"/>
      <c r="U23" s="2"/>
      <c r="V23" s="3"/>
      <c r="W23" s="2"/>
      <c r="X23" s="2"/>
      <c r="Y23" s="2"/>
      <c r="Z23" s="9"/>
      <c r="AA23" s="1"/>
      <c r="AB23" s="2"/>
      <c r="AC23" s="3"/>
      <c r="AD23" s="2"/>
      <c r="AE23" s="2"/>
      <c r="AF23" s="2"/>
      <c r="AG23" s="9"/>
      <c r="AH23" s="1"/>
      <c r="AI23" s="2"/>
      <c r="AJ23" s="3"/>
      <c r="AK23" s="2"/>
      <c r="AL23" s="2"/>
      <c r="AM23" s="2"/>
      <c r="AN23" s="9"/>
      <c r="AO23" s="1" t="s">
        <v>286</v>
      </c>
      <c r="AP23" s="2">
        <v>280000</v>
      </c>
      <c r="AQ23" s="3">
        <v>0.19</v>
      </c>
      <c r="AR23" s="2">
        <f t="shared" si="11"/>
        <v>53200</v>
      </c>
      <c r="AS23" s="2">
        <f t="shared" si="12"/>
        <v>333200</v>
      </c>
      <c r="AT23" s="2">
        <f t="shared" si="13"/>
        <v>999600</v>
      </c>
      <c r="AU23" s="29" t="s">
        <v>301</v>
      </c>
      <c r="AV23" s="1"/>
      <c r="AW23" s="2"/>
      <c r="AX23" s="3"/>
      <c r="AY23" s="2"/>
      <c r="AZ23" s="2"/>
      <c r="BA23" s="2"/>
      <c r="BB23" s="9"/>
      <c r="BC23" s="1"/>
      <c r="BD23" s="2"/>
      <c r="BE23" s="3"/>
      <c r="BF23" s="2"/>
      <c r="BG23" s="2"/>
      <c r="BH23" s="2"/>
      <c r="BI23" s="9"/>
      <c r="BJ23" s="1"/>
      <c r="BK23" s="2"/>
      <c r="BL23" s="3"/>
      <c r="BM23" s="2"/>
      <c r="BN23" s="2"/>
      <c r="BO23" s="2"/>
      <c r="BP23" s="29"/>
      <c r="BQ23" s="1"/>
      <c r="BR23" s="2"/>
      <c r="BS23" s="3"/>
      <c r="BT23" s="2"/>
      <c r="BU23" s="2"/>
      <c r="BV23" s="2"/>
      <c r="BW23" s="29"/>
      <c r="BX23" s="1"/>
      <c r="BY23" s="2"/>
      <c r="BZ23" s="3"/>
      <c r="CA23" s="2"/>
      <c r="CB23" s="2"/>
      <c r="CC23" s="2"/>
      <c r="CD23" s="29"/>
      <c r="CE23" s="8">
        <f t="shared" si="17"/>
        <v>333200</v>
      </c>
      <c r="CF23" s="9" t="str" cm="1">
        <f t="array" ref="CF23">IF(CE23=J23,$F$8,IF(CE23=Q23,$M$8,IF(CE23=X23,$T$8,IF(CE23=AE23,$AA$8,IF(CE23=AL23,$AH$8,IF(CE23=AS23,$AO$8,IF(CE23=AZ23,$AV$8,IF(CE23=BG23,$BC$8,IF(CE23=BN23,$BJ$8,IF(CE23=BU23,$BQ$8,IF(CE23=CB23,$BX$8,¨¨)))))))))))</f>
        <v xml:space="preserve">INVERSIONES JIMSA SAS </v>
      </c>
      <c r="CG23" s="10">
        <v>339864</v>
      </c>
      <c r="CH23" s="10">
        <f t="shared" si="18"/>
        <v>6664</v>
      </c>
    </row>
    <row r="24" spans="1:86" ht="40.799999999999997" x14ac:dyDescent="0.3">
      <c r="A24" s="25">
        <v>15</v>
      </c>
      <c r="B24" s="26" t="s">
        <v>29</v>
      </c>
      <c r="C24" s="27" t="s">
        <v>8</v>
      </c>
      <c r="D24" s="27" t="s">
        <v>41</v>
      </c>
      <c r="E24" s="28">
        <v>5</v>
      </c>
      <c r="F24" s="1"/>
      <c r="G24" s="2"/>
      <c r="H24" s="3"/>
      <c r="I24" s="2"/>
      <c r="J24" s="2"/>
      <c r="K24" s="2"/>
      <c r="L24" s="9"/>
      <c r="M24" s="1"/>
      <c r="N24" s="2"/>
      <c r="O24" s="3"/>
      <c r="P24" s="2"/>
      <c r="Q24" s="2"/>
      <c r="R24" s="2"/>
      <c r="S24" s="29"/>
      <c r="T24" s="1" t="s">
        <v>257</v>
      </c>
      <c r="U24" s="2">
        <v>503900</v>
      </c>
      <c r="V24" s="3">
        <v>0.19</v>
      </c>
      <c r="W24" s="2">
        <f t="shared" si="8"/>
        <v>95741</v>
      </c>
      <c r="X24" s="2">
        <f t="shared" si="9"/>
        <v>599641</v>
      </c>
      <c r="Y24" s="2">
        <f t="shared" si="10"/>
        <v>2998205</v>
      </c>
      <c r="Z24" s="9" t="s">
        <v>263</v>
      </c>
      <c r="AA24" s="1"/>
      <c r="AB24" s="2"/>
      <c r="AC24" s="3"/>
      <c r="AD24" s="2"/>
      <c r="AE24" s="2"/>
      <c r="AF24" s="2"/>
      <c r="AG24" s="9"/>
      <c r="AH24" s="1"/>
      <c r="AI24" s="2"/>
      <c r="AJ24" s="3"/>
      <c r="AK24" s="2"/>
      <c r="AL24" s="2"/>
      <c r="AM24" s="2"/>
      <c r="AN24" s="9"/>
      <c r="AO24" s="1" t="s">
        <v>287</v>
      </c>
      <c r="AP24" s="2">
        <v>742000</v>
      </c>
      <c r="AQ24" s="3">
        <v>0.19</v>
      </c>
      <c r="AR24" s="2">
        <f t="shared" si="11"/>
        <v>140980</v>
      </c>
      <c r="AS24" s="2">
        <f t="shared" si="12"/>
        <v>882980</v>
      </c>
      <c r="AT24" s="2">
        <f t="shared" si="13"/>
        <v>4414900</v>
      </c>
      <c r="AU24" s="29" t="s">
        <v>301</v>
      </c>
      <c r="AV24" s="1"/>
      <c r="AW24" s="2"/>
      <c r="AX24" s="3"/>
      <c r="AY24" s="2"/>
      <c r="AZ24" s="2"/>
      <c r="BA24" s="2"/>
      <c r="BB24" s="9"/>
      <c r="BC24" s="1"/>
      <c r="BD24" s="2"/>
      <c r="BE24" s="3"/>
      <c r="BF24" s="2"/>
      <c r="BG24" s="2"/>
      <c r="BH24" s="2"/>
      <c r="BI24" s="9"/>
      <c r="BJ24" s="1"/>
      <c r="BK24" s="2"/>
      <c r="BL24" s="3"/>
      <c r="BM24" s="2"/>
      <c r="BN24" s="2"/>
      <c r="BO24" s="2"/>
      <c r="BP24" s="29"/>
      <c r="BQ24" s="1" t="s">
        <v>141</v>
      </c>
      <c r="BR24" s="2">
        <v>690000</v>
      </c>
      <c r="BS24" s="3">
        <v>0.19</v>
      </c>
      <c r="BT24" s="2">
        <f t="shared" si="31"/>
        <v>131100</v>
      </c>
      <c r="BU24" s="2">
        <f t="shared" si="32"/>
        <v>821100</v>
      </c>
      <c r="BV24" s="2">
        <f t="shared" si="33"/>
        <v>4105500</v>
      </c>
      <c r="BW24" s="29" t="s">
        <v>325</v>
      </c>
      <c r="BX24" s="1" t="s">
        <v>333</v>
      </c>
      <c r="BY24" s="2">
        <v>693750</v>
      </c>
      <c r="BZ24" s="3">
        <v>0.19</v>
      </c>
      <c r="CA24" s="2">
        <f t="shared" si="14"/>
        <v>131812.5</v>
      </c>
      <c r="CB24" s="2">
        <f t="shared" si="15"/>
        <v>825563</v>
      </c>
      <c r="CC24" s="2">
        <f t="shared" si="16"/>
        <v>4127815</v>
      </c>
      <c r="CD24" s="29" t="s">
        <v>344</v>
      </c>
      <c r="CE24" s="8">
        <f t="shared" si="17"/>
        <v>599641</v>
      </c>
      <c r="CF24" s="9" t="str" cm="1">
        <f t="array" ref="CF24">IF(CE24=J24,$F$8,IF(CE24=Q24,$M$8,IF(CE24=X24,$T$8,IF(CE24=AE24,$AA$8,IF(CE24=AL24,$AH$8,IF(CE24=AS24,$AO$8,IF(CE24=AZ24,$AV$8,IF(CE24=BG24,$BC$8,IF(CE24=BN24,$BJ$8,IF(CE24=BU24,$BQ$8,IF(CE24=CB24,$BX$8,¨¨)))))))))))</f>
        <v>FILTRACIÓN Y ANÁLISIS S.A.S</v>
      </c>
      <c r="CG24" s="10">
        <v>892500</v>
      </c>
      <c r="CH24" s="10">
        <f t="shared" si="18"/>
        <v>292859</v>
      </c>
    </row>
    <row r="25" spans="1:86" ht="41.4" x14ac:dyDescent="0.3">
      <c r="A25" s="25">
        <v>16</v>
      </c>
      <c r="B25" s="26" t="s">
        <v>42</v>
      </c>
      <c r="C25" s="27" t="s">
        <v>43</v>
      </c>
      <c r="D25" s="27" t="s">
        <v>44</v>
      </c>
      <c r="E25" s="28">
        <v>1</v>
      </c>
      <c r="F25" s="1"/>
      <c r="G25" s="2"/>
      <c r="H25" s="3"/>
      <c r="I25" s="2"/>
      <c r="J25" s="2"/>
      <c r="K25" s="2"/>
      <c r="L25" s="9"/>
      <c r="M25" s="1"/>
      <c r="N25" s="2"/>
      <c r="O25" s="3"/>
      <c r="P25" s="2"/>
      <c r="Q25" s="2"/>
      <c r="R25" s="2"/>
      <c r="S25" s="29"/>
      <c r="T25" s="1"/>
      <c r="U25" s="2"/>
      <c r="V25" s="3"/>
      <c r="W25" s="2"/>
      <c r="X25" s="2"/>
      <c r="Y25" s="2"/>
      <c r="Z25" s="9"/>
      <c r="AA25" s="1" t="s">
        <v>266</v>
      </c>
      <c r="AB25" s="2">
        <v>447000</v>
      </c>
      <c r="AC25" s="3">
        <v>0.19</v>
      </c>
      <c r="AD25" s="2">
        <f t="shared" ref="AD25:AD56" si="37">AB25*AC25</f>
        <v>84930</v>
      </c>
      <c r="AE25" s="2">
        <f t="shared" ref="AE25:AE56" si="38">ROUND(AB25+AD25,0)</f>
        <v>531930</v>
      </c>
      <c r="AF25" s="2">
        <f t="shared" ref="AF25:AF56" si="39">AE25*E25</f>
        <v>531930</v>
      </c>
      <c r="AG25" s="9" t="s">
        <v>278</v>
      </c>
      <c r="AH25" s="1"/>
      <c r="AI25" s="2"/>
      <c r="AJ25" s="3"/>
      <c r="AK25" s="2"/>
      <c r="AL25" s="2"/>
      <c r="AM25" s="2"/>
      <c r="AN25" s="9"/>
      <c r="AO25" s="1"/>
      <c r="AP25" s="2"/>
      <c r="AQ25" s="3"/>
      <c r="AR25" s="2"/>
      <c r="AS25" s="2"/>
      <c r="AT25" s="2"/>
      <c r="AU25" s="29"/>
      <c r="AV25" s="1"/>
      <c r="AW25" s="2"/>
      <c r="AX25" s="3"/>
      <c r="AY25" s="2"/>
      <c r="AZ25" s="2"/>
      <c r="BA25" s="2"/>
      <c r="BB25" s="9"/>
      <c r="BC25" s="1"/>
      <c r="BD25" s="2"/>
      <c r="BE25" s="3"/>
      <c r="BF25" s="2"/>
      <c r="BG25" s="2"/>
      <c r="BH25" s="2"/>
      <c r="BI25" s="9"/>
      <c r="BJ25" s="1"/>
      <c r="BK25" s="2"/>
      <c r="BL25" s="3"/>
      <c r="BM25" s="2"/>
      <c r="BN25" s="2"/>
      <c r="BO25" s="2"/>
      <c r="BP25" s="29"/>
      <c r="BQ25" s="1"/>
      <c r="BR25" s="2"/>
      <c r="BS25" s="3"/>
      <c r="BT25" s="2"/>
      <c r="BU25" s="2"/>
      <c r="BV25" s="2"/>
      <c r="BW25" s="29"/>
      <c r="BX25" s="1"/>
      <c r="BY25" s="2"/>
      <c r="BZ25" s="3"/>
      <c r="CA25" s="2"/>
      <c r="CB25" s="2"/>
      <c r="CC25" s="2"/>
      <c r="CD25" s="29"/>
      <c r="CE25" s="8">
        <f t="shared" si="17"/>
        <v>531930</v>
      </c>
      <c r="CF25" s="9" t="str" cm="1">
        <f t="array" ref="CF25">IF(CE25=J25,$F$8,IF(CE25=Q25,$M$8,IF(CE25=X25,$T$8,IF(CE25=AE25,$AA$8,IF(CE25=AL25,$AH$8,IF(CE25=AS25,$AO$8,IF(CE25=AZ25,$AV$8,IF(CE25=BG25,$BC$8,IF(CE25=BN25,$BJ$8,IF(CE25=BU25,$BQ$8,IF(CE25=CB25,$BX$8,¨¨)))))))))))</f>
        <v>Innovatek S.A.S</v>
      </c>
      <c r="CG25" s="10">
        <v>535500</v>
      </c>
      <c r="CH25" s="10">
        <f t="shared" si="18"/>
        <v>3570</v>
      </c>
    </row>
    <row r="26" spans="1:86" ht="20.399999999999999" x14ac:dyDescent="0.3">
      <c r="A26" s="25">
        <v>17</v>
      </c>
      <c r="B26" s="26" t="s">
        <v>47</v>
      </c>
      <c r="C26" s="31" t="s">
        <v>8</v>
      </c>
      <c r="D26" s="27" t="s">
        <v>48</v>
      </c>
      <c r="E26" s="28">
        <v>2</v>
      </c>
      <c r="F26" s="1" t="s">
        <v>244</v>
      </c>
      <c r="G26" s="2"/>
      <c r="H26" s="3"/>
      <c r="I26" s="2"/>
      <c r="J26" s="2"/>
      <c r="K26" s="2"/>
      <c r="L26" s="9" t="s">
        <v>248</v>
      </c>
      <c r="M26" s="1"/>
      <c r="N26" s="2"/>
      <c r="O26" s="3"/>
      <c r="P26" s="2"/>
      <c r="Q26" s="2"/>
      <c r="R26" s="2"/>
      <c r="S26" s="29"/>
      <c r="T26" s="1"/>
      <c r="U26" s="2"/>
      <c r="V26" s="3"/>
      <c r="W26" s="2"/>
      <c r="X26" s="2"/>
      <c r="Y26" s="2"/>
      <c r="Z26" s="9"/>
      <c r="AA26" s="1"/>
      <c r="AB26" s="2"/>
      <c r="AC26" s="3"/>
      <c r="AD26" s="2"/>
      <c r="AE26" s="2"/>
      <c r="AF26" s="2"/>
      <c r="AG26" s="9"/>
      <c r="AH26" s="1"/>
      <c r="AI26" s="2"/>
      <c r="AJ26" s="3"/>
      <c r="AK26" s="2"/>
      <c r="AL26" s="2"/>
      <c r="AM26" s="2"/>
      <c r="AN26" s="9"/>
      <c r="AO26" s="1"/>
      <c r="AP26" s="2"/>
      <c r="AQ26" s="3"/>
      <c r="AR26" s="2"/>
      <c r="AS26" s="2"/>
      <c r="AT26" s="2"/>
      <c r="AU26" s="29"/>
      <c r="AV26" s="1"/>
      <c r="AW26" s="2"/>
      <c r="AX26" s="3"/>
      <c r="AY26" s="2"/>
      <c r="AZ26" s="2"/>
      <c r="BA26" s="2"/>
      <c r="BB26" s="9"/>
      <c r="BC26" s="1" t="s">
        <v>310</v>
      </c>
      <c r="BD26" s="2">
        <v>340000</v>
      </c>
      <c r="BE26" s="3">
        <v>0.19</v>
      </c>
      <c r="BF26" s="2">
        <f t="shared" si="19"/>
        <v>64600</v>
      </c>
      <c r="BG26" s="2">
        <f t="shared" si="20"/>
        <v>404600</v>
      </c>
      <c r="BH26" s="2">
        <f t="shared" si="21"/>
        <v>809200</v>
      </c>
      <c r="BI26" s="9" t="s">
        <v>317</v>
      </c>
      <c r="BJ26" s="1"/>
      <c r="BK26" s="2"/>
      <c r="BL26" s="3"/>
      <c r="BM26" s="2"/>
      <c r="BN26" s="2"/>
      <c r="BO26" s="2"/>
      <c r="BP26" s="29"/>
      <c r="BQ26" s="1" t="s">
        <v>322</v>
      </c>
      <c r="BR26" s="2">
        <v>870000</v>
      </c>
      <c r="BS26" s="3">
        <v>0.19</v>
      </c>
      <c r="BT26" s="2">
        <f t="shared" si="31"/>
        <v>165300</v>
      </c>
      <c r="BU26" s="2">
        <f t="shared" si="32"/>
        <v>1035300</v>
      </c>
      <c r="BV26" s="2">
        <f t="shared" si="33"/>
        <v>2070600</v>
      </c>
      <c r="BW26" s="29" t="s">
        <v>325</v>
      </c>
      <c r="BX26" s="1" t="s">
        <v>334</v>
      </c>
      <c r="BY26" s="2">
        <v>578125</v>
      </c>
      <c r="BZ26" s="3">
        <v>0.19</v>
      </c>
      <c r="CA26" s="2">
        <f t="shared" si="14"/>
        <v>109843.75</v>
      </c>
      <c r="CB26" s="2">
        <f t="shared" si="15"/>
        <v>687969</v>
      </c>
      <c r="CC26" s="2">
        <f t="shared" si="16"/>
        <v>1375938</v>
      </c>
      <c r="CD26" s="29" t="s">
        <v>344</v>
      </c>
      <c r="CE26" s="8">
        <f t="shared" si="17"/>
        <v>404600</v>
      </c>
      <c r="CF26" s="9" t="str" cm="1">
        <f t="array" ref="CF26">IF(CE26=J26,$F$8,IF(CE26=Q26,$M$8,IF(CE26=X26,$T$8,IF(CE26=AE26,$AA$8,IF(CE26=AL26,$AH$8,IF(CE26=AS26,$AO$8,IF(CE26=AZ26,$AV$8,IF(CE26=BG26,$BC$8,IF(CE26=BN26,$BJ$8,IF(CE26=BU26,$BQ$8,IF(CE26=CB26,$BX$8,¨¨)))))))))))</f>
        <v xml:space="preserve">MR Y CIA S.A.S </v>
      </c>
      <c r="CG26" s="10">
        <v>743750</v>
      </c>
      <c r="CH26" s="10">
        <f t="shared" si="18"/>
        <v>339150</v>
      </c>
    </row>
    <row r="27" spans="1:86" ht="20.399999999999999" x14ac:dyDescent="0.3">
      <c r="A27" s="25">
        <v>18</v>
      </c>
      <c r="B27" s="26" t="s">
        <v>77</v>
      </c>
      <c r="C27" s="27" t="s">
        <v>8</v>
      </c>
      <c r="D27" s="27" t="s">
        <v>78</v>
      </c>
      <c r="E27" s="28">
        <v>5</v>
      </c>
      <c r="F27" s="1" t="s">
        <v>244</v>
      </c>
      <c r="G27" s="2"/>
      <c r="H27" s="3"/>
      <c r="I27" s="2"/>
      <c r="J27" s="2"/>
      <c r="K27" s="2"/>
      <c r="L27" s="9" t="s">
        <v>248</v>
      </c>
      <c r="M27" s="1"/>
      <c r="N27" s="2"/>
      <c r="O27" s="3"/>
      <c r="P27" s="2"/>
      <c r="Q27" s="2"/>
      <c r="R27" s="2"/>
      <c r="S27" s="29"/>
      <c r="T27" s="1"/>
      <c r="U27" s="2"/>
      <c r="V27" s="3"/>
      <c r="W27" s="2"/>
      <c r="X27" s="2"/>
      <c r="Y27" s="2"/>
      <c r="Z27" s="9"/>
      <c r="AA27" s="1"/>
      <c r="AB27" s="2"/>
      <c r="AC27" s="3"/>
      <c r="AD27" s="2"/>
      <c r="AE27" s="2"/>
      <c r="AF27" s="2"/>
      <c r="AG27" s="9"/>
      <c r="AH27" s="1"/>
      <c r="AI27" s="2"/>
      <c r="AJ27" s="3"/>
      <c r="AK27" s="2"/>
      <c r="AL27" s="2"/>
      <c r="AM27" s="2"/>
      <c r="AN27" s="9"/>
      <c r="AO27" s="1"/>
      <c r="AP27" s="2"/>
      <c r="AQ27" s="3"/>
      <c r="AR27" s="2"/>
      <c r="AS27" s="2"/>
      <c r="AT27" s="2"/>
      <c r="AU27" s="29"/>
      <c r="AV27" s="1"/>
      <c r="AW27" s="2"/>
      <c r="AX27" s="3"/>
      <c r="AY27" s="2"/>
      <c r="AZ27" s="2"/>
      <c r="BA27" s="2"/>
      <c r="BB27" s="9"/>
      <c r="BC27" s="1" t="s">
        <v>310</v>
      </c>
      <c r="BD27" s="2">
        <v>340000</v>
      </c>
      <c r="BE27" s="3">
        <v>0.19</v>
      </c>
      <c r="BF27" s="2">
        <f t="shared" si="19"/>
        <v>64600</v>
      </c>
      <c r="BG27" s="2">
        <f t="shared" si="20"/>
        <v>404600</v>
      </c>
      <c r="BH27" s="2">
        <f t="shared" si="21"/>
        <v>2023000</v>
      </c>
      <c r="BI27" s="9" t="s">
        <v>317</v>
      </c>
      <c r="BJ27" s="1"/>
      <c r="BK27" s="2"/>
      <c r="BL27" s="3"/>
      <c r="BM27" s="2"/>
      <c r="BN27" s="2"/>
      <c r="BO27" s="2"/>
      <c r="BP27" s="29"/>
      <c r="BQ27" s="1" t="s">
        <v>322</v>
      </c>
      <c r="BR27" s="2">
        <v>870000</v>
      </c>
      <c r="BS27" s="3">
        <v>0.19</v>
      </c>
      <c r="BT27" s="2">
        <f t="shared" si="31"/>
        <v>165300</v>
      </c>
      <c r="BU27" s="2">
        <f t="shared" si="32"/>
        <v>1035300</v>
      </c>
      <c r="BV27" s="2">
        <f t="shared" si="33"/>
        <v>5176500</v>
      </c>
      <c r="BW27" s="29" t="s">
        <v>326</v>
      </c>
      <c r="BX27" s="1" t="s">
        <v>334</v>
      </c>
      <c r="BY27" s="2">
        <v>578125</v>
      </c>
      <c r="BZ27" s="3">
        <v>0.19</v>
      </c>
      <c r="CA27" s="2">
        <f t="shared" si="14"/>
        <v>109843.75</v>
      </c>
      <c r="CB27" s="2">
        <f t="shared" si="15"/>
        <v>687969</v>
      </c>
      <c r="CC27" s="2">
        <f t="shared" si="16"/>
        <v>3439845</v>
      </c>
      <c r="CD27" s="29" t="s">
        <v>344</v>
      </c>
      <c r="CE27" s="8">
        <f t="shared" si="17"/>
        <v>404600</v>
      </c>
      <c r="CF27" s="9" t="str" cm="1">
        <f t="array" ref="CF27">IF(CE27=J27,$F$8,IF(CE27=Q27,$M$8,IF(CE27=X27,$T$8,IF(CE27=AE27,$AA$8,IF(CE27=AL27,$AH$8,IF(CE27=AS27,$AO$8,IF(CE27=AZ27,$AV$8,IF(CE27=BG27,$BC$8,IF(CE27=BN27,$BJ$8,IF(CE27=BU27,$BQ$8,IF(CE27=CB27,$BX$8,¨¨)))))))))))</f>
        <v xml:space="preserve">MR Y CIA S.A.S </v>
      </c>
      <c r="CG27" s="10">
        <v>743750</v>
      </c>
      <c r="CH27" s="10">
        <f t="shared" si="18"/>
        <v>339150</v>
      </c>
    </row>
    <row r="28" spans="1:86" ht="30.6" x14ac:dyDescent="0.3">
      <c r="A28" s="25">
        <v>19</v>
      </c>
      <c r="B28" s="26" t="s">
        <v>30</v>
      </c>
      <c r="C28" s="27" t="s">
        <v>45</v>
      </c>
      <c r="D28" s="27" t="s">
        <v>79</v>
      </c>
      <c r="E28" s="28">
        <v>1</v>
      </c>
      <c r="F28" s="1"/>
      <c r="G28" s="2"/>
      <c r="H28" s="3"/>
      <c r="I28" s="2"/>
      <c r="J28" s="2"/>
      <c r="K28" s="2"/>
      <c r="L28" s="9"/>
      <c r="M28" s="1"/>
      <c r="N28" s="2"/>
      <c r="O28" s="3"/>
      <c r="P28" s="2"/>
      <c r="Q28" s="2"/>
      <c r="R28" s="2"/>
      <c r="S28" s="29"/>
      <c r="T28" s="1"/>
      <c r="U28" s="2"/>
      <c r="V28" s="3"/>
      <c r="W28" s="2"/>
      <c r="X28" s="2"/>
      <c r="Y28" s="2"/>
      <c r="Z28" s="9"/>
      <c r="AA28" s="1"/>
      <c r="AB28" s="2"/>
      <c r="AC28" s="3"/>
      <c r="AD28" s="2"/>
      <c r="AE28" s="2"/>
      <c r="AF28" s="2"/>
      <c r="AG28" s="9"/>
      <c r="AH28" s="1"/>
      <c r="AI28" s="2"/>
      <c r="AJ28" s="3"/>
      <c r="AK28" s="2"/>
      <c r="AL28" s="2"/>
      <c r="AM28" s="2"/>
      <c r="AN28" s="9"/>
      <c r="AO28" s="1"/>
      <c r="AP28" s="2"/>
      <c r="AQ28" s="3"/>
      <c r="AR28" s="2"/>
      <c r="AS28" s="2"/>
      <c r="AT28" s="2"/>
      <c r="AU28" s="29"/>
      <c r="AV28" s="1"/>
      <c r="AW28" s="2"/>
      <c r="AX28" s="3"/>
      <c r="AY28" s="2"/>
      <c r="AZ28" s="2"/>
      <c r="BA28" s="2"/>
      <c r="BB28" s="9"/>
      <c r="BC28" s="1"/>
      <c r="BD28" s="2"/>
      <c r="BE28" s="3"/>
      <c r="BF28" s="2"/>
      <c r="BG28" s="2"/>
      <c r="BH28" s="2"/>
      <c r="BI28" s="9"/>
      <c r="BJ28" s="1"/>
      <c r="BK28" s="2"/>
      <c r="BL28" s="3"/>
      <c r="BM28" s="2"/>
      <c r="BN28" s="2"/>
      <c r="BO28" s="2"/>
      <c r="BP28" s="29"/>
      <c r="BQ28" s="1"/>
      <c r="BR28" s="2"/>
      <c r="BS28" s="3"/>
      <c r="BT28" s="2"/>
      <c r="BU28" s="2"/>
      <c r="BV28" s="2"/>
      <c r="BW28" s="29"/>
      <c r="BX28" s="1"/>
      <c r="BY28" s="2"/>
      <c r="BZ28" s="3"/>
      <c r="CA28" s="2"/>
      <c r="CB28" s="2"/>
      <c r="CC28" s="2"/>
      <c r="CD28" s="29"/>
      <c r="CE28" s="8">
        <f t="shared" si="17"/>
        <v>0</v>
      </c>
      <c r="CF28" s="30" t="s">
        <v>349</v>
      </c>
      <c r="CG28" s="10">
        <v>3094000</v>
      </c>
      <c r="CH28" s="10">
        <f t="shared" si="18"/>
        <v>3094000</v>
      </c>
    </row>
    <row r="29" spans="1:86" ht="30.6" x14ac:dyDescent="0.3">
      <c r="A29" s="25">
        <v>20</v>
      </c>
      <c r="B29" s="26" t="s">
        <v>31</v>
      </c>
      <c r="C29" s="27" t="s">
        <v>45</v>
      </c>
      <c r="D29" s="27" t="s">
        <v>80</v>
      </c>
      <c r="E29" s="28">
        <v>2</v>
      </c>
      <c r="F29" s="1"/>
      <c r="G29" s="2"/>
      <c r="H29" s="3"/>
      <c r="I29" s="2"/>
      <c r="J29" s="2"/>
      <c r="K29" s="2"/>
      <c r="L29" s="9"/>
      <c r="M29" s="1"/>
      <c r="N29" s="2"/>
      <c r="O29" s="3"/>
      <c r="P29" s="2"/>
      <c r="Q29" s="2"/>
      <c r="R29" s="2"/>
      <c r="S29" s="29"/>
      <c r="T29" s="1"/>
      <c r="U29" s="2"/>
      <c r="V29" s="3"/>
      <c r="W29" s="2"/>
      <c r="X29" s="2"/>
      <c r="Y29" s="2"/>
      <c r="Z29" s="9"/>
      <c r="AA29" s="1"/>
      <c r="AB29" s="2"/>
      <c r="AC29" s="3"/>
      <c r="AD29" s="2"/>
      <c r="AE29" s="2"/>
      <c r="AF29" s="2"/>
      <c r="AG29" s="9"/>
      <c r="AH29" s="1"/>
      <c r="AI29" s="2"/>
      <c r="AJ29" s="3"/>
      <c r="AK29" s="2"/>
      <c r="AL29" s="2"/>
      <c r="AM29" s="2"/>
      <c r="AN29" s="9"/>
      <c r="AO29" s="1"/>
      <c r="AP29" s="2"/>
      <c r="AQ29" s="3"/>
      <c r="AR29" s="2"/>
      <c r="AS29" s="2"/>
      <c r="AT29" s="2"/>
      <c r="AU29" s="29"/>
      <c r="AV29" s="1"/>
      <c r="AW29" s="2"/>
      <c r="AX29" s="3"/>
      <c r="AY29" s="2"/>
      <c r="AZ29" s="2"/>
      <c r="BA29" s="2"/>
      <c r="BB29" s="9"/>
      <c r="BC29" s="1"/>
      <c r="BD29" s="2"/>
      <c r="BE29" s="3"/>
      <c r="BF29" s="2"/>
      <c r="BG29" s="2"/>
      <c r="BH29" s="2"/>
      <c r="BI29" s="9"/>
      <c r="BJ29" s="1"/>
      <c r="BK29" s="2"/>
      <c r="BL29" s="3"/>
      <c r="BM29" s="2"/>
      <c r="BN29" s="2"/>
      <c r="BO29" s="2"/>
      <c r="BP29" s="29"/>
      <c r="BQ29" s="1"/>
      <c r="BR29" s="2"/>
      <c r="BS29" s="3"/>
      <c r="BT29" s="2"/>
      <c r="BU29" s="2"/>
      <c r="BV29" s="2"/>
      <c r="BW29" s="29"/>
      <c r="BX29" s="1"/>
      <c r="BY29" s="2"/>
      <c r="BZ29" s="3"/>
      <c r="CA29" s="2"/>
      <c r="CB29" s="2"/>
      <c r="CC29" s="2"/>
      <c r="CD29" s="29"/>
      <c r="CE29" s="8">
        <f t="shared" si="17"/>
        <v>0</v>
      </c>
      <c r="CF29" s="30" t="s">
        <v>349</v>
      </c>
      <c r="CG29" s="10">
        <v>3094000</v>
      </c>
      <c r="CH29" s="10">
        <f t="shared" si="18"/>
        <v>3094000</v>
      </c>
    </row>
    <row r="30" spans="1:86" ht="30.6" x14ac:dyDescent="0.3">
      <c r="A30" s="25">
        <v>21</v>
      </c>
      <c r="B30" s="26" t="s">
        <v>49</v>
      </c>
      <c r="C30" s="27" t="s">
        <v>8</v>
      </c>
      <c r="D30" s="27" t="s">
        <v>81</v>
      </c>
      <c r="E30" s="28">
        <v>1</v>
      </c>
      <c r="F30" s="1"/>
      <c r="G30" s="2"/>
      <c r="H30" s="3"/>
      <c r="I30" s="2"/>
      <c r="J30" s="2"/>
      <c r="K30" s="2"/>
      <c r="L30" s="9"/>
      <c r="M30" s="1"/>
      <c r="N30" s="2"/>
      <c r="O30" s="3"/>
      <c r="P30" s="2"/>
      <c r="Q30" s="2"/>
      <c r="R30" s="2"/>
      <c r="S30" s="29"/>
      <c r="T30" s="1"/>
      <c r="U30" s="2"/>
      <c r="V30" s="3"/>
      <c r="W30" s="2"/>
      <c r="X30" s="2"/>
      <c r="Y30" s="2"/>
      <c r="Z30" s="9"/>
      <c r="AA30" s="1"/>
      <c r="AB30" s="2"/>
      <c r="AC30" s="3"/>
      <c r="AD30" s="2"/>
      <c r="AE30" s="2"/>
      <c r="AF30" s="2"/>
      <c r="AG30" s="9"/>
      <c r="AH30" s="1"/>
      <c r="AI30" s="2"/>
      <c r="AJ30" s="3"/>
      <c r="AK30" s="2"/>
      <c r="AL30" s="2"/>
      <c r="AM30" s="2"/>
      <c r="AN30" s="9"/>
      <c r="AO30" s="1" t="s">
        <v>288</v>
      </c>
      <c r="AP30" s="2">
        <v>27000</v>
      </c>
      <c r="AQ30" s="3">
        <v>0.19</v>
      </c>
      <c r="AR30" s="2">
        <f t="shared" si="11"/>
        <v>5130</v>
      </c>
      <c r="AS30" s="2">
        <f t="shared" si="12"/>
        <v>32130</v>
      </c>
      <c r="AT30" s="2">
        <f t="shared" si="13"/>
        <v>32130</v>
      </c>
      <c r="AU30" s="29" t="s">
        <v>302</v>
      </c>
      <c r="AV30" s="1"/>
      <c r="AW30" s="2"/>
      <c r="AX30" s="3"/>
      <c r="AY30" s="2"/>
      <c r="AZ30" s="2"/>
      <c r="BA30" s="2"/>
      <c r="BB30" s="9"/>
      <c r="BC30" s="1" t="s">
        <v>311</v>
      </c>
      <c r="BD30" s="2">
        <v>18500</v>
      </c>
      <c r="BE30" s="3">
        <v>0.19</v>
      </c>
      <c r="BF30" s="2">
        <f t="shared" si="19"/>
        <v>3515</v>
      </c>
      <c r="BG30" s="2">
        <f t="shared" si="20"/>
        <v>22015</v>
      </c>
      <c r="BH30" s="2">
        <f t="shared" si="21"/>
        <v>22015</v>
      </c>
      <c r="BI30" s="9" t="s">
        <v>317</v>
      </c>
      <c r="BJ30" s="1"/>
      <c r="BK30" s="2"/>
      <c r="BL30" s="3"/>
      <c r="BM30" s="2"/>
      <c r="BN30" s="2"/>
      <c r="BO30" s="2"/>
      <c r="BP30" s="29"/>
      <c r="BQ30" s="1"/>
      <c r="BR30" s="2"/>
      <c r="BS30" s="3"/>
      <c r="BT30" s="2"/>
      <c r="BU30" s="2"/>
      <c r="BV30" s="2"/>
      <c r="BW30" s="29"/>
      <c r="BX30" s="1"/>
      <c r="BY30" s="2"/>
      <c r="BZ30" s="3"/>
      <c r="CA30" s="2"/>
      <c r="CB30" s="2"/>
      <c r="CC30" s="2"/>
      <c r="CD30" s="29"/>
      <c r="CE30" s="8">
        <f t="shared" si="17"/>
        <v>22015</v>
      </c>
      <c r="CF30" s="9" t="str" cm="1">
        <f t="array" ref="CF30">IF(CE30=J30,$F$8,IF(CE30=Q30,$M$8,IF(CE30=X30,$T$8,IF(CE30=AE30,$AA$8,IF(CE30=AL30,$AH$8,IF(CE30=AS30,$AO$8,IF(CE30=AZ30,$AV$8,IF(CE30=BG30,$BC$8,IF(CE30=BN30,$BJ$8,IF(CE30=BU30,$BQ$8,IF(CE30=CB30,$BX$8,¨¨)))))))))))</f>
        <v xml:space="preserve">MR Y CIA S.A.S </v>
      </c>
      <c r="CG30" s="10">
        <v>33320</v>
      </c>
      <c r="CH30" s="10">
        <f t="shared" si="18"/>
        <v>11305</v>
      </c>
    </row>
    <row r="31" spans="1:86" ht="112.2" x14ac:dyDescent="0.3">
      <c r="A31" s="25">
        <v>22</v>
      </c>
      <c r="B31" s="26" t="s">
        <v>50</v>
      </c>
      <c r="C31" s="27" t="s">
        <v>36</v>
      </c>
      <c r="D31" s="27" t="s">
        <v>51</v>
      </c>
      <c r="E31" s="28">
        <v>1</v>
      </c>
      <c r="F31" s="1"/>
      <c r="G31" s="2"/>
      <c r="H31" s="3"/>
      <c r="I31" s="2"/>
      <c r="J31" s="2"/>
      <c r="K31" s="2"/>
      <c r="L31" s="9"/>
      <c r="M31" s="1"/>
      <c r="N31" s="2"/>
      <c r="O31" s="3"/>
      <c r="P31" s="2"/>
      <c r="Q31" s="2"/>
      <c r="R31" s="2"/>
      <c r="S31" s="29"/>
      <c r="T31" s="1"/>
      <c r="U31" s="2"/>
      <c r="V31" s="3"/>
      <c r="W31" s="2"/>
      <c r="X31" s="2"/>
      <c r="Y31" s="2"/>
      <c r="Z31" s="9"/>
      <c r="AA31" s="1"/>
      <c r="AB31" s="2"/>
      <c r="AC31" s="3"/>
      <c r="AD31" s="2"/>
      <c r="AE31" s="2"/>
      <c r="AF31" s="2"/>
      <c r="AG31" s="9"/>
      <c r="AH31" s="1"/>
      <c r="AI31" s="2"/>
      <c r="AJ31" s="3"/>
      <c r="AK31" s="2"/>
      <c r="AL31" s="2"/>
      <c r="AM31" s="2"/>
      <c r="AN31" s="9"/>
      <c r="AO31" s="1"/>
      <c r="AP31" s="2"/>
      <c r="AQ31" s="3"/>
      <c r="AR31" s="2"/>
      <c r="AS31" s="2"/>
      <c r="AT31" s="2"/>
      <c r="AU31" s="29"/>
      <c r="AV31" s="1"/>
      <c r="AW31" s="2"/>
      <c r="AX31" s="3"/>
      <c r="AY31" s="2"/>
      <c r="AZ31" s="2"/>
      <c r="BA31" s="2"/>
      <c r="BB31" s="9"/>
      <c r="BC31" s="1"/>
      <c r="BD31" s="2"/>
      <c r="BE31" s="3"/>
      <c r="BF31" s="2"/>
      <c r="BG31" s="2"/>
      <c r="BH31" s="2"/>
      <c r="BI31" s="9"/>
      <c r="BJ31" s="1"/>
      <c r="BK31" s="2"/>
      <c r="BL31" s="3"/>
      <c r="BM31" s="2"/>
      <c r="BN31" s="2"/>
      <c r="BO31" s="2"/>
      <c r="BP31" s="29"/>
      <c r="BQ31" s="1"/>
      <c r="BR31" s="2"/>
      <c r="BS31" s="3"/>
      <c r="BT31" s="2"/>
      <c r="BU31" s="2"/>
      <c r="BV31" s="2"/>
      <c r="BW31" s="29"/>
      <c r="BX31" s="1"/>
      <c r="BY31" s="2"/>
      <c r="BZ31" s="3"/>
      <c r="CA31" s="2"/>
      <c r="CB31" s="2"/>
      <c r="CC31" s="2"/>
      <c r="CD31" s="29"/>
      <c r="CE31" s="8">
        <f t="shared" si="17"/>
        <v>0</v>
      </c>
      <c r="CF31" s="30" t="s">
        <v>349</v>
      </c>
      <c r="CG31" s="10">
        <v>7312193</v>
      </c>
      <c r="CH31" s="10">
        <f t="shared" si="18"/>
        <v>7312193</v>
      </c>
    </row>
    <row r="32" spans="1:86" ht="30.6" x14ac:dyDescent="0.3">
      <c r="A32" s="25">
        <v>23</v>
      </c>
      <c r="B32" s="26" t="s">
        <v>52</v>
      </c>
      <c r="C32" s="27" t="s">
        <v>8</v>
      </c>
      <c r="D32" s="27" t="s">
        <v>53</v>
      </c>
      <c r="E32" s="28">
        <v>2</v>
      </c>
      <c r="F32" s="1"/>
      <c r="G32" s="2"/>
      <c r="H32" s="3"/>
      <c r="I32" s="2"/>
      <c r="J32" s="2"/>
      <c r="K32" s="2"/>
      <c r="L32" s="9"/>
      <c r="M32" s="1"/>
      <c r="N32" s="2"/>
      <c r="O32" s="3"/>
      <c r="P32" s="2"/>
      <c r="Q32" s="2"/>
      <c r="R32" s="2"/>
      <c r="S32" s="29"/>
      <c r="T32" s="1"/>
      <c r="U32" s="2"/>
      <c r="V32" s="3"/>
      <c r="W32" s="2"/>
      <c r="X32" s="2"/>
      <c r="Y32" s="2"/>
      <c r="Z32" s="9"/>
      <c r="AA32" s="1"/>
      <c r="AB32" s="2"/>
      <c r="AC32" s="3"/>
      <c r="AD32" s="2"/>
      <c r="AE32" s="2"/>
      <c r="AF32" s="2"/>
      <c r="AG32" s="9"/>
      <c r="AH32" s="1"/>
      <c r="AI32" s="2"/>
      <c r="AJ32" s="3"/>
      <c r="AK32" s="2"/>
      <c r="AL32" s="2"/>
      <c r="AM32" s="2"/>
      <c r="AN32" s="9"/>
      <c r="AO32" s="1"/>
      <c r="AP32" s="2"/>
      <c r="AQ32" s="3"/>
      <c r="AR32" s="2"/>
      <c r="AS32" s="2"/>
      <c r="AT32" s="2"/>
      <c r="AU32" s="29"/>
      <c r="AV32" s="1"/>
      <c r="AW32" s="2"/>
      <c r="AX32" s="3"/>
      <c r="AY32" s="2"/>
      <c r="AZ32" s="2"/>
      <c r="BA32" s="2"/>
      <c r="BB32" s="9"/>
      <c r="BC32" s="1"/>
      <c r="BD32" s="2"/>
      <c r="BE32" s="3"/>
      <c r="BF32" s="2"/>
      <c r="BG32" s="2"/>
      <c r="BH32" s="2"/>
      <c r="BI32" s="9"/>
      <c r="BJ32" s="1"/>
      <c r="BK32" s="2"/>
      <c r="BL32" s="3"/>
      <c r="BM32" s="2"/>
      <c r="BN32" s="2"/>
      <c r="BO32" s="2"/>
      <c r="BP32" s="29"/>
      <c r="BQ32" s="1"/>
      <c r="BR32" s="2"/>
      <c r="BS32" s="3"/>
      <c r="BT32" s="2"/>
      <c r="BU32" s="2"/>
      <c r="BV32" s="2"/>
      <c r="BW32" s="29"/>
      <c r="BX32" s="1" t="s">
        <v>327</v>
      </c>
      <c r="BY32" s="2">
        <v>16650</v>
      </c>
      <c r="BZ32" s="3">
        <v>0.19</v>
      </c>
      <c r="CA32" s="2">
        <f t="shared" si="14"/>
        <v>3163.5</v>
      </c>
      <c r="CB32" s="2">
        <f t="shared" si="15"/>
        <v>19814</v>
      </c>
      <c r="CC32" s="2">
        <f t="shared" si="16"/>
        <v>39628</v>
      </c>
      <c r="CD32" s="29" t="s">
        <v>344</v>
      </c>
      <c r="CE32" s="8">
        <f t="shared" si="17"/>
        <v>19814</v>
      </c>
      <c r="CF32" s="9" t="str" cm="1">
        <f t="array" ref="CF32">IF(CE32=J32,$F$8,IF(CE32=Q32,$M$8,IF(CE32=X32,$T$8,IF(CE32=AE32,$AA$8,IF(CE32=AL32,$AH$8,IF(CE32=AS32,$AO$8,IF(CE32=AZ32,$AV$8,IF(CE32=BG32,$BC$8,IF(CE32=BN32,$BJ$8,IF(CE32=BU32,$BQ$8,IF(CE32=CB32,$BX$8,¨¨)))))))))))</f>
        <v xml:space="preserve">YEQUIM SAS  </v>
      </c>
      <c r="CG32" s="10">
        <v>21420</v>
      </c>
      <c r="CH32" s="10">
        <f t="shared" si="18"/>
        <v>1606</v>
      </c>
    </row>
    <row r="33" spans="1:86" ht="30.6" x14ac:dyDescent="0.3">
      <c r="A33" s="25">
        <v>24</v>
      </c>
      <c r="B33" s="26" t="s">
        <v>54</v>
      </c>
      <c r="C33" s="27" t="s">
        <v>8</v>
      </c>
      <c r="D33" s="27" t="s">
        <v>82</v>
      </c>
      <c r="E33" s="28">
        <v>2</v>
      </c>
      <c r="F33" s="1"/>
      <c r="G33" s="2"/>
      <c r="H33" s="3"/>
      <c r="I33" s="2"/>
      <c r="J33" s="2"/>
      <c r="K33" s="2"/>
      <c r="L33" s="9"/>
      <c r="M33" s="1"/>
      <c r="N33" s="2"/>
      <c r="O33" s="3"/>
      <c r="P33" s="2"/>
      <c r="Q33" s="2"/>
      <c r="R33" s="2"/>
      <c r="S33" s="29"/>
      <c r="T33" s="1"/>
      <c r="U33" s="2"/>
      <c r="V33" s="3"/>
      <c r="W33" s="2"/>
      <c r="X33" s="2"/>
      <c r="Y33" s="2"/>
      <c r="Z33" s="9"/>
      <c r="AA33" s="1"/>
      <c r="AB33" s="2"/>
      <c r="AC33" s="3"/>
      <c r="AD33" s="2"/>
      <c r="AE33" s="2"/>
      <c r="AF33" s="2"/>
      <c r="AG33" s="9"/>
      <c r="AH33" s="1" t="s">
        <v>281</v>
      </c>
      <c r="AI33" s="2">
        <v>114947</v>
      </c>
      <c r="AJ33" s="3">
        <v>0.19</v>
      </c>
      <c r="AK33" s="2">
        <f t="shared" si="34"/>
        <v>21839.93</v>
      </c>
      <c r="AL33" s="2">
        <f t="shared" si="35"/>
        <v>136787</v>
      </c>
      <c r="AM33" s="2">
        <f t="shared" si="36"/>
        <v>273574</v>
      </c>
      <c r="AN33" s="9">
        <v>35</v>
      </c>
      <c r="AO33" s="1"/>
      <c r="AP33" s="2"/>
      <c r="AQ33" s="3"/>
      <c r="AR33" s="2"/>
      <c r="AS33" s="2"/>
      <c r="AT33" s="2"/>
      <c r="AU33" s="29"/>
      <c r="AV33" s="1"/>
      <c r="AW33" s="2"/>
      <c r="AX33" s="3"/>
      <c r="AY33" s="2"/>
      <c r="AZ33" s="2"/>
      <c r="BA33" s="2"/>
      <c r="BB33" s="9"/>
      <c r="BC33" s="1" t="s">
        <v>309</v>
      </c>
      <c r="BD33" s="2">
        <v>203000</v>
      </c>
      <c r="BE33" s="3">
        <v>0.19</v>
      </c>
      <c r="BF33" s="2">
        <f t="shared" si="19"/>
        <v>38570</v>
      </c>
      <c r="BG33" s="2">
        <f t="shared" si="20"/>
        <v>241570</v>
      </c>
      <c r="BH33" s="2">
        <f t="shared" si="21"/>
        <v>483140</v>
      </c>
      <c r="BI33" s="9" t="s">
        <v>317</v>
      </c>
      <c r="BJ33" s="1"/>
      <c r="BK33" s="2"/>
      <c r="BL33" s="3"/>
      <c r="BM33" s="2"/>
      <c r="BN33" s="2"/>
      <c r="BO33" s="2"/>
      <c r="BP33" s="29"/>
      <c r="BQ33" s="1" t="s">
        <v>322</v>
      </c>
      <c r="BR33" s="2">
        <v>89700</v>
      </c>
      <c r="BS33" s="3">
        <v>0.19</v>
      </c>
      <c r="BT33" s="2">
        <f t="shared" si="31"/>
        <v>17043</v>
      </c>
      <c r="BU33" s="2">
        <f t="shared" si="32"/>
        <v>106743</v>
      </c>
      <c r="BV33" s="2">
        <f t="shared" si="33"/>
        <v>213486</v>
      </c>
      <c r="BW33" s="29" t="s">
        <v>325</v>
      </c>
      <c r="BX33" s="1" t="s">
        <v>327</v>
      </c>
      <c r="BY33" s="2">
        <v>217695.51250000001</v>
      </c>
      <c r="BZ33" s="3">
        <v>0.19</v>
      </c>
      <c r="CA33" s="2">
        <f t="shared" si="14"/>
        <v>41362.147375</v>
      </c>
      <c r="CB33" s="2">
        <f t="shared" si="15"/>
        <v>259058</v>
      </c>
      <c r="CC33" s="2">
        <f t="shared" si="16"/>
        <v>518116</v>
      </c>
      <c r="CD33" s="29" t="s">
        <v>344</v>
      </c>
      <c r="CE33" s="8">
        <f t="shared" si="17"/>
        <v>106743</v>
      </c>
      <c r="CF33" s="9" t="str" cm="1">
        <f t="array" ref="CF33">IF(CE33=J33,$F$8,IF(CE33=Q33,$M$8,IF(CE33=X33,$T$8,IF(CE33=AE33,$AA$8,IF(CE33=AL33,$AH$8,IF(CE33=AS33,$AO$8,IF(CE33=AZ33,$AV$8,IF(CE33=BG33,$BC$8,IF(CE33=BN33,$BJ$8,IF(CE33=BU33,$BQ$8,IF(CE33=CB33,$BX$8,¨¨)))))))))))</f>
        <v>Scientific Products SAS</v>
      </c>
      <c r="CG33" s="10">
        <v>280062</v>
      </c>
      <c r="CH33" s="10">
        <f t="shared" si="18"/>
        <v>173319</v>
      </c>
    </row>
    <row r="34" spans="1:86" ht="20.399999999999999" x14ac:dyDescent="0.3">
      <c r="A34" s="25">
        <v>25</v>
      </c>
      <c r="B34" s="26" t="s">
        <v>55</v>
      </c>
      <c r="C34" s="27" t="s">
        <v>8</v>
      </c>
      <c r="D34" s="27" t="s">
        <v>56</v>
      </c>
      <c r="E34" s="28">
        <v>2</v>
      </c>
      <c r="F34" s="1"/>
      <c r="G34" s="2"/>
      <c r="H34" s="3"/>
      <c r="I34" s="2"/>
      <c r="J34" s="2"/>
      <c r="K34" s="2"/>
      <c r="L34" s="9"/>
      <c r="M34" s="1"/>
      <c r="N34" s="2"/>
      <c r="O34" s="3"/>
      <c r="P34" s="2"/>
      <c r="Q34" s="2"/>
      <c r="R34" s="2"/>
      <c r="S34" s="29"/>
      <c r="T34" s="1" t="s">
        <v>256</v>
      </c>
      <c r="U34" s="2">
        <v>1588300</v>
      </c>
      <c r="V34" s="3">
        <v>0.19</v>
      </c>
      <c r="W34" s="2">
        <f t="shared" si="8"/>
        <v>301777</v>
      </c>
      <c r="X34" s="2">
        <f t="shared" si="9"/>
        <v>1890077</v>
      </c>
      <c r="Y34" s="2">
        <f t="shared" si="10"/>
        <v>3780154</v>
      </c>
      <c r="Z34" s="9" t="s">
        <v>263</v>
      </c>
      <c r="AA34" s="1"/>
      <c r="AB34" s="2"/>
      <c r="AC34" s="3"/>
      <c r="AD34" s="2"/>
      <c r="AE34" s="2"/>
      <c r="AF34" s="2"/>
      <c r="AG34" s="9"/>
      <c r="AH34" s="1"/>
      <c r="AI34" s="2"/>
      <c r="AJ34" s="3"/>
      <c r="AK34" s="2"/>
      <c r="AL34" s="2"/>
      <c r="AM34" s="2"/>
      <c r="AN34" s="9"/>
      <c r="AO34" s="1"/>
      <c r="AP34" s="2"/>
      <c r="AQ34" s="3"/>
      <c r="AR34" s="2"/>
      <c r="AS34" s="2"/>
      <c r="AT34" s="2"/>
      <c r="AU34" s="29"/>
      <c r="AV34" s="1"/>
      <c r="AW34" s="2"/>
      <c r="AX34" s="3"/>
      <c r="AY34" s="2"/>
      <c r="AZ34" s="2"/>
      <c r="BA34" s="2"/>
      <c r="BB34" s="9"/>
      <c r="BC34" s="1"/>
      <c r="BD34" s="2"/>
      <c r="BE34" s="3"/>
      <c r="BF34" s="2"/>
      <c r="BG34" s="2"/>
      <c r="BH34" s="2"/>
      <c r="BI34" s="9"/>
      <c r="BJ34" s="1"/>
      <c r="BK34" s="2"/>
      <c r="BL34" s="3"/>
      <c r="BM34" s="2"/>
      <c r="BN34" s="2"/>
      <c r="BO34" s="2"/>
      <c r="BP34" s="29"/>
      <c r="BQ34" s="1"/>
      <c r="BR34" s="2"/>
      <c r="BS34" s="3"/>
      <c r="BT34" s="2"/>
      <c r="BU34" s="2"/>
      <c r="BV34" s="2"/>
      <c r="BW34" s="29"/>
      <c r="BX34" s="1" t="s">
        <v>330</v>
      </c>
      <c r="BY34" s="2">
        <v>2368499.5</v>
      </c>
      <c r="BZ34" s="3">
        <v>0.19</v>
      </c>
      <c r="CA34" s="2">
        <f t="shared" si="14"/>
        <v>450014.90500000003</v>
      </c>
      <c r="CB34" s="2">
        <f t="shared" si="15"/>
        <v>2818514</v>
      </c>
      <c r="CC34" s="2">
        <f t="shared" si="16"/>
        <v>5637028</v>
      </c>
      <c r="CD34" s="29" t="s">
        <v>344</v>
      </c>
      <c r="CE34" s="8">
        <f t="shared" si="17"/>
        <v>1890077</v>
      </c>
      <c r="CF34" s="9" t="str" cm="1">
        <f t="array" ref="CF34">IF(CE34=J34,$F$8,IF(CE34=Q34,$M$8,IF(CE34=X34,$T$8,IF(CE34=AE34,$AA$8,IF(CE34=AL34,$AH$8,IF(CE34=AS34,$AO$8,IF(CE34=AZ34,$AV$8,IF(CE34=BG34,$BC$8,IF(CE34=BN34,$BJ$8,IF(CE34=BU34,$BQ$8,IF(CE34=CB34,$BX$8,¨¨)))))))))))</f>
        <v>FILTRACIÓN Y ANÁLISIS S.A.S</v>
      </c>
      <c r="CG34" s="10">
        <v>3047043</v>
      </c>
      <c r="CH34" s="10">
        <f t="shared" si="18"/>
        <v>1156966</v>
      </c>
    </row>
    <row r="35" spans="1:86" ht="20.399999999999999" x14ac:dyDescent="0.3">
      <c r="A35" s="25">
        <v>26</v>
      </c>
      <c r="B35" s="26" t="s">
        <v>57</v>
      </c>
      <c r="C35" s="27" t="s">
        <v>8</v>
      </c>
      <c r="D35" s="27" t="s">
        <v>58</v>
      </c>
      <c r="E35" s="28">
        <v>2</v>
      </c>
      <c r="F35" s="1"/>
      <c r="G35" s="2"/>
      <c r="H35" s="3"/>
      <c r="I35" s="2"/>
      <c r="J35" s="2"/>
      <c r="K35" s="2"/>
      <c r="L35" s="9"/>
      <c r="M35" s="1"/>
      <c r="N35" s="2"/>
      <c r="O35" s="3"/>
      <c r="P35" s="2"/>
      <c r="Q35" s="2"/>
      <c r="R35" s="2"/>
      <c r="S35" s="29"/>
      <c r="T35" s="1" t="s">
        <v>256</v>
      </c>
      <c r="U35" s="2">
        <v>2455850</v>
      </c>
      <c r="V35" s="3">
        <v>0.19</v>
      </c>
      <c r="W35" s="2">
        <f t="shared" si="8"/>
        <v>466611.5</v>
      </c>
      <c r="X35" s="2">
        <f t="shared" si="9"/>
        <v>2922462</v>
      </c>
      <c r="Y35" s="2">
        <f t="shared" si="10"/>
        <v>5844924</v>
      </c>
      <c r="Z35" s="9" t="s">
        <v>263</v>
      </c>
      <c r="AA35" s="1"/>
      <c r="AB35" s="2"/>
      <c r="AC35" s="3"/>
      <c r="AD35" s="2"/>
      <c r="AE35" s="2"/>
      <c r="AF35" s="2"/>
      <c r="AG35" s="9"/>
      <c r="AH35" s="1"/>
      <c r="AI35" s="2"/>
      <c r="AJ35" s="3"/>
      <c r="AK35" s="2"/>
      <c r="AL35" s="2"/>
      <c r="AM35" s="2"/>
      <c r="AN35" s="9"/>
      <c r="AO35" s="1"/>
      <c r="AP35" s="2"/>
      <c r="AQ35" s="3"/>
      <c r="AR35" s="2"/>
      <c r="AS35" s="2"/>
      <c r="AT35" s="2"/>
      <c r="AU35" s="29"/>
      <c r="AV35" s="1"/>
      <c r="AW35" s="2"/>
      <c r="AX35" s="3"/>
      <c r="AY35" s="2"/>
      <c r="AZ35" s="2"/>
      <c r="BA35" s="2"/>
      <c r="BB35" s="9"/>
      <c r="BC35" s="1"/>
      <c r="BD35" s="2"/>
      <c r="BE35" s="3"/>
      <c r="BF35" s="2"/>
      <c r="BG35" s="2"/>
      <c r="BH35" s="2"/>
      <c r="BI35" s="9"/>
      <c r="BJ35" s="1"/>
      <c r="BK35" s="2"/>
      <c r="BL35" s="3"/>
      <c r="BM35" s="2"/>
      <c r="BN35" s="2"/>
      <c r="BO35" s="2"/>
      <c r="BP35" s="29"/>
      <c r="BQ35" s="1"/>
      <c r="BR35" s="2"/>
      <c r="BS35" s="3"/>
      <c r="BT35" s="2"/>
      <c r="BU35" s="2"/>
      <c r="BV35" s="2"/>
      <c r="BW35" s="29"/>
      <c r="BX35" s="1" t="s">
        <v>256</v>
      </c>
      <c r="BY35" s="2">
        <v>2874494.85</v>
      </c>
      <c r="BZ35" s="3">
        <v>0.19</v>
      </c>
      <c r="CA35" s="2">
        <f t="shared" si="14"/>
        <v>546154.02150000003</v>
      </c>
      <c r="CB35" s="2">
        <f t="shared" si="15"/>
        <v>3420649</v>
      </c>
      <c r="CC35" s="2">
        <f t="shared" si="16"/>
        <v>6841298</v>
      </c>
      <c r="CD35" s="29" t="s">
        <v>344</v>
      </c>
      <c r="CE35" s="8">
        <f t="shared" si="17"/>
        <v>2922462</v>
      </c>
      <c r="CF35" s="9" t="str" cm="1">
        <f t="array" ref="CF35">IF(CE35=J35,$F$8,IF(CE35=Q35,$M$8,IF(CE35=X35,$T$8,IF(CE35=AE35,$AA$8,IF(CE35=AL35,$AH$8,IF(CE35=AS35,$AO$8,IF(CE35=AZ35,$AV$8,IF(CE35=BG35,$BC$8,IF(CE35=BN35,$BJ$8,IF(CE35=BU35,$BQ$8,IF(CE35=CB35,$BX$8,¨¨)))))))))))</f>
        <v>FILTRACIÓN Y ANÁLISIS S.A.S</v>
      </c>
      <c r="CG35" s="10">
        <v>3697999</v>
      </c>
      <c r="CH35" s="10">
        <f t="shared" si="18"/>
        <v>775537</v>
      </c>
    </row>
    <row r="36" spans="1:86" ht="30.6" x14ac:dyDescent="0.3">
      <c r="A36" s="25">
        <v>27</v>
      </c>
      <c r="B36" s="26" t="s">
        <v>59</v>
      </c>
      <c r="C36" s="27" t="s">
        <v>8</v>
      </c>
      <c r="D36" s="27" t="s">
        <v>60</v>
      </c>
      <c r="E36" s="28">
        <v>1</v>
      </c>
      <c r="F36" s="1"/>
      <c r="G36" s="2"/>
      <c r="H36" s="3"/>
      <c r="I36" s="2"/>
      <c r="J36" s="2"/>
      <c r="K36" s="2"/>
      <c r="L36" s="9"/>
      <c r="M36" s="1"/>
      <c r="N36" s="2"/>
      <c r="O36" s="3"/>
      <c r="P36" s="2"/>
      <c r="Q36" s="2"/>
      <c r="R36" s="2"/>
      <c r="S36" s="29"/>
      <c r="T36" s="1"/>
      <c r="U36" s="2"/>
      <c r="V36" s="3"/>
      <c r="W36" s="2"/>
      <c r="X36" s="2"/>
      <c r="Y36" s="2"/>
      <c r="Z36" s="9"/>
      <c r="AA36" s="1"/>
      <c r="AB36" s="2"/>
      <c r="AC36" s="3"/>
      <c r="AD36" s="2"/>
      <c r="AE36" s="2"/>
      <c r="AF36" s="2"/>
      <c r="AG36" s="9"/>
      <c r="AH36" s="1"/>
      <c r="AI36" s="2"/>
      <c r="AJ36" s="3"/>
      <c r="AK36" s="2"/>
      <c r="AL36" s="2"/>
      <c r="AM36" s="2"/>
      <c r="AN36" s="9"/>
      <c r="AO36" s="1"/>
      <c r="AP36" s="2"/>
      <c r="AQ36" s="3"/>
      <c r="AR36" s="2"/>
      <c r="AS36" s="2"/>
      <c r="AT36" s="2"/>
      <c r="AU36" s="29"/>
      <c r="AV36" s="1"/>
      <c r="AW36" s="2"/>
      <c r="AX36" s="3"/>
      <c r="AY36" s="2"/>
      <c r="AZ36" s="2"/>
      <c r="BA36" s="2"/>
      <c r="BB36" s="9"/>
      <c r="BC36" s="1"/>
      <c r="BD36" s="2"/>
      <c r="BE36" s="3"/>
      <c r="BF36" s="2"/>
      <c r="BG36" s="2"/>
      <c r="BH36" s="2"/>
      <c r="BI36" s="9"/>
      <c r="BJ36" s="1"/>
      <c r="BK36" s="2"/>
      <c r="BL36" s="3"/>
      <c r="BM36" s="2"/>
      <c r="BN36" s="2"/>
      <c r="BO36" s="2"/>
      <c r="BP36" s="29"/>
      <c r="BQ36" s="1"/>
      <c r="BR36" s="2"/>
      <c r="BS36" s="3"/>
      <c r="BT36" s="2"/>
      <c r="BU36" s="2"/>
      <c r="BV36" s="2"/>
      <c r="BW36" s="29"/>
      <c r="BX36" s="1"/>
      <c r="BY36" s="2"/>
      <c r="BZ36" s="3"/>
      <c r="CA36" s="2"/>
      <c r="CB36" s="2"/>
      <c r="CC36" s="2"/>
      <c r="CD36" s="29"/>
      <c r="CE36" s="8">
        <f t="shared" si="17"/>
        <v>0</v>
      </c>
      <c r="CF36" s="30" t="s">
        <v>349</v>
      </c>
      <c r="CG36" s="10">
        <v>1547000</v>
      </c>
      <c r="CH36" s="10">
        <f t="shared" si="18"/>
        <v>1547000</v>
      </c>
    </row>
    <row r="37" spans="1:86" ht="30.6" x14ac:dyDescent="0.3">
      <c r="A37" s="25">
        <v>28</v>
      </c>
      <c r="B37" s="26" t="s">
        <v>61</v>
      </c>
      <c r="C37" s="27" t="s">
        <v>8</v>
      </c>
      <c r="D37" s="27" t="s">
        <v>62</v>
      </c>
      <c r="E37" s="28">
        <v>1</v>
      </c>
      <c r="F37" s="1"/>
      <c r="G37" s="2"/>
      <c r="H37" s="3"/>
      <c r="I37" s="2"/>
      <c r="J37" s="2"/>
      <c r="K37" s="2"/>
      <c r="L37" s="9"/>
      <c r="M37" s="1"/>
      <c r="N37" s="2"/>
      <c r="O37" s="3"/>
      <c r="P37" s="2"/>
      <c r="Q37" s="2"/>
      <c r="R37" s="2"/>
      <c r="S37" s="29"/>
      <c r="T37" s="1"/>
      <c r="U37" s="2"/>
      <c r="V37" s="3"/>
      <c r="W37" s="2"/>
      <c r="X37" s="2"/>
      <c r="Y37" s="2"/>
      <c r="Z37" s="9"/>
      <c r="AA37" s="1"/>
      <c r="AB37" s="2"/>
      <c r="AC37" s="3"/>
      <c r="AD37" s="2"/>
      <c r="AE37" s="2"/>
      <c r="AF37" s="2"/>
      <c r="AG37" s="9"/>
      <c r="AH37" s="1"/>
      <c r="AI37" s="2"/>
      <c r="AJ37" s="3"/>
      <c r="AK37" s="2"/>
      <c r="AL37" s="2"/>
      <c r="AM37" s="2"/>
      <c r="AN37" s="9"/>
      <c r="AO37" s="1"/>
      <c r="AP37" s="2"/>
      <c r="AQ37" s="3"/>
      <c r="AR37" s="2"/>
      <c r="AS37" s="2"/>
      <c r="AT37" s="2"/>
      <c r="AU37" s="29"/>
      <c r="AV37" s="1"/>
      <c r="AW37" s="2"/>
      <c r="AX37" s="3"/>
      <c r="AY37" s="2"/>
      <c r="AZ37" s="2"/>
      <c r="BA37" s="2"/>
      <c r="BB37" s="9"/>
      <c r="BC37" s="1"/>
      <c r="BD37" s="2"/>
      <c r="BE37" s="3"/>
      <c r="BF37" s="2"/>
      <c r="BG37" s="2"/>
      <c r="BH37" s="2"/>
      <c r="BI37" s="9"/>
      <c r="BJ37" s="1"/>
      <c r="BK37" s="2"/>
      <c r="BL37" s="3"/>
      <c r="BM37" s="2"/>
      <c r="BN37" s="2"/>
      <c r="BO37" s="2"/>
      <c r="BP37" s="29"/>
      <c r="BQ37" s="1"/>
      <c r="BR37" s="2"/>
      <c r="BS37" s="3"/>
      <c r="BT37" s="2"/>
      <c r="BU37" s="2"/>
      <c r="BV37" s="2"/>
      <c r="BW37" s="29"/>
      <c r="BX37" s="1"/>
      <c r="BY37" s="2"/>
      <c r="BZ37" s="3"/>
      <c r="CA37" s="2"/>
      <c r="CB37" s="2"/>
      <c r="CC37" s="2"/>
      <c r="CD37" s="29"/>
      <c r="CE37" s="8">
        <f t="shared" si="17"/>
        <v>0</v>
      </c>
      <c r="CF37" s="30" t="s">
        <v>349</v>
      </c>
      <c r="CG37" s="10">
        <v>1547000</v>
      </c>
      <c r="CH37" s="10">
        <f t="shared" si="18"/>
        <v>1547000</v>
      </c>
    </row>
    <row r="38" spans="1:86" ht="30.6" x14ac:dyDescent="0.3">
      <c r="A38" s="25">
        <v>29</v>
      </c>
      <c r="B38" s="26" t="s">
        <v>63</v>
      </c>
      <c r="C38" s="27" t="s">
        <v>8</v>
      </c>
      <c r="D38" s="27" t="s">
        <v>64</v>
      </c>
      <c r="E38" s="28">
        <v>1</v>
      </c>
      <c r="F38" s="1"/>
      <c r="G38" s="2"/>
      <c r="H38" s="3"/>
      <c r="I38" s="2"/>
      <c r="J38" s="2"/>
      <c r="K38" s="2"/>
      <c r="L38" s="9"/>
      <c r="M38" s="1"/>
      <c r="N38" s="2"/>
      <c r="O38" s="3"/>
      <c r="P38" s="2"/>
      <c r="Q38" s="2"/>
      <c r="R38" s="2"/>
      <c r="S38" s="29"/>
      <c r="T38" s="1"/>
      <c r="U38" s="2"/>
      <c r="V38" s="3"/>
      <c r="W38" s="2"/>
      <c r="X38" s="2"/>
      <c r="Y38" s="2"/>
      <c r="Z38" s="9"/>
      <c r="AA38" s="1"/>
      <c r="AB38" s="2"/>
      <c r="AC38" s="3"/>
      <c r="AD38" s="2"/>
      <c r="AE38" s="2"/>
      <c r="AF38" s="2"/>
      <c r="AG38" s="9"/>
      <c r="AH38" s="1"/>
      <c r="AI38" s="2"/>
      <c r="AJ38" s="3"/>
      <c r="AK38" s="2"/>
      <c r="AL38" s="2"/>
      <c r="AM38" s="2"/>
      <c r="AN38" s="9"/>
      <c r="AO38" s="1"/>
      <c r="AP38" s="2"/>
      <c r="AQ38" s="3"/>
      <c r="AR38" s="2"/>
      <c r="AS38" s="2"/>
      <c r="AT38" s="2"/>
      <c r="AU38" s="29"/>
      <c r="AV38" s="1"/>
      <c r="AW38" s="2"/>
      <c r="AX38" s="3"/>
      <c r="AY38" s="2"/>
      <c r="AZ38" s="2"/>
      <c r="BA38" s="2"/>
      <c r="BB38" s="9"/>
      <c r="BC38" s="1"/>
      <c r="BD38" s="2"/>
      <c r="BE38" s="3"/>
      <c r="BF38" s="2"/>
      <c r="BG38" s="2"/>
      <c r="BH38" s="2"/>
      <c r="BI38" s="9"/>
      <c r="BJ38" s="1"/>
      <c r="BK38" s="2"/>
      <c r="BL38" s="3"/>
      <c r="BM38" s="2"/>
      <c r="BN38" s="2"/>
      <c r="BO38" s="2"/>
      <c r="BP38" s="29"/>
      <c r="BQ38" s="1"/>
      <c r="BR38" s="2"/>
      <c r="BS38" s="3"/>
      <c r="BT38" s="2"/>
      <c r="BU38" s="2"/>
      <c r="BV38" s="2"/>
      <c r="BW38" s="29"/>
      <c r="BX38" s="1"/>
      <c r="BY38" s="2"/>
      <c r="BZ38" s="3"/>
      <c r="CA38" s="2"/>
      <c r="CB38" s="2"/>
      <c r="CC38" s="2"/>
      <c r="CD38" s="29"/>
      <c r="CE38" s="8">
        <f t="shared" si="17"/>
        <v>0</v>
      </c>
      <c r="CF38" s="30" t="s">
        <v>349</v>
      </c>
      <c r="CG38" s="10">
        <v>1547000</v>
      </c>
      <c r="CH38" s="10">
        <f t="shared" si="18"/>
        <v>1547000</v>
      </c>
    </row>
    <row r="39" spans="1:86" ht="41.4" x14ac:dyDescent="0.3">
      <c r="A39" s="25">
        <v>30</v>
      </c>
      <c r="B39" s="26" t="s">
        <v>83</v>
      </c>
      <c r="C39" s="27" t="s">
        <v>84</v>
      </c>
      <c r="D39" s="27" t="s">
        <v>85</v>
      </c>
      <c r="E39" s="28">
        <v>10</v>
      </c>
      <c r="F39" s="1"/>
      <c r="G39" s="2"/>
      <c r="H39" s="3"/>
      <c r="I39" s="2"/>
      <c r="J39" s="2"/>
      <c r="K39" s="2"/>
      <c r="L39" s="9"/>
      <c r="M39" s="1"/>
      <c r="N39" s="2"/>
      <c r="O39" s="3"/>
      <c r="P39" s="2"/>
      <c r="Q39" s="2"/>
      <c r="R39" s="2"/>
      <c r="S39" s="29"/>
      <c r="T39" s="1"/>
      <c r="U39" s="2"/>
      <c r="V39" s="3"/>
      <c r="W39" s="2"/>
      <c r="X39" s="2"/>
      <c r="Y39" s="2"/>
      <c r="Z39" s="9"/>
      <c r="AA39" s="1" t="s">
        <v>267</v>
      </c>
      <c r="AB39" s="2">
        <v>112000</v>
      </c>
      <c r="AC39" s="3">
        <v>0.19</v>
      </c>
      <c r="AD39" s="2">
        <f t="shared" si="37"/>
        <v>21280</v>
      </c>
      <c r="AE39" s="2">
        <f t="shared" si="38"/>
        <v>133280</v>
      </c>
      <c r="AF39" s="2">
        <f t="shared" si="39"/>
        <v>1332800</v>
      </c>
      <c r="AG39" s="9"/>
      <c r="AH39" s="1" t="s">
        <v>281</v>
      </c>
      <c r="AI39" s="2">
        <v>51305</v>
      </c>
      <c r="AJ39" s="3">
        <v>0.19</v>
      </c>
      <c r="AK39" s="2">
        <f t="shared" si="34"/>
        <v>9747.9500000000007</v>
      </c>
      <c r="AL39" s="2">
        <f t="shared" si="35"/>
        <v>61053</v>
      </c>
      <c r="AM39" s="2">
        <f t="shared" si="36"/>
        <v>610530</v>
      </c>
      <c r="AN39" s="9">
        <v>35</v>
      </c>
      <c r="AO39" s="1"/>
      <c r="AP39" s="2"/>
      <c r="AQ39" s="3"/>
      <c r="AR39" s="2"/>
      <c r="AS39" s="2"/>
      <c r="AT39" s="2"/>
      <c r="AU39" s="29"/>
      <c r="AV39" s="1"/>
      <c r="AW39" s="2"/>
      <c r="AX39" s="3"/>
      <c r="AY39" s="2"/>
      <c r="AZ39" s="2"/>
      <c r="BA39" s="2"/>
      <c r="BB39" s="9"/>
      <c r="BC39" s="1"/>
      <c r="BD39" s="2"/>
      <c r="BE39" s="3"/>
      <c r="BF39" s="2"/>
      <c r="BG39" s="2"/>
      <c r="BH39" s="2"/>
      <c r="BI39" s="9"/>
      <c r="BJ39" s="1"/>
      <c r="BK39" s="2"/>
      <c r="BL39" s="3"/>
      <c r="BM39" s="2"/>
      <c r="BN39" s="2"/>
      <c r="BO39" s="2"/>
      <c r="BP39" s="29"/>
      <c r="BQ39" s="1"/>
      <c r="BR39" s="2"/>
      <c r="BS39" s="3"/>
      <c r="BT39" s="2"/>
      <c r="BU39" s="2"/>
      <c r="BV39" s="2"/>
      <c r="BW39" s="29"/>
      <c r="BX39" s="1"/>
      <c r="BY39" s="2"/>
      <c r="BZ39" s="3"/>
      <c r="CA39" s="2"/>
      <c r="CB39" s="2"/>
      <c r="CC39" s="2"/>
      <c r="CD39" s="29"/>
      <c r="CE39" s="8">
        <f t="shared" si="17"/>
        <v>61053</v>
      </c>
      <c r="CF39" s="9" t="str" cm="1">
        <f t="array" ref="CF39">IF(CE39=J39,$F$8,IF(CE39=Q39,$M$8,IF(CE39=X39,$T$8,IF(CE39=AE39,$AA$8,IF(CE39=AL39,$AH$8,IF(CE39=AS39,$AO$8,IF(CE39=AZ39,$AV$8,IF(CE39=BG39,$BC$8,IF(CE39=BN39,$BJ$8,IF(CE39=BU39,$BQ$8,IF(CE39=CB39,$BX$8,¨¨)))))))))))</f>
        <v>INSTRUMENTACION Y SOLUCIONES PARA LABORATORIOS SAS</v>
      </c>
      <c r="CG39" s="10">
        <v>228930</v>
      </c>
      <c r="CH39" s="10">
        <f t="shared" si="18"/>
        <v>167877</v>
      </c>
    </row>
    <row r="40" spans="1:86" ht="20.399999999999999" x14ac:dyDescent="0.3">
      <c r="A40" s="25">
        <v>31</v>
      </c>
      <c r="B40" s="26" t="s">
        <v>86</v>
      </c>
      <c r="C40" s="27" t="s">
        <v>87</v>
      </c>
      <c r="D40" s="27" t="s">
        <v>88</v>
      </c>
      <c r="E40" s="28">
        <v>1</v>
      </c>
      <c r="F40" s="1"/>
      <c r="G40" s="2"/>
      <c r="H40" s="3"/>
      <c r="I40" s="2"/>
      <c r="J40" s="2"/>
      <c r="K40" s="2"/>
      <c r="L40" s="9"/>
      <c r="M40" s="1"/>
      <c r="N40" s="2"/>
      <c r="O40" s="3"/>
      <c r="P40" s="2"/>
      <c r="Q40" s="2"/>
      <c r="R40" s="2"/>
      <c r="S40" s="29"/>
      <c r="T40" s="1"/>
      <c r="U40" s="2"/>
      <c r="V40" s="3"/>
      <c r="W40" s="2"/>
      <c r="X40" s="2"/>
      <c r="Y40" s="2"/>
      <c r="Z40" s="9"/>
      <c r="AA40" s="1"/>
      <c r="AB40" s="2"/>
      <c r="AC40" s="3"/>
      <c r="AD40" s="2"/>
      <c r="AE40" s="2"/>
      <c r="AF40" s="2"/>
      <c r="AG40" s="9"/>
      <c r="AH40" s="1"/>
      <c r="AI40" s="2"/>
      <c r="AJ40" s="3"/>
      <c r="AK40" s="2"/>
      <c r="AL40" s="2"/>
      <c r="AM40" s="2"/>
      <c r="AN40" s="9"/>
      <c r="AO40" s="1"/>
      <c r="AP40" s="2"/>
      <c r="AQ40" s="3"/>
      <c r="AR40" s="2"/>
      <c r="AS40" s="2"/>
      <c r="AT40" s="2"/>
      <c r="AU40" s="29"/>
      <c r="AV40" s="1"/>
      <c r="AW40" s="2"/>
      <c r="AX40" s="3"/>
      <c r="AY40" s="2"/>
      <c r="AZ40" s="2"/>
      <c r="BA40" s="2"/>
      <c r="BB40" s="9"/>
      <c r="BC40" s="1"/>
      <c r="BD40" s="2"/>
      <c r="BE40" s="3"/>
      <c r="BF40" s="2"/>
      <c r="BG40" s="2"/>
      <c r="BH40" s="2"/>
      <c r="BI40" s="9"/>
      <c r="BJ40" s="1"/>
      <c r="BK40" s="2"/>
      <c r="BL40" s="3"/>
      <c r="BM40" s="2"/>
      <c r="BN40" s="2"/>
      <c r="BO40" s="2"/>
      <c r="BP40" s="29"/>
      <c r="BQ40" s="1" t="s">
        <v>323</v>
      </c>
      <c r="BR40" s="2">
        <v>120000</v>
      </c>
      <c r="BS40" s="3">
        <v>0.19</v>
      </c>
      <c r="BT40" s="2">
        <f t="shared" si="31"/>
        <v>22800</v>
      </c>
      <c r="BU40" s="2">
        <f t="shared" si="32"/>
        <v>142800</v>
      </c>
      <c r="BV40" s="2">
        <f t="shared" si="33"/>
        <v>142800</v>
      </c>
      <c r="BW40" s="29" t="s">
        <v>325</v>
      </c>
      <c r="BX40" s="1"/>
      <c r="BY40" s="2"/>
      <c r="BZ40" s="3"/>
      <c r="CA40" s="2"/>
      <c r="CB40" s="2"/>
      <c r="CC40" s="2"/>
      <c r="CD40" s="29"/>
      <c r="CE40" s="8">
        <f t="shared" si="17"/>
        <v>142800</v>
      </c>
      <c r="CF40" s="9" t="str" cm="1">
        <f t="array" ref="CF40">IF(CE40=J40,$F$8,IF(CE40=Q40,$M$8,IF(CE40=X40,$T$8,IF(CE40=AE40,$AA$8,IF(CE40=AL40,$AH$8,IF(CE40=AS40,$AO$8,IF(CE40=AZ40,$AV$8,IF(CE40=BG40,$BC$8,IF(CE40=BN40,$BJ$8,IF(CE40=BU40,$BQ$8,IF(CE40=CB40,$BX$8,¨¨)))))))))))</f>
        <v>Scientific Products SAS</v>
      </c>
      <c r="CG40" s="10">
        <v>595000</v>
      </c>
      <c r="CH40" s="10">
        <f t="shared" si="18"/>
        <v>452200</v>
      </c>
    </row>
    <row r="41" spans="1:86" ht="41.4" x14ac:dyDescent="0.3">
      <c r="A41" s="25">
        <v>32</v>
      </c>
      <c r="B41" s="26" t="s">
        <v>89</v>
      </c>
      <c r="C41" s="27" t="s">
        <v>84</v>
      </c>
      <c r="D41" s="27" t="s">
        <v>90</v>
      </c>
      <c r="E41" s="28">
        <v>2</v>
      </c>
      <c r="F41" s="1"/>
      <c r="G41" s="2"/>
      <c r="H41" s="3"/>
      <c r="I41" s="2"/>
      <c r="J41" s="2"/>
      <c r="K41" s="2"/>
      <c r="L41" s="9"/>
      <c r="M41" s="1"/>
      <c r="N41" s="2"/>
      <c r="O41" s="3"/>
      <c r="P41" s="2"/>
      <c r="Q41" s="2"/>
      <c r="R41" s="2"/>
      <c r="S41" s="29"/>
      <c r="T41" s="1"/>
      <c r="U41" s="2"/>
      <c r="V41" s="3"/>
      <c r="W41" s="2"/>
      <c r="X41" s="2"/>
      <c r="Y41" s="2"/>
      <c r="Z41" s="9"/>
      <c r="AA41" s="1"/>
      <c r="AB41" s="2"/>
      <c r="AC41" s="3"/>
      <c r="AD41" s="2"/>
      <c r="AE41" s="2"/>
      <c r="AF41" s="2"/>
      <c r="AG41" s="9"/>
      <c r="AH41" s="1" t="s">
        <v>281</v>
      </c>
      <c r="AI41" s="2">
        <v>183437</v>
      </c>
      <c r="AJ41" s="3">
        <v>0.19</v>
      </c>
      <c r="AK41" s="2">
        <f t="shared" si="34"/>
        <v>34853.03</v>
      </c>
      <c r="AL41" s="2">
        <f t="shared" si="35"/>
        <v>218290</v>
      </c>
      <c r="AM41" s="2">
        <f t="shared" si="36"/>
        <v>436580</v>
      </c>
      <c r="AN41" s="9">
        <v>35</v>
      </c>
      <c r="AO41" s="1"/>
      <c r="AP41" s="2"/>
      <c r="AQ41" s="3"/>
      <c r="AR41" s="2"/>
      <c r="AS41" s="2"/>
      <c r="AT41" s="2"/>
      <c r="AU41" s="29"/>
      <c r="AV41" s="1"/>
      <c r="AW41" s="2"/>
      <c r="AX41" s="3"/>
      <c r="AY41" s="2"/>
      <c r="AZ41" s="2"/>
      <c r="BA41" s="2"/>
      <c r="BB41" s="9"/>
      <c r="BC41" s="1"/>
      <c r="BD41" s="2"/>
      <c r="BE41" s="3"/>
      <c r="BF41" s="2"/>
      <c r="BG41" s="2"/>
      <c r="BH41" s="2"/>
      <c r="BI41" s="9"/>
      <c r="BJ41" s="1"/>
      <c r="BK41" s="2"/>
      <c r="BL41" s="3"/>
      <c r="BM41" s="2"/>
      <c r="BN41" s="2"/>
      <c r="BO41" s="2"/>
      <c r="BP41" s="29"/>
      <c r="BQ41" s="1"/>
      <c r="BR41" s="2"/>
      <c r="BS41" s="3"/>
      <c r="BT41" s="2"/>
      <c r="BU41" s="2"/>
      <c r="BV41" s="2"/>
      <c r="BW41" s="29"/>
      <c r="BX41" s="1"/>
      <c r="BY41" s="2"/>
      <c r="BZ41" s="3"/>
      <c r="CA41" s="2"/>
      <c r="CB41" s="2"/>
      <c r="CC41" s="2"/>
      <c r="CD41" s="29"/>
      <c r="CE41" s="8">
        <f t="shared" si="17"/>
        <v>218290</v>
      </c>
      <c r="CF41" s="9" t="str" cm="1">
        <f t="array" ref="CF41">IF(CE41=J41,$F$8,IF(CE41=Q41,$M$8,IF(CE41=X41,$T$8,IF(CE41=AE41,$AA$8,IF(CE41=AL41,$AH$8,IF(CE41=AS41,$AO$8,IF(CE41=AZ41,$AV$8,IF(CE41=BG41,$BC$8,IF(CE41=BN41,$BJ$8,IF(CE41=BU41,$BQ$8,IF(CE41=CB41,$BX$8,¨¨)))))))))))</f>
        <v>INSTRUMENTACION Y SOLUCIONES PARA LABORATORIOS SAS</v>
      </c>
      <c r="CG41" s="10">
        <v>514032</v>
      </c>
      <c r="CH41" s="10">
        <f t="shared" si="18"/>
        <v>295742</v>
      </c>
    </row>
    <row r="42" spans="1:86" ht="41.4" x14ac:dyDescent="0.3">
      <c r="A42" s="25">
        <v>33</v>
      </c>
      <c r="B42" s="26" t="s">
        <v>91</v>
      </c>
      <c r="C42" s="27" t="s">
        <v>84</v>
      </c>
      <c r="D42" s="27" t="s">
        <v>92</v>
      </c>
      <c r="E42" s="28">
        <v>5</v>
      </c>
      <c r="F42" s="1"/>
      <c r="G42" s="2"/>
      <c r="H42" s="3"/>
      <c r="I42" s="2"/>
      <c r="J42" s="2"/>
      <c r="K42" s="2"/>
      <c r="L42" s="9"/>
      <c r="M42" s="1"/>
      <c r="N42" s="2"/>
      <c r="O42" s="3"/>
      <c r="P42" s="2"/>
      <c r="Q42" s="2"/>
      <c r="R42" s="2"/>
      <c r="S42" s="29"/>
      <c r="T42" s="1"/>
      <c r="U42" s="2"/>
      <c r="V42" s="3"/>
      <c r="W42" s="2"/>
      <c r="X42" s="2"/>
      <c r="Y42" s="2"/>
      <c r="Z42" s="9"/>
      <c r="AA42" s="1"/>
      <c r="AB42" s="2"/>
      <c r="AC42" s="3"/>
      <c r="AD42" s="2"/>
      <c r="AE42" s="2"/>
      <c r="AF42" s="2"/>
      <c r="AG42" s="9"/>
      <c r="AH42" s="1" t="s">
        <v>281</v>
      </c>
      <c r="AI42" s="2">
        <v>61169</v>
      </c>
      <c r="AJ42" s="3">
        <v>0.19</v>
      </c>
      <c r="AK42" s="2">
        <f t="shared" si="34"/>
        <v>11622.11</v>
      </c>
      <c r="AL42" s="2">
        <f t="shared" si="35"/>
        <v>72791</v>
      </c>
      <c r="AM42" s="2">
        <f t="shared" si="36"/>
        <v>363955</v>
      </c>
      <c r="AN42" s="9">
        <v>35</v>
      </c>
      <c r="AO42" s="1"/>
      <c r="AP42" s="2"/>
      <c r="AQ42" s="3"/>
      <c r="AR42" s="2"/>
      <c r="AS42" s="2"/>
      <c r="AT42" s="2"/>
      <c r="AU42" s="29"/>
      <c r="AV42" s="1"/>
      <c r="AW42" s="2"/>
      <c r="AX42" s="3"/>
      <c r="AY42" s="2"/>
      <c r="AZ42" s="2"/>
      <c r="BA42" s="2"/>
      <c r="BB42" s="9"/>
      <c r="BC42" s="1"/>
      <c r="BD42" s="2"/>
      <c r="BE42" s="3"/>
      <c r="BF42" s="2"/>
      <c r="BG42" s="2"/>
      <c r="BH42" s="2"/>
      <c r="BI42" s="9"/>
      <c r="BJ42" s="1"/>
      <c r="BK42" s="2"/>
      <c r="BL42" s="3"/>
      <c r="BM42" s="2"/>
      <c r="BN42" s="2"/>
      <c r="BO42" s="2"/>
      <c r="BP42" s="29"/>
      <c r="BQ42" s="1"/>
      <c r="BR42" s="2"/>
      <c r="BS42" s="3"/>
      <c r="BT42" s="2"/>
      <c r="BU42" s="2"/>
      <c r="BV42" s="2"/>
      <c r="BW42" s="29"/>
      <c r="BX42" s="1" t="s">
        <v>258</v>
      </c>
      <c r="BY42" s="2">
        <v>721500</v>
      </c>
      <c r="BZ42" s="3">
        <v>0.19</v>
      </c>
      <c r="CA42" s="2">
        <f t="shared" si="14"/>
        <v>137085</v>
      </c>
      <c r="CB42" s="2">
        <f t="shared" si="15"/>
        <v>858585</v>
      </c>
      <c r="CC42" s="2">
        <f t="shared" si="16"/>
        <v>4292925</v>
      </c>
      <c r="CD42" s="29" t="s">
        <v>344</v>
      </c>
      <c r="CE42" s="8">
        <f t="shared" si="17"/>
        <v>72791</v>
      </c>
      <c r="CF42" s="9" t="str" cm="1">
        <f t="array" ref="CF42">IF(CE42=J42,$F$8,IF(CE42=Q42,$M$8,IF(CE42=X42,$T$8,IF(CE42=AE42,$AA$8,IF(CE42=AL42,$AH$8,IF(CE42=AS42,$AO$8,IF(CE42=AZ42,$AV$8,IF(CE42=BG42,$BC$8,IF(CE42=BN42,$BJ$8,IF(CE42=BU42,$BQ$8,IF(CE42=CB42,$BX$8,¨¨)))))))))))</f>
        <v>INSTRUMENTACION Y SOLUCIONES PARA LABORATORIOS SAS</v>
      </c>
      <c r="CG42" s="10">
        <v>928200</v>
      </c>
      <c r="CH42" s="10">
        <f t="shared" si="18"/>
        <v>855409</v>
      </c>
    </row>
    <row r="43" spans="1:86" ht="27.6" x14ac:dyDescent="0.3">
      <c r="A43" s="25">
        <v>34</v>
      </c>
      <c r="B43" s="26" t="s">
        <v>93</v>
      </c>
      <c r="C43" s="27" t="s">
        <v>94</v>
      </c>
      <c r="D43" s="27" t="s">
        <v>95</v>
      </c>
      <c r="E43" s="28">
        <v>1</v>
      </c>
      <c r="F43" s="1"/>
      <c r="G43" s="2"/>
      <c r="H43" s="3"/>
      <c r="I43" s="2"/>
      <c r="J43" s="2"/>
      <c r="K43" s="2"/>
      <c r="L43" s="9"/>
      <c r="M43" s="1"/>
      <c r="N43" s="2"/>
      <c r="O43" s="3"/>
      <c r="P43" s="2"/>
      <c r="Q43" s="2"/>
      <c r="R43" s="2"/>
      <c r="S43" s="29"/>
      <c r="T43" s="1" t="s">
        <v>247</v>
      </c>
      <c r="U43" s="2">
        <v>290000</v>
      </c>
      <c r="V43" s="3">
        <v>0.19</v>
      </c>
      <c r="W43" s="2">
        <f t="shared" si="8"/>
        <v>55100</v>
      </c>
      <c r="X43" s="2">
        <f t="shared" si="9"/>
        <v>345100</v>
      </c>
      <c r="Y43" s="2">
        <f t="shared" si="10"/>
        <v>345100</v>
      </c>
      <c r="Z43" s="9" t="s">
        <v>262</v>
      </c>
      <c r="AA43" s="1"/>
      <c r="AB43" s="2"/>
      <c r="AC43" s="3"/>
      <c r="AD43" s="2"/>
      <c r="AE43" s="2"/>
      <c r="AF43" s="2"/>
      <c r="AG43" s="9"/>
      <c r="AH43" s="1"/>
      <c r="AI43" s="2"/>
      <c r="AJ43" s="3"/>
      <c r="AK43" s="2"/>
      <c r="AL43" s="2"/>
      <c r="AM43" s="2"/>
      <c r="AN43" s="9"/>
      <c r="AO43" s="1" t="s">
        <v>95</v>
      </c>
      <c r="AP43" s="2">
        <v>255000</v>
      </c>
      <c r="AQ43" s="3">
        <v>0.19</v>
      </c>
      <c r="AR43" s="2">
        <f t="shared" si="11"/>
        <v>48450</v>
      </c>
      <c r="AS43" s="2">
        <f t="shared" si="12"/>
        <v>303450</v>
      </c>
      <c r="AT43" s="2">
        <f t="shared" si="13"/>
        <v>303450</v>
      </c>
      <c r="AU43" s="29" t="s">
        <v>303</v>
      </c>
      <c r="AV43" s="1"/>
      <c r="AW43" s="2"/>
      <c r="AX43" s="3"/>
      <c r="AY43" s="2"/>
      <c r="AZ43" s="2"/>
      <c r="BA43" s="2"/>
      <c r="BB43" s="9"/>
      <c r="BC43" s="1" t="s">
        <v>247</v>
      </c>
      <c r="BD43" s="2">
        <v>297300</v>
      </c>
      <c r="BE43" s="3">
        <v>0.19</v>
      </c>
      <c r="BF43" s="2">
        <f t="shared" si="19"/>
        <v>56487</v>
      </c>
      <c r="BG43" s="2">
        <f t="shared" si="20"/>
        <v>353787</v>
      </c>
      <c r="BH43" s="2">
        <f t="shared" si="21"/>
        <v>353787</v>
      </c>
      <c r="BI43" s="9" t="s">
        <v>317</v>
      </c>
      <c r="BJ43" s="1"/>
      <c r="BK43" s="2"/>
      <c r="BL43" s="3"/>
      <c r="BM43" s="2"/>
      <c r="BN43" s="2"/>
      <c r="BO43" s="2"/>
      <c r="BP43" s="29"/>
      <c r="BQ43" s="1"/>
      <c r="BR43" s="2"/>
      <c r="BS43" s="3"/>
      <c r="BT43" s="2"/>
      <c r="BU43" s="2"/>
      <c r="BV43" s="2"/>
      <c r="BW43" s="29"/>
      <c r="BX43" s="1" t="s">
        <v>247</v>
      </c>
      <c r="BY43" s="2">
        <v>277500</v>
      </c>
      <c r="BZ43" s="3">
        <v>0.19</v>
      </c>
      <c r="CA43" s="2">
        <f t="shared" si="14"/>
        <v>52725</v>
      </c>
      <c r="CB43" s="2">
        <f t="shared" si="15"/>
        <v>330225</v>
      </c>
      <c r="CC43" s="2">
        <f t="shared" si="16"/>
        <v>330225</v>
      </c>
      <c r="CD43" s="29" t="s">
        <v>344</v>
      </c>
      <c r="CE43" s="8">
        <f t="shared" si="17"/>
        <v>303450</v>
      </c>
      <c r="CF43" s="9" t="str" cm="1">
        <f t="array" ref="CF43">IF(CE43=J43,$F$8,IF(CE43=Q43,$M$8,IF(CE43=X43,$T$8,IF(CE43=AE43,$AA$8,IF(CE43=AL43,$AH$8,IF(CE43=AS43,$AO$8,IF(CE43=AZ43,$AV$8,IF(CE43=BG43,$BC$8,IF(CE43=BN43,$BJ$8,IF(CE43=BU43,$BQ$8,IF(CE43=CB43,$BX$8,¨¨)))))))))))</f>
        <v xml:space="preserve">INVERSIONES JIMSA SAS </v>
      </c>
      <c r="CG43" s="10">
        <v>357000</v>
      </c>
      <c r="CH43" s="10">
        <f t="shared" si="18"/>
        <v>53550</v>
      </c>
    </row>
    <row r="44" spans="1:86" ht="41.4" x14ac:dyDescent="0.3">
      <c r="A44" s="25">
        <v>35</v>
      </c>
      <c r="B44" s="26" t="s">
        <v>96</v>
      </c>
      <c r="C44" s="27" t="s">
        <v>94</v>
      </c>
      <c r="D44" s="27" t="s">
        <v>97</v>
      </c>
      <c r="E44" s="28">
        <v>1</v>
      </c>
      <c r="F44" s="1"/>
      <c r="G44" s="2"/>
      <c r="H44" s="3"/>
      <c r="I44" s="2"/>
      <c r="J44" s="2"/>
      <c r="K44" s="2"/>
      <c r="L44" s="9"/>
      <c r="M44" s="1"/>
      <c r="N44" s="2"/>
      <c r="O44" s="3"/>
      <c r="P44" s="2"/>
      <c r="Q44" s="2"/>
      <c r="R44" s="2"/>
      <c r="S44" s="29"/>
      <c r="T44" s="1"/>
      <c r="U44" s="2"/>
      <c r="V44" s="3"/>
      <c r="W44" s="2"/>
      <c r="X44" s="2"/>
      <c r="Y44" s="2"/>
      <c r="Z44" s="9"/>
      <c r="AA44" s="1" t="s">
        <v>268</v>
      </c>
      <c r="AB44" s="2">
        <v>4500000</v>
      </c>
      <c r="AC44" s="3">
        <v>0.19</v>
      </c>
      <c r="AD44" s="2">
        <f t="shared" si="37"/>
        <v>855000</v>
      </c>
      <c r="AE44" s="2">
        <f t="shared" si="38"/>
        <v>5355000</v>
      </c>
      <c r="AF44" s="2">
        <f t="shared" si="39"/>
        <v>5355000</v>
      </c>
      <c r="AG44" s="9" t="s">
        <v>279</v>
      </c>
      <c r="AH44" s="1" t="s">
        <v>281</v>
      </c>
      <c r="AI44" s="2">
        <v>2472624</v>
      </c>
      <c r="AJ44" s="3">
        <v>0.19</v>
      </c>
      <c r="AK44" s="2">
        <f t="shared" si="34"/>
        <v>469798.56</v>
      </c>
      <c r="AL44" s="2">
        <f t="shared" si="35"/>
        <v>2942423</v>
      </c>
      <c r="AM44" s="2">
        <f t="shared" si="36"/>
        <v>2942423</v>
      </c>
      <c r="AN44" s="9">
        <v>35</v>
      </c>
      <c r="AO44" s="1"/>
      <c r="AP44" s="2"/>
      <c r="AQ44" s="3"/>
      <c r="AR44" s="2"/>
      <c r="AS44" s="2"/>
      <c r="AT44" s="2"/>
      <c r="AU44" s="29"/>
      <c r="AV44" s="1"/>
      <c r="AW44" s="2"/>
      <c r="AX44" s="3"/>
      <c r="AY44" s="2"/>
      <c r="AZ44" s="2"/>
      <c r="BA44" s="2"/>
      <c r="BB44" s="9"/>
      <c r="BC44" s="1"/>
      <c r="BD44" s="2"/>
      <c r="BE44" s="3"/>
      <c r="BF44" s="2"/>
      <c r="BG44" s="2"/>
      <c r="BH44" s="2"/>
      <c r="BI44" s="9"/>
      <c r="BJ44" s="1"/>
      <c r="BK44" s="2"/>
      <c r="BL44" s="3"/>
      <c r="BM44" s="2"/>
      <c r="BN44" s="2"/>
      <c r="BO44" s="2"/>
      <c r="BP44" s="29"/>
      <c r="BQ44" s="1"/>
      <c r="BR44" s="2"/>
      <c r="BS44" s="3"/>
      <c r="BT44" s="2"/>
      <c r="BU44" s="2"/>
      <c r="BV44" s="2"/>
      <c r="BW44" s="29"/>
      <c r="BX44" s="1" t="s">
        <v>335</v>
      </c>
      <c r="BY44" s="2">
        <v>4162500</v>
      </c>
      <c r="BZ44" s="3">
        <v>0.19</v>
      </c>
      <c r="CA44" s="2">
        <f t="shared" si="14"/>
        <v>790875</v>
      </c>
      <c r="CB44" s="2">
        <f t="shared" si="15"/>
        <v>4953375</v>
      </c>
      <c r="CC44" s="2">
        <f t="shared" si="16"/>
        <v>4953375</v>
      </c>
      <c r="CD44" s="29" t="s">
        <v>344</v>
      </c>
      <c r="CE44" s="8">
        <f t="shared" si="17"/>
        <v>2942423</v>
      </c>
      <c r="CF44" s="9" t="str" cm="1">
        <f t="array" ref="CF44">IF(CE44=J44,$F$8,IF(CE44=Q44,$M$8,IF(CE44=X44,$T$8,IF(CE44=AE44,$AA$8,IF(CE44=AL44,$AH$8,IF(CE44=AS44,$AO$8,IF(CE44=AZ44,$AV$8,IF(CE44=BG44,$BC$8,IF(CE44=BN44,$BJ$8,IF(CE44=BU44,$BQ$8,IF(CE44=CB44,$BX$8,¨¨)))))))))))</f>
        <v>INSTRUMENTACION Y SOLUCIONES PARA LABORATORIOS SAS</v>
      </c>
      <c r="CG44" s="10">
        <v>5355000</v>
      </c>
      <c r="CH44" s="10">
        <f t="shared" si="18"/>
        <v>2412577</v>
      </c>
    </row>
    <row r="45" spans="1:86" ht="41.4" x14ac:dyDescent="0.3">
      <c r="A45" s="25">
        <v>36</v>
      </c>
      <c r="B45" s="26" t="s">
        <v>25</v>
      </c>
      <c r="C45" s="27" t="s">
        <v>94</v>
      </c>
      <c r="D45" s="27" t="s">
        <v>98</v>
      </c>
      <c r="E45" s="28">
        <v>1</v>
      </c>
      <c r="F45" s="1"/>
      <c r="G45" s="2"/>
      <c r="H45" s="3"/>
      <c r="I45" s="2"/>
      <c r="J45" s="2"/>
      <c r="K45" s="2"/>
      <c r="L45" s="9"/>
      <c r="M45" s="1"/>
      <c r="N45" s="2"/>
      <c r="O45" s="3"/>
      <c r="P45" s="2"/>
      <c r="Q45" s="2"/>
      <c r="R45" s="2"/>
      <c r="S45" s="29"/>
      <c r="T45" s="1"/>
      <c r="U45" s="2"/>
      <c r="V45" s="3"/>
      <c r="W45" s="2"/>
      <c r="X45" s="2"/>
      <c r="Y45" s="2"/>
      <c r="Z45" s="9"/>
      <c r="AA45" s="1" t="s">
        <v>269</v>
      </c>
      <c r="AB45" s="2">
        <v>279000</v>
      </c>
      <c r="AC45" s="3">
        <v>0.19</v>
      </c>
      <c r="AD45" s="2">
        <f t="shared" si="37"/>
        <v>53010</v>
      </c>
      <c r="AE45" s="2">
        <f t="shared" si="38"/>
        <v>332010</v>
      </c>
      <c r="AF45" s="2">
        <f t="shared" si="39"/>
        <v>332010</v>
      </c>
      <c r="AG45" s="9"/>
      <c r="AH45" s="1" t="s">
        <v>281</v>
      </c>
      <c r="AI45" s="2">
        <v>201247</v>
      </c>
      <c r="AJ45" s="3">
        <v>0.19</v>
      </c>
      <c r="AK45" s="2">
        <f t="shared" si="34"/>
        <v>38236.93</v>
      </c>
      <c r="AL45" s="2">
        <f t="shared" si="35"/>
        <v>239484</v>
      </c>
      <c r="AM45" s="2">
        <f t="shared" si="36"/>
        <v>239484</v>
      </c>
      <c r="AN45" s="9">
        <v>35</v>
      </c>
      <c r="AO45" s="1"/>
      <c r="AP45" s="2"/>
      <c r="AQ45" s="3"/>
      <c r="AR45" s="2"/>
      <c r="AS45" s="2"/>
      <c r="AT45" s="2"/>
      <c r="AU45" s="29"/>
      <c r="AV45" s="1"/>
      <c r="AW45" s="2"/>
      <c r="AX45" s="3"/>
      <c r="AY45" s="2"/>
      <c r="AZ45" s="2"/>
      <c r="BA45" s="2"/>
      <c r="BB45" s="9"/>
      <c r="BC45" s="1"/>
      <c r="BD45" s="2"/>
      <c r="BE45" s="3"/>
      <c r="BF45" s="2"/>
      <c r="BG45" s="2"/>
      <c r="BH45" s="2"/>
      <c r="BI45" s="9"/>
      <c r="BJ45" s="1"/>
      <c r="BK45" s="2"/>
      <c r="BL45" s="3"/>
      <c r="BM45" s="2"/>
      <c r="BN45" s="2"/>
      <c r="BO45" s="2"/>
      <c r="BP45" s="29"/>
      <c r="BQ45" s="1"/>
      <c r="BR45" s="2"/>
      <c r="BS45" s="3"/>
      <c r="BT45" s="2"/>
      <c r="BU45" s="2"/>
      <c r="BV45" s="2"/>
      <c r="BW45" s="29"/>
      <c r="BX45" s="1" t="s">
        <v>335</v>
      </c>
      <c r="BY45" s="2">
        <v>368319.27500000002</v>
      </c>
      <c r="BZ45" s="3">
        <v>0.19</v>
      </c>
      <c r="CA45" s="2">
        <f t="shared" si="14"/>
        <v>69980.662250000008</v>
      </c>
      <c r="CB45" s="2">
        <f t="shared" si="15"/>
        <v>438300</v>
      </c>
      <c r="CC45" s="2">
        <f t="shared" si="16"/>
        <v>438300</v>
      </c>
      <c r="CD45" s="29" t="s">
        <v>344</v>
      </c>
      <c r="CE45" s="8">
        <f t="shared" si="17"/>
        <v>239484</v>
      </c>
      <c r="CF45" s="9" t="str" cm="1">
        <f t="array" ref="CF45">IF(CE45=J45,$F$8,IF(CE45=Q45,$M$8,IF(CE45=X45,$T$8,IF(CE45=AE45,$AA$8,IF(CE45=AL45,$AH$8,IF(CE45=AS45,$AO$8,IF(CE45=AZ45,$AV$8,IF(CE45=BG45,$BC$8,IF(CE45=BN45,$BJ$8,IF(CE45=BU45,$BQ$8,IF(CE45=CB45,$BX$8,¨¨)))))))))))</f>
        <v>INSTRUMENTACION Y SOLUCIONES PARA LABORATORIOS SAS</v>
      </c>
      <c r="CG45" s="10">
        <v>473838</v>
      </c>
      <c r="CH45" s="10">
        <f t="shared" si="18"/>
        <v>234354</v>
      </c>
    </row>
    <row r="46" spans="1:86" ht="55.2" x14ac:dyDescent="0.3">
      <c r="A46" s="25">
        <v>37</v>
      </c>
      <c r="B46" s="26" t="s">
        <v>99</v>
      </c>
      <c r="C46" s="27" t="s">
        <v>8</v>
      </c>
      <c r="D46" s="27" t="s">
        <v>100</v>
      </c>
      <c r="E46" s="28">
        <v>2</v>
      </c>
      <c r="F46" s="1"/>
      <c r="G46" s="2"/>
      <c r="H46" s="3"/>
      <c r="I46" s="2"/>
      <c r="J46" s="2"/>
      <c r="K46" s="2"/>
      <c r="L46" s="9"/>
      <c r="M46" s="1" t="s">
        <v>252</v>
      </c>
      <c r="N46" s="2">
        <v>3359318</v>
      </c>
      <c r="O46" s="3">
        <v>0.19</v>
      </c>
      <c r="P46" s="2">
        <f t="shared" si="28"/>
        <v>638270.42000000004</v>
      </c>
      <c r="Q46" s="2">
        <f t="shared" si="29"/>
        <v>3997588</v>
      </c>
      <c r="R46" s="2">
        <f t="shared" si="30"/>
        <v>7995176</v>
      </c>
      <c r="S46" s="29">
        <v>60</v>
      </c>
      <c r="T46" s="1"/>
      <c r="U46" s="2"/>
      <c r="V46" s="3"/>
      <c r="W46" s="2"/>
      <c r="X46" s="2"/>
      <c r="Y46" s="2"/>
      <c r="Z46" s="9"/>
      <c r="AA46" s="1"/>
      <c r="AB46" s="2"/>
      <c r="AC46" s="3"/>
      <c r="AD46" s="2"/>
      <c r="AE46" s="2"/>
      <c r="AF46" s="2"/>
      <c r="AG46" s="9"/>
      <c r="AH46" s="1"/>
      <c r="AI46" s="2"/>
      <c r="AJ46" s="3"/>
      <c r="AK46" s="2"/>
      <c r="AL46" s="2"/>
      <c r="AM46" s="2"/>
      <c r="AN46" s="9"/>
      <c r="AO46" s="1" t="s">
        <v>289</v>
      </c>
      <c r="AP46" s="2">
        <v>4725000</v>
      </c>
      <c r="AQ46" s="3">
        <v>0.19</v>
      </c>
      <c r="AR46" s="2">
        <f t="shared" si="11"/>
        <v>897750</v>
      </c>
      <c r="AS46" s="2">
        <f t="shared" si="12"/>
        <v>5622750</v>
      </c>
      <c r="AT46" s="2">
        <f t="shared" si="13"/>
        <v>11245500</v>
      </c>
      <c r="AU46" s="29" t="s">
        <v>304</v>
      </c>
      <c r="AV46" s="1"/>
      <c r="AW46" s="2"/>
      <c r="AX46" s="3"/>
      <c r="AY46" s="2"/>
      <c r="AZ46" s="2"/>
      <c r="BA46" s="2"/>
      <c r="BB46" s="9"/>
      <c r="BC46" s="1" t="s">
        <v>312</v>
      </c>
      <c r="BD46" s="2">
        <v>3990000</v>
      </c>
      <c r="BE46" s="3">
        <v>0.19</v>
      </c>
      <c r="BF46" s="2">
        <f t="shared" si="19"/>
        <v>758100</v>
      </c>
      <c r="BG46" s="2">
        <f t="shared" si="20"/>
        <v>4748100</v>
      </c>
      <c r="BH46" s="2">
        <f t="shared" si="21"/>
        <v>9496200</v>
      </c>
      <c r="BI46" s="9" t="s">
        <v>317</v>
      </c>
      <c r="BJ46" s="1"/>
      <c r="BK46" s="2"/>
      <c r="BL46" s="3"/>
      <c r="BM46" s="2"/>
      <c r="BN46" s="2"/>
      <c r="BO46" s="2"/>
      <c r="BP46" s="29"/>
      <c r="BQ46" s="1" t="s">
        <v>324</v>
      </c>
      <c r="BR46" s="2">
        <v>3000000</v>
      </c>
      <c r="BS46" s="3">
        <v>0.19</v>
      </c>
      <c r="BT46" s="2">
        <f t="shared" si="31"/>
        <v>570000</v>
      </c>
      <c r="BU46" s="2">
        <f t="shared" si="32"/>
        <v>3570000</v>
      </c>
      <c r="BV46" s="2">
        <f t="shared" si="33"/>
        <v>7140000</v>
      </c>
      <c r="BW46" s="29" t="s">
        <v>325</v>
      </c>
      <c r="BX46" s="1" t="s">
        <v>336</v>
      </c>
      <c r="BY46" s="2">
        <v>4440096.2</v>
      </c>
      <c r="BZ46" s="3">
        <v>0.19</v>
      </c>
      <c r="CA46" s="2">
        <f t="shared" si="14"/>
        <v>843618.27800000005</v>
      </c>
      <c r="CB46" s="2">
        <f t="shared" si="15"/>
        <v>5283714</v>
      </c>
      <c r="CC46" s="2">
        <f t="shared" si="16"/>
        <v>10567428</v>
      </c>
      <c r="CD46" s="29" t="s">
        <v>344</v>
      </c>
      <c r="CE46" s="8">
        <f t="shared" si="17"/>
        <v>3570000</v>
      </c>
      <c r="CF46" s="9" t="str" cm="1">
        <f t="array" ref="CF46">IF(CE46=J46,$F$8,IF(CE46=Q46,$M$8,IF(CE46=X46,$T$8,IF(CE46=AE46,$AA$8,IF(CE46=AL46,$AH$8,IF(CE46=AS46,$AO$8,IF(CE46=AZ46,$AV$8,IF(CE46=BG46,$BC$8,IF(CE46=BN46,$BJ$8,IF(CE46=BU46,$BQ$8,IF(CE46=CB46,$BX$8,¨¨)))))))))))</f>
        <v>Scientific Products SAS</v>
      </c>
      <c r="CG46" s="10">
        <v>5712124</v>
      </c>
      <c r="CH46" s="10">
        <f t="shared" si="18"/>
        <v>2142124</v>
      </c>
    </row>
    <row r="47" spans="1:86" ht="41.4" x14ac:dyDescent="0.3">
      <c r="A47" s="25">
        <v>38</v>
      </c>
      <c r="B47" s="26" t="s">
        <v>101</v>
      </c>
      <c r="C47" s="27" t="s">
        <v>94</v>
      </c>
      <c r="D47" s="27" t="s">
        <v>102</v>
      </c>
      <c r="E47" s="28">
        <v>1</v>
      </c>
      <c r="F47" s="1"/>
      <c r="G47" s="2"/>
      <c r="H47" s="3"/>
      <c r="I47" s="2"/>
      <c r="J47" s="2"/>
      <c r="K47" s="2"/>
      <c r="L47" s="9"/>
      <c r="M47" s="1"/>
      <c r="N47" s="2"/>
      <c r="O47" s="3"/>
      <c r="P47" s="2"/>
      <c r="Q47" s="2"/>
      <c r="R47" s="2"/>
      <c r="S47" s="29"/>
      <c r="T47" s="1"/>
      <c r="U47" s="2"/>
      <c r="V47" s="3"/>
      <c r="W47" s="2"/>
      <c r="X47" s="2"/>
      <c r="Y47" s="2"/>
      <c r="Z47" s="9"/>
      <c r="AA47" s="1" t="s">
        <v>270</v>
      </c>
      <c r="AB47" s="2">
        <v>1870000</v>
      </c>
      <c r="AC47" s="3">
        <v>0.19</v>
      </c>
      <c r="AD47" s="2">
        <f t="shared" si="37"/>
        <v>355300</v>
      </c>
      <c r="AE47" s="2">
        <f t="shared" si="38"/>
        <v>2225300</v>
      </c>
      <c r="AF47" s="2">
        <f t="shared" si="39"/>
        <v>2225300</v>
      </c>
      <c r="AG47" s="9" t="s">
        <v>278</v>
      </c>
      <c r="AH47" s="1"/>
      <c r="AI47" s="2"/>
      <c r="AJ47" s="3"/>
      <c r="AK47" s="2"/>
      <c r="AL47" s="2"/>
      <c r="AM47" s="2"/>
      <c r="AN47" s="9"/>
      <c r="AO47" s="1"/>
      <c r="AP47" s="2"/>
      <c r="AQ47" s="3"/>
      <c r="AR47" s="2"/>
      <c r="AS47" s="2"/>
      <c r="AT47" s="2"/>
      <c r="AU47" s="29"/>
      <c r="AV47" s="1"/>
      <c r="AW47" s="2"/>
      <c r="AX47" s="3"/>
      <c r="AY47" s="2"/>
      <c r="AZ47" s="2"/>
      <c r="BA47" s="2"/>
      <c r="BB47" s="9"/>
      <c r="BC47" s="1"/>
      <c r="BD47" s="2"/>
      <c r="BE47" s="3"/>
      <c r="BF47" s="2"/>
      <c r="BG47" s="2"/>
      <c r="BH47" s="2"/>
      <c r="BI47" s="9"/>
      <c r="BJ47" s="1"/>
      <c r="BK47" s="2"/>
      <c r="BL47" s="3"/>
      <c r="BM47" s="2"/>
      <c r="BN47" s="2"/>
      <c r="BO47" s="2"/>
      <c r="BP47" s="29"/>
      <c r="BQ47" s="1"/>
      <c r="BR47" s="2"/>
      <c r="BS47" s="3"/>
      <c r="BT47" s="2"/>
      <c r="BU47" s="2"/>
      <c r="BV47" s="2"/>
      <c r="BW47" s="29"/>
      <c r="BX47" s="1" t="s">
        <v>335</v>
      </c>
      <c r="BY47" s="2">
        <v>1757500</v>
      </c>
      <c r="BZ47" s="3">
        <v>0.19</v>
      </c>
      <c r="CA47" s="2">
        <f t="shared" si="14"/>
        <v>333925</v>
      </c>
      <c r="CB47" s="2">
        <f t="shared" si="15"/>
        <v>2091425</v>
      </c>
      <c r="CC47" s="2">
        <f t="shared" si="16"/>
        <v>2091425</v>
      </c>
      <c r="CD47" s="29" t="s">
        <v>344</v>
      </c>
      <c r="CE47" s="8">
        <f t="shared" si="17"/>
        <v>2091425</v>
      </c>
      <c r="CF47" s="9" t="str" cm="1">
        <f t="array" ref="CF47">IF(CE47=J47,$F$8,IF(CE47=Q47,$M$8,IF(CE47=X47,$T$8,IF(CE47=AE47,$AA$8,IF(CE47=AL47,$AH$8,IF(CE47=AS47,$AO$8,IF(CE47=AZ47,$AV$8,IF(CE47=BG47,$BC$8,IF(CE47=BN47,$BJ$8,IF(CE47=BU47,$BQ$8,IF(CE47=CB47,$BX$8,¨¨)))))))))))</f>
        <v xml:space="preserve">YEQUIM SAS  </v>
      </c>
      <c r="CG47" s="10">
        <v>2261000</v>
      </c>
      <c r="CH47" s="10">
        <f t="shared" si="18"/>
        <v>169575</v>
      </c>
    </row>
    <row r="48" spans="1:86" ht="41.4" x14ac:dyDescent="0.3">
      <c r="A48" s="25">
        <v>39</v>
      </c>
      <c r="B48" s="26" t="s">
        <v>103</v>
      </c>
      <c r="C48" s="27" t="s">
        <v>8</v>
      </c>
      <c r="D48" s="27" t="s">
        <v>104</v>
      </c>
      <c r="E48" s="28">
        <v>4</v>
      </c>
      <c r="F48" s="1"/>
      <c r="G48" s="2"/>
      <c r="H48" s="3"/>
      <c r="I48" s="2"/>
      <c r="J48" s="2"/>
      <c r="K48" s="2"/>
      <c r="L48" s="9"/>
      <c r="M48" s="1"/>
      <c r="N48" s="2"/>
      <c r="O48" s="3"/>
      <c r="P48" s="2"/>
      <c r="Q48" s="2"/>
      <c r="R48" s="2"/>
      <c r="S48" s="29"/>
      <c r="T48" s="1"/>
      <c r="U48" s="2"/>
      <c r="V48" s="3"/>
      <c r="W48" s="2"/>
      <c r="X48" s="2"/>
      <c r="Y48" s="2"/>
      <c r="Z48" s="9"/>
      <c r="AA48" s="1"/>
      <c r="AB48" s="2"/>
      <c r="AC48" s="3"/>
      <c r="AD48" s="2"/>
      <c r="AE48" s="2"/>
      <c r="AF48" s="2"/>
      <c r="AG48" s="9"/>
      <c r="AH48" s="1"/>
      <c r="AI48" s="2"/>
      <c r="AJ48" s="3"/>
      <c r="AK48" s="2"/>
      <c r="AL48" s="2"/>
      <c r="AM48" s="2"/>
      <c r="AN48" s="9"/>
      <c r="AO48" s="1" t="s">
        <v>104</v>
      </c>
      <c r="AP48" s="2">
        <v>73000</v>
      </c>
      <c r="AQ48" s="3">
        <v>0.19</v>
      </c>
      <c r="AR48" s="2">
        <f t="shared" si="11"/>
        <v>13870</v>
      </c>
      <c r="AS48" s="2">
        <f t="shared" si="12"/>
        <v>86870</v>
      </c>
      <c r="AT48" s="2">
        <f t="shared" si="13"/>
        <v>347480</v>
      </c>
      <c r="AU48" s="29" t="s">
        <v>304</v>
      </c>
      <c r="AV48" s="1"/>
      <c r="AW48" s="2"/>
      <c r="AX48" s="3"/>
      <c r="AY48" s="2"/>
      <c r="AZ48" s="2"/>
      <c r="BA48" s="2"/>
      <c r="BB48" s="9"/>
      <c r="BC48" s="1"/>
      <c r="BD48" s="2"/>
      <c r="BE48" s="3"/>
      <c r="BF48" s="2"/>
      <c r="BG48" s="2"/>
      <c r="BH48" s="2"/>
      <c r="BI48" s="9"/>
      <c r="BJ48" s="1"/>
      <c r="BK48" s="2"/>
      <c r="BL48" s="3"/>
      <c r="BM48" s="2"/>
      <c r="BN48" s="2"/>
      <c r="BO48" s="2"/>
      <c r="BP48" s="29"/>
      <c r="BQ48" s="1"/>
      <c r="BR48" s="2"/>
      <c r="BS48" s="3"/>
      <c r="BT48" s="2"/>
      <c r="BU48" s="2"/>
      <c r="BV48" s="2"/>
      <c r="BW48" s="29"/>
      <c r="BX48" s="1" t="s">
        <v>336</v>
      </c>
      <c r="BY48" s="2">
        <v>67525</v>
      </c>
      <c r="BZ48" s="3">
        <v>0.19</v>
      </c>
      <c r="CA48" s="2">
        <f t="shared" si="14"/>
        <v>12829.75</v>
      </c>
      <c r="CB48" s="2">
        <f t="shared" si="15"/>
        <v>80355</v>
      </c>
      <c r="CC48" s="2">
        <f t="shared" si="16"/>
        <v>321420</v>
      </c>
      <c r="CD48" s="29" t="s">
        <v>344</v>
      </c>
      <c r="CE48" s="8">
        <f t="shared" si="17"/>
        <v>80355</v>
      </c>
      <c r="CF48" s="9" t="str" cm="1">
        <f t="array" ref="CF48">IF(CE48=J48,$F$8,IF(CE48=Q48,$M$8,IF(CE48=X48,$T$8,IF(CE48=AE48,$AA$8,IF(CE48=AL48,$AH$8,IF(CE48=AS48,$AO$8,IF(CE48=AZ48,$AV$8,IF(CE48=BG48,$BC$8,IF(CE48=BN48,$BJ$8,IF(CE48=BU48,$BQ$8,IF(CE48=CB48,$BX$8,¨¨)))))))))))</f>
        <v xml:space="preserve">YEQUIM SAS  </v>
      </c>
      <c r="CG48" s="10">
        <v>86870</v>
      </c>
      <c r="CH48" s="10">
        <f t="shared" si="18"/>
        <v>6515</v>
      </c>
    </row>
    <row r="49" spans="1:86" ht="41.4" x14ac:dyDescent="0.3">
      <c r="A49" s="25">
        <v>40</v>
      </c>
      <c r="B49" s="26" t="s">
        <v>105</v>
      </c>
      <c r="C49" s="27" t="s">
        <v>8</v>
      </c>
      <c r="D49" s="27" t="s">
        <v>106</v>
      </c>
      <c r="E49" s="28">
        <v>12</v>
      </c>
      <c r="F49" s="1"/>
      <c r="G49" s="2"/>
      <c r="H49" s="3"/>
      <c r="I49" s="2"/>
      <c r="J49" s="2"/>
      <c r="K49" s="2"/>
      <c r="L49" s="9"/>
      <c r="M49" s="1"/>
      <c r="N49" s="2"/>
      <c r="O49" s="3"/>
      <c r="P49" s="2"/>
      <c r="Q49" s="2"/>
      <c r="R49" s="2"/>
      <c r="S49" s="29"/>
      <c r="T49" s="1"/>
      <c r="U49" s="2"/>
      <c r="V49" s="3"/>
      <c r="W49" s="2"/>
      <c r="X49" s="2"/>
      <c r="Y49" s="2"/>
      <c r="Z49" s="9"/>
      <c r="AA49" s="1"/>
      <c r="AB49" s="2"/>
      <c r="AC49" s="3"/>
      <c r="AD49" s="2"/>
      <c r="AE49" s="2"/>
      <c r="AF49" s="2"/>
      <c r="AG49" s="9"/>
      <c r="AH49" s="1"/>
      <c r="AI49" s="2"/>
      <c r="AJ49" s="3"/>
      <c r="AK49" s="2"/>
      <c r="AL49" s="2"/>
      <c r="AM49" s="2"/>
      <c r="AN49" s="9"/>
      <c r="AO49" s="1" t="s">
        <v>106</v>
      </c>
      <c r="AP49" s="2">
        <v>462000</v>
      </c>
      <c r="AQ49" s="3">
        <v>0.19</v>
      </c>
      <c r="AR49" s="2">
        <f t="shared" si="11"/>
        <v>87780</v>
      </c>
      <c r="AS49" s="2">
        <f t="shared" si="12"/>
        <v>549780</v>
      </c>
      <c r="AT49" s="2">
        <f t="shared" si="13"/>
        <v>6597360</v>
      </c>
      <c r="AU49" s="29" t="s">
        <v>304</v>
      </c>
      <c r="AV49" s="1"/>
      <c r="AW49" s="2"/>
      <c r="AX49" s="3"/>
      <c r="AY49" s="2"/>
      <c r="AZ49" s="2"/>
      <c r="BA49" s="2"/>
      <c r="BB49" s="9"/>
      <c r="BC49" s="1"/>
      <c r="BD49" s="2"/>
      <c r="BE49" s="3"/>
      <c r="BF49" s="2"/>
      <c r="BG49" s="2"/>
      <c r="BH49" s="2"/>
      <c r="BI49" s="9"/>
      <c r="BJ49" s="1"/>
      <c r="BK49" s="2"/>
      <c r="BL49" s="3"/>
      <c r="BM49" s="2"/>
      <c r="BN49" s="2"/>
      <c r="BO49" s="2"/>
      <c r="BP49" s="29"/>
      <c r="BQ49" s="1" t="s">
        <v>324</v>
      </c>
      <c r="BR49" s="2">
        <v>330000</v>
      </c>
      <c r="BS49" s="3">
        <v>0.19</v>
      </c>
      <c r="BT49" s="2">
        <f t="shared" si="31"/>
        <v>62700</v>
      </c>
      <c r="BU49" s="2">
        <f t="shared" si="32"/>
        <v>392700</v>
      </c>
      <c r="BV49" s="2">
        <f t="shared" si="33"/>
        <v>4712400</v>
      </c>
      <c r="BW49" s="29" t="s">
        <v>325</v>
      </c>
      <c r="BX49" s="1" t="s">
        <v>336</v>
      </c>
      <c r="BY49" s="2">
        <v>496724.53749999998</v>
      </c>
      <c r="BZ49" s="3">
        <v>0.19</v>
      </c>
      <c r="CA49" s="2">
        <f t="shared" si="14"/>
        <v>94377.662125000003</v>
      </c>
      <c r="CB49" s="2">
        <f t="shared" si="15"/>
        <v>591102</v>
      </c>
      <c r="CC49" s="2">
        <f t="shared" si="16"/>
        <v>7093224</v>
      </c>
      <c r="CD49" s="29" t="s">
        <v>344</v>
      </c>
      <c r="CE49" s="8">
        <f t="shared" si="17"/>
        <v>392700</v>
      </c>
      <c r="CF49" s="9" t="str" cm="1">
        <f t="array" ref="CF49">IF(CE49=J49,$F$8,IF(CE49=Q49,$M$8,IF(CE49=X49,$T$8,IF(CE49=AE49,$AA$8,IF(CE49=AL49,$AH$8,IF(CE49=AS49,$AO$8,IF(CE49=AZ49,$AV$8,IF(CE49=BG49,$BC$8,IF(CE49=BN49,$BJ$8,IF(CE49=BU49,$BQ$8,IF(CE49=CB49,$BX$8,¨¨)))))))))))</f>
        <v>Scientific Products SAS</v>
      </c>
      <c r="CG49" s="10">
        <v>639029</v>
      </c>
      <c r="CH49" s="10">
        <f t="shared" si="18"/>
        <v>246329</v>
      </c>
    </row>
    <row r="50" spans="1:86" ht="41.4" x14ac:dyDescent="0.3">
      <c r="A50" s="25">
        <v>41</v>
      </c>
      <c r="B50" s="26" t="s">
        <v>107</v>
      </c>
      <c r="C50" s="27" t="s">
        <v>108</v>
      </c>
      <c r="D50" s="27" t="s">
        <v>109</v>
      </c>
      <c r="E50" s="28">
        <v>3</v>
      </c>
      <c r="F50" s="1"/>
      <c r="G50" s="2"/>
      <c r="H50" s="3"/>
      <c r="I50" s="2"/>
      <c r="J50" s="2"/>
      <c r="K50" s="2"/>
      <c r="L50" s="9"/>
      <c r="M50" s="1"/>
      <c r="N50" s="2"/>
      <c r="O50" s="3"/>
      <c r="P50" s="2"/>
      <c r="Q50" s="2"/>
      <c r="R50" s="2"/>
      <c r="S50" s="29"/>
      <c r="T50" s="1"/>
      <c r="U50" s="2"/>
      <c r="V50" s="3"/>
      <c r="W50" s="2"/>
      <c r="X50" s="2"/>
      <c r="Y50" s="2"/>
      <c r="Z50" s="9"/>
      <c r="AA50" s="1" t="s">
        <v>109</v>
      </c>
      <c r="AB50" s="2">
        <v>275000</v>
      </c>
      <c r="AC50" s="3">
        <v>0.19</v>
      </c>
      <c r="AD50" s="2">
        <f t="shared" si="37"/>
        <v>52250</v>
      </c>
      <c r="AE50" s="2">
        <f t="shared" si="38"/>
        <v>327250</v>
      </c>
      <c r="AF50" s="2">
        <f t="shared" si="39"/>
        <v>981750</v>
      </c>
      <c r="AG50" s="9" t="s">
        <v>278</v>
      </c>
      <c r="AH50" s="1" t="s">
        <v>281</v>
      </c>
      <c r="AI50" s="2">
        <v>175297</v>
      </c>
      <c r="AJ50" s="3">
        <v>0.19</v>
      </c>
      <c r="AK50" s="2">
        <f t="shared" si="34"/>
        <v>33306.43</v>
      </c>
      <c r="AL50" s="2">
        <f t="shared" si="35"/>
        <v>208603</v>
      </c>
      <c r="AM50" s="2">
        <f t="shared" si="36"/>
        <v>625809</v>
      </c>
      <c r="AN50" s="9">
        <v>35</v>
      </c>
      <c r="AO50" s="1"/>
      <c r="AP50" s="2"/>
      <c r="AQ50" s="3"/>
      <c r="AR50" s="2"/>
      <c r="AS50" s="2"/>
      <c r="AT50" s="2"/>
      <c r="AU50" s="29"/>
      <c r="AV50" s="1"/>
      <c r="AW50" s="2"/>
      <c r="AX50" s="3"/>
      <c r="AY50" s="2"/>
      <c r="AZ50" s="2"/>
      <c r="BA50" s="2"/>
      <c r="BB50" s="9"/>
      <c r="BC50" s="1"/>
      <c r="BD50" s="2"/>
      <c r="BE50" s="3"/>
      <c r="BF50" s="2"/>
      <c r="BG50" s="2"/>
      <c r="BH50" s="2"/>
      <c r="BI50" s="9"/>
      <c r="BJ50" s="1"/>
      <c r="BK50" s="2"/>
      <c r="BL50" s="3"/>
      <c r="BM50" s="2"/>
      <c r="BN50" s="2"/>
      <c r="BO50" s="2"/>
      <c r="BP50" s="29"/>
      <c r="BQ50" s="1" t="s">
        <v>141</v>
      </c>
      <c r="BR50" s="2">
        <v>384000</v>
      </c>
      <c r="BS50" s="3">
        <v>0.19</v>
      </c>
      <c r="BT50" s="2">
        <f t="shared" si="31"/>
        <v>72960</v>
      </c>
      <c r="BU50" s="2">
        <f t="shared" si="32"/>
        <v>456960</v>
      </c>
      <c r="BV50" s="2">
        <f t="shared" si="33"/>
        <v>1370880</v>
      </c>
      <c r="BW50" s="29" t="s">
        <v>325</v>
      </c>
      <c r="BX50" s="1" t="s">
        <v>335</v>
      </c>
      <c r="BY50" s="2">
        <v>601250</v>
      </c>
      <c r="BZ50" s="3">
        <v>0.19</v>
      </c>
      <c r="CA50" s="2">
        <f t="shared" si="14"/>
        <v>114237.5</v>
      </c>
      <c r="CB50" s="2">
        <f t="shared" si="15"/>
        <v>715488</v>
      </c>
      <c r="CC50" s="2">
        <f t="shared" si="16"/>
        <v>2146464</v>
      </c>
      <c r="CD50" s="29" t="s">
        <v>344</v>
      </c>
      <c r="CE50" s="8">
        <f t="shared" si="17"/>
        <v>208603</v>
      </c>
      <c r="CF50" s="9" t="str" cm="1">
        <f t="array" ref="CF50">IF(CE50=J50,$F$8,IF(CE50=Q50,$M$8,IF(CE50=X50,$T$8,IF(CE50=AE50,$AA$8,IF(CE50=AL50,$AH$8,IF(CE50=AS50,$AO$8,IF(CE50=AZ50,$AV$8,IF(CE50=BG50,$BC$8,IF(CE50=BN50,$BJ$8,IF(CE50=BU50,$BQ$8,IF(CE50=CB50,$BX$8,¨¨)))))))))))</f>
        <v>INSTRUMENTACION Y SOLUCIONES PARA LABORATORIOS SAS</v>
      </c>
      <c r="CG50" s="10">
        <v>773500</v>
      </c>
      <c r="CH50" s="10">
        <f t="shared" si="18"/>
        <v>564897</v>
      </c>
    </row>
    <row r="51" spans="1:86" ht="27.6" x14ac:dyDescent="0.3">
      <c r="A51" s="25">
        <v>42</v>
      </c>
      <c r="B51" s="26" t="s">
        <v>110</v>
      </c>
      <c r="C51" s="27" t="s">
        <v>20</v>
      </c>
      <c r="D51" s="27" t="s">
        <v>111</v>
      </c>
      <c r="E51" s="28">
        <v>2</v>
      </c>
      <c r="F51" s="1"/>
      <c r="G51" s="2"/>
      <c r="H51" s="3"/>
      <c r="I51" s="2"/>
      <c r="J51" s="2"/>
      <c r="K51" s="2"/>
      <c r="L51" s="9"/>
      <c r="M51" s="1"/>
      <c r="N51" s="2"/>
      <c r="O51" s="3"/>
      <c r="P51" s="2"/>
      <c r="Q51" s="2"/>
      <c r="R51" s="2"/>
      <c r="S51" s="29"/>
      <c r="T51" s="1" t="s">
        <v>258</v>
      </c>
      <c r="U51" s="2">
        <v>247700</v>
      </c>
      <c r="V51" s="3">
        <v>0.19</v>
      </c>
      <c r="W51" s="2">
        <f t="shared" si="8"/>
        <v>47063</v>
      </c>
      <c r="X51" s="2">
        <f t="shared" si="9"/>
        <v>294763</v>
      </c>
      <c r="Y51" s="2">
        <f t="shared" si="10"/>
        <v>589526</v>
      </c>
      <c r="Z51" s="9" t="s">
        <v>264</v>
      </c>
      <c r="AA51" s="1"/>
      <c r="AB51" s="2"/>
      <c r="AC51" s="3"/>
      <c r="AD51" s="2"/>
      <c r="AE51" s="2"/>
      <c r="AF51" s="2"/>
      <c r="AG51" s="9"/>
      <c r="AH51" s="1"/>
      <c r="AI51" s="2"/>
      <c r="AJ51" s="3"/>
      <c r="AK51" s="2"/>
      <c r="AL51" s="2"/>
      <c r="AM51" s="2"/>
      <c r="AN51" s="9"/>
      <c r="AO51" s="1" t="s">
        <v>111</v>
      </c>
      <c r="AP51" s="2">
        <v>310000</v>
      </c>
      <c r="AQ51" s="3">
        <v>0.19</v>
      </c>
      <c r="AR51" s="2">
        <f t="shared" si="11"/>
        <v>58900</v>
      </c>
      <c r="AS51" s="2">
        <f t="shared" si="12"/>
        <v>368900</v>
      </c>
      <c r="AT51" s="2">
        <f t="shared" si="13"/>
        <v>737800</v>
      </c>
      <c r="AU51" s="29" t="s">
        <v>304</v>
      </c>
      <c r="AV51" s="1"/>
      <c r="AW51" s="2"/>
      <c r="AX51" s="3"/>
      <c r="AY51" s="2"/>
      <c r="AZ51" s="2"/>
      <c r="BA51" s="2"/>
      <c r="BB51" s="9"/>
      <c r="BC51" s="1"/>
      <c r="BD51" s="2"/>
      <c r="BE51" s="3"/>
      <c r="BF51" s="2"/>
      <c r="BG51" s="2"/>
      <c r="BH51" s="2"/>
      <c r="BI51" s="9"/>
      <c r="BJ51" s="1"/>
      <c r="BK51" s="2"/>
      <c r="BL51" s="3"/>
      <c r="BM51" s="2"/>
      <c r="BN51" s="2"/>
      <c r="BO51" s="2"/>
      <c r="BP51" s="29"/>
      <c r="BQ51" s="1"/>
      <c r="BR51" s="2"/>
      <c r="BS51" s="3"/>
      <c r="BT51" s="2"/>
      <c r="BU51" s="2"/>
      <c r="BV51" s="2"/>
      <c r="BW51" s="29"/>
      <c r="BX51" s="1" t="s">
        <v>258</v>
      </c>
      <c r="BY51" s="2">
        <v>333000</v>
      </c>
      <c r="BZ51" s="3">
        <v>0.19</v>
      </c>
      <c r="CA51" s="2">
        <f t="shared" si="14"/>
        <v>63270</v>
      </c>
      <c r="CB51" s="2">
        <f t="shared" si="15"/>
        <v>396270</v>
      </c>
      <c r="CC51" s="2">
        <f t="shared" si="16"/>
        <v>792540</v>
      </c>
      <c r="CD51" s="29" t="s">
        <v>344</v>
      </c>
      <c r="CE51" s="8">
        <f t="shared" si="17"/>
        <v>294763</v>
      </c>
      <c r="CF51" s="9" t="str" cm="1">
        <f t="array" ref="CF51">IF(CE51=J51,$F$8,IF(CE51=Q51,$M$8,IF(CE51=X51,$T$8,IF(CE51=AE51,$AA$8,IF(CE51=AL51,$AH$8,IF(CE51=AS51,$AO$8,IF(CE51=AZ51,$AV$8,IF(CE51=BG51,$BC$8,IF(CE51=BN51,$BJ$8,IF(CE51=BU51,$BQ$8,IF(CE51=CB51,$BX$8,¨¨)))))))))))</f>
        <v>FILTRACIÓN Y ANÁLISIS S.A.S</v>
      </c>
      <c r="CG51" s="10">
        <v>428400</v>
      </c>
      <c r="CH51" s="10">
        <f t="shared" si="18"/>
        <v>133637</v>
      </c>
    </row>
    <row r="52" spans="1:86" ht="30.6" x14ac:dyDescent="0.3">
      <c r="A52" s="25">
        <v>43</v>
      </c>
      <c r="B52" s="26" t="s">
        <v>112</v>
      </c>
      <c r="C52" s="27" t="s">
        <v>113</v>
      </c>
      <c r="D52" s="27" t="s">
        <v>114</v>
      </c>
      <c r="E52" s="28">
        <v>1</v>
      </c>
      <c r="F52" s="1" t="s">
        <v>247</v>
      </c>
      <c r="G52" s="2">
        <v>971600</v>
      </c>
      <c r="H52" s="3">
        <v>0.19</v>
      </c>
      <c r="I52" s="2">
        <f t="shared" si="25"/>
        <v>184604</v>
      </c>
      <c r="J52" s="2">
        <f t="shared" si="26"/>
        <v>1156204</v>
      </c>
      <c r="K52" s="2">
        <f t="shared" si="27"/>
        <v>1156204</v>
      </c>
      <c r="L52" s="9" t="s">
        <v>248</v>
      </c>
      <c r="M52" s="1"/>
      <c r="N52" s="2"/>
      <c r="O52" s="3"/>
      <c r="P52" s="2"/>
      <c r="Q52" s="2"/>
      <c r="R52" s="2"/>
      <c r="S52" s="29"/>
      <c r="T52" s="1" t="s">
        <v>247</v>
      </c>
      <c r="U52" s="2">
        <v>1008000</v>
      </c>
      <c r="V52" s="3">
        <v>0.19</v>
      </c>
      <c r="W52" s="2">
        <f t="shared" si="8"/>
        <v>191520</v>
      </c>
      <c r="X52" s="2">
        <f t="shared" si="9"/>
        <v>1199520</v>
      </c>
      <c r="Y52" s="2">
        <f t="shared" si="10"/>
        <v>1199520</v>
      </c>
      <c r="Z52" s="9" t="s">
        <v>262</v>
      </c>
      <c r="AA52" s="1"/>
      <c r="AB52" s="2"/>
      <c r="AC52" s="3"/>
      <c r="AD52" s="2"/>
      <c r="AE52" s="2"/>
      <c r="AF52" s="2"/>
      <c r="AG52" s="9"/>
      <c r="AH52" s="1"/>
      <c r="AI52" s="2"/>
      <c r="AJ52" s="3"/>
      <c r="AK52" s="2"/>
      <c r="AL52" s="2"/>
      <c r="AM52" s="2"/>
      <c r="AN52" s="9"/>
      <c r="AO52" s="1" t="s">
        <v>290</v>
      </c>
      <c r="AP52" s="2">
        <v>960000</v>
      </c>
      <c r="AQ52" s="3">
        <v>0.19</v>
      </c>
      <c r="AR52" s="2">
        <f t="shared" si="11"/>
        <v>182400</v>
      </c>
      <c r="AS52" s="2">
        <f t="shared" si="12"/>
        <v>1142400</v>
      </c>
      <c r="AT52" s="2">
        <f t="shared" si="13"/>
        <v>1142400</v>
      </c>
      <c r="AU52" s="29" t="s">
        <v>302</v>
      </c>
      <c r="AV52" s="1"/>
      <c r="AW52" s="2"/>
      <c r="AX52" s="3"/>
      <c r="AY52" s="2"/>
      <c r="AZ52" s="2"/>
      <c r="BA52" s="2"/>
      <c r="BB52" s="9"/>
      <c r="BC52" s="1" t="s">
        <v>247</v>
      </c>
      <c r="BD52" s="2">
        <v>1110000</v>
      </c>
      <c r="BE52" s="3">
        <v>0.19</v>
      </c>
      <c r="BF52" s="2">
        <f t="shared" si="19"/>
        <v>210900</v>
      </c>
      <c r="BG52" s="2">
        <f t="shared" si="20"/>
        <v>1320900</v>
      </c>
      <c r="BH52" s="2">
        <f t="shared" si="21"/>
        <v>1320900</v>
      </c>
      <c r="BI52" s="9" t="s">
        <v>317</v>
      </c>
      <c r="BJ52" s="1"/>
      <c r="BK52" s="2"/>
      <c r="BL52" s="3"/>
      <c r="BM52" s="2"/>
      <c r="BN52" s="2"/>
      <c r="BO52" s="2"/>
      <c r="BP52" s="29"/>
      <c r="BQ52" s="1"/>
      <c r="BR52" s="2"/>
      <c r="BS52" s="3"/>
      <c r="BT52" s="2"/>
      <c r="BU52" s="2"/>
      <c r="BV52" s="2"/>
      <c r="BW52" s="29"/>
      <c r="BX52" s="1" t="s">
        <v>247</v>
      </c>
      <c r="BY52" s="2">
        <v>1156250</v>
      </c>
      <c r="BZ52" s="3">
        <v>0.19</v>
      </c>
      <c r="CA52" s="2">
        <f t="shared" si="14"/>
        <v>219687.5</v>
      </c>
      <c r="CB52" s="2">
        <f t="shared" si="15"/>
        <v>1375938</v>
      </c>
      <c r="CC52" s="2">
        <f t="shared" si="16"/>
        <v>1375938</v>
      </c>
      <c r="CD52" s="29" t="s">
        <v>344</v>
      </c>
      <c r="CE52" s="8">
        <f t="shared" si="17"/>
        <v>1142400</v>
      </c>
      <c r="CF52" s="9" t="str" cm="1">
        <f t="array" ref="CF52">IF(CE52=J52,$F$8,IF(CE52=Q52,$M$8,IF(CE52=X52,$T$8,IF(CE52=AE52,$AA$8,IF(CE52=AL52,$AH$8,IF(CE52=AS52,$AO$8,IF(CE52=AZ52,$AV$8,IF(CE52=BG52,$BC$8,IF(CE52=BN52,$BJ$8,IF(CE52=BU52,$BQ$8,IF(CE52=CB52,$BX$8,¨¨)))))))))))</f>
        <v xml:space="preserve">INVERSIONES JIMSA SAS </v>
      </c>
      <c r="CG52" s="10">
        <v>1487500</v>
      </c>
      <c r="CH52" s="10">
        <f t="shared" si="18"/>
        <v>345100</v>
      </c>
    </row>
    <row r="53" spans="1:86" ht="41.4" x14ac:dyDescent="0.3">
      <c r="A53" s="25">
        <v>44</v>
      </c>
      <c r="B53" s="26" t="s">
        <v>115</v>
      </c>
      <c r="C53" s="27" t="s">
        <v>116</v>
      </c>
      <c r="D53" s="27" t="s">
        <v>117</v>
      </c>
      <c r="E53" s="28">
        <v>2</v>
      </c>
      <c r="F53" s="1"/>
      <c r="G53" s="2"/>
      <c r="H53" s="3"/>
      <c r="I53" s="2"/>
      <c r="J53" s="2"/>
      <c r="K53" s="2"/>
      <c r="L53" s="9"/>
      <c r="M53" s="1"/>
      <c r="N53" s="2"/>
      <c r="O53" s="3"/>
      <c r="P53" s="2"/>
      <c r="Q53" s="2"/>
      <c r="R53" s="2"/>
      <c r="S53" s="29"/>
      <c r="T53" s="1"/>
      <c r="U53" s="2"/>
      <c r="V53" s="3"/>
      <c r="W53" s="2"/>
      <c r="X53" s="2"/>
      <c r="Y53" s="2"/>
      <c r="Z53" s="9"/>
      <c r="AA53" s="1"/>
      <c r="AB53" s="2"/>
      <c r="AC53" s="3"/>
      <c r="AD53" s="2"/>
      <c r="AE53" s="2"/>
      <c r="AF53" s="2"/>
      <c r="AG53" s="9"/>
      <c r="AH53" s="1" t="s">
        <v>281</v>
      </c>
      <c r="AI53" s="2">
        <v>201769</v>
      </c>
      <c r="AJ53" s="3">
        <v>0.19</v>
      </c>
      <c r="AK53" s="2">
        <f t="shared" si="34"/>
        <v>38336.11</v>
      </c>
      <c r="AL53" s="2">
        <f t="shared" si="35"/>
        <v>240105</v>
      </c>
      <c r="AM53" s="2">
        <f t="shared" si="36"/>
        <v>480210</v>
      </c>
      <c r="AN53" s="9">
        <v>35</v>
      </c>
      <c r="AO53" s="1" t="s">
        <v>291</v>
      </c>
      <c r="AP53" s="2">
        <v>395200</v>
      </c>
      <c r="AQ53" s="3">
        <v>0.19</v>
      </c>
      <c r="AR53" s="2">
        <f t="shared" si="11"/>
        <v>75088</v>
      </c>
      <c r="AS53" s="2">
        <f t="shared" si="12"/>
        <v>470288</v>
      </c>
      <c r="AT53" s="2">
        <f t="shared" si="13"/>
        <v>940576</v>
      </c>
      <c r="AU53" s="29" t="s">
        <v>301</v>
      </c>
      <c r="AV53" s="1"/>
      <c r="AW53" s="2"/>
      <c r="AX53" s="3"/>
      <c r="AY53" s="2"/>
      <c r="AZ53" s="2"/>
      <c r="BA53" s="2"/>
      <c r="BB53" s="9"/>
      <c r="BC53" s="1"/>
      <c r="BD53" s="2"/>
      <c r="BE53" s="3"/>
      <c r="BF53" s="2"/>
      <c r="BG53" s="2"/>
      <c r="BH53" s="2"/>
      <c r="BI53" s="9"/>
      <c r="BJ53" s="1"/>
      <c r="BK53" s="2"/>
      <c r="BL53" s="3"/>
      <c r="BM53" s="2"/>
      <c r="BN53" s="2"/>
      <c r="BO53" s="2"/>
      <c r="BP53" s="29"/>
      <c r="BQ53" s="1"/>
      <c r="BR53" s="2"/>
      <c r="BS53" s="3"/>
      <c r="BT53" s="2"/>
      <c r="BU53" s="2"/>
      <c r="BV53" s="2"/>
      <c r="BW53" s="29"/>
      <c r="BX53" s="1" t="s">
        <v>337</v>
      </c>
      <c r="BY53" s="2">
        <v>397750</v>
      </c>
      <c r="BZ53" s="3">
        <v>0.19</v>
      </c>
      <c r="CA53" s="2">
        <f t="shared" si="14"/>
        <v>75572.5</v>
      </c>
      <c r="CB53" s="2">
        <f t="shared" si="15"/>
        <v>473323</v>
      </c>
      <c r="CC53" s="2">
        <f t="shared" si="16"/>
        <v>946646</v>
      </c>
      <c r="CD53" s="29" t="s">
        <v>344</v>
      </c>
      <c r="CE53" s="8">
        <f t="shared" si="17"/>
        <v>240105</v>
      </c>
      <c r="CF53" s="9" t="str" cm="1">
        <f t="array" ref="CF53">IF(CE53=J53,$F$8,IF(CE53=Q53,$M$8,IF(CE53=X53,$T$8,IF(CE53=AE53,$AA$8,IF(CE53=AL53,$AH$8,IF(CE53=AS53,$AO$8,IF(CE53=AZ53,$AV$8,IF(CE53=BG53,$BC$8,IF(CE53=BN53,$BJ$8,IF(CE53=BU53,$BQ$8,IF(CE53=CB53,$BX$8,¨¨)))))))))))</f>
        <v>INSTRUMENTACION Y SOLUCIONES PARA LABORATORIOS SAS</v>
      </c>
      <c r="CG53" s="10">
        <v>511700</v>
      </c>
      <c r="CH53" s="10">
        <f t="shared" si="18"/>
        <v>271595</v>
      </c>
    </row>
    <row r="54" spans="1:86" ht="41.4" x14ac:dyDescent="0.3">
      <c r="A54" s="25">
        <v>45</v>
      </c>
      <c r="B54" s="26" t="s">
        <v>107</v>
      </c>
      <c r="C54" s="27" t="s">
        <v>45</v>
      </c>
      <c r="D54" s="27" t="s">
        <v>109</v>
      </c>
      <c r="E54" s="28">
        <v>2</v>
      </c>
      <c r="F54" s="1"/>
      <c r="G54" s="2"/>
      <c r="H54" s="3"/>
      <c r="I54" s="2"/>
      <c r="J54" s="2"/>
      <c r="K54" s="2"/>
      <c r="L54" s="9"/>
      <c r="M54" s="1"/>
      <c r="N54" s="2"/>
      <c r="O54" s="3"/>
      <c r="P54" s="2"/>
      <c r="Q54" s="2"/>
      <c r="R54" s="2"/>
      <c r="S54" s="29"/>
      <c r="T54" s="1"/>
      <c r="U54" s="2"/>
      <c r="V54" s="3"/>
      <c r="W54" s="2"/>
      <c r="X54" s="2"/>
      <c r="Y54" s="2"/>
      <c r="Z54" s="9"/>
      <c r="AA54" s="1" t="s">
        <v>271</v>
      </c>
      <c r="AB54" s="2">
        <v>275000</v>
      </c>
      <c r="AC54" s="3">
        <v>0.19</v>
      </c>
      <c r="AD54" s="2">
        <f t="shared" si="37"/>
        <v>52250</v>
      </c>
      <c r="AE54" s="2">
        <f t="shared" si="38"/>
        <v>327250</v>
      </c>
      <c r="AF54" s="2">
        <f t="shared" si="39"/>
        <v>654500</v>
      </c>
      <c r="AG54" s="9" t="s">
        <v>278</v>
      </c>
      <c r="AH54" s="1" t="s">
        <v>281</v>
      </c>
      <c r="AI54" s="2">
        <v>175297</v>
      </c>
      <c r="AJ54" s="3">
        <v>0.19</v>
      </c>
      <c r="AK54" s="2">
        <f t="shared" si="34"/>
        <v>33306.43</v>
      </c>
      <c r="AL54" s="2">
        <f t="shared" si="35"/>
        <v>208603</v>
      </c>
      <c r="AM54" s="2">
        <f t="shared" si="36"/>
        <v>417206</v>
      </c>
      <c r="AN54" s="9">
        <v>35</v>
      </c>
      <c r="AO54" s="1"/>
      <c r="AP54" s="2"/>
      <c r="AQ54" s="3"/>
      <c r="AR54" s="2"/>
      <c r="AS54" s="2"/>
      <c r="AT54" s="2"/>
      <c r="AU54" s="29"/>
      <c r="AV54" s="1"/>
      <c r="AW54" s="2"/>
      <c r="AX54" s="3"/>
      <c r="AY54" s="2"/>
      <c r="AZ54" s="2"/>
      <c r="BA54" s="2"/>
      <c r="BB54" s="9"/>
      <c r="BC54" s="1"/>
      <c r="BD54" s="2"/>
      <c r="BE54" s="3"/>
      <c r="BF54" s="2"/>
      <c r="BG54" s="2"/>
      <c r="BH54" s="2"/>
      <c r="BI54" s="9"/>
      <c r="BJ54" s="1"/>
      <c r="BK54" s="2"/>
      <c r="BL54" s="3"/>
      <c r="BM54" s="2"/>
      <c r="BN54" s="2"/>
      <c r="BO54" s="2"/>
      <c r="BP54" s="29"/>
      <c r="BQ54" s="1" t="s">
        <v>141</v>
      </c>
      <c r="BR54" s="2">
        <v>384000</v>
      </c>
      <c r="BS54" s="3">
        <v>0.19</v>
      </c>
      <c r="BT54" s="2">
        <f t="shared" si="31"/>
        <v>72960</v>
      </c>
      <c r="BU54" s="2">
        <f t="shared" si="32"/>
        <v>456960</v>
      </c>
      <c r="BV54" s="2">
        <f t="shared" si="33"/>
        <v>913920</v>
      </c>
      <c r="BW54" s="29" t="s">
        <v>325</v>
      </c>
      <c r="BX54" s="1" t="s">
        <v>335</v>
      </c>
      <c r="BY54" s="2">
        <v>481000</v>
      </c>
      <c r="BZ54" s="3">
        <v>0.19</v>
      </c>
      <c r="CA54" s="2">
        <f t="shared" si="14"/>
        <v>91390</v>
      </c>
      <c r="CB54" s="2">
        <f t="shared" si="15"/>
        <v>572390</v>
      </c>
      <c r="CC54" s="2">
        <f t="shared" si="16"/>
        <v>1144780</v>
      </c>
      <c r="CD54" s="29" t="s">
        <v>344</v>
      </c>
      <c r="CE54" s="8">
        <f t="shared" si="17"/>
        <v>208603</v>
      </c>
      <c r="CF54" s="9" t="str" cm="1">
        <f t="array" ref="CF54">IF(CE54=J54,$F$8,IF(CE54=Q54,$M$8,IF(CE54=X54,$T$8,IF(CE54=AE54,$AA$8,IF(CE54=AL54,$AH$8,IF(CE54=AS54,$AO$8,IF(CE54=AZ54,$AV$8,IF(CE54=BG54,$BC$8,IF(CE54=BN54,$BJ$8,IF(CE54=BU54,$BQ$8,IF(CE54=CB54,$BX$8,¨¨)))))))))))</f>
        <v>INSTRUMENTACION Y SOLUCIONES PARA LABORATORIOS SAS</v>
      </c>
      <c r="CG54" s="10">
        <v>618800</v>
      </c>
      <c r="CH54" s="10">
        <f t="shared" si="18"/>
        <v>410197</v>
      </c>
    </row>
    <row r="55" spans="1:86" ht="30.6" x14ac:dyDescent="0.3">
      <c r="A55" s="25">
        <v>46</v>
      </c>
      <c r="B55" s="26" t="s">
        <v>118</v>
      </c>
      <c r="C55" s="27" t="s">
        <v>119</v>
      </c>
      <c r="D55" s="27" t="s">
        <v>120</v>
      </c>
      <c r="E55" s="28">
        <v>2</v>
      </c>
      <c r="F55" s="1"/>
      <c r="G55" s="2"/>
      <c r="H55" s="3"/>
      <c r="I55" s="2"/>
      <c r="J55" s="2"/>
      <c r="K55" s="2"/>
      <c r="L55" s="9"/>
      <c r="M55" s="1"/>
      <c r="N55" s="2"/>
      <c r="O55" s="3"/>
      <c r="P55" s="2"/>
      <c r="Q55" s="2"/>
      <c r="R55" s="2"/>
      <c r="S55" s="29"/>
      <c r="T55" s="1"/>
      <c r="U55" s="2"/>
      <c r="V55" s="3"/>
      <c r="W55" s="2"/>
      <c r="X55" s="2"/>
      <c r="Y55" s="2"/>
      <c r="Z55" s="9"/>
      <c r="AA55" s="1" t="s">
        <v>272</v>
      </c>
      <c r="AB55" s="2">
        <v>1200000</v>
      </c>
      <c r="AC55" s="3">
        <v>0.19</v>
      </c>
      <c r="AD55" s="2">
        <f t="shared" si="37"/>
        <v>228000</v>
      </c>
      <c r="AE55" s="2">
        <f t="shared" si="38"/>
        <v>1428000</v>
      </c>
      <c r="AF55" s="2">
        <f t="shared" si="39"/>
        <v>2856000</v>
      </c>
      <c r="AG55" s="9" t="s">
        <v>279</v>
      </c>
      <c r="AH55" s="1"/>
      <c r="AI55" s="2"/>
      <c r="AJ55" s="3"/>
      <c r="AK55" s="2"/>
      <c r="AL55" s="2"/>
      <c r="AM55" s="2"/>
      <c r="AN55" s="9"/>
      <c r="AO55" s="1"/>
      <c r="AP55" s="2"/>
      <c r="AQ55" s="3"/>
      <c r="AR55" s="2"/>
      <c r="AS55" s="2"/>
      <c r="AT55" s="2"/>
      <c r="AU55" s="29"/>
      <c r="AV55" s="1"/>
      <c r="AW55" s="2"/>
      <c r="AX55" s="3"/>
      <c r="AY55" s="2"/>
      <c r="AZ55" s="2"/>
      <c r="BA55" s="2"/>
      <c r="BB55" s="9"/>
      <c r="BC55" s="1"/>
      <c r="BD55" s="2"/>
      <c r="BE55" s="3"/>
      <c r="BF55" s="2"/>
      <c r="BG55" s="2"/>
      <c r="BH55" s="2"/>
      <c r="BI55" s="9"/>
      <c r="BJ55" s="1"/>
      <c r="BK55" s="2"/>
      <c r="BL55" s="3"/>
      <c r="BM55" s="2"/>
      <c r="BN55" s="2"/>
      <c r="BO55" s="2"/>
      <c r="BP55" s="29"/>
      <c r="BQ55" s="1"/>
      <c r="BR55" s="2"/>
      <c r="BS55" s="3"/>
      <c r="BT55" s="2"/>
      <c r="BU55" s="2"/>
      <c r="BV55" s="2"/>
      <c r="BW55" s="29"/>
      <c r="BX55" s="1"/>
      <c r="BY55" s="2"/>
      <c r="BZ55" s="3"/>
      <c r="CA55" s="2"/>
      <c r="CB55" s="2"/>
      <c r="CC55" s="2"/>
      <c r="CD55" s="29"/>
      <c r="CE55" s="8">
        <f t="shared" si="17"/>
        <v>1428000</v>
      </c>
      <c r="CF55" s="9" t="str" cm="1">
        <f t="array" ref="CF55">IF(CE55=J55,$F$8,IF(CE55=Q55,$M$8,IF(CE55=X55,$T$8,IF(CE55=AE55,$AA$8,IF(CE55=AL55,$AH$8,IF(CE55=AS55,$AO$8,IF(CE55=AZ55,$AV$8,IF(CE55=BG55,$BC$8,IF(CE55=BN55,$BJ$8,IF(CE55=BU55,$BQ$8,IF(CE55=CB55,$BX$8,¨¨)))))))))))</f>
        <v>Innovatek S.A.S</v>
      </c>
      <c r="CG55" s="10">
        <v>1463700</v>
      </c>
      <c r="CH55" s="10">
        <f t="shared" si="18"/>
        <v>35700</v>
      </c>
    </row>
    <row r="56" spans="1:86" ht="41.4" x14ac:dyDescent="0.3">
      <c r="A56" s="25">
        <v>47</v>
      </c>
      <c r="B56" s="26" t="s">
        <v>121</v>
      </c>
      <c r="C56" s="27" t="s">
        <v>119</v>
      </c>
      <c r="D56" s="27" t="s">
        <v>122</v>
      </c>
      <c r="E56" s="28">
        <v>1</v>
      </c>
      <c r="F56" s="1"/>
      <c r="G56" s="2"/>
      <c r="H56" s="3"/>
      <c r="I56" s="2"/>
      <c r="J56" s="2"/>
      <c r="K56" s="2"/>
      <c r="L56" s="9"/>
      <c r="M56" s="1"/>
      <c r="N56" s="2"/>
      <c r="O56" s="3"/>
      <c r="P56" s="2"/>
      <c r="Q56" s="2"/>
      <c r="R56" s="2"/>
      <c r="S56" s="29"/>
      <c r="T56" s="1"/>
      <c r="U56" s="2"/>
      <c r="V56" s="3"/>
      <c r="W56" s="2"/>
      <c r="X56" s="2"/>
      <c r="Y56" s="2"/>
      <c r="Z56" s="9"/>
      <c r="AA56" s="1" t="s">
        <v>273</v>
      </c>
      <c r="AB56" s="2">
        <v>510000</v>
      </c>
      <c r="AC56" s="3">
        <v>0.19</v>
      </c>
      <c r="AD56" s="2">
        <f t="shared" si="37"/>
        <v>96900</v>
      </c>
      <c r="AE56" s="2">
        <f t="shared" si="38"/>
        <v>606900</v>
      </c>
      <c r="AF56" s="2">
        <f t="shared" si="39"/>
        <v>606900</v>
      </c>
      <c r="AG56" s="9" t="s">
        <v>278</v>
      </c>
      <c r="AH56" s="1"/>
      <c r="AI56" s="2"/>
      <c r="AJ56" s="3"/>
      <c r="AK56" s="2"/>
      <c r="AL56" s="2"/>
      <c r="AM56" s="2"/>
      <c r="AN56" s="9"/>
      <c r="AO56" s="1"/>
      <c r="AP56" s="2"/>
      <c r="AQ56" s="3"/>
      <c r="AR56" s="2"/>
      <c r="AS56" s="2"/>
      <c r="AT56" s="2"/>
      <c r="AU56" s="29"/>
      <c r="AV56" s="1"/>
      <c r="AW56" s="2"/>
      <c r="AX56" s="3"/>
      <c r="AY56" s="2"/>
      <c r="AZ56" s="2"/>
      <c r="BA56" s="2"/>
      <c r="BB56" s="9"/>
      <c r="BC56" s="1"/>
      <c r="BD56" s="2"/>
      <c r="BE56" s="3"/>
      <c r="BF56" s="2"/>
      <c r="BG56" s="2"/>
      <c r="BH56" s="2"/>
      <c r="BI56" s="9"/>
      <c r="BJ56" s="1"/>
      <c r="BK56" s="2"/>
      <c r="BL56" s="3"/>
      <c r="BM56" s="2"/>
      <c r="BN56" s="2"/>
      <c r="BO56" s="2"/>
      <c r="BP56" s="29"/>
      <c r="BQ56" s="1" t="s">
        <v>141</v>
      </c>
      <c r="BR56" s="2">
        <v>350000</v>
      </c>
      <c r="BS56" s="3">
        <v>0.19</v>
      </c>
      <c r="BT56" s="2">
        <f t="shared" si="31"/>
        <v>66500</v>
      </c>
      <c r="BU56" s="2">
        <f t="shared" si="32"/>
        <v>416500</v>
      </c>
      <c r="BV56" s="2">
        <f t="shared" si="33"/>
        <v>416500</v>
      </c>
      <c r="BW56" s="29" t="s">
        <v>325</v>
      </c>
      <c r="BX56" s="1" t="s">
        <v>335</v>
      </c>
      <c r="BY56" s="2">
        <v>562400</v>
      </c>
      <c r="BZ56" s="3">
        <v>0.19</v>
      </c>
      <c r="CA56" s="2">
        <f t="shared" si="14"/>
        <v>106856</v>
      </c>
      <c r="CB56" s="2">
        <f t="shared" si="15"/>
        <v>669256</v>
      </c>
      <c r="CC56" s="2">
        <f t="shared" si="16"/>
        <v>669256</v>
      </c>
      <c r="CD56" s="29" t="s">
        <v>344</v>
      </c>
      <c r="CE56" s="8">
        <f t="shared" si="17"/>
        <v>416500</v>
      </c>
      <c r="CF56" s="9" t="str" cm="1">
        <f t="array" ref="CF56">IF(CE56=J56,$F$8,IF(CE56=Q56,$M$8,IF(CE56=X56,$T$8,IF(CE56=AE56,$AA$8,IF(CE56=AL56,$AH$8,IF(CE56=AS56,$AO$8,IF(CE56=AZ56,$AV$8,IF(CE56=BG56,$BC$8,IF(CE56=BN56,$BJ$8,IF(CE56=BU56,$BQ$8,IF(CE56=CB56,$BX$8,¨¨)))))))))))</f>
        <v>Scientific Products SAS</v>
      </c>
      <c r="CG56" s="10">
        <v>723520</v>
      </c>
      <c r="CH56" s="10">
        <f t="shared" si="18"/>
        <v>307020</v>
      </c>
    </row>
    <row r="57" spans="1:86" ht="27.6" x14ac:dyDescent="0.3">
      <c r="A57" s="25">
        <v>48</v>
      </c>
      <c r="B57" s="26" t="s">
        <v>123</v>
      </c>
      <c r="C57" s="27" t="s">
        <v>116</v>
      </c>
      <c r="D57" s="27" t="s">
        <v>124</v>
      </c>
      <c r="E57" s="28">
        <v>1</v>
      </c>
      <c r="F57" s="1"/>
      <c r="G57" s="2"/>
      <c r="H57" s="3"/>
      <c r="I57" s="2"/>
      <c r="J57" s="2"/>
      <c r="K57" s="2"/>
      <c r="L57" s="9"/>
      <c r="M57" s="1"/>
      <c r="N57" s="2"/>
      <c r="O57" s="3"/>
      <c r="P57" s="2"/>
      <c r="Q57" s="2"/>
      <c r="R57" s="2"/>
      <c r="S57" s="29"/>
      <c r="T57" s="1"/>
      <c r="U57" s="2"/>
      <c r="V57" s="3"/>
      <c r="W57" s="2"/>
      <c r="X57" s="2"/>
      <c r="Y57" s="2"/>
      <c r="Z57" s="9"/>
      <c r="AA57" s="1"/>
      <c r="AB57" s="2"/>
      <c r="AC57" s="3"/>
      <c r="AD57" s="2"/>
      <c r="AE57" s="2"/>
      <c r="AF57" s="2"/>
      <c r="AG57" s="9"/>
      <c r="AH57" s="1"/>
      <c r="AI57" s="2"/>
      <c r="AJ57" s="3"/>
      <c r="AK57" s="2"/>
      <c r="AL57" s="2"/>
      <c r="AM57" s="2"/>
      <c r="AN57" s="9"/>
      <c r="AO57" s="1"/>
      <c r="AP57" s="2"/>
      <c r="AQ57" s="3"/>
      <c r="AR57" s="2"/>
      <c r="AS57" s="2"/>
      <c r="AT57" s="2"/>
      <c r="AU57" s="29"/>
      <c r="AV57" s="1"/>
      <c r="AW57" s="2"/>
      <c r="AX57" s="3"/>
      <c r="AY57" s="2"/>
      <c r="AZ57" s="2"/>
      <c r="BA57" s="2"/>
      <c r="BB57" s="9"/>
      <c r="BC57" s="1"/>
      <c r="BD57" s="2"/>
      <c r="BE57" s="3"/>
      <c r="BF57" s="2"/>
      <c r="BG57" s="2"/>
      <c r="BH57" s="2"/>
      <c r="BI57" s="9"/>
      <c r="BJ57" s="1"/>
      <c r="BK57" s="2"/>
      <c r="BL57" s="3"/>
      <c r="BM57" s="2"/>
      <c r="BN57" s="2"/>
      <c r="BO57" s="2"/>
      <c r="BP57" s="29"/>
      <c r="BQ57" s="1"/>
      <c r="BR57" s="2"/>
      <c r="BS57" s="3"/>
      <c r="BT57" s="2"/>
      <c r="BU57" s="2"/>
      <c r="BV57" s="2"/>
      <c r="BW57" s="29"/>
      <c r="BX57" s="1"/>
      <c r="BY57" s="2"/>
      <c r="BZ57" s="3"/>
      <c r="CA57" s="2"/>
      <c r="CB57" s="2"/>
      <c r="CC57" s="2"/>
      <c r="CD57" s="29"/>
      <c r="CE57" s="8">
        <f t="shared" si="17"/>
        <v>0</v>
      </c>
      <c r="CF57" s="30" t="s">
        <v>349</v>
      </c>
      <c r="CG57" s="10">
        <v>357000</v>
      </c>
      <c r="CH57" s="10">
        <f t="shared" si="18"/>
        <v>357000</v>
      </c>
    </row>
    <row r="58" spans="1:86" ht="27.6" x14ac:dyDescent="0.3">
      <c r="A58" s="25">
        <v>49</v>
      </c>
      <c r="B58" s="26" t="s">
        <v>125</v>
      </c>
      <c r="C58" s="27" t="s">
        <v>116</v>
      </c>
      <c r="D58" s="27" t="s">
        <v>126</v>
      </c>
      <c r="E58" s="28">
        <v>2</v>
      </c>
      <c r="F58" s="1"/>
      <c r="G58" s="2"/>
      <c r="H58" s="3"/>
      <c r="I58" s="2"/>
      <c r="J58" s="2"/>
      <c r="K58" s="2"/>
      <c r="L58" s="9"/>
      <c r="M58" s="1"/>
      <c r="N58" s="2"/>
      <c r="O58" s="3"/>
      <c r="P58" s="2"/>
      <c r="Q58" s="2"/>
      <c r="R58" s="2"/>
      <c r="S58" s="29"/>
      <c r="T58" s="1"/>
      <c r="U58" s="2"/>
      <c r="V58" s="3"/>
      <c r="W58" s="2"/>
      <c r="X58" s="2"/>
      <c r="Y58" s="2"/>
      <c r="Z58" s="9"/>
      <c r="AA58" s="1"/>
      <c r="AB58" s="2"/>
      <c r="AC58" s="3"/>
      <c r="AD58" s="2"/>
      <c r="AE58" s="2"/>
      <c r="AF58" s="2"/>
      <c r="AG58" s="9"/>
      <c r="AH58" s="1"/>
      <c r="AI58" s="2"/>
      <c r="AJ58" s="3"/>
      <c r="AK58" s="2"/>
      <c r="AL58" s="2"/>
      <c r="AM58" s="2"/>
      <c r="AN58" s="9"/>
      <c r="AO58" s="1"/>
      <c r="AP58" s="2"/>
      <c r="AQ58" s="3"/>
      <c r="AR58" s="2"/>
      <c r="AS58" s="2"/>
      <c r="AT58" s="2"/>
      <c r="AU58" s="29"/>
      <c r="AV58" s="1"/>
      <c r="AW58" s="2"/>
      <c r="AX58" s="3"/>
      <c r="AY58" s="2"/>
      <c r="AZ58" s="2"/>
      <c r="BA58" s="2"/>
      <c r="BB58" s="9"/>
      <c r="BC58" s="1"/>
      <c r="BD58" s="2"/>
      <c r="BE58" s="3"/>
      <c r="BF58" s="2"/>
      <c r="BG58" s="2"/>
      <c r="BH58" s="2"/>
      <c r="BI58" s="9"/>
      <c r="BJ58" s="1"/>
      <c r="BK58" s="2"/>
      <c r="BL58" s="3"/>
      <c r="BM58" s="2"/>
      <c r="BN58" s="2"/>
      <c r="BO58" s="2"/>
      <c r="BP58" s="29"/>
      <c r="BQ58" s="1"/>
      <c r="BR58" s="2"/>
      <c r="BS58" s="3"/>
      <c r="BT58" s="2"/>
      <c r="BU58" s="2"/>
      <c r="BV58" s="2"/>
      <c r="BW58" s="29"/>
      <c r="BX58" s="1"/>
      <c r="BY58" s="2"/>
      <c r="BZ58" s="3"/>
      <c r="CA58" s="2"/>
      <c r="CB58" s="2"/>
      <c r="CC58" s="2"/>
      <c r="CD58" s="29"/>
      <c r="CE58" s="8">
        <f t="shared" si="17"/>
        <v>0</v>
      </c>
      <c r="CF58" s="30" t="s">
        <v>349</v>
      </c>
      <c r="CG58" s="10">
        <v>987700</v>
      </c>
      <c r="CH58" s="10">
        <f t="shared" si="18"/>
        <v>987700</v>
      </c>
    </row>
    <row r="59" spans="1:86" ht="27.6" x14ac:dyDescent="0.3">
      <c r="A59" s="25">
        <v>50</v>
      </c>
      <c r="B59" s="26" t="s">
        <v>127</v>
      </c>
      <c r="C59" s="27" t="s">
        <v>116</v>
      </c>
      <c r="D59" s="27" t="s">
        <v>128</v>
      </c>
      <c r="E59" s="28">
        <v>1</v>
      </c>
      <c r="F59" s="1"/>
      <c r="G59" s="2"/>
      <c r="H59" s="3"/>
      <c r="I59" s="2"/>
      <c r="J59" s="2"/>
      <c r="K59" s="2"/>
      <c r="L59" s="9"/>
      <c r="M59" s="1"/>
      <c r="N59" s="2"/>
      <c r="O59" s="3"/>
      <c r="P59" s="2"/>
      <c r="Q59" s="2"/>
      <c r="R59" s="2"/>
      <c r="S59" s="29"/>
      <c r="T59" s="1"/>
      <c r="U59" s="2"/>
      <c r="V59" s="3"/>
      <c r="W59" s="2"/>
      <c r="X59" s="2"/>
      <c r="Y59" s="2"/>
      <c r="Z59" s="9"/>
      <c r="AA59" s="1"/>
      <c r="AB59" s="2"/>
      <c r="AC59" s="3"/>
      <c r="AD59" s="2"/>
      <c r="AE59" s="2"/>
      <c r="AF59" s="2"/>
      <c r="AG59" s="9"/>
      <c r="AH59" s="1"/>
      <c r="AI59" s="2"/>
      <c r="AJ59" s="3"/>
      <c r="AK59" s="2"/>
      <c r="AL59" s="2"/>
      <c r="AM59" s="2"/>
      <c r="AN59" s="9"/>
      <c r="AO59" s="1"/>
      <c r="AP59" s="2"/>
      <c r="AQ59" s="3"/>
      <c r="AR59" s="2"/>
      <c r="AS59" s="2"/>
      <c r="AT59" s="2"/>
      <c r="AU59" s="29"/>
      <c r="AV59" s="1"/>
      <c r="AW59" s="2"/>
      <c r="AX59" s="3"/>
      <c r="AY59" s="2"/>
      <c r="AZ59" s="2"/>
      <c r="BA59" s="2"/>
      <c r="BB59" s="9"/>
      <c r="BC59" s="1"/>
      <c r="BD59" s="2"/>
      <c r="BE59" s="3"/>
      <c r="BF59" s="2"/>
      <c r="BG59" s="2"/>
      <c r="BH59" s="2"/>
      <c r="BI59" s="9"/>
      <c r="BJ59" s="1"/>
      <c r="BK59" s="2"/>
      <c r="BL59" s="3"/>
      <c r="BM59" s="2"/>
      <c r="BN59" s="2"/>
      <c r="BO59" s="2"/>
      <c r="BP59" s="29"/>
      <c r="BQ59" s="1"/>
      <c r="BR59" s="2"/>
      <c r="BS59" s="3"/>
      <c r="BT59" s="2"/>
      <c r="BU59" s="2"/>
      <c r="BV59" s="2"/>
      <c r="BW59" s="29"/>
      <c r="BX59" s="1"/>
      <c r="BY59" s="2"/>
      <c r="BZ59" s="3"/>
      <c r="CA59" s="2"/>
      <c r="CB59" s="2"/>
      <c r="CC59" s="2"/>
      <c r="CD59" s="29"/>
      <c r="CE59" s="8">
        <f t="shared" si="17"/>
        <v>0</v>
      </c>
      <c r="CF59" s="30" t="s">
        <v>349</v>
      </c>
      <c r="CG59" s="10">
        <v>1118600</v>
      </c>
      <c r="CH59" s="10">
        <f t="shared" si="18"/>
        <v>1118600</v>
      </c>
    </row>
    <row r="60" spans="1:86" ht="27.6" x14ac:dyDescent="0.3">
      <c r="A60" s="25">
        <v>51</v>
      </c>
      <c r="B60" s="26" t="s">
        <v>129</v>
      </c>
      <c r="C60" s="27" t="s">
        <v>66</v>
      </c>
      <c r="D60" s="27" t="s">
        <v>130</v>
      </c>
      <c r="E60" s="28">
        <v>4</v>
      </c>
      <c r="F60" s="1"/>
      <c r="G60" s="2"/>
      <c r="H60" s="3"/>
      <c r="I60" s="2"/>
      <c r="J60" s="2"/>
      <c r="K60" s="2"/>
      <c r="L60" s="9"/>
      <c r="M60" s="1"/>
      <c r="N60" s="2"/>
      <c r="O60" s="3"/>
      <c r="P60" s="2"/>
      <c r="Q60" s="2"/>
      <c r="R60" s="2"/>
      <c r="S60" s="29"/>
      <c r="T60" s="1"/>
      <c r="U60" s="2"/>
      <c r="V60" s="3"/>
      <c r="W60" s="2"/>
      <c r="X60" s="2"/>
      <c r="Y60" s="2"/>
      <c r="Z60" s="9"/>
      <c r="AA60" s="1"/>
      <c r="AB60" s="2"/>
      <c r="AC60" s="3"/>
      <c r="AD60" s="2"/>
      <c r="AE60" s="2"/>
      <c r="AF60" s="2"/>
      <c r="AG60" s="9"/>
      <c r="AH60" s="1"/>
      <c r="AI60" s="2"/>
      <c r="AJ60" s="3"/>
      <c r="AK60" s="2"/>
      <c r="AL60" s="2"/>
      <c r="AM60" s="2"/>
      <c r="AN60" s="9"/>
      <c r="AO60" s="1"/>
      <c r="AP60" s="2"/>
      <c r="AQ60" s="3"/>
      <c r="AR60" s="2"/>
      <c r="AS60" s="2"/>
      <c r="AT60" s="2"/>
      <c r="AU60" s="29"/>
      <c r="AV60" s="1"/>
      <c r="AW60" s="2"/>
      <c r="AX60" s="3"/>
      <c r="AY60" s="2"/>
      <c r="AZ60" s="2"/>
      <c r="BA60" s="2"/>
      <c r="BB60" s="9"/>
      <c r="BC60" s="1"/>
      <c r="BD60" s="2"/>
      <c r="BE60" s="3"/>
      <c r="BF60" s="2"/>
      <c r="BG60" s="2"/>
      <c r="BH60" s="2"/>
      <c r="BI60" s="9"/>
      <c r="BJ60" s="1"/>
      <c r="BK60" s="2"/>
      <c r="BL60" s="3"/>
      <c r="BM60" s="2"/>
      <c r="BN60" s="2"/>
      <c r="BO60" s="2"/>
      <c r="BP60" s="29"/>
      <c r="BQ60" s="1"/>
      <c r="BR60" s="2"/>
      <c r="BS60" s="3"/>
      <c r="BT60" s="2"/>
      <c r="BU60" s="2"/>
      <c r="BV60" s="2"/>
      <c r="BW60" s="29"/>
      <c r="BX60" s="1"/>
      <c r="BY60" s="2"/>
      <c r="BZ60" s="3"/>
      <c r="CA60" s="2"/>
      <c r="CB60" s="2"/>
      <c r="CC60" s="2"/>
      <c r="CD60" s="29"/>
      <c r="CE60" s="8">
        <f t="shared" si="17"/>
        <v>0</v>
      </c>
      <c r="CF60" s="30" t="s">
        <v>349</v>
      </c>
      <c r="CG60" s="10">
        <v>142800</v>
      </c>
      <c r="CH60" s="10">
        <f t="shared" si="18"/>
        <v>142800</v>
      </c>
    </row>
    <row r="61" spans="1:86" ht="27.6" x14ac:dyDescent="0.3">
      <c r="A61" s="25">
        <v>52</v>
      </c>
      <c r="B61" s="26" t="s">
        <v>131</v>
      </c>
      <c r="C61" s="27" t="s">
        <v>66</v>
      </c>
      <c r="D61" s="27" t="s">
        <v>130</v>
      </c>
      <c r="E61" s="28">
        <v>4</v>
      </c>
      <c r="F61" s="1"/>
      <c r="G61" s="2"/>
      <c r="H61" s="3"/>
      <c r="I61" s="2"/>
      <c r="J61" s="2"/>
      <c r="K61" s="2"/>
      <c r="L61" s="9"/>
      <c r="M61" s="1"/>
      <c r="N61" s="2"/>
      <c r="O61" s="3"/>
      <c r="P61" s="2"/>
      <c r="Q61" s="2"/>
      <c r="R61" s="2"/>
      <c r="S61" s="29"/>
      <c r="T61" s="1"/>
      <c r="U61" s="2"/>
      <c r="V61" s="3"/>
      <c r="W61" s="2"/>
      <c r="X61" s="2"/>
      <c r="Y61" s="2"/>
      <c r="Z61" s="9"/>
      <c r="AA61" s="1"/>
      <c r="AB61" s="2"/>
      <c r="AC61" s="3"/>
      <c r="AD61" s="2"/>
      <c r="AE61" s="2"/>
      <c r="AF61" s="2"/>
      <c r="AG61" s="9"/>
      <c r="AH61" s="1"/>
      <c r="AI61" s="2"/>
      <c r="AJ61" s="3"/>
      <c r="AK61" s="2"/>
      <c r="AL61" s="2"/>
      <c r="AM61" s="2"/>
      <c r="AN61" s="9"/>
      <c r="AO61" s="1"/>
      <c r="AP61" s="2"/>
      <c r="AQ61" s="3"/>
      <c r="AR61" s="2"/>
      <c r="AS61" s="2"/>
      <c r="AT61" s="2"/>
      <c r="AU61" s="29"/>
      <c r="AV61" s="1"/>
      <c r="AW61" s="2"/>
      <c r="AX61" s="3"/>
      <c r="AY61" s="2"/>
      <c r="AZ61" s="2"/>
      <c r="BA61" s="2"/>
      <c r="BB61" s="9"/>
      <c r="BC61" s="1"/>
      <c r="BD61" s="2"/>
      <c r="BE61" s="3"/>
      <c r="BF61" s="2"/>
      <c r="BG61" s="2"/>
      <c r="BH61" s="2"/>
      <c r="BI61" s="9"/>
      <c r="BJ61" s="1"/>
      <c r="BK61" s="2"/>
      <c r="BL61" s="3"/>
      <c r="BM61" s="2"/>
      <c r="BN61" s="2"/>
      <c r="BO61" s="2"/>
      <c r="BP61" s="29"/>
      <c r="BQ61" s="1"/>
      <c r="BR61" s="2"/>
      <c r="BS61" s="3"/>
      <c r="BT61" s="2"/>
      <c r="BU61" s="2"/>
      <c r="BV61" s="2"/>
      <c r="BW61" s="29"/>
      <c r="BX61" s="1"/>
      <c r="BY61" s="2"/>
      <c r="BZ61" s="3"/>
      <c r="CA61" s="2"/>
      <c r="CB61" s="2"/>
      <c r="CC61" s="2"/>
      <c r="CD61" s="29"/>
      <c r="CE61" s="8">
        <f t="shared" si="17"/>
        <v>0</v>
      </c>
      <c r="CF61" s="30" t="s">
        <v>349</v>
      </c>
      <c r="CG61" s="10">
        <v>142800</v>
      </c>
      <c r="CH61" s="10">
        <f t="shared" si="18"/>
        <v>142800</v>
      </c>
    </row>
    <row r="62" spans="1:86" ht="27.6" x14ac:dyDescent="0.3">
      <c r="A62" s="25">
        <v>53</v>
      </c>
      <c r="B62" s="26" t="s">
        <v>132</v>
      </c>
      <c r="C62" s="27" t="s">
        <v>66</v>
      </c>
      <c r="D62" s="27" t="s">
        <v>130</v>
      </c>
      <c r="E62" s="28">
        <v>4</v>
      </c>
      <c r="F62" s="1"/>
      <c r="G62" s="2"/>
      <c r="H62" s="3"/>
      <c r="I62" s="2"/>
      <c r="J62" s="2"/>
      <c r="K62" s="2"/>
      <c r="L62" s="9"/>
      <c r="M62" s="1"/>
      <c r="N62" s="2"/>
      <c r="O62" s="3"/>
      <c r="P62" s="2"/>
      <c r="Q62" s="2"/>
      <c r="R62" s="2"/>
      <c r="S62" s="29"/>
      <c r="T62" s="1"/>
      <c r="U62" s="2"/>
      <c r="V62" s="3"/>
      <c r="W62" s="2"/>
      <c r="X62" s="2"/>
      <c r="Y62" s="2"/>
      <c r="Z62" s="9"/>
      <c r="AA62" s="1"/>
      <c r="AB62" s="2"/>
      <c r="AC62" s="3"/>
      <c r="AD62" s="2"/>
      <c r="AE62" s="2"/>
      <c r="AF62" s="2"/>
      <c r="AG62" s="9"/>
      <c r="AH62" s="1"/>
      <c r="AI62" s="2"/>
      <c r="AJ62" s="3"/>
      <c r="AK62" s="2"/>
      <c r="AL62" s="2"/>
      <c r="AM62" s="2"/>
      <c r="AN62" s="9"/>
      <c r="AO62" s="1"/>
      <c r="AP62" s="2"/>
      <c r="AQ62" s="3"/>
      <c r="AR62" s="2"/>
      <c r="AS62" s="2"/>
      <c r="AT62" s="2"/>
      <c r="AU62" s="29"/>
      <c r="AV62" s="1"/>
      <c r="AW62" s="2"/>
      <c r="AX62" s="3"/>
      <c r="AY62" s="2"/>
      <c r="AZ62" s="2"/>
      <c r="BA62" s="2"/>
      <c r="BB62" s="9"/>
      <c r="BC62" s="1"/>
      <c r="BD62" s="2"/>
      <c r="BE62" s="3"/>
      <c r="BF62" s="2"/>
      <c r="BG62" s="2"/>
      <c r="BH62" s="2"/>
      <c r="BI62" s="9"/>
      <c r="BJ62" s="1"/>
      <c r="BK62" s="2"/>
      <c r="BL62" s="3"/>
      <c r="BM62" s="2"/>
      <c r="BN62" s="2"/>
      <c r="BO62" s="2"/>
      <c r="BP62" s="29"/>
      <c r="BQ62" s="1"/>
      <c r="BR62" s="2"/>
      <c r="BS62" s="3"/>
      <c r="BT62" s="2"/>
      <c r="BU62" s="2"/>
      <c r="BV62" s="2"/>
      <c r="BW62" s="29"/>
      <c r="BX62" s="1"/>
      <c r="BY62" s="2"/>
      <c r="BZ62" s="3"/>
      <c r="CA62" s="2"/>
      <c r="CB62" s="2"/>
      <c r="CC62" s="2"/>
      <c r="CD62" s="29"/>
      <c r="CE62" s="8">
        <f t="shared" si="17"/>
        <v>0</v>
      </c>
      <c r="CF62" s="30" t="s">
        <v>349</v>
      </c>
      <c r="CG62" s="10">
        <v>142800</v>
      </c>
      <c r="CH62" s="10">
        <f t="shared" si="18"/>
        <v>142800</v>
      </c>
    </row>
    <row r="63" spans="1:86" ht="27.6" x14ac:dyDescent="0.3">
      <c r="A63" s="25">
        <v>54</v>
      </c>
      <c r="B63" s="26" t="s">
        <v>133</v>
      </c>
      <c r="C63" s="27" t="s">
        <v>116</v>
      </c>
      <c r="D63" s="27" t="s">
        <v>134</v>
      </c>
      <c r="E63" s="28">
        <v>1</v>
      </c>
      <c r="F63" s="1"/>
      <c r="G63" s="2"/>
      <c r="H63" s="3"/>
      <c r="I63" s="2"/>
      <c r="J63" s="2"/>
      <c r="K63" s="2"/>
      <c r="L63" s="9"/>
      <c r="M63" s="1"/>
      <c r="N63" s="2"/>
      <c r="O63" s="3"/>
      <c r="P63" s="2"/>
      <c r="Q63" s="2"/>
      <c r="R63" s="2"/>
      <c r="S63" s="29"/>
      <c r="T63" s="1"/>
      <c r="U63" s="2"/>
      <c r="V63" s="3"/>
      <c r="W63" s="2"/>
      <c r="X63" s="2"/>
      <c r="Y63" s="2"/>
      <c r="Z63" s="9"/>
      <c r="AA63" s="1"/>
      <c r="AB63" s="2"/>
      <c r="AC63" s="3"/>
      <c r="AD63" s="2"/>
      <c r="AE63" s="2"/>
      <c r="AF63" s="2"/>
      <c r="AG63" s="9"/>
      <c r="AH63" s="1"/>
      <c r="AI63" s="2"/>
      <c r="AJ63" s="3"/>
      <c r="AK63" s="2"/>
      <c r="AL63" s="2"/>
      <c r="AM63" s="2"/>
      <c r="AN63" s="9"/>
      <c r="AO63" s="1"/>
      <c r="AP63" s="2"/>
      <c r="AQ63" s="3"/>
      <c r="AR63" s="2"/>
      <c r="AS63" s="2"/>
      <c r="AT63" s="2"/>
      <c r="AU63" s="29"/>
      <c r="AV63" s="1"/>
      <c r="AW63" s="2"/>
      <c r="AX63" s="3"/>
      <c r="AY63" s="2"/>
      <c r="AZ63" s="2"/>
      <c r="BA63" s="2"/>
      <c r="BB63" s="9"/>
      <c r="BC63" s="1"/>
      <c r="BD63" s="2"/>
      <c r="BE63" s="3"/>
      <c r="BF63" s="2"/>
      <c r="BG63" s="2"/>
      <c r="BH63" s="2"/>
      <c r="BI63" s="9"/>
      <c r="BJ63" s="1"/>
      <c r="BK63" s="2"/>
      <c r="BL63" s="3"/>
      <c r="BM63" s="2"/>
      <c r="BN63" s="2"/>
      <c r="BO63" s="2"/>
      <c r="BP63" s="29"/>
      <c r="BQ63" s="1"/>
      <c r="BR63" s="2"/>
      <c r="BS63" s="3"/>
      <c r="BT63" s="2"/>
      <c r="BU63" s="2"/>
      <c r="BV63" s="2"/>
      <c r="BW63" s="29"/>
      <c r="BX63" s="1"/>
      <c r="BY63" s="2"/>
      <c r="BZ63" s="3"/>
      <c r="CA63" s="2"/>
      <c r="CB63" s="2"/>
      <c r="CC63" s="2"/>
      <c r="CD63" s="29"/>
      <c r="CE63" s="8">
        <f t="shared" si="17"/>
        <v>0</v>
      </c>
      <c r="CF63" s="30" t="s">
        <v>349</v>
      </c>
      <c r="CG63" s="10">
        <v>416500</v>
      </c>
      <c r="CH63" s="10">
        <f t="shared" si="18"/>
        <v>416500</v>
      </c>
    </row>
    <row r="64" spans="1:86" ht="27.6" x14ac:dyDescent="0.3">
      <c r="A64" s="25">
        <v>55</v>
      </c>
      <c r="B64" s="26" t="s">
        <v>135</v>
      </c>
      <c r="C64" s="27" t="s">
        <v>20</v>
      </c>
      <c r="D64" s="27" t="s">
        <v>136</v>
      </c>
      <c r="E64" s="28">
        <v>1</v>
      </c>
      <c r="F64" s="1"/>
      <c r="G64" s="2"/>
      <c r="H64" s="3"/>
      <c r="I64" s="2"/>
      <c r="J64" s="2"/>
      <c r="K64" s="2"/>
      <c r="L64" s="9"/>
      <c r="M64" s="1"/>
      <c r="N64" s="2"/>
      <c r="O64" s="3"/>
      <c r="P64" s="2"/>
      <c r="Q64" s="2"/>
      <c r="R64" s="2"/>
      <c r="S64" s="29"/>
      <c r="T64" s="1"/>
      <c r="U64" s="2"/>
      <c r="V64" s="3"/>
      <c r="W64" s="2"/>
      <c r="X64" s="2"/>
      <c r="Y64" s="2"/>
      <c r="Z64" s="9"/>
      <c r="AA64" s="1"/>
      <c r="AB64" s="2"/>
      <c r="AC64" s="3"/>
      <c r="AD64" s="2"/>
      <c r="AE64" s="2"/>
      <c r="AF64" s="2"/>
      <c r="AG64" s="9"/>
      <c r="AH64" s="1"/>
      <c r="AI64" s="2"/>
      <c r="AJ64" s="3"/>
      <c r="AK64" s="2"/>
      <c r="AL64" s="2"/>
      <c r="AM64" s="2"/>
      <c r="AN64" s="9"/>
      <c r="AO64" s="1"/>
      <c r="AP64" s="2"/>
      <c r="AQ64" s="3"/>
      <c r="AR64" s="2"/>
      <c r="AS64" s="2"/>
      <c r="AT64" s="2"/>
      <c r="AU64" s="29"/>
      <c r="AV64" s="1"/>
      <c r="AW64" s="2"/>
      <c r="AX64" s="3"/>
      <c r="AY64" s="2"/>
      <c r="AZ64" s="2"/>
      <c r="BA64" s="2"/>
      <c r="BB64" s="9"/>
      <c r="BC64" s="1"/>
      <c r="BD64" s="2"/>
      <c r="BE64" s="3"/>
      <c r="BF64" s="2"/>
      <c r="BG64" s="2"/>
      <c r="BH64" s="2"/>
      <c r="BI64" s="9"/>
      <c r="BJ64" s="1"/>
      <c r="BK64" s="2"/>
      <c r="BL64" s="3"/>
      <c r="BM64" s="2"/>
      <c r="BN64" s="2"/>
      <c r="BO64" s="2"/>
      <c r="BP64" s="29"/>
      <c r="BQ64" s="1"/>
      <c r="BR64" s="2"/>
      <c r="BS64" s="3"/>
      <c r="BT64" s="2"/>
      <c r="BU64" s="2"/>
      <c r="BV64" s="2"/>
      <c r="BW64" s="29"/>
      <c r="BX64" s="1"/>
      <c r="BY64" s="2"/>
      <c r="BZ64" s="3"/>
      <c r="CA64" s="2"/>
      <c r="CB64" s="2"/>
      <c r="CC64" s="2"/>
      <c r="CD64" s="29"/>
      <c r="CE64" s="8">
        <f t="shared" si="17"/>
        <v>0</v>
      </c>
      <c r="CF64" s="30" t="s">
        <v>349</v>
      </c>
      <c r="CG64" s="10">
        <v>362603</v>
      </c>
      <c r="CH64" s="10">
        <f t="shared" si="18"/>
        <v>362603</v>
      </c>
    </row>
    <row r="65" spans="1:86" ht="27.6" x14ac:dyDescent="0.3">
      <c r="A65" s="25">
        <v>56</v>
      </c>
      <c r="B65" s="26" t="s">
        <v>137</v>
      </c>
      <c r="C65" s="27" t="s">
        <v>116</v>
      </c>
      <c r="D65" s="27" t="s">
        <v>138</v>
      </c>
      <c r="E65" s="28">
        <v>1</v>
      </c>
      <c r="F65" s="1"/>
      <c r="G65" s="2"/>
      <c r="H65" s="3"/>
      <c r="I65" s="2"/>
      <c r="J65" s="2"/>
      <c r="K65" s="2"/>
      <c r="L65" s="9"/>
      <c r="M65" s="1"/>
      <c r="N65" s="2"/>
      <c r="O65" s="3"/>
      <c r="P65" s="2"/>
      <c r="Q65" s="2"/>
      <c r="R65" s="2"/>
      <c r="S65" s="29"/>
      <c r="T65" s="1"/>
      <c r="U65" s="2"/>
      <c r="V65" s="3"/>
      <c r="W65" s="2"/>
      <c r="X65" s="2"/>
      <c r="Y65" s="2"/>
      <c r="Z65" s="9"/>
      <c r="AA65" s="1"/>
      <c r="AB65" s="2"/>
      <c r="AC65" s="3"/>
      <c r="AD65" s="2"/>
      <c r="AE65" s="2"/>
      <c r="AF65" s="2"/>
      <c r="AG65" s="9"/>
      <c r="AH65" s="1"/>
      <c r="AI65" s="2"/>
      <c r="AJ65" s="3"/>
      <c r="AK65" s="2"/>
      <c r="AL65" s="2"/>
      <c r="AM65" s="2"/>
      <c r="AN65" s="9"/>
      <c r="AO65" s="1"/>
      <c r="AP65" s="2"/>
      <c r="AQ65" s="3"/>
      <c r="AR65" s="2"/>
      <c r="AS65" s="2"/>
      <c r="AT65" s="2"/>
      <c r="AU65" s="29"/>
      <c r="AV65" s="1"/>
      <c r="AW65" s="2"/>
      <c r="AX65" s="3"/>
      <c r="AY65" s="2"/>
      <c r="AZ65" s="2"/>
      <c r="BA65" s="2"/>
      <c r="BB65" s="9"/>
      <c r="BC65" s="1"/>
      <c r="BD65" s="2"/>
      <c r="BE65" s="3"/>
      <c r="BF65" s="2"/>
      <c r="BG65" s="2"/>
      <c r="BH65" s="2"/>
      <c r="BI65" s="9"/>
      <c r="BJ65" s="1"/>
      <c r="BK65" s="2"/>
      <c r="BL65" s="3"/>
      <c r="BM65" s="2"/>
      <c r="BN65" s="2"/>
      <c r="BO65" s="2"/>
      <c r="BP65" s="29"/>
      <c r="BQ65" s="1"/>
      <c r="BR65" s="2"/>
      <c r="BS65" s="3"/>
      <c r="BT65" s="2"/>
      <c r="BU65" s="2"/>
      <c r="BV65" s="2"/>
      <c r="BW65" s="29"/>
      <c r="BX65" s="1"/>
      <c r="BY65" s="2"/>
      <c r="BZ65" s="3"/>
      <c r="CA65" s="2"/>
      <c r="CB65" s="2"/>
      <c r="CC65" s="2"/>
      <c r="CD65" s="29"/>
      <c r="CE65" s="8">
        <f t="shared" si="17"/>
        <v>0</v>
      </c>
      <c r="CF65" s="30" t="s">
        <v>349</v>
      </c>
      <c r="CG65" s="10">
        <v>380800</v>
      </c>
      <c r="CH65" s="10">
        <f t="shared" si="18"/>
        <v>380800</v>
      </c>
    </row>
    <row r="66" spans="1:86" ht="40.799999999999997" x14ac:dyDescent="0.3">
      <c r="A66" s="25">
        <v>57</v>
      </c>
      <c r="B66" s="26" t="s">
        <v>139</v>
      </c>
      <c r="C66" s="27" t="s">
        <v>140</v>
      </c>
      <c r="D66" s="27" t="s">
        <v>141</v>
      </c>
      <c r="E66" s="28">
        <v>5</v>
      </c>
      <c r="F66" s="1"/>
      <c r="G66" s="2"/>
      <c r="H66" s="3"/>
      <c r="I66" s="2"/>
      <c r="J66" s="2"/>
      <c r="K66" s="2"/>
      <c r="L66" s="9"/>
      <c r="M66" s="1"/>
      <c r="N66" s="2"/>
      <c r="O66" s="3"/>
      <c r="P66" s="2"/>
      <c r="Q66" s="2"/>
      <c r="R66" s="2"/>
      <c r="S66" s="29"/>
      <c r="T66" s="1"/>
      <c r="U66" s="2"/>
      <c r="V66" s="3"/>
      <c r="W66" s="2"/>
      <c r="X66" s="2"/>
      <c r="Y66" s="2"/>
      <c r="Z66" s="9"/>
      <c r="AA66" s="1"/>
      <c r="AB66" s="2"/>
      <c r="AC66" s="3"/>
      <c r="AD66" s="2"/>
      <c r="AE66" s="2"/>
      <c r="AF66" s="2"/>
      <c r="AG66" s="9"/>
      <c r="AH66" s="1"/>
      <c r="AI66" s="2"/>
      <c r="AJ66" s="3"/>
      <c r="AK66" s="2"/>
      <c r="AL66" s="2"/>
      <c r="AM66" s="2"/>
      <c r="AN66" s="9"/>
      <c r="AO66" s="1"/>
      <c r="AP66" s="2"/>
      <c r="AQ66" s="3"/>
      <c r="AR66" s="2"/>
      <c r="AS66" s="2"/>
      <c r="AT66" s="2"/>
      <c r="AU66" s="29"/>
      <c r="AV66" s="1"/>
      <c r="AW66" s="2"/>
      <c r="AX66" s="3"/>
      <c r="AY66" s="2"/>
      <c r="AZ66" s="2"/>
      <c r="BA66" s="2"/>
      <c r="BB66" s="9"/>
      <c r="BC66" s="1"/>
      <c r="BD66" s="2"/>
      <c r="BE66" s="3"/>
      <c r="BF66" s="2"/>
      <c r="BG66" s="2"/>
      <c r="BH66" s="2"/>
      <c r="BI66" s="9"/>
      <c r="BJ66" s="1"/>
      <c r="BK66" s="2"/>
      <c r="BL66" s="3"/>
      <c r="BM66" s="2"/>
      <c r="BN66" s="2"/>
      <c r="BO66" s="2"/>
      <c r="BP66" s="29"/>
      <c r="BQ66" s="1" t="s">
        <v>141</v>
      </c>
      <c r="BR66" s="2">
        <v>880000</v>
      </c>
      <c r="BS66" s="3">
        <v>0.19</v>
      </c>
      <c r="BT66" s="2">
        <f t="shared" si="31"/>
        <v>167200</v>
      </c>
      <c r="BU66" s="2">
        <f t="shared" si="32"/>
        <v>1047200</v>
      </c>
      <c r="BV66" s="2">
        <f t="shared" si="33"/>
        <v>5236000</v>
      </c>
      <c r="BW66" s="29" t="s">
        <v>325</v>
      </c>
      <c r="BX66" s="1"/>
      <c r="BY66" s="2"/>
      <c r="BZ66" s="3"/>
      <c r="CA66" s="2"/>
      <c r="CB66" s="2"/>
      <c r="CC66" s="2"/>
      <c r="CD66" s="29"/>
      <c r="CE66" s="8">
        <f t="shared" si="17"/>
        <v>1047200</v>
      </c>
      <c r="CF66" s="9" t="str" cm="1">
        <f t="array" ref="CF66">IF(CE66=J66,$F$8,IF(CE66=Q66,$M$8,IF(CE66=X66,$T$8,IF(CE66=AE66,$AA$8,IF(CE66=AL66,$AH$8,IF(CE66=AS66,$AO$8,IF(CE66=AZ66,$AV$8,IF(CE66=BG66,$BC$8,IF(CE66=BN66,$BJ$8,IF(CE66=BU66,$BQ$8,IF(CE66=CB66,$BX$8,¨¨)))))))))))</f>
        <v>Scientific Products SAS</v>
      </c>
      <c r="CG66" s="10">
        <v>3486700</v>
      </c>
      <c r="CH66" s="10">
        <f t="shared" si="18"/>
        <v>2439500</v>
      </c>
    </row>
    <row r="67" spans="1:86" ht="27.6" x14ac:dyDescent="0.3">
      <c r="A67" s="25">
        <v>58</v>
      </c>
      <c r="B67" s="26" t="s">
        <v>142</v>
      </c>
      <c r="C67" s="27" t="s">
        <v>8</v>
      </c>
      <c r="D67" s="27" t="s">
        <v>141</v>
      </c>
      <c r="E67" s="28">
        <v>3</v>
      </c>
      <c r="F67" s="1"/>
      <c r="G67" s="2"/>
      <c r="H67" s="3"/>
      <c r="I67" s="2"/>
      <c r="J67" s="2"/>
      <c r="K67" s="2"/>
      <c r="L67" s="9"/>
      <c r="M67" s="1"/>
      <c r="N67" s="2"/>
      <c r="O67" s="3"/>
      <c r="P67" s="2"/>
      <c r="Q67" s="2"/>
      <c r="R67" s="2"/>
      <c r="S67" s="29"/>
      <c r="T67" s="1"/>
      <c r="U67" s="2"/>
      <c r="V67" s="3"/>
      <c r="W67" s="2"/>
      <c r="X67" s="2"/>
      <c r="Y67" s="2"/>
      <c r="Z67" s="9"/>
      <c r="AA67" s="1"/>
      <c r="AB67" s="2"/>
      <c r="AC67" s="3"/>
      <c r="AD67" s="2"/>
      <c r="AE67" s="2"/>
      <c r="AF67" s="2"/>
      <c r="AG67" s="9"/>
      <c r="AH67" s="1"/>
      <c r="AI67" s="2"/>
      <c r="AJ67" s="3"/>
      <c r="AK67" s="2"/>
      <c r="AL67" s="2"/>
      <c r="AM67" s="2"/>
      <c r="AN67" s="9"/>
      <c r="AO67" s="1"/>
      <c r="AP67" s="2"/>
      <c r="AQ67" s="3"/>
      <c r="AR67" s="2"/>
      <c r="AS67" s="2"/>
      <c r="AT67" s="2"/>
      <c r="AU67" s="29"/>
      <c r="AV67" s="1"/>
      <c r="AW67" s="2"/>
      <c r="AX67" s="3"/>
      <c r="AY67" s="2"/>
      <c r="AZ67" s="2"/>
      <c r="BA67" s="2"/>
      <c r="BB67" s="9"/>
      <c r="BC67" s="1"/>
      <c r="BD67" s="2"/>
      <c r="BE67" s="3"/>
      <c r="BF67" s="2"/>
      <c r="BG67" s="2"/>
      <c r="BH67" s="2"/>
      <c r="BI67" s="9"/>
      <c r="BJ67" s="1"/>
      <c r="BK67" s="2"/>
      <c r="BL67" s="3"/>
      <c r="BM67" s="2"/>
      <c r="BN67" s="2"/>
      <c r="BO67" s="2"/>
      <c r="BP67" s="29"/>
      <c r="BQ67" s="1" t="s">
        <v>141</v>
      </c>
      <c r="BR67" s="2">
        <v>575000</v>
      </c>
      <c r="BS67" s="3">
        <v>0.19</v>
      </c>
      <c r="BT67" s="2">
        <f t="shared" si="31"/>
        <v>109250</v>
      </c>
      <c r="BU67" s="2">
        <f t="shared" si="32"/>
        <v>684250</v>
      </c>
      <c r="BV67" s="2">
        <f t="shared" si="33"/>
        <v>2052750</v>
      </c>
      <c r="BW67" s="29" t="s">
        <v>325</v>
      </c>
      <c r="BX67" s="1"/>
      <c r="BY67" s="2"/>
      <c r="BZ67" s="3"/>
      <c r="CA67" s="2"/>
      <c r="CB67" s="2"/>
      <c r="CC67" s="2"/>
      <c r="CD67" s="29"/>
      <c r="CE67" s="8">
        <f t="shared" si="17"/>
        <v>684250</v>
      </c>
      <c r="CF67" s="9" t="str" cm="1">
        <f t="array" ref="CF67">IF(CE67=J67,$F$8,IF(CE67=Q67,$M$8,IF(CE67=X67,$T$8,IF(CE67=AE67,$AA$8,IF(CE67=AL67,$AH$8,IF(CE67=AS67,$AO$8,IF(CE67=AZ67,$AV$8,IF(CE67=BG67,$BC$8,IF(CE67=BN67,$BJ$8,IF(CE67=BU67,$BQ$8,IF(CE67=CB67,$BX$8,¨¨)))))))))))</f>
        <v>Scientific Products SAS</v>
      </c>
      <c r="CG67" s="10">
        <v>2201500</v>
      </c>
      <c r="CH67" s="10">
        <f t="shared" si="18"/>
        <v>1517250</v>
      </c>
    </row>
    <row r="68" spans="1:86" ht="27.6" x14ac:dyDescent="0.3">
      <c r="A68" s="25">
        <v>59</v>
      </c>
      <c r="B68" s="26" t="s">
        <v>143</v>
      </c>
      <c r="C68" s="27" t="s">
        <v>8</v>
      </c>
      <c r="D68" s="27" t="s">
        <v>144</v>
      </c>
      <c r="E68" s="28">
        <v>3</v>
      </c>
      <c r="F68" s="1"/>
      <c r="G68" s="2"/>
      <c r="H68" s="3"/>
      <c r="I68" s="2"/>
      <c r="J68" s="2"/>
      <c r="K68" s="2"/>
      <c r="L68" s="9"/>
      <c r="M68" s="1"/>
      <c r="N68" s="2"/>
      <c r="O68" s="3"/>
      <c r="P68" s="2"/>
      <c r="Q68" s="2"/>
      <c r="R68" s="2"/>
      <c r="S68" s="29"/>
      <c r="T68" s="1"/>
      <c r="U68" s="2"/>
      <c r="V68" s="3"/>
      <c r="W68" s="2"/>
      <c r="X68" s="2"/>
      <c r="Y68" s="2"/>
      <c r="Z68" s="9"/>
      <c r="AA68" s="1"/>
      <c r="AB68" s="2"/>
      <c r="AC68" s="3"/>
      <c r="AD68" s="2"/>
      <c r="AE68" s="2"/>
      <c r="AF68" s="2"/>
      <c r="AG68" s="9"/>
      <c r="AH68" s="1"/>
      <c r="AI68" s="2"/>
      <c r="AJ68" s="3"/>
      <c r="AK68" s="2"/>
      <c r="AL68" s="2"/>
      <c r="AM68" s="2"/>
      <c r="AN68" s="9"/>
      <c r="AO68" s="1" t="s">
        <v>292</v>
      </c>
      <c r="AP68" s="2">
        <v>730000</v>
      </c>
      <c r="AQ68" s="3">
        <v>0.19</v>
      </c>
      <c r="AR68" s="2">
        <f t="shared" si="11"/>
        <v>138700</v>
      </c>
      <c r="AS68" s="2">
        <f t="shared" si="12"/>
        <v>868700</v>
      </c>
      <c r="AT68" s="2">
        <f t="shared" si="13"/>
        <v>2606100</v>
      </c>
      <c r="AU68" s="29" t="s">
        <v>301</v>
      </c>
      <c r="AV68" s="1"/>
      <c r="AW68" s="2"/>
      <c r="AX68" s="3"/>
      <c r="AY68" s="2"/>
      <c r="AZ68" s="2"/>
      <c r="BA68" s="2"/>
      <c r="BB68" s="9"/>
      <c r="BC68" s="1" t="s">
        <v>313</v>
      </c>
      <c r="BD68" s="2">
        <v>730000</v>
      </c>
      <c r="BE68" s="3">
        <v>0.19</v>
      </c>
      <c r="BF68" s="2">
        <f t="shared" si="19"/>
        <v>138700</v>
      </c>
      <c r="BG68" s="2">
        <f t="shared" si="20"/>
        <v>868700</v>
      </c>
      <c r="BH68" s="2">
        <f t="shared" si="21"/>
        <v>2606100</v>
      </c>
      <c r="BI68" s="9" t="s">
        <v>317</v>
      </c>
      <c r="BJ68" s="1"/>
      <c r="BK68" s="2"/>
      <c r="BL68" s="3"/>
      <c r="BM68" s="2"/>
      <c r="BN68" s="2"/>
      <c r="BO68" s="2"/>
      <c r="BP68" s="29"/>
      <c r="BQ68" s="1"/>
      <c r="BR68" s="2"/>
      <c r="BS68" s="3"/>
      <c r="BT68" s="2"/>
      <c r="BU68" s="2"/>
      <c r="BV68" s="2"/>
      <c r="BW68" s="29"/>
      <c r="BX68" s="1"/>
      <c r="BY68" s="2"/>
      <c r="BZ68" s="3"/>
      <c r="CA68" s="2"/>
      <c r="CB68" s="2"/>
      <c r="CC68" s="2"/>
      <c r="CD68" s="29"/>
      <c r="CE68" s="8">
        <f t="shared" si="17"/>
        <v>868700</v>
      </c>
      <c r="CF68" s="9" t="str" cm="1">
        <f t="array" ref="CF68">IF(CE68=J68,$F$8,IF(CE68=Q68,$M$8,IF(CE68=X68,$T$8,IF(CE68=AE68,$AA$8,IF(CE68=AL68,$AH$8,IF(CE68=AS68,$AO$8,IF(CE68=AZ68,$AV$8,IF(CE68=BG68,$BC$8,IF(CE68=BN68,$BJ$8,IF(CE68=BU68,$BQ$8,IF(CE68=CB68,$BX$8,¨¨)))))))))))</f>
        <v xml:space="preserve">INVERSIONES JIMSA SAS </v>
      </c>
      <c r="CG68" s="10">
        <v>874650</v>
      </c>
      <c r="CH68" s="10">
        <f t="shared" si="18"/>
        <v>5950</v>
      </c>
    </row>
    <row r="69" spans="1:86" ht="20.399999999999999" x14ac:dyDescent="0.3">
      <c r="A69" s="25">
        <v>60</v>
      </c>
      <c r="B69" s="26" t="s">
        <v>145</v>
      </c>
      <c r="C69" s="27" t="s">
        <v>8</v>
      </c>
      <c r="D69" s="27" t="s">
        <v>146</v>
      </c>
      <c r="E69" s="28">
        <v>1</v>
      </c>
      <c r="F69" s="1"/>
      <c r="G69" s="2"/>
      <c r="H69" s="3"/>
      <c r="I69" s="2"/>
      <c r="J69" s="2"/>
      <c r="K69" s="2"/>
      <c r="L69" s="9"/>
      <c r="M69" s="1"/>
      <c r="N69" s="2"/>
      <c r="O69" s="3"/>
      <c r="P69" s="2"/>
      <c r="Q69" s="2"/>
      <c r="R69" s="2"/>
      <c r="S69" s="29"/>
      <c r="T69" s="1"/>
      <c r="U69" s="2"/>
      <c r="V69" s="3"/>
      <c r="W69" s="2"/>
      <c r="X69" s="2"/>
      <c r="Y69" s="2"/>
      <c r="Z69" s="9"/>
      <c r="AA69" s="1"/>
      <c r="AB69" s="2"/>
      <c r="AC69" s="3"/>
      <c r="AD69" s="2"/>
      <c r="AE69" s="2"/>
      <c r="AF69" s="2"/>
      <c r="AG69" s="9"/>
      <c r="AH69" s="1"/>
      <c r="AI69" s="2"/>
      <c r="AJ69" s="3"/>
      <c r="AK69" s="2"/>
      <c r="AL69" s="2"/>
      <c r="AM69" s="2"/>
      <c r="AN69" s="9"/>
      <c r="AO69" s="1"/>
      <c r="AP69" s="2"/>
      <c r="AQ69" s="3"/>
      <c r="AR69" s="2"/>
      <c r="AS69" s="2"/>
      <c r="AT69" s="2"/>
      <c r="AU69" s="29"/>
      <c r="AV69" s="1"/>
      <c r="AW69" s="2"/>
      <c r="AX69" s="3"/>
      <c r="AY69" s="2"/>
      <c r="AZ69" s="2"/>
      <c r="BA69" s="2"/>
      <c r="BB69" s="9"/>
      <c r="BC69" s="1" t="s">
        <v>314</v>
      </c>
      <c r="BD69" s="2">
        <v>170000</v>
      </c>
      <c r="BE69" s="3">
        <v>0.19</v>
      </c>
      <c r="BF69" s="2">
        <f t="shared" si="19"/>
        <v>32300</v>
      </c>
      <c r="BG69" s="2">
        <f t="shared" si="20"/>
        <v>202300</v>
      </c>
      <c r="BH69" s="2">
        <f t="shared" si="21"/>
        <v>202300</v>
      </c>
      <c r="BI69" s="9" t="s">
        <v>317</v>
      </c>
      <c r="BJ69" s="1"/>
      <c r="BK69" s="2"/>
      <c r="BL69" s="3"/>
      <c r="BM69" s="2"/>
      <c r="BN69" s="2"/>
      <c r="BO69" s="2"/>
      <c r="BP69" s="29"/>
      <c r="BQ69" s="1"/>
      <c r="BR69" s="2"/>
      <c r="BS69" s="3"/>
      <c r="BT69" s="2"/>
      <c r="BU69" s="2"/>
      <c r="BV69" s="2"/>
      <c r="BW69" s="29"/>
      <c r="BX69" s="1"/>
      <c r="BY69" s="2"/>
      <c r="BZ69" s="3"/>
      <c r="CA69" s="2"/>
      <c r="CB69" s="2"/>
      <c r="CC69" s="2"/>
      <c r="CD69" s="29"/>
      <c r="CE69" s="8">
        <f t="shared" si="17"/>
        <v>202300</v>
      </c>
      <c r="CF69" s="9" t="str" cm="1">
        <f t="array" ref="CF69">IF(CE69=J69,$F$8,IF(CE69=Q69,$M$8,IF(CE69=X69,$T$8,IF(CE69=AE69,$AA$8,IF(CE69=AL69,$AH$8,IF(CE69=AS69,$AO$8,IF(CE69=AZ69,$AV$8,IF(CE69=BG69,$BC$8,IF(CE69=BN69,$BJ$8,IF(CE69=BU69,$BQ$8,IF(CE69=CB69,$BX$8,¨¨)))))))))))</f>
        <v xml:space="preserve">MR Y CIA S.A.S </v>
      </c>
      <c r="CG69" s="10">
        <v>202301</v>
      </c>
      <c r="CH69" s="10">
        <f t="shared" si="18"/>
        <v>1</v>
      </c>
    </row>
    <row r="70" spans="1:86" x14ac:dyDescent="0.3">
      <c r="A70" s="25">
        <v>61</v>
      </c>
      <c r="B70" s="26" t="s">
        <v>147</v>
      </c>
      <c r="C70" s="27" t="s">
        <v>8</v>
      </c>
      <c r="D70" s="27" t="s">
        <v>148</v>
      </c>
      <c r="E70" s="28">
        <v>15</v>
      </c>
      <c r="F70" s="1"/>
      <c r="G70" s="2"/>
      <c r="H70" s="3"/>
      <c r="I70" s="2"/>
      <c r="J70" s="2"/>
      <c r="K70" s="2"/>
      <c r="L70" s="9"/>
      <c r="M70" s="1"/>
      <c r="N70" s="2"/>
      <c r="O70" s="3"/>
      <c r="P70" s="2"/>
      <c r="Q70" s="2"/>
      <c r="R70" s="2"/>
      <c r="S70" s="29"/>
      <c r="T70" s="1" t="s">
        <v>259</v>
      </c>
      <c r="U70" s="2">
        <v>21500</v>
      </c>
      <c r="V70" s="3">
        <v>0.19</v>
      </c>
      <c r="W70" s="2">
        <f t="shared" si="8"/>
        <v>4085</v>
      </c>
      <c r="X70" s="2">
        <f t="shared" si="9"/>
        <v>25585</v>
      </c>
      <c r="Y70" s="2">
        <f t="shared" si="10"/>
        <v>383775</v>
      </c>
      <c r="Z70" s="9" t="s">
        <v>262</v>
      </c>
      <c r="AA70" s="1"/>
      <c r="AB70" s="2"/>
      <c r="AC70" s="3"/>
      <c r="AD70" s="2"/>
      <c r="AE70" s="2"/>
      <c r="AF70" s="2"/>
      <c r="AG70" s="9"/>
      <c r="AH70" s="1"/>
      <c r="AI70" s="2"/>
      <c r="AJ70" s="3"/>
      <c r="AK70" s="2"/>
      <c r="AL70" s="2"/>
      <c r="AM70" s="2"/>
      <c r="AN70" s="9"/>
      <c r="AO70" s="1" t="s">
        <v>293</v>
      </c>
      <c r="AP70" s="2">
        <v>24000</v>
      </c>
      <c r="AQ70" s="3">
        <v>0.19</v>
      </c>
      <c r="AR70" s="2">
        <f t="shared" si="11"/>
        <v>4560</v>
      </c>
      <c r="AS70" s="2">
        <f t="shared" si="12"/>
        <v>28560</v>
      </c>
      <c r="AT70" s="2">
        <f t="shared" si="13"/>
        <v>428400</v>
      </c>
      <c r="AU70" s="29" t="s">
        <v>302</v>
      </c>
      <c r="AV70" s="1"/>
      <c r="AW70" s="2"/>
      <c r="AX70" s="3"/>
      <c r="AY70" s="2"/>
      <c r="AZ70" s="2"/>
      <c r="BA70" s="2"/>
      <c r="BB70" s="9"/>
      <c r="BC70" s="1"/>
      <c r="BD70" s="2"/>
      <c r="BE70" s="3"/>
      <c r="BF70" s="2"/>
      <c r="BG70" s="2"/>
      <c r="BH70" s="2"/>
      <c r="BI70" s="9"/>
      <c r="BJ70" s="1"/>
      <c r="BK70" s="2"/>
      <c r="BL70" s="3"/>
      <c r="BM70" s="2"/>
      <c r="BN70" s="2"/>
      <c r="BO70" s="2"/>
      <c r="BP70" s="29"/>
      <c r="BQ70" s="1"/>
      <c r="BR70" s="2"/>
      <c r="BS70" s="3"/>
      <c r="BT70" s="2"/>
      <c r="BU70" s="2"/>
      <c r="BV70" s="2"/>
      <c r="BW70" s="29"/>
      <c r="BX70" s="1" t="s">
        <v>338</v>
      </c>
      <c r="BY70" s="2">
        <v>23125</v>
      </c>
      <c r="BZ70" s="3">
        <v>0.19</v>
      </c>
      <c r="CA70" s="2">
        <f t="shared" si="14"/>
        <v>4393.75</v>
      </c>
      <c r="CB70" s="2">
        <f t="shared" si="15"/>
        <v>27519</v>
      </c>
      <c r="CC70" s="2">
        <f t="shared" si="16"/>
        <v>412785</v>
      </c>
      <c r="CD70" s="29" t="s">
        <v>344</v>
      </c>
      <c r="CE70" s="8">
        <f t="shared" si="17"/>
        <v>25585</v>
      </c>
      <c r="CF70" s="9" t="str" cm="1">
        <f t="array" ref="CF70">IF(CE70=J70,$F$8,IF(CE70=Q70,$M$8,IF(CE70=X70,$T$8,IF(CE70=AE70,$AA$8,IF(CE70=AL70,$AH$8,IF(CE70=AS70,$AO$8,IF(CE70=AZ70,$AV$8,IF(CE70=BG70,$BC$8,IF(CE70=BN70,$BJ$8,IF(CE70=BU70,$BQ$8,IF(CE70=CB70,$BX$8,¨¨)))))))))))</f>
        <v>FILTRACIÓN Y ANÁLISIS S.A.S</v>
      </c>
      <c r="CG70" s="10">
        <v>29750</v>
      </c>
      <c r="CH70" s="10">
        <f t="shared" si="18"/>
        <v>4165</v>
      </c>
    </row>
    <row r="71" spans="1:86" x14ac:dyDescent="0.3">
      <c r="A71" s="25">
        <v>62</v>
      </c>
      <c r="B71" s="26" t="s">
        <v>149</v>
      </c>
      <c r="C71" s="27" t="s">
        <v>8</v>
      </c>
      <c r="D71" s="27" t="s">
        <v>150</v>
      </c>
      <c r="E71" s="28">
        <v>4</v>
      </c>
      <c r="F71" s="1"/>
      <c r="G71" s="2"/>
      <c r="H71" s="3"/>
      <c r="I71" s="2"/>
      <c r="J71" s="2"/>
      <c r="K71" s="2"/>
      <c r="L71" s="9"/>
      <c r="M71" s="1"/>
      <c r="N71" s="2"/>
      <c r="O71" s="3"/>
      <c r="P71" s="2"/>
      <c r="Q71" s="2"/>
      <c r="R71" s="2"/>
      <c r="S71" s="29"/>
      <c r="T71" s="1" t="s">
        <v>260</v>
      </c>
      <c r="U71" s="2">
        <v>190600</v>
      </c>
      <c r="V71" s="3">
        <v>0.19</v>
      </c>
      <c r="W71" s="2">
        <f t="shared" si="8"/>
        <v>36214</v>
      </c>
      <c r="X71" s="2">
        <f t="shared" si="9"/>
        <v>226814</v>
      </c>
      <c r="Y71" s="2">
        <f t="shared" si="10"/>
        <v>907256</v>
      </c>
      <c r="Z71" s="9" t="s">
        <v>262</v>
      </c>
      <c r="AA71" s="1"/>
      <c r="AB71" s="2"/>
      <c r="AC71" s="3"/>
      <c r="AD71" s="2"/>
      <c r="AE71" s="2"/>
      <c r="AF71" s="2"/>
      <c r="AG71" s="9"/>
      <c r="AH71" s="1"/>
      <c r="AI71" s="2"/>
      <c r="AJ71" s="3"/>
      <c r="AK71" s="2"/>
      <c r="AL71" s="2"/>
      <c r="AM71" s="2"/>
      <c r="AN71" s="9"/>
      <c r="AO71" s="1" t="s">
        <v>294</v>
      </c>
      <c r="AP71" s="2">
        <v>175000</v>
      </c>
      <c r="AQ71" s="3">
        <v>0.19</v>
      </c>
      <c r="AR71" s="2">
        <f t="shared" si="11"/>
        <v>33250</v>
      </c>
      <c r="AS71" s="2">
        <f t="shared" si="12"/>
        <v>208250</v>
      </c>
      <c r="AT71" s="2">
        <f t="shared" si="13"/>
        <v>833000</v>
      </c>
      <c r="AU71" s="29" t="s">
        <v>302</v>
      </c>
      <c r="AV71" s="1"/>
      <c r="AW71" s="2"/>
      <c r="AX71" s="3"/>
      <c r="AY71" s="2"/>
      <c r="AZ71" s="2"/>
      <c r="BA71" s="2"/>
      <c r="BB71" s="9"/>
      <c r="BC71" s="1"/>
      <c r="BD71" s="2"/>
      <c r="BE71" s="3"/>
      <c r="BF71" s="2"/>
      <c r="BG71" s="2"/>
      <c r="BH71" s="2"/>
      <c r="BI71" s="9"/>
      <c r="BJ71" s="1"/>
      <c r="BK71" s="2"/>
      <c r="BL71" s="3"/>
      <c r="BM71" s="2"/>
      <c r="BN71" s="2"/>
      <c r="BO71" s="2"/>
      <c r="BP71" s="29"/>
      <c r="BQ71" s="1"/>
      <c r="BR71" s="2"/>
      <c r="BS71" s="3"/>
      <c r="BT71" s="2"/>
      <c r="BU71" s="2"/>
      <c r="BV71" s="2"/>
      <c r="BW71" s="29"/>
      <c r="BX71" s="1" t="s">
        <v>260</v>
      </c>
      <c r="BY71" s="2">
        <v>176305</v>
      </c>
      <c r="BZ71" s="3">
        <v>0.19</v>
      </c>
      <c r="CA71" s="2">
        <f t="shared" si="14"/>
        <v>33497.949999999997</v>
      </c>
      <c r="CB71" s="2">
        <f t="shared" si="15"/>
        <v>209803</v>
      </c>
      <c r="CC71" s="2">
        <f t="shared" si="16"/>
        <v>839212</v>
      </c>
      <c r="CD71" s="29" t="s">
        <v>344</v>
      </c>
      <c r="CE71" s="8">
        <f t="shared" si="17"/>
        <v>208250</v>
      </c>
      <c r="CF71" s="9" t="str" cm="1">
        <f t="array" ref="CF71">IF(CE71=J71,$F$8,IF(CE71=Q71,$M$8,IF(CE71=X71,$T$8,IF(CE71=AE71,$AA$8,IF(CE71=AL71,$AH$8,IF(CE71=AS71,$AO$8,IF(CE71=AZ71,$AV$8,IF(CE71=BG71,$BC$8,IF(CE71=BN71,$BJ$8,IF(CE71=BU71,$BQ$8,IF(CE71=CB71,$BX$8,¨¨)))))))))))</f>
        <v xml:space="preserve">INVERSIONES JIMSA SAS </v>
      </c>
      <c r="CG71" s="10">
        <v>226814</v>
      </c>
      <c r="CH71" s="10">
        <f t="shared" si="18"/>
        <v>18564</v>
      </c>
    </row>
    <row r="72" spans="1:86" x14ac:dyDescent="0.3">
      <c r="A72" s="25">
        <v>63</v>
      </c>
      <c r="B72" s="26" t="s">
        <v>151</v>
      </c>
      <c r="C72" s="27" t="s">
        <v>8</v>
      </c>
      <c r="D72" s="27" t="s">
        <v>152</v>
      </c>
      <c r="E72" s="28">
        <v>35</v>
      </c>
      <c r="F72" s="1"/>
      <c r="G72" s="2"/>
      <c r="H72" s="3"/>
      <c r="I72" s="2"/>
      <c r="J72" s="2"/>
      <c r="K72" s="2"/>
      <c r="L72" s="9"/>
      <c r="M72" s="1"/>
      <c r="N72" s="2"/>
      <c r="O72" s="3"/>
      <c r="P72" s="2"/>
      <c r="Q72" s="2"/>
      <c r="R72" s="2"/>
      <c r="S72" s="29"/>
      <c r="T72" s="1" t="s">
        <v>259</v>
      </c>
      <c r="U72" s="2">
        <v>25000</v>
      </c>
      <c r="V72" s="3">
        <v>0.19</v>
      </c>
      <c r="W72" s="2">
        <f t="shared" si="8"/>
        <v>4750</v>
      </c>
      <c r="X72" s="2">
        <f t="shared" si="9"/>
        <v>29750</v>
      </c>
      <c r="Y72" s="2">
        <f t="shared" si="10"/>
        <v>1041250</v>
      </c>
      <c r="Z72" s="9" t="s">
        <v>262</v>
      </c>
      <c r="AA72" s="1"/>
      <c r="AB72" s="2"/>
      <c r="AC72" s="3"/>
      <c r="AD72" s="2"/>
      <c r="AE72" s="2"/>
      <c r="AF72" s="2"/>
      <c r="AG72" s="9"/>
      <c r="AH72" s="1"/>
      <c r="AI72" s="2"/>
      <c r="AJ72" s="3"/>
      <c r="AK72" s="2"/>
      <c r="AL72" s="2"/>
      <c r="AM72" s="2"/>
      <c r="AN72" s="9"/>
      <c r="AO72" s="1" t="s">
        <v>295</v>
      </c>
      <c r="AP72" s="2">
        <v>25000</v>
      </c>
      <c r="AQ72" s="3">
        <v>0.19</v>
      </c>
      <c r="AR72" s="2">
        <f t="shared" si="11"/>
        <v>4750</v>
      </c>
      <c r="AS72" s="2">
        <f t="shared" si="12"/>
        <v>29750</v>
      </c>
      <c r="AT72" s="2">
        <f t="shared" si="13"/>
        <v>1041250</v>
      </c>
      <c r="AU72" s="29" t="s">
        <v>302</v>
      </c>
      <c r="AV72" s="1"/>
      <c r="AW72" s="2"/>
      <c r="AX72" s="3"/>
      <c r="AY72" s="2"/>
      <c r="AZ72" s="2"/>
      <c r="BA72" s="2"/>
      <c r="BB72" s="9"/>
      <c r="BC72" s="1"/>
      <c r="BD72" s="2"/>
      <c r="BE72" s="3"/>
      <c r="BF72" s="2"/>
      <c r="BG72" s="2"/>
      <c r="BH72" s="2"/>
      <c r="BI72" s="9"/>
      <c r="BJ72" s="1"/>
      <c r="BK72" s="2"/>
      <c r="BL72" s="3"/>
      <c r="BM72" s="2"/>
      <c r="BN72" s="2"/>
      <c r="BO72" s="2"/>
      <c r="BP72" s="29"/>
      <c r="BQ72" s="1"/>
      <c r="BR72" s="2"/>
      <c r="BS72" s="3"/>
      <c r="BT72" s="2"/>
      <c r="BU72" s="2"/>
      <c r="BV72" s="2"/>
      <c r="BW72" s="29"/>
      <c r="BX72" s="1" t="s">
        <v>338</v>
      </c>
      <c r="BY72" s="2">
        <v>24050</v>
      </c>
      <c r="BZ72" s="3">
        <v>0.19</v>
      </c>
      <c r="CA72" s="2">
        <f t="shared" si="14"/>
        <v>4569.5</v>
      </c>
      <c r="CB72" s="2">
        <f t="shared" si="15"/>
        <v>28620</v>
      </c>
      <c r="CC72" s="2">
        <f t="shared" si="16"/>
        <v>1001700</v>
      </c>
      <c r="CD72" s="29" t="s">
        <v>344</v>
      </c>
      <c r="CE72" s="8">
        <f t="shared" si="17"/>
        <v>28620</v>
      </c>
      <c r="CF72" s="9" t="str" cm="1">
        <f t="array" ref="CF72">IF(CE72=J72,$F$8,IF(CE72=Q72,$M$8,IF(CE72=X72,$T$8,IF(CE72=AE72,$AA$8,IF(CE72=AL72,$AH$8,IF(CE72=AS72,$AO$8,IF(CE72=AZ72,$AV$8,IF(CE72=BG72,$BC$8,IF(CE72=BN72,$BJ$8,IF(CE72=BU72,$BQ$8,IF(CE72=CB72,$BX$8,¨¨)))))))))))</f>
        <v xml:space="preserve">YEQUIM SAS  </v>
      </c>
      <c r="CG72" s="10">
        <v>30940</v>
      </c>
      <c r="CH72" s="10">
        <f t="shared" si="18"/>
        <v>2320</v>
      </c>
    </row>
    <row r="73" spans="1:86" ht="20.399999999999999" x14ac:dyDescent="0.3">
      <c r="A73" s="25">
        <v>64</v>
      </c>
      <c r="B73" s="26" t="s">
        <v>153</v>
      </c>
      <c r="C73" s="27" t="s">
        <v>154</v>
      </c>
      <c r="D73" s="27" t="s">
        <v>155</v>
      </c>
      <c r="E73" s="28">
        <v>4</v>
      </c>
      <c r="F73" s="1"/>
      <c r="G73" s="2"/>
      <c r="H73" s="3"/>
      <c r="I73" s="2"/>
      <c r="J73" s="2"/>
      <c r="K73" s="2"/>
      <c r="L73" s="9"/>
      <c r="M73" s="1"/>
      <c r="N73" s="2"/>
      <c r="O73" s="3"/>
      <c r="P73" s="2"/>
      <c r="Q73" s="2"/>
      <c r="R73" s="2"/>
      <c r="S73" s="29"/>
      <c r="T73" s="1"/>
      <c r="U73" s="2"/>
      <c r="V73" s="3"/>
      <c r="W73" s="2"/>
      <c r="X73" s="2"/>
      <c r="Y73" s="2"/>
      <c r="Z73" s="9"/>
      <c r="AA73" s="1"/>
      <c r="AB73" s="2"/>
      <c r="AC73" s="3"/>
      <c r="AD73" s="2"/>
      <c r="AE73" s="2"/>
      <c r="AF73" s="2"/>
      <c r="AG73" s="9"/>
      <c r="AH73" s="1"/>
      <c r="AI73" s="2"/>
      <c r="AJ73" s="3"/>
      <c r="AK73" s="2"/>
      <c r="AL73" s="2"/>
      <c r="AM73" s="2"/>
      <c r="AN73" s="9"/>
      <c r="AO73" s="1" t="s">
        <v>296</v>
      </c>
      <c r="AP73" s="2">
        <v>32600</v>
      </c>
      <c r="AQ73" s="3">
        <v>0.19</v>
      </c>
      <c r="AR73" s="2">
        <f t="shared" si="11"/>
        <v>6194</v>
      </c>
      <c r="AS73" s="2">
        <f t="shared" si="12"/>
        <v>38794</v>
      </c>
      <c r="AT73" s="2">
        <f t="shared" si="13"/>
        <v>155176</v>
      </c>
      <c r="AU73" s="29" t="s">
        <v>302</v>
      </c>
      <c r="AV73" s="1"/>
      <c r="AW73" s="2"/>
      <c r="AX73" s="3"/>
      <c r="AY73" s="2"/>
      <c r="AZ73" s="2"/>
      <c r="BA73" s="2"/>
      <c r="BB73" s="9"/>
      <c r="BC73" s="1"/>
      <c r="BD73" s="2"/>
      <c r="BE73" s="3"/>
      <c r="BF73" s="2"/>
      <c r="BG73" s="2"/>
      <c r="BH73" s="2"/>
      <c r="BI73" s="9"/>
      <c r="BJ73" s="1"/>
      <c r="BK73" s="2"/>
      <c r="BL73" s="3"/>
      <c r="BM73" s="2"/>
      <c r="BN73" s="2"/>
      <c r="BO73" s="2"/>
      <c r="BP73" s="29"/>
      <c r="BQ73" s="1"/>
      <c r="BR73" s="2"/>
      <c r="BS73" s="3"/>
      <c r="BT73" s="2"/>
      <c r="BU73" s="2"/>
      <c r="BV73" s="2"/>
      <c r="BW73" s="29"/>
      <c r="BX73" s="1" t="s">
        <v>339</v>
      </c>
      <c r="BY73" s="2">
        <v>37000</v>
      </c>
      <c r="BZ73" s="3">
        <v>0.19</v>
      </c>
      <c r="CA73" s="2">
        <f t="shared" si="14"/>
        <v>7030</v>
      </c>
      <c r="CB73" s="2">
        <f t="shared" si="15"/>
        <v>44030</v>
      </c>
      <c r="CC73" s="2">
        <f t="shared" si="16"/>
        <v>176120</v>
      </c>
      <c r="CD73" s="29" t="s">
        <v>344</v>
      </c>
      <c r="CE73" s="8">
        <f t="shared" si="17"/>
        <v>38794</v>
      </c>
      <c r="CF73" s="9" t="str" cm="1">
        <f t="array" ref="CF73">IF(CE73=J73,$F$8,IF(CE73=Q73,$M$8,IF(CE73=X73,$T$8,IF(CE73=AE73,$AA$8,IF(CE73=AL73,$AH$8,IF(CE73=AS73,$AO$8,IF(CE73=AZ73,$AV$8,IF(CE73=BG73,$BC$8,IF(CE73=BN73,$BJ$8,IF(CE73=BU73,$BQ$8,IF(CE73=CB73,$BX$8,¨¨)))))))))))</f>
        <v xml:space="preserve">INVERSIONES JIMSA SAS </v>
      </c>
      <c r="CG73" s="10">
        <v>47600</v>
      </c>
      <c r="CH73" s="10">
        <f t="shared" si="18"/>
        <v>8806</v>
      </c>
    </row>
    <row r="74" spans="1:86" ht="20.399999999999999" x14ac:dyDescent="0.3">
      <c r="A74" s="25">
        <v>65</v>
      </c>
      <c r="B74" s="26" t="s">
        <v>156</v>
      </c>
      <c r="C74" s="27" t="s">
        <v>154</v>
      </c>
      <c r="D74" s="27" t="s">
        <v>155</v>
      </c>
      <c r="E74" s="28">
        <v>4</v>
      </c>
      <c r="F74" s="1"/>
      <c r="G74" s="2"/>
      <c r="H74" s="3"/>
      <c r="I74" s="2"/>
      <c r="J74" s="2"/>
      <c r="K74" s="2"/>
      <c r="L74" s="9"/>
      <c r="M74" s="1"/>
      <c r="N74" s="2"/>
      <c r="O74" s="3"/>
      <c r="P74" s="2"/>
      <c r="Q74" s="2"/>
      <c r="R74" s="2"/>
      <c r="S74" s="29"/>
      <c r="T74" s="1"/>
      <c r="U74" s="2"/>
      <c r="V74" s="3"/>
      <c r="W74" s="2"/>
      <c r="X74" s="2"/>
      <c r="Y74" s="2"/>
      <c r="Z74" s="9"/>
      <c r="AA74" s="1"/>
      <c r="AB74" s="2"/>
      <c r="AC74" s="3"/>
      <c r="AD74" s="2"/>
      <c r="AE74" s="2"/>
      <c r="AF74" s="2"/>
      <c r="AG74" s="9"/>
      <c r="AH74" s="1"/>
      <c r="AI74" s="2"/>
      <c r="AJ74" s="3"/>
      <c r="AK74" s="2"/>
      <c r="AL74" s="2"/>
      <c r="AM74" s="2"/>
      <c r="AN74" s="9"/>
      <c r="AO74" s="1" t="s">
        <v>296</v>
      </c>
      <c r="AP74" s="2">
        <v>34000</v>
      </c>
      <c r="AQ74" s="3">
        <v>0.19</v>
      </c>
      <c r="AR74" s="2">
        <f t="shared" si="11"/>
        <v>6460</v>
      </c>
      <c r="AS74" s="2">
        <f t="shared" si="12"/>
        <v>40460</v>
      </c>
      <c r="AT74" s="2">
        <f t="shared" si="13"/>
        <v>161840</v>
      </c>
      <c r="AU74" s="29" t="s">
        <v>302</v>
      </c>
      <c r="AV74" s="1"/>
      <c r="AW74" s="2"/>
      <c r="AX74" s="3"/>
      <c r="AY74" s="2"/>
      <c r="AZ74" s="2"/>
      <c r="BA74" s="2"/>
      <c r="BB74" s="9"/>
      <c r="BC74" s="1"/>
      <c r="BD74" s="2"/>
      <c r="BE74" s="3"/>
      <c r="BF74" s="2"/>
      <c r="BG74" s="2"/>
      <c r="BH74" s="2"/>
      <c r="BI74" s="9"/>
      <c r="BJ74" s="1"/>
      <c r="BK74" s="2"/>
      <c r="BL74" s="3"/>
      <c r="BM74" s="2"/>
      <c r="BN74" s="2"/>
      <c r="BO74" s="2"/>
      <c r="BP74" s="29"/>
      <c r="BQ74" s="1"/>
      <c r="BR74" s="2"/>
      <c r="BS74" s="3"/>
      <c r="BT74" s="2"/>
      <c r="BU74" s="2"/>
      <c r="BV74" s="2"/>
      <c r="BW74" s="29"/>
      <c r="BX74" s="1" t="s">
        <v>339</v>
      </c>
      <c r="BY74" s="2">
        <v>37000</v>
      </c>
      <c r="BZ74" s="3">
        <v>0.19</v>
      </c>
      <c r="CA74" s="2">
        <f t="shared" si="14"/>
        <v>7030</v>
      </c>
      <c r="CB74" s="2">
        <f t="shared" si="15"/>
        <v>44030</v>
      </c>
      <c r="CC74" s="2">
        <f t="shared" si="16"/>
        <v>176120</v>
      </c>
      <c r="CD74" s="29" t="s">
        <v>344</v>
      </c>
      <c r="CE74" s="8">
        <f t="shared" si="17"/>
        <v>40460</v>
      </c>
      <c r="CF74" s="9" t="str" cm="1">
        <f t="array" ref="CF74">IF(CE74=J74,$F$8,IF(CE74=Q74,$M$8,IF(CE74=X74,$T$8,IF(CE74=AE74,$AA$8,IF(CE74=AL74,$AH$8,IF(CE74=AS74,$AO$8,IF(CE74=AZ74,$AV$8,IF(CE74=BG74,$BC$8,IF(CE74=BN74,$BJ$8,IF(CE74=BU74,$BQ$8,IF(CE74=CB74,$BX$8,¨¨)))))))))))</f>
        <v xml:space="preserve">INVERSIONES JIMSA SAS </v>
      </c>
      <c r="CG74" s="10">
        <v>47600</v>
      </c>
      <c r="CH74" s="10">
        <f t="shared" si="18"/>
        <v>7140</v>
      </c>
    </row>
    <row r="75" spans="1:86" ht="41.4" x14ac:dyDescent="0.3">
      <c r="A75" s="25">
        <v>66</v>
      </c>
      <c r="B75" s="26" t="s">
        <v>157</v>
      </c>
      <c r="C75" s="27" t="s">
        <v>8</v>
      </c>
      <c r="D75" s="27" t="s">
        <v>158</v>
      </c>
      <c r="E75" s="28">
        <v>4</v>
      </c>
      <c r="F75" s="1"/>
      <c r="G75" s="2"/>
      <c r="H75" s="3"/>
      <c r="I75" s="2"/>
      <c r="J75" s="2"/>
      <c r="K75" s="2"/>
      <c r="L75" s="9"/>
      <c r="M75" s="1"/>
      <c r="N75" s="2"/>
      <c r="O75" s="3"/>
      <c r="P75" s="2"/>
      <c r="Q75" s="2"/>
      <c r="R75" s="2"/>
      <c r="S75" s="29"/>
      <c r="T75" s="1"/>
      <c r="U75" s="2"/>
      <c r="V75" s="3"/>
      <c r="W75" s="2"/>
      <c r="X75" s="2"/>
      <c r="Y75" s="2"/>
      <c r="Z75" s="9"/>
      <c r="AA75" s="1"/>
      <c r="AB75" s="2"/>
      <c r="AC75" s="3"/>
      <c r="AD75" s="2"/>
      <c r="AE75" s="2"/>
      <c r="AF75" s="2"/>
      <c r="AG75" s="9"/>
      <c r="AH75" s="1"/>
      <c r="AI75" s="2"/>
      <c r="AJ75" s="3"/>
      <c r="AK75" s="2"/>
      <c r="AL75" s="2"/>
      <c r="AM75" s="2"/>
      <c r="AN75" s="9"/>
      <c r="AO75" s="1" t="s">
        <v>158</v>
      </c>
      <c r="AP75" s="2">
        <v>1485000</v>
      </c>
      <c r="AQ75" s="3">
        <v>0.19</v>
      </c>
      <c r="AR75" s="2">
        <f t="shared" ref="AR75:AR113" si="40">AP75*AQ75</f>
        <v>282150</v>
      </c>
      <c r="AS75" s="2">
        <f t="shared" ref="AS75:AS113" si="41">ROUND(AP75+AR75,0)</f>
        <v>1767150</v>
      </c>
      <c r="AT75" s="2">
        <f t="shared" ref="AT75:AT113" si="42">AS75*E75</f>
        <v>7068600</v>
      </c>
      <c r="AU75" s="29" t="s">
        <v>301</v>
      </c>
      <c r="AV75" s="1"/>
      <c r="AW75" s="2"/>
      <c r="AX75" s="3"/>
      <c r="AY75" s="2"/>
      <c r="AZ75" s="2"/>
      <c r="BA75" s="2"/>
      <c r="BB75" s="9"/>
      <c r="BC75" s="1"/>
      <c r="BD75" s="2"/>
      <c r="BE75" s="3"/>
      <c r="BF75" s="2"/>
      <c r="BG75" s="2"/>
      <c r="BH75" s="2"/>
      <c r="BI75" s="9"/>
      <c r="BJ75" s="1"/>
      <c r="BK75" s="2"/>
      <c r="BL75" s="3"/>
      <c r="BM75" s="2"/>
      <c r="BN75" s="2"/>
      <c r="BO75" s="2"/>
      <c r="BP75" s="29"/>
      <c r="BQ75" s="1"/>
      <c r="BR75" s="2"/>
      <c r="BS75" s="3"/>
      <c r="BT75" s="2"/>
      <c r="BU75" s="2"/>
      <c r="BV75" s="2"/>
      <c r="BW75" s="29"/>
      <c r="BX75" s="1" t="s">
        <v>329</v>
      </c>
      <c r="BY75" s="2">
        <v>1470750</v>
      </c>
      <c r="BZ75" s="3">
        <v>0.19</v>
      </c>
      <c r="CA75" s="2">
        <f t="shared" ref="CA75:CA97" si="43">BY75*BZ75</f>
        <v>279442.5</v>
      </c>
      <c r="CB75" s="2">
        <f t="shared" ref="CB75:CB97" si="44">ROUND(BY75+CA75,0)</f>
        <v>1750193</v>
      </c>
      <c r="CC75" s="2">
        <f t="shared" ref="CC75:CC97" si="45">CB75*E75</f>
        <v>7000772</v>
      </c>
      <c r="CD75" s="29" t="s">
        <v>344</v>
      </c>
      <c r="CE75" s="8">
        <f t="shared" ref="CE75:CE117" si="46">MIN(J75,Q75,X75,AE75,AL75,AS75,AZ75,BG75,BN75,BU75,CB75)</f>
        <v>1750193</v>
      </c>
      <c r="CF75" s="9" t="str" cm="1">
        <f t="array" ref="CF75">IF(CE75=J75,$F$8,IF(CE75=Q75,$M$8,IF(CE75=X75,$T$8,IF(CE75=AE75,$AA$8,IF(CE75=AL75,$AH$8,IF(CE75=AS75,$AO$8,IF(CE75=AZ75,$AV$8,IF(CE75=BG75,$BC$8,IF(CE75=BN75,$BJ$8,IF(CE75=BU75,$BQ$8,IF(CE75=CB75,$BX$8,¨¨)))))))))))</f>
        <v xml:space="preserve">YEQUIM SAS  </v>
      </c>
      <c r="CG75" s="10">
        <v>1892100</v>
      </c>
      <c r="CH75" s="10">
        <f t="shared" ref="CH75:CH117" si="47">CG75-CE75</f>
        <v>141907</v>
      </c>
    </row>
    <row r="76" spans="1:86" ht="27.6" x14ac:dyDescent="0.3">
      <c r="A76" s="25">
        <v>67</v>
      </c>
      <c r="B76" s="26" t="s">
        <v>159</v>
      </c>
      <c r="C76" s="27" t="s">
        <v>8</v>
      </c>
      <c r="D76" s="27" t="s">
        <v>160</v>
      </c>
      <c r="E76" s="28">
        <v>2</v>
      </c>
      <c r="F76" s="1"/>
      <c r="G76" s="2"/>
      <c r="H76" s="3"/>
      <c r="I76" s="2"/>
      <c r="J76" s="2"/>
      <c r="K76" s="2"/>
      <c r="L76" s="9"/>
      <c r="M76" s="1"/>
      <c r="N76" s="2"/>
      <c r="O76" s="3"/>
      <c r="P76" s="2"/>
      <c r="Q76" s="2"/>
      <c r="R76" s="2"/>
      <c r="S76" s="29"/>
      <c r="T76" s="1"/>
      <c r="U76" s="2"/>
      <c r="V76" s="3"/>
      <c r="W76" s="2"/>
      <c r="X76" s="2"/>
      <c r="Y76" s="2"/>
      <c r="Z76" s="9"/>
      <c r="AA76" s="1"/>
      <c r="AB76" s="2"/>
      <c r="AC76" s="3"/>
      <c r="AD76" s="2"/>
      <c r="AE76" s="2"/>
      <c r="AF76" s="2"/>
      <c r="AG76" s="9"/>
      <c r="AH76" s="1"/>
      <c r="AI76" s="2"/>
      <c r="AJ76" s="3"/>
      <c r="AK76" s="2"/>
      <c r="AL76" s="2"/>
      <c r="AM76" s="2"/>
      <c r="AN76" s="9"/>
      <c r="AO76" s="1" t="s">
        <v>160</v>
      </c>
      <c r="AP76" s="2">
        <v>4100000</v>
      </c>
      <c r="AQ76" s="3">
        <v>0.19</v>
      </c>
      <c r="AR76" s="2">
        <f t="shared" si="40"/>
        <v>779000</v>
      </c>
      <c r="AS76" s="2">
        <f t="shared" si="41"/>
        <v>4879000</v>
      </c>
      <c r="AT76" s="2">
        <f t="shared" si="42"/>
        <v>9758000</v>
      </c>
      <c r="AU76" s="29" t="s">
        <v>301</v>
      </c>
      <c r="AV76" s="1"/>
      <c r="AW76" s="2"/>
      <c r="AX76" s="3"/>
      <c r="AY76" s="2"/>
      <c r="AZ76" s="2"/>
      <c r="BA76" s="2"/>
      <c r="BB76" s="9"/>
      <c r="BC76" s="1"/>
      <c r="BD76" s="2"/>
      <c r="BE76" s="3"/>
      <c r="BF76" s="2"/>
      <c r="BG76" s="2"/>
      <c r="BH76" s="2"/>
      <c r="BI76" s="9"/>
      <c r="BJ76" s="1"/>
      <c r="BK76" s="2"/>
      <c r="BL76" s="3"/>
      <c r="BM76" s="2"/>
      <c r="BN76" s="2"/>
      <c r="BO76" s="2"/>
      <c r="BP76" s="29"/>
      <c r="BQ76" s="1"/>
      <c r="BR76" s="2"/>
      <c r="BS76" s="3"/>
      <c r="BT76" s="2"/>
      <c r="BU76" s="2"/>
      <c r="BV76" s="2"/>
      <c r="BW76" s="29"/>
      <c r="BX76" s="1" t="s">
        <v>329</v>
      </c>
      <c r="BY76" s="2">
        <v>4023750</v>
      </c>
      <c r="BZ76" s="3">
        <v>0.19</v>
      </c>
      <c r="CA76" s="2">
        <f t="shared" si="43"/>
        <v>764512.5</v>
      </c>
      <c r="CB76" s="2">
        <f t="shared" si="44"/>
        <v>4788263</v>
      </c>
      <c r="CC76" s="2">
        <f t="shared" si="45"/>
        <v>9576526</v>
      </c>
      <c r="CD76" s="29" t="s">
        <v>344</v>
      </c>
      <c r="CE76" s="8">
        <f t="shared" si="46"/>
        <v>4788263</v>
      </c>
      <c r="CF76" s="9" t="str" cm="1">
        <f t="array" ref="CF76">IF(CE76=J76,$F$8,IF(CE76=Q76,$M$8,IF(CE76=X76,$T$8,IF(CE76=AE76,$AA$8,IF(CE76=AL76,$AH$8,IF(CE76=AS76,$AO$8,IF(CE76=AZ76,$AV$8,IF(CE76=BG76,$BC$8,IF(CE76=BN76,$BJ$8,IF(CE76=BU76,$BQ$8,IF(CE76=CB76,$BX$8,¨¨)))))))))))</f>
        <v xml:space="preserve">YEQUIM SAS  </v>
      </c>
      <c r="CG76" s="10">
        <v>5176500</v>
      </c>
      <c r="CH76" s="10">
        <f t="shared" si="47"/>
        <v>388237</v>
      </c>
    </row>
    <row r="77" spans="1:86" ht="27.6" x14ac:dyDescent="0.3">
      <c r="A77" s="25">
        <v>68</v>
      </c>
      <c r="B77" s="26" t="s">
        <v>161</v>
      </c>
      <c r="C77" s="27" t="s">
        <v>8</v>
      </c>
      <c r="D77" s="27" t="s">
        <v>162</v>
      </c>
      <c r="E77" s="28">
        <v>2</v>
      </c>
      <c r="F77" s="1"/>
      <c r="G77" s="2"/>
      <c r="H77" s="3"/>
      <c r="I77" s="2"/>
      <c r="J77" s="2"/>
      <c r="K77" s="2"/>
      <c r="L77" s="9"/>
      <c r="M77" s="1"/>
      <c r="N77" s="2"/>
      <c r="O77" s="3"/>
      <c r="P77" s="2"/>
      <c r="Q77" s="2"/>
      <c r="R77" s="2"/>
      <c r="S77" s="29"/>
      <c r="T77" s="1"/>
      <c r="U77" s="2"/>
      <c r="V77" s="3"/>
      <c r="W77" s="2"/>
      <c r="X77" s="2"/>
      <c r="Y77" s="2"/>
      <c r="Z77" s="9"/>
      <c r="AA77" s="1"/>
      <c r="AB77" s="2"/>
      <c r="AC77" s="3"/>
      <c r="AD77" s="2"/>
      <c r="AE77" s="2"/>
      <c r="AF77" s="2"/>
      <c r="AG77" s="9"/>
      <c r="AH77" s="1"/>
      <c r="AI77" s="2"/>
      <c r="AJ77" s="3"/>
      <c r="AK77" s="2"/>
      <c r="AL77" s="2"/>
      <c r="AM77" s="2"/>
      <c r="AN77" s="9"/>
      <c r="AO77" s="1" t="s">
        <v>162</v>
      </c>
      <c r="AP77" s="2">
        <v>1240000</v>
      </c>
      <c r="AQ77" s="3">
        <v>0.19</v>
      </c>
      <c r="AR77" s="2">
        <f t="shared" si="40"/>
        <v>235600</v>
      </c>
      <c r="AS77" s="2">
        <f t="shared" si="41"/>
        <v>1475600</v>
      </c>
      <c r="AT77" s="2">
        <f t="shared" si="42"/>
        <v>2951200</v>
      </c>
      <c r="AU77" s="29" t="s">
        <v>301</v>
      </c>
      <c r="AV77" s="1"/>
      <c r="AW77" s="2"/>
      <c r="AX77" s="3"/>
      <c r="AY77" s="2"/>
      <c r="AZ77" s="2"/>
      <c r="BA77" s="2"/>
      <c r="BB77" s="9"/>
      <c r="BC77" s="1"/>
      <c r="BD77" s="2"/>
      <c r="BE77" s="3"/>
      <c r="BF77" s="2"/>
      <c r="BG77" s="2"/>
      <c r="BH77" s="2"/>
      <c r="BI77" s="9"/>
      <c r="BJ77" s="1"/>
      <c r="BK77" s="2"/>
      <c r="BL77" s="3"/>
      <c r="BM77" s="2"/>
      <c r="BN77" s="2"/>
      <c r="BO77" s="2"/>
      <c r="BP77" s="29"/>
      <c r="BQ77" s="1"/>
      <c r="BR77" s="2"/>
      <c r="BS77" s="3"/>
      <c r="BT77" s="2"/>
      <c r="BU77" s="2"/>
      <c r="BV77" s="2"/>
      <c r="BW77" s="29"/>
      <c r="BX77" s="1" t="s">
        <v>329</v>
      </c>
      <c r="BY77" s="2">
        <v>1174750</v>
      </c>
      <c r="BZ77" s="3">
        <v>0.19</v>
      </c>
      <c r="CA77" s="2">
        <f t="shared" si="43"/>
        <v>223202.5</v>
      </c>
      <c r="CB77" s="2">
        <f t="shared" si="44"/>
        <v>1397953</v>
      </c>
      <c r="CC77" s="2">
        <f t="shared" si="45"/>
        <v>2795906</v>
      </c>
      <c r="CD77" s="29" t="s">
        <v>344</v>
      </c>
      <c r="CE77" s="8">
        <f t="shared" si="46"/>
        <v>1397953</v>
      </c>
      <c r="CF77" s="9" t="str" cm="1">
        <f t="array" ref="CF77">IF(CE77=J77,$F$8,IF(CE77=Q77,$M$8,IF(CE77=X77,$T$8,IF(CE77=AE77,$AA$8,IF(CE77=AL77,$AH$8,IF(CE77=AS77,$AO$8,IF(CE77=AZ77,$AV$8,IF(CE77=BG77,$BC$8,IF(CE77=BN77,$BJ$8,IF(CE77=BU77,$BQ$8,IF(CE77=CB77,$BX$8,¨¨)))))))))))</f>
        <v xml:space="preserve">YEQUIM SAS  </v>
      </c>
      <c r="CG77" s="10">
        <v>1511300</v>
      </c>
      <c r="CH77" s="10">
        <f t="shared" si="47"/>
        <v>113347</v>
      </c>
    </row>
    <row r="78" spans="1:86" ht="27.6" x14ac:dyDescent="0.3">
      <c r="A78" s="25">
        <v>69</v>
      </c>
      <c r="B78" s="26" t="s">
        <v>163</v>
      </c>
      <c r="C78" s="27" t="s">
        <v>8</v>
      </c>
      <c r="D78" s="27" t="s">
        <v>164</v>
      </c>
      <c r="E78" s="28">
        <v>2</v>
      </c>
      <c r="F78" s="1"/>
      <c r="G78" s="2"/>
      <c r="H78" s="3"/>
      <c r="I78" s="2"/>
      <c r="J78" s="2"/>
      <c r="K78" s="2"/>
      <c r="L78" s="9"/>
      <c r="M78" s="1"/>
      <c r="N78" s="2"/>
      <c r="O78" s="3"/>
      <c r="P78" s="2"/>
      <c r="Q78" s="2"/>
      <c r="R78" s="2"/>
      <c r="S78" s="29"/>
      <c r="T78" s="1"/>
      <c r="U78" s="2"/>
      <c r="V78" s="3"/>
      <c r="W78" s="2"/>
      <c r="X78" s="2"/>
      <c r="Y78" s="2"/>
      <c r="Z78" s="9"/>
      <c r="AA78" s="1"/>
      <c r="AB78" s="2"/>
      <c r="AC78" s="3"/>
      <c r="AD78" s="2"/>
      <c r="AE78" s="2"/>
      <c r="AF78" s="2"/>
      <c r="AG78" s="9"/>
      <c r="AH78" s="1"/>
      <c r="AI78" s="2"/>
      <c r="AJ78" s="3"/>
      <c r="AK78" s="2"/>
      <c r="AL78" s="2"/>
      <c r="AM78" s="2"/>
      <c r="AN78" s="9"/>
      <c r="AO78" s="1" t="s">
        <v>164</v>
      </c>
      <c r="AP78" s="2">
        <v>3752000</v>
      </c>
      <c r="AQ78" s="3">
        <v>0.19</v>
      </c>
      <c r="AR78" s="2">
        <f t="shared" si="40"/>
        <v>712880</v>
      </c>
      <c r="AS78" s="2">
        <f t="shared" si="41"/>
        <v>4464880</v>
      </c>
      <c r="AT78" s="2">
        <f t="shared" si="42"/>
        <v>8929760</v>
      </c>
      <c r="AU78" s="29" t="s">
        <v>301</v>
      </c>
      <c r="AV78" s="1"/>
      <c r="AW78" s="2"/>
      <c r="AX78" s="3"/>
      <c r="AY78" s="2"/>
      <c r="AZ78" s="2"/>
      <c r="BA78" s="2"/>
      <c r="BB78" s="9"/>
      <c r="BC78" s="1"/>
      <c r="BD78" s="2"/>
      <c r="BE78" s="3"/>
      <c r="BF78" s="2"/>
      <c r="BG78" s="2"/>
      <c r="BH78" s="2"/>
      <c r="BI78" s="9"/>
      <c r="BJ78" s="1"/>
      <c r="BK78" s="2"/>
      <c r="BL78" s="3"/>
      <c r="BM78" s="2"/>
      <c r="BN78" s="2"/>
      <c r="BO78" s="2"/>
      <c r="BP78" s="29"/>
      <c r="BQ78" s="1"/>
      <c r="BR78" s="2"/>
      <c r="BS78" s="3"/>
      <c r="BT78" s="2"/>
      <c r="BU78" s="2"/>
      <c r="BV78" s="2"/>
      <c r="BW78" s="29"/>
      <c r="BX78" s="1" t="s">
        <v>329</v>
      </c>
      <c r="BY78" s="2">
        <v>3690750</v>
      </c>
      <c r="BZ78" s="3">
        <v>0.19</v>
      </c>
      <c r="CA78" s="2">
        <f t="shared" si="43"/>
        <v>701242.5</v>
      </c>
      <c r="CB78" s="2">
        <f t="shared" si="44"/>
        <v>4391993</v>
      </c>
      <c r="CC78" s="2">
        <f t="shared" si="45"/>
        <v>8783986</v>
      </c>
      <c r="CD78" s="29" t="s">
        <v>344</v>
      </c>
      <c r="CE78" s="8">
        <f t="shared" si="46"/>
        <v>4391993</v>
      </c>
      <c r="CF78" s="9" t="str" cm="1">
        <f t="array" ref="CF78">IF(CE78=J78,$F$8,IF(CE78=Q78,$M$8,IF(CE78=X78,$T$8,IF(CE78=AE78,$AA$8,IF(CE78=AL78,$AH$8,IF(CE78=AS78,$AO$8,IF(CE78=AZ78,$AV$8,IF(CE78=BG78,$BC$8,IF(CE78=BN78,$BJ$8,IF(CE78=BU78,$BQ$8,IF(CE78=CB78,$BX$8,¨¨)))))))))))</f>
        <v xml:space="preserve">YEQUIM SAS  </v>
      </c>
      <c r="CG78" s="10">
        <v>4748100</v>
      </c>
      <c r="CH78" s="10">
        <f t="shared" si="47"/>
        <v>356107</v>
      </c>
    </row>
    <row r="79" spans="1:86" ht="27.6" x14ac:dyDescent="0.3">
      <c r="A79" s="25">
        <v>70</v>
      </c>
      <c r="B79" s="26" t="s">
        <v>165</v>
      </c>
      <c r="C79" s="27" t="s">
        <v>8</v>
      </c>
      <c r="D79" s="27" t="s">
        <v>166</v>
      </c>
      <c r="E79" s="28">
        <v>1</v>
      </c>
      <c r="F79" s="1"/>
      <c r="G79" s="2"/>
      <c r="H79" s="3"/>
      <c r="I79" s="2"/>
      <c r="J79" s="2"/>
      <c r="K79" s="2"/>
      <c r="L79" s="9"/>
      <c r="M79" s="1"/>
      <c r="N79" s="2"/>
      <c r="O79" s="3"/>
      <c r="P79" s="2"/>
      <c r="Q79" s="2"/>
      <c r="R79" s="2"/>
      <c r="S79" s="29"/>
      <c r="T79" s="1"/>
      <c r="U79" s="2"/>
      <c r="V79" s="3"/>
      <c r="W79" s="2"/>
      <c r="X79" s="2"/>
      <c r="Y79" s="2"/>
      <c r="Z79" s="9"/>
      <c r="AA79" s="1"/>
      <c r="AB79" s="2"/>
      <c r="AC79" s="3"/>
      <c r="AD79" s="2"/>
      <c r="AE79" s="2"/>
      <c r="AF79" s="2"/>
      <c r="AG79" s="9"/>
      <c r="AH79" s="1"/>
      <c r="AI79" s="2"/>
      <c r="AJ79" s="3"/>
      <c r="AK79" s="2"/>
      <c r="AL79" s="2"/>
      <c r="AM79" s="2"/>
      <c r="AN79" s="9"/>
      <c r="AO79" s="1" t="s">
        <v>166</v>
      </c>
      <c r="AP79" s="2">
        <v>4563000</v>
      </c>
      <c r="AQ79" s="3">
        <v>0.19</v>
      </c>
      <c r="AR79" s="2">
        <f t="shared" si="40"/>
        <v>866970</v>
      </c>
      <c r="AS79" s="2">
        <f t="shared" si="41"/>
        <v>5429970</v>
      </c>
      <c r="AT79" s="2">
        <f t="shared" si="42"/>
        <v>5429970</v>
      </c>
      <c r="AU79" s="29" t="s">
        <v>301</v>
      </c>
      <c r="AV79" s="1"/>
      <c r="AW79" s="2"/>
      <c r="AX79" s="3"/>
      <c r="AY79" s="2"/>
      <c r="AZ79" s="2"/>
      <c r="BA79" s="2"/>
      <c r="BB79" s="9"/>
      <c r="BC79" s="1"/>
      <c r="BD79" s="2"/>
      <c r="BE79" s="3"/>
      <c r="BF79" s="2"/>
      <c r="BG79" s="2"/>
      <c r="BH79" s="2"/>
      <c r="BI79" s="9"/>
      <c r="BJ79" s="1"/>
      <c r="BK79" s="2"/>
      <c r="BL79" s="3"/>
      <c r="BM79" s="2"/>
      <c r="BN79" s="2"/>
      <c r="BO79" s="2"/>
      <c r="BP79" s="29"/>
      <c r="BQ79" s="1"/>
      <c r="BR79" s="2"/>
      <c r="BS79" s="3"/>
      <c r="BT79" s="2"/>
      <c r="BU79" s="2"/>
      <c r="BV79" s="2"/>
      <c r="BW79" s="29"/>
      <c r="BX79" s="1" t="s">
        <v>329</v>
      </c>
      <c r="BY79" s="2">
        <v>4301250</v>
      </c>
      <c r="BZ79" s="3">
        <v>0.19</v>
      </c>
      <c r="CA79" s="2">
        <f t="shared" si="43"/>
        <v>817237.5</v>
      </c>
      <c r="CB79" s="2">
        <f t="shared" si="44"/>
        <v>5118488</v>
      </c>
      <c r="CC79" s="2">
        <f t="shared" si="45"/>
        <v>5118488</v>
      </c>
      <c r="CD79" s="29" t="s">
        <v>344</v>
      </c>
      <c r="CE79" s="8">
        <f t="shared" si="46"/>
        <v>5118488</v>
      </c>
      <c r="CF79" s="9" t="str" cm="1">
        <f t="array" ref="CF79">IF(CE79=J79,$F$8,IF(CE79=Q79,$M$8,IF(CE79=X79,$T$8,IF(CE79=AE79,$AA$8,IF(CE79=AL79,$AH$8,IF(CE79=AS79,$AO$8,IF(CE79=AZ79,$AV$8,IF(CE79=BG79,$BC$8,IF(CE79=BN79,$BJ$8,IF(CE79=BU79,$BQ$8,IF(CE79=CB79,$BX$8,¨¨)))))))))))</f>
        <v xml:space="preserve">YEQUIM SAS  </v>
      </c>
      <c r="CG79" s="10">
        <v>5533500</v>
      </c>
      <c r="CH79" s="10">
        <f t="shared" si="47"/>
        <v>415012</v>
      </c>
    </row>
    <row r="80" spans="1:86" ht="30.6" x14ac:dyDescent="0.3">
      <c r="A80" s="25">
        <v>71</v>
      </c>
      <c r="B80" s="26" t="s">
        <v>167</v>
      </c>
      <c r="C80" s="27" t="s">
        <v>140</v>
      </c>
      <c r="D80" s="27" t="s">
        <v>168</v>
      </c>
      <c r="E80" s="28">
        <v>3</v>
      </c>
      <c r="F80" s="1"/>
      <c r="G80" s="2"/>
      <c r="H80" s="3"/>
      <c r="I80" s="2"/>
      <c r="J80" s="2"/>
      <c r="K80" s="2"/>
      <c r="L80" s="9"/>
      <c r="M80" s="1"/>
      <c r="N80" s="2"/>
      <c r="O80" s="3"/>
      <c r="P80" s="2"/>
      <c r="Q80" s="2"/>
      <c r="R80" s="2"/>
      <c r="S80" s="29"/>
      <c r="T80" s="1"/>
      <c r="U80" s="2"/>
      <c r="V80" s="3"/>
      <c r="W80" s="2"/>
      <c r="X80" s="2"/>
      <c r="Y80" s="2"/>
      <c r="Z80" s="9"/>
      <c r="AA80" s="1"/>
      <c r="AB80" s="2"/>
      <c r="AC80" s="3"/>
      <c r="AD80" s="2"/>
      <c r="AE80" s="2"/>
      <c r="AF80" s="2"/>
      <c r="AG80" s="9"/>
      <c r="AH80" s="1"/>
      <c r="AI80" s="2"/>
      <c r="AJ80" s="3"/>
      <c r="AK80" s="2"/>
      <c r="AL80" s="2"/>
      <c r="AM80" s="2"/>
      <c r="AN80" s="9"/>
      <c r="AO80" s="1"/>
      <c r="AP80" s="2"/>
      <c r="AQ80" s="3"/>
      <c r="AR80" s="2"/>
      <c r="AS80" s="2"/>
      <c r="AT80" s="2"/>
      <c r="AU80" s="29"/>
      <c r="AV80" s="1"/>
      <c r="AW80" s="2"/>
      <c r="AX80" s="3"/>
      <c r="AY80" s="2"/>
      <c r="AZ80" s="2"/>
      <c r="BA80" s="2"/>
      <c r="BB80" s="9"/>
      <c r="BC80" s="1"/>
      <c r="BD80" s="2"/>
      <c r="BE80" s="3"/>
      <c r="BF80" s="2"/>
      <c r="BG80" s="2"/>
      <c r="BH80" s="2"/>
      <c r="BI80" s="9"/>
      <c r="BJ80" s="1"/>
      <c r="BK80" s="2"/>
      <c r="BL80" s="3"/>
      <c r="BM80" s="2"/>
      <c r="BN80" s="2"/>
      <c r="BO80" s="2"/>
      <c r="BP80" s="29"/>
      <c r="BQ80" s="1"/>
      <c r="BR80" s="2"/>
      <c r="BS80" s="3"/>
      <c r="BT80" s="2"/>
      <c r="BU80" s="2"/>
      <c r="BV80" s="2"/>
      <c r="BW80" s="29"/>
      <c r="BX80" s="1" t="s">
        <v>340</v>
      </c>
      <c r="BY80" s="2">
        <v>370000</v>
      </c>
      <c r="BZ80" s="3">
        <v>0.19</v>
      </c>
      <c r="CA80" s="2">
        <f t="shared" si="43"/>
        <v>70300</v>
      </c>
      <c r="CB80" s="2">
        <f t="shared" si="44"/>
        <v>440300</v>
      </c>
      <c r="CC80" s="2">
        <f t="shared" si="45"/>
        <v>1320900</v>
      </c>
      <c r="CD80" s="29" t="s">
        <v>344</v>
      </c>
      <c r="CE80" s="8">
        <f t="shared" si="46"/>
        <v>440300</v>
      </c>
      <c r="CF80" s="9" t="str" cm="1">
        <f t="array" ref="CF80">IF(CE80=J80,$F$8,IF(CE80=Q80,$M$8,IF(CE80=X80,$T$8,IF(CE80=AE80,$AA$8,IF(CE80=AL80,$AH$8,IF(CE80=AS80,$AO$8,IF(CE80=AZ80,$AV$8,IF(CE80=BG80,$BC$8,IF(CE80=BN80,$BJ$8,IF(CE80=BU80,$BQ$8,IF(CE80=CB80,$BX$8,¨¨)))))))))))</f>
        <v xml:space="preserve">YEQUIM SAS  </v>
      </c>
      <c r="CG80" s="10">
        <v>476000</v>
      </c>
      <c r="CH80" s="10">
        <f t="shared" si="47"/>
        <v>35700</v>
      </c>
    </row>
    <row r="81" spans="1:86" ht="30.6" x14ac:dyDescent="0.3">
      <c r="A81" s="25">
        <v>72</v>
      </c>
      <c r="B81" s="26" t="s">
        <v>169</v>
      </c>
      <c r="C81" s="27" t="s">
        <v>140</v>
      </c>
      <c r="D81" s="27" t="s">
        <v>170</v>
      </c>
      <c r="E81" s="28">
        <v>3</v>
      </c>
      <c r="F81" s="1"/>
      <c r="G81" s="2"/>
      <c r="H81" s="3"/>
      <c r="I81" s="2"/>
      <c r="J81" s="2"/>
      <c r="K81" s="2"/>
      <c r="L81" s="9"/>
      <c r="M81" s="1"/>
      <c r="N81" s="2"/>
      <c r="O81" s="3"/>
      <c r="P81" s="2"/>
      <c r="Q81" s="2"/>
      <c r="R81" s="2"/>
      <c r="S81" s="29"/>
      <c r="T81" s="1"/>
      <c r="U81" s="2"/>
      <c r="V81" s="3"/>
      <c r="W81" s="2"/>
      <c r="X81" s="2"/>
      <c r="Y81" s="2"/>
      <c r="Z81" s="9"/>
      <c r="AA81" s="1"/>
      <c r="AB81" s="2"/>
      <c r="AC81" s="3"/>
      <c r="AD81" s="2"/>
      <c r="AE81" s="2"/>
      <c r="AF81" s="2"/>
      <c r="AG81" s="9"/>
      <c r="AH81" s="1"/>
      <c r="AI81" s="2"/>
      <c r="AJ81" s="3"/>
      <c r="AK81" s="2"/>
      <c r="AL81" s="2"/>
      <c r="AM81" s="2"/>
      <c r="AN81" s="9"/>
      <c r="AO81" s="1"/>
      <c r="AP81" s="2"/>
      <c r="AQ81" s="3"/>
      <c r="AR81" s="2"/>
      <c r="AS81" s="2"/>
      <c r="AT81" s="2"/>
      <c r="AU81" s="29"/>
      <c r="AV81" s="1"/>
      <c r="AW81" s="2"/>
      <c r="AX81" s="3"/>
      <c r="AY81" s="2"/>
      <c r="AZ81" s="2"/>
      <c r="BA81" s="2"/>
      <c r="BB81" s="9"/>
      <c r="BC81" s="1"/>
      <c r="BD81" s="2"/>
      <c r="BE81" s="3"/>
      <c r="BF81" s="2"/>
      <c r="BG81" s="2"/>
      <c r="BH81" s="2"/>
      <c r="BI81" s="9"/>
      <c r="BJ81" s="1"/>
      <c r="BK81" s="2"/>
      <c r="BL81" s="3"/>
      <c r="BM81" s="2"/>
      <c r="BN81" s="2"/>
      <c r="BO81" s="2"/>
      <c r="BP81" s="29"/>
      <c r="BQ81" s="1"/>
      <c r="BR81" s="2"/>
      <c r="BS81" s="3"/>
      <c r="BT81" s="2"/>
      <c r="BU81" s="2"/>
      <c r="BV81" s="2"/>
      <c r="BW81" s="29"/>
      <c r="BX81" s="1" t="s">
        <v>334</v>
      </c>
      <c r="BY81" s="2">
        <v>2312500</v>
      </c>
      <c r="BZ81" s="3">
        <v>0.19</v>
      </c>
      <c r="CA81" s="2">
        <f t="shared" si="43"/>
        <v>439375</v>
      </c>
      <c r="CB81" s="2">
        <f t="shared" si="44"/>
        <v>2751875</v>
      </c>
      <c r="CC81" s="2">
        <f t="shared" si="45"/>
        <v>8255625</v>
      </c>
      <c r="CD81" s="29" t="s">
        <v>344</v>
      </c>
      <c r="CE81" s="8">
        <f t="shared" si="46"/>
        <v>2751875</v>
      </c>
      <c r="CF81" s="9" t="str" cm="1">
        <f t="array" ref="CF81">IF(CE81=J81,$F$8,IF(CE81=Q81,$M$8,IF(CE81=X81,$T$8,IF(CE81=AE81,$AA$8,IF(CE81=AL81,$AH$8,IF(CE81=AS81,$AO$8,IF(CE81=AZ81,$AV$8,IF(CE81=BG81,$BC$8,IF(CE81=BN81,$BJ$8,IF(CE81=BU81,$BQ$8,IF(CE81=CB81,$BX$8,¨¨)))))))))))</f>
        <v xml:space="preserve">YEQUIM SAS  </v>
      </c>
      <c r="CG81" s="10">
        <v>2975000</v>
      </c>
      <c r="CH81" s="10">
        <f t="shared" si="47"/>
        <v>223125</v>
      </c>
    </row>
    <row r="82" spans="1:86" ht="27.6" x14ac:dyDescent="0.3">
      <c r="A82" s="25">
        <v>73</v>
      </c>
      <c r="B82" s="26" t="s">
        <v>171</v>
      </c>
      <c r="C82" s="27" t="s">
        <v>172</v>
      </c>
      <c r="D82" s="27" t="s">
        <v>173</v>
      </c>
      <c r="E82" s="28">
        <v>1</v>
      </c>
      <c r="F82" s="1"/>
      <c r="G82" s="2"/>
      <c r="H82" s="3"/>
      <c r="I82" s="2"/>
      <c r="J82" s="2"/>
      <c r="K82" s="2"/>
      <c r="L82" s="9"/>
      <c r="M82" s="1"/>
      <c r="N82" s="2"/>
      <c r="O82" s="3"/>
      <c r="P82" s="2"/>
      <c r="Q82" s="2"/>
      <c r="R82" s="2"/>
      <c r="S82" s="29"/>
      <c r="T82" s="1"/>
      <c r="U82" s="2"/>
      <c r="V82" s="3"/>
      <c r="W82" s="2"/>
      <c r="X82" s="2"/>
      <c r="Y82" s="2"/>
      <c r="Z82" s="9"/>
      <c r="AA82" s="1"/>
      <c r="AB82" s="2"/>
      <c r="AC82" s="3"/>
      <c r="AD82" s="2"/>
      <c r="AE82" s="2"/>
      <c r="AF82" s="2"/>
      <c r="AG82" s="9"/>
      <c r="AH82" s="1"/>
      <c r="AI82" s="2"/>
      <c r="AJ82" s="3"/>
      <c r="AK82" s="2"/>
      <c r="AL82" s="2"/>
      <c r="AM82" s="2"/>
      <c r="AN82" s="9"/>
      <c r="AO82" s="1"/>
      <c r="AP82" s="2"/>
      <c r="AQ82" s="3"/>
      <c r="AR82" s="2"/>
      <c r="AS82" s="2"/>
      <c r="AT82" s="2"/>
      <c r="AU82" s="29"/>
      <c r="AV82" s="1"/>
      <c r="AW82" s="2"/>
      <c r="AX82" s="3"/>
      <c r="AY82" s="2"/>
      <c r="AZ82" s="2"/>
      <c r="BA82" s="2"/>
      <c r="BB82" s="9"/>
      <c r="BC82" s="1"/>
      <c r="BD82" s="2"/>
      <c r="BE82" s="3"/>
      <c r="BF82" s="2"/>
      <c r="BG82" s="2"/>
      <c r="BH82" s="2"/>
      <c r="BI82" s="9"/>
      <c r="BJ82" s="1"/>
      <c r="BK82" s="2"/>
      <c r="BL82" s="3"/>
      <c r="BM82" s="2"/>
      <c r="BN82" s="2"/>
      <c r="BO82" s="2"/>
      <c r="BP82" s="29"/>
      <c r="BQ82" s="1"/>
      <c r="BR82" s="2"/>
      <c r="BS82" s="3"/>
      <c r="BT82" s="2"/>
      <c r="BU82" s="2"/>
      <c r="BV82" s="2"/>
      <c r="BW82" s="29"/>
      <c r="BX82" s="1"/>
      <c r="BY82" s="2"/>
      <c r="BZ82" s="3"/>
      <c r="CA82" s="2"/>
      <c r="CB82" s="2"/>
      <c r="CC82" s="2"/>
      <c r="CD82" s="29"/>
      <c r="CE82" s="8">
        <f t="shared" si="46"/>
        <v>0</v>
      </c>
      <c r="CF82" s="30" t="s">
        <v>349</v>
      </c>
      <c r="CG82" s="10">
        <v>119000</v>
      </c>
      <c r="CH82" s="10">
        <f t="shared" si="47"/>
        <v>119000</v>
      </c>
    </row>
    <row r="83" spans="1:86" ht="20.399999999999999" x14ac:dyDescent="0.3">
      <c r="A83" s="25">
        <v>74</v>
      </c>
      <c r="B83" s="26" t="s">
        <v>174</v>
      </c>
      <c r="C83" s="27" t="s">
        <v>175</v>
      </c>
      <c r="D83" s="27" t="s">
        <v>176</v>
      </c>
      <c r="E83" s="28">
        <v>2</v>
      </c>
      <c r="F83" s="1"/>
      <c r="G83" s="2"/>
      <c r="H83" s="3"/>
      <c r="I83" s="2"/>
      <c r="J83" s="2"/>
      <c r="K83" s="2"/>
      <c r="L83" s="9"/>
      <c r="M83" s="1"/>
      <c r="N83" s="2"/>
      <c r="O83" s="3"/>
      <c r="P83" s="2"/>
      <c r="Q83" s="2"/>
      <c r="R83" s="2"/>
      <c r="S83" s="29"/>
      <c r="T83" s="1"/>
      <c r="U83" s="2"/>
      <c r="V83" s="3"/>
      <c r="W83" s="2"/>
      <c r="X83" s="2"/>
      <c r="Y83" s="2"/>
      <c r="Z83" s="9"/>
      <c r="AA83" s="1"/>
      <c r="AB83" s="2"/>
      <c r="AC83" s="3"/>
      <c r="AD83" s="2"/>
      <c r="AE83" s="2"/>
      <c r="AF83" s="2"/>
      <c r="AG83" s="9"/>
      <c r="AH83" s="1"/>
      <c r="AI83" s="2"/>
      <c r="AJ83" s="3"/>
      <c r="AK83" s="2"/>
      <c r="AL83" s="2"/>
      <c r="AM83" s="2"/>
      <c r="AN83" s="9"/>
      <c r="AO83" s="1" t="s">
        <v>297</v>
      </c>
      <c r="AP83" s="2">
        <v>415000</v>
      </c>
      <c r="AQ83" s="3">
        <v>0.19</v>
      </c>
      <c r="AR83" s="2">
        <f t="shared" si="40"/>
        <v>78850</v>
      </c>
      <c r="AS83" s="2">
        <f t="shared" si="41"/>
        <v>493850</v>
      </c>
      <c r="AT83" s="2">
        <f t="shared" si="42"/>
        <v>987700</v>
      </c>
      <c r="AU83" s="29" t="s">
        <v>304</v>
      </c>
      <c r="AV83" s="1"/>
      <c r="AW83" s="2"/>
      <c r="AX83" s="3"/>
      <c r="AY83" s="2"/>
      <c r="AZ83" s="2"/>
      <c r="BA83" s="2"/>
      <c r="BB83" s="9"/>
      <c r="BC83" s="1"/>
      <c r="BD83" s="2"/>
      <c r="BE83" s="3"/>
      <c r="BF83" s="2"/>
      <c r="BG83" s="2"/>
      <c r="BH83" s="2"/>
      <c r="BI83" s="9"/>
      <c r="BJ83" s="1"/>
      <c r="BK83" s="2"/>
      <c r="BL83" s="3"/>
      <c r="BM83" s="2"/>
      <c r="BN83" s="2"/>
      <c r="BO83" s="2"/>
      <c r="BP83" s="29"/>
      <c r="BQ83" s="1"/>
      <c r="BR83" s="2"/>
      <c r="BS83" s="3"/>
      <c r="BT83" s="2"/>
      <c r="BU83" s="2"/>
      <c r="BV83" s="2"/>
      <c r="BW83" s="29"/>
      <c r="BX83" s="1" t="s">
        <v>341</v>
      </c>
      <c r="BY83" s="2">
        <v>462500</v>
      </c>
      <c r="BZ83" s="3">
        <v>0.19</v>
      </c>
      <c r="CA83" s="2">
        <f t="shared" si="43"/>
        <v>87875</v>
      </c>
      <c r="CB83" s="2">
        <f t="shared" si="44"/>
        <v>550375</v>
      </c>
      <c r="CC83" s="2">
        <f t="shared" si="45"/>
        <v>1100750</v>
      </c>
      <c r="CD83" s="29" t="s">
        <v>344</v>
      </c>
      <c r="CE83" s="8">
        <f t="shared" si="46"/>
        <v>493850</v>
      </c>
      <c r="CF83" s="9" t="str" cm="1">
        <f t="array" ref="CF83">IF(CE83=J83,$F$8,IF(CE83=Q83,$M$8,IF(CE83=X83,$T$8,IF(CE83=AE83,$AA$8,IF(CE83=AL83,$AH$8,IF(CE83=AS83,$AO$8,IF(CE83=AZ83,$AV$8,IF(CE83=BG83,$BC$8,IF(CE83=BN83,$BJ$8,IF(CE83=BU83,$BQ$8,IF(CE83=CB83,$BX$8,¨¨)))))))))))</f>
        <v xml:space="preserve">INVERSIONES JIMSA SAS </v>
      </c>
      <c r="CG83" s="10">
        <v>595000</v>
      </c>
      <c r="CH83" s="10">
        <f t="shared" si="47"/>
        <v>101150</v>
      </c>
    </row>
    <row r="84" spans="1:86" ht="20.399999999999999" x14ac:dyDescent="0.3">
      <c r="A84" s="25">
        <v>75</v>
      </c>
      <c r="B84" s="26" t="s">
        <v>177</v>
      </c>
      <c r="C84" s="27" t="s">
        <v>8</v>
      </c>
      <c r="D84" s="27" t="s">
        <v>178</v>
      </c>
      <c r="E84" s="28">
        <v>10</v>
      </c>
      <c r="F84" s="1"/>
      <c r="G84" s="2"/>
      <c r="H84" s="3"/>
      <c r="I84" s="2"/>
      <c r="J84" s="2"/>
      <c r="K84" s="2"/>
      <c r="L84" s="9"/>
      <c r="M84" s="1"/>
      <c r="N84" s="2"/>
      <c r="O84" s="3"/>
      <c r="P84" s="2"/>
      <c r="Q84" s="2"/>
      <c r="R84" s="2"/>
      <c r="S84" s="29"/>
      <c r="T84" s="1"/>
      <c r="U84" s="2"/>
      <c r="V84" s="3"/>
      <c r="W84" s="2"/>
      <c r="X84" s="2"/>
      <c r="Y84" s="2"/>
      <c r="Z84" s="9"/>
      <c r="AA84" s="1"/>
      <c r="AB84" s="2"/>
      <c r="AC84" s="3"/>
      <c r="AD84" s="2"/>
      <c r="AE84" s="2"/>
      <c r="AF84" s="2"/>
      <c r="AG84" s="9"/>
      <c r="AH84" s="1"/>
      <c r="AI84" s="2"/>
      <c r="AJ84" s="3"/>
      <c r="AK84" s="2"/>
      <c r="AL84" s="2"/>
      <c r="AM84" s="2"/>
      <c r="AN84" s="9"/>
      <c r="AO84" s="1" t="s">
        <v>298</v>
      </c>
      <c r="AP84" s="2">
        <v>36000</v>
      </c>
      <c r="AQ84" s="3">
        <v>0.19</v>
      </c>
      <c r="AR84" s="2">
        <f t="shared" si="40"/>
        <v>6840</v>
      </c>
      <c r="AS84" s="2">
        <f t="shared" si="41"/>
        <v>42840</v>
      </c>
      <c r="AT84" s="2">
        <f t="shared" si="42"/>
        <v>428400</v>
      </c>
      <c r="AU84" s="29" t="s">
        <v>303</v>
      </c>
      <c r="AV84" s="1"/>
      <c r="AW84" s="2"/>
      <c r="AX84" s="3"/>
      <c r="AY84" s="2"/>
      <c r="AZ84" s="2"/>
      <c r="BA84" s="2"/>
      <c r="BB84" s="9"/>
      <c r="BC84" s="1"/>
      <c r="BD84" s="2"/>
      <c r="BE84" s="3"/>
      <c r="BF84" s="2"/>
      <c r="BG84" s="2"/>
      <c r="BH84" s="2"/>
      <c r="BI84" s="9"/>
      <c r="BJ84" s="1"/>
      <c r="BK84" s="2"/>
      <c r="BL84" s="3"/>
      <c r="BM84" s="2"/>
      <c r="BN84" s="2"/>
      <c r="BO84" s="2"/>
      <c r="BP84" s="29"/>
      <c r="BQ84" s="1"/>
      <c r="BR84" s="2"/>
      <c r="BS84" s="3"/>
      <c r="BT84" s="2"/>
      <c r="BU84" s="2"/>
      <c r="BV84" s="2"/>
      <c r="BW84" s="29"/>
      <c r="BX84" s="1" t="s">
        <v>342</v>
      </c>
      <c r="BY84" s="2">
        <v>37000</v>
      </c>
      <c r="BZ84" s="3">
        <v>0.19</v>
      </c>
      <c r="CA84" s="2">
        <f t="shared" si="43"/>
        <v>7030</v>
      </c>
      <c r="CB84" s="2">
        <f t="shared" si="44"/>
        <v>44030</v>
      </c>
      <c r="CC84" s="2">
        <f t="shared" si="45"/>
        <v>440300</v>
      </c>
      <c r="CD84" s="29" t="s">
        <v>344</v>
      </c>
      <c r="CE84" s="8">
        <f t="shared" si="46"/>
        <v>42840</v>
      </c>
      <c r="CF84" s="9" t="str" cm="1">
        <f t="array" ref="CF84">IF(CE84=J84,$F$8,IF(CE84=Q84,$M$8,IF(CE84=X84,$T$8,IF(CE84=AE84,$AA$8,IF(CE84=AL84,$AH$8,IF(CE84=AS84,$AO$8,IF(CE84=AZ84,$AV$8,IF(CE84=BG84,$BC$8,IF(CE84=BN84,$BJ$8,IF(CE84=BU84,$BQ$8,IF(CE84=CB84,$BX$8,¨¨)))))))))))</f>
        <v xml:space="preserve">INVERSIONES JIMSA SAS </v>
      </c>
      <c r="CG84" s="10">
        <v>47600</v>
      </c>
      <c r="CH84" s="10">
        <f t="shared" si="47"/>
        <v>4760</v>
      </c>
    </row>
    <row r="85" spans="1:86" ht="20.399999999999999" x14ac:dyDescent="0.3">
      <c r="A85" s="25">
        <v>76</v>
      </c>
      <c r="B85" s="26" t="s">
        <v>32</v>
      </c>
      <c r="C85" s="27" t="s">
        <v>8</v>
      </c>
      <c r="D85" s="27" t="s">
        <v>179</v>
      </c>
      <c r="E85" s="28">
        <v>1</v>
      </c>
      <c r="F85" s="1"/>
      <c r="G85" s="2"/>
      <c r="H85" s="3"/>
      <c r="I85" s="2"/>
      <c r="J85" s="2"/>
      <c r="K85" s="2"/>
      <c r="L85" s="9"/>
      <c r="M85" s="1"/>
      <c r="N85" s="2"/>
      <c r="O85" s="3"/>
      <c r="P85" s="2"/>
      <c r="Q85" s="2"/>
      <c r="R85" s="2"/>
      <c r="S85" s="29"/>
      <c r="T85" s="1"/>
      <c r="U85" s="2"/>
      <c r="V85" s="3"/>
      <c r="W85" s="2"/>
      <c r="X85" s="2"/>
      <c r="Y85" s="2"/>
      <c r="Z85" s="9"/>
      <c r="AA85" s="1"/>
      <c r="AB85" s="2"/>
      <c r="AC85" s="3"/>
      <c r="AD85" s="2"/>
      <c r="AE85" s="2"/>
      <c r="AF85" s="2"/>
      <c r="AG85" s="9"/>
      <c r="AH85" s="1"/>
      <c r="AI85" s="2"/>
      <c r="AJ85" s="3"/>
      <c r="AK85" s="2"/>
      <c r="AL85" s="2"/>
      <c r="AM85" s="2"/>
      <c r="AN85" s="9"/>
      <c r="AO85" s="1"/>
      <c r="AP85" s="2"/>
      <c r="AQ85" s="3"/>
      <c r="AR85" s="2"/>
      <c r="AS85" s="2"/>
      <c r="AT85" s="2"/>
      <c r="AU85" s="29"/>
      <c r="AV85" s="1"/>
      <c r="AW85" s="2"/>
      <c r="AX85" s="3"/>
      <c r="AY85" s="2"/>
      <c r="AZ85" s="2"/>
      <c r="BA85" s="2"/>
      <c r="BB85" s="9"/>
      <c r="BC85" s="1" t="s">
        <v>245</v>
      </c>
      <c r="BD85" s="2">
        <v>1466200</v>
      </c>
      <c r="BE85" s="3">
        <v>0.19</v>
      </c>
      <c r="BF85" s="2">
        <f t="shared" ref="BF85:BF93" si="48">BD85*BE85</f>
        <v>278578</v>
      </c>
      <c r="BG85" s="2">
        <f t="shared" ref="BG85:BG93" si="49">ROUND(BD85+BF85,0)</f>
        <v>1744778</v>
      </c>
      <c r="BH85" s="2">
        <f t="shared" ref="BH85:BH93" si="50">BG85*E85</f>
        <v>1744778</v>
      </c>
      <c r="BI85" s="9" t="s">
        <v>317</v>
      </c>
      <c r="BJ85" s="1"/>
      <c r="BK85" s="2"/>
      <c r="BL85" s="3"/>
      <c r="BM85" s="2"/>
      <c r="BN85" s="2"/>
      <c r="BO85" s="2"/>
      <c r="BP85" s="29"/>
      <c r="BQ85" s="1"/>
      <c r="BR85" s="2"/>
      <c r="BS85" s="3"/>
      <c r="BT85" s="2"/>
      <c r="BU85" s="2"/>
      <c r="BV85" s="2"/>
      <c r="BW85" s="29"/>
      <c r="BX85" s="1"/>
      <c r="BY85" s="2"/>
      <c r="BZ85" s="3"/>
      <c r="CA85" s="2"/>
      <c r="CB85" s="2"/>
      <c r="CC85" s="2"/>
      <c r="CD85" s="29"/>
      <c r="CE85" s="8">
        <f t="shared" si="46"/>
        <v>1744778</v>
      </c>
      <c r="CF85" s="9" t="str" cm="1">
        <f t="array" ref="CF85">IF(CE85=J85,$F$8,IF(CE85=Q85,$M$8,IF(CE85=X85,$T$8,IF(CE85=AE85,$AA$8,IF(CE85=AL85,$AH$8,IF(CE85=AS85,$AO$8,IF(CE85=AZ85,$AV$8,IF(CE85=BG85,$BC$8,IF(CE85=BN85,$BJ$8,IF(CE85=BU85,$BQ$8,IF(CE85=CB85,$BX$8,¨¨)))))))))))</f>
        <v xml:space="preserve">MR Y CIA S.A.S </v>
      </c>
      <c r="CG85" s="10">
        <v>1896860</v>
      </c>
      <c r="CH85" s="10">
        <f t="shared" si="47"/>
        <v>152082</v>
      </c>
    </row>
    <row r="86" spans="1:86" ht="27.6" x14ac:dyDescent="0.3">
      <c r="A86" s="25">
        <v>77</v>
      </c>
      <c r="B86" s="26" t="s">
        <v>180</v>
      </c>
      <c r="C86" s="27" t="s">
        <v>181</v>
      </c>
      <c r="D86" s="27" t="s">
        <v>182</v>
      </c>
      <c r="E86" s="28">
        <v>5</v>
      </c>
      <c r="F86" s="1"/>
      <c r="G86" s="2"/>
      <c r="H86" s="3"/>
      <c r="I86" s="2"/>
      <c r="J86" s="2"/>
      <c r="K86" s="2"/>
      <c r="L86" s="9"/>
      <c r="M86" s="1"/>
      <c r="N86" s="2"/>
      <c r="O86" s="3"/>
      <c r="P86" s="2"/>
      <c r="Q86" s="2"/>
      <c r="R86" s="2"/>
      <c r="S86" s="29"/>
      <c r="T86" s="1"/>
      <c r="U86" s="2"/>
      <c r="V86" s="3"/>
      <c r="W86" s="2"/>
      <c r="X86" s="2"/>
      <c r="Y86" s="2"/>
      <c r="Z86" s="9"/>
      <c r="AA86" s="1"/>
      <c r="AB86" s="2"/>
      <c r="AC86" s="3"/>
      <c r="AD86" s="2"/>
      <c r="AE86" s="2"/>
      <c r="AF86" s="2"/>
      <c r="AG86" s="9"/>
      <c r="AH86" s="1"/>
      <c r="AI86" s="2"/>
      <c r="AJ86" s="3"/>
      <c r="AK86" s="2"/>
      <c r="AL86" s="2"/>
      <c r="AM86" s="2"/>
      <c r="AN86" s="9"/>
      <c r="AO86" s="1"/>
      <c r="AP86" s="2"/>
      <c r="AQ86" s="3"/>
      <c r="AR86" s="2"/>
      <c r="AS86" s="2"/>
      <c r="AT86" s="2"/>
      <c r="AU86" s="29"/>
      <c r="AV86" s="1"/>
      <c r="AW86" s="2"/>
      <c r="AX86" s="3"/>
      <c r="AY86" s="2"/>
      <c r="AZ86" s="2"/>
      <c r="BA86" s="2"/>
      <c r="BB86" s="9"/>
      <c r="BC86" s="1"/>
      <c r="BD86" s="2"/>
      <c r="BE86" s="3"/>
      <c r="BF86" s="2"/>
      <c r="BG86" s="2"/>
      <c r="BH86" s="2"/>
      <c r="BI86" s="9"/>
      <c r="BJ86" s="1"/>
      <c r="BK86" s="2"/>
      <c r="BL86" s="3"/>
      <c r="BM86" s="2"/>
      <c r="BN86" s="2"/>
      <c r="BO86" s="2"/>
      <c r="BP86" s="29"/>
      <c r="BQ86" s="1"/>
      <c r="BR86" s="2"/>
      <c r="BS86" s="3"/>
      <c r="BT86" s="2"/>
      <c r="BU86" s="2"/>
      <c r="BV86" s="2"/>
      <c r="BW86" s="29"/>
      <c r="BX86" s="1"/>
      <c r="BY86" s="2"/>
      <c r="BZ86" s="3"/>
      <c r="CA86" s="2"/>
      <c r="CB86" s="2"/>
      <c r="CC86" s="2"/>
      <c r="CD86" s="29"/>
      <c r="CE86" s="8">
        <f t="shared" si="46"/>
        <v>0</v>
      </c>
      <c r="CF86" s="30" t="s">
        <v>349</v>
      </c>
      <c r="CG86" s="10">
        <v>190400</v>
      </c>
      <c r="CH86" s="10">
        <f t="shared" si="47"/>
        <v>190400</v>
      </c>
    </row>
    <row r="87" spans="1:86" ht="27.6" x14ac:dyDescent="0.3">
      <c r="A87" s="25">
        <v>78</v>
      </c>
      <c r="B87" s="26" t="s">
        <v>183</v>
      </c>
      <c r="C87" s="27" t="s">
        <v>8</v>
      </c>
      <c r="D87" s="27" t="s">
        <v>184</v>
      </c>
      <c r="E87" s="28">
        <v>3</v>
      </c>
      <c r="F87" s="1"/>
      <c r="G87" s="2"/>
      <c r="H87" s="3"/>
      <c r="I87" s="2"/>
      <c r="J87" s="2"/>
      <c r="K87" s="2"/>
      <c r="L87" s="9"/>
      <c r="M87" s="1"/>
      <c r="N87" s="2"/>
      <c r="O87" s="3"/>
      <c r="P87" s="2"/>
      <c r="Q87" s="2"/>
      <c r="R87" s="2"/>
      <c r="S87" s="29"/>
      <c r="T87" s="1"/>
      <c r="U87" s="2"/>
      <c r="V87" s="3"/>
      <c r="W87" s="2"/>
      <c r="X87" s="2"/>
      <c r="Y87" s="2"/>
      <c r="Z87" s="9"/>
      <c r="AA87" s="1"/>
      <c r="AB87" s="2"/>
      <c r="AC87" s="3"/>
      <c r="AD87" s="2"/>
      <c r="AE87" s="2"/>
      <c r="AF87" s="2"/>
      <c r="AG87" s="9"/>
      <c r="AH87" s="1"/>
      <c r="AI87" s="2"/>
      <c r="AJ87" s="3"/>
      <c r="AK87" s="2"/>
      <c r="AL87" s="2"/>
      <c r="AM87" s="2"/>
      <c r="AN87" s="9"/>
      <c r="AO87" s="1"/>
      <c r="AP87" s="2"/>
      <c r="AQ87" s="3"/>
      <c r="AR87" s="2"/>
      <c r="AS87" s="2"/>
      <c r="AT87" s="2"/>
      <c r="AU87" s="29"/>
      <c r="AV87" s="1"/>
      <c r="AW87" s="2"/>
      <c r="AX87" s="3"/>
      <c r="AY87" s="2"/>
      <c r="AZ87" s="2"/>
      <c r="BA87" s="2"/>
      <c r="BB87" s="9"/>
      <c r="BC87" s="1"/>
      <c r="BD87" s="2"/>
      <c r="BE87" s="3"/>
      <c r="BF87" s="2"/>
      <c r="BG87" s="2"/>
      <c r="BH87" s="2"/>
      <c r="BI87" s="9"/>
      <c r="BJ87" s="1"/>
      <c r="BK87" s="2"/>
      <c r="BL87" s="3"/>
      <c r="BM87" s="2"/>
      <c r="BN87" s="2"/>
      <c r="BO87" s="2"/>
      <c r="BP87" s="29"/>
      <c r="BQ87" s="1"/>
      <c r="BR87" s="2"/>
      <c r="BS87" s="3"/>
      <c r="BT87" s="2"/>
      <c r="BU87" s="2"/>
      <c r="BV87" s="2"/>
      <c r="BW87" s="29"/>
      <c r="BX87" s="1"/>
      <c r="BY87" s="2"/>
      <c r="BZ87" s="3"/>
      <c r="CA87" s="2"/>
      <c r="CB87" s="2"/>
      <c r="CC87" s="2"/>
      <c r="CD87" s="29"/>
      <c r="CE87" s="8">
        <f t="shared" si="46"/>
        <v>0</v>
      </c>
      <c r="CF87" s="30" t="s">
        <v>349</v>
      </c>
      <c r="CG87" s="10">
        <v>17850</v>
      </c>
      <c r="CH87" s="10">
        <f t="shared" si="47"/>
        <v>17850</v>
      </c>
    </row>
    <row r="88" spans="1:86" ht="27.6" x14ac:dyDescent="0.3">
      <c r="A88" s="25">
        <v>79</v>
      </c>
      <c r="B88" s="26" t="s">
        <v>185</v>
      </c>
      <c r="C88" s="27" t="s">
        <v>8</v>
      </c>
      <c r="D88" s="27" t="s">
        <v>184</v>
      </c>
      <c r="E88" s="28">
        <v>1</v>
      </c>
      <c r="F88" s="1"/>
      <c r="G88" s="2"/>
      <c r="H88" s="3"/>
      <c r="I88" s="2"/>
      <c r="J88" s="2"/>
      <c r="K88" s="2"/>
      <c r="L88" s="9"/>
      <c r="M88" s="1"/>
      <c r="N88" s="2"/>
      <c r="O88" s="3"/>
      <c r="P88" s="2"/>
      <c r="Q88" s="2"/>
      <c r="R88" s="2"/>
      <c r="S88" s="29"/>
      <c r="T88" s="1"/>
      <c r="U88" s="2"/>
      <c r="V88" s="3"/>
      <c r="W88" s="2"/>
      <c r="X88" s="2"/>
      <c r="Y88" s="2"/>
      <c r="Z88" s="9"/>
      <c r="AA88" s="1"/>
      <c r="AB88" s="2"/>
      <c r="AC88" s="3"/>
      <c r="AD88" s="2"/>
      <c r="AE88" s="2"/>
      <c r="AF88" s="2"/>
      <c r="AG88" s="9"/>
      <c r="AH88" s="1"/>
      <c r="AI88" s="2"/>
      <c r="AJ88" s="3"/>
      <c r="AK88" s="2"/>
      <c r="AL88" s="2"/>
      <c r="AM88" s="2"/>
      <c r="AN88" s="9"/>
      <c r="AO88" s="1"/>
      <c r="AP88" s="2"/>
      <c r="AQ88" s="3"/>
      <c r="AR88" s="2"/>
      <c r="AS88" s="2"/>
      <c r="AT88" s="2"/>
      <c r="AU88" s="29"/>
      <c r="AV88" s="1"/>
      <c r="AW88" s="2"/>
      <c r="AX88" s="3"/>
      <c r="AY88" s="2"/>
      <c r="AZ88" s="2"/>
      <c r="BA88" s="2"/>
      <c r="BB88" s="9"/>
      <c r="BC88" s="1"/>
      <c r="BD88" s="2"/>
      <c r="BE88" s="3"/>
      <c r="BF88" s="2"/>
      <c r="BG88" s="2"/>
      <c r="BH88" s="2"/>
      <c r="BI88" s="9"/>
      <c r="BJ88" s="1"/>
      <c r="BK88" s="2"/>
      <c r="BL88" s="3"/>
      <c r="BM88" s="2"/>
      <c r="BN88" s="2"/>
      <c r="BO88" s="2"/>
      <c r="BP88" s="29"/>
      <c r="BQ88" s="1"/>
      <c r="BR88" s="2"/>
      <c r="BS88" s="3"/>
      <c r="BT88" s="2"/>
      <c r="BU88" s="2"/>
      <c r="BV88" s="2"/>
      <c r="BW88" s="29"/>
      <c r="BX88" s="1"/>
      <c r="BY88" s="2"/>
      <c r="BZ88" s="3"/>
      <c r="CA88" s="2"/>
      <c r="CB88" s="2"/>
      <c r="CC88" s="2"/>
      <c r="CD88" s="29"/>
      <c r="CE88" s="8">
        <f t="shared" si="46"/>
        <v>0</v>
      </c>
      <c r="CF88" s="30" t="s">
        <v>349</v>
      </c>
      <c r="CG88" s="10">
        <v>178500</v>
      </c>
      <c r="CH88" s="10">
        <f t="shared" si="47"/>
        <v>178500</v>
      </c>
    </row>
    <row r="89" spans="1:86" ht="30.6" x14ac:dyDescent="0.3">
      <c r="A89" s="25">
        <v>80</v>
      </c>
      <c r="B89" s="26" t="s">
        <v>186</v>
      </c>
      <c r="C89" s="27" t="s">
        <v>8</v>
      </c>
      <c r="D89" s="27" t="s">
        <v>187</v>
      </c>
      <c r="E89" s="28">
        <v>1</v>
      </c>
      <c r="F89" s="1"/>
      <c r="G89" s="2"/>
      <c r="H89" s="3"/>
      <c r="I89" s="2"/>
      <c r="J89" s="2"/>
      <c r="K89" s="2"/>
      <c r="L89" s="9"/>
      <c r="M89" s="1"/>
      <c r="N89" s="2"/>
      <c r="O89" s="3"/>
      <c r="P89" s="2"/>
      <c r="Q89" s="2"/>
      <c r="R89" s="2"/>
      <c r="S89" s="29"/>
      <c r="T89" s="1"/>
      <c r="U89" s="2"/>
      <c r="V89" s="3"/>
      <c r="W89" s="2"/>
      <c r="X89" s="2"/>
      <c r="Y89" s="2"/>
      <c r="Z89" s="9"/>
      <c r="AA89" s="1"/>
      <c r="AB89" s="2"/>
      <c r="AC89" s="3"/>
      <c r="AD89" s="2"/>
      <c r="AE89" s="2"/>
      <c r="AF89" s="2"/>
      <c r="AG89" s="9"/>
      <c r="AH89" s="1"/>
      <c r="AI89" s="2"/>
      <c r="AJ89" s="3"/>
      <c r="AK89" s="2"/>
      <c r="AL89" s="2"/>
      <c r="AM89" s="2"/>
      <c r="AN89" s="9"/>
      <c r="AO89" s="1"/>
      <c r="AP89" s="2"/>
      <c r="AQ89" s="3"/>
      <c r="AR89" s="2"/>
      <c r="AS89" s="2"/>
      <c r="AT89" s="2"/>
      <c r="AU89" s="29"/>
      <c r="AV89" s="1"/>
      <c r="AW89" s="2"/>
      <c r="AX89" s="3"/>
      <c r="AY89" s="2"/>
      <c r="AZ89" s="2"/>
      <c r="BA89" s="2"/>
      <c r="BB89" s="9"/>
      <c r="BC89" s="1"/>
      <c r="BD89" s="2"/>
      <c r="BE89" s="3"/>
      <c r="BF89" s="2"/>
      <c r="BG89" s="2"/>
      <c r="BH89" s="2"/>
      <c r="BI89" s="9"/>
      <c r="BJ89" s="1"/>
      <c r="BK89" s="2"/>
      <c r="BL89" s="3"/>
      <c r="BM89" s="2"/>
      <c r="BN89" s="2"/>
      <c r="BO89" s="2"/>
      <c r="BP89" s="29"/>
      <c r="BQ89" s="1"/>
      <c r="BR89" s="2"/>
      <c r="BS89" s="3"/>
      <c r="BT89" s="2"/>
      <c r="BU89" s="2"/>
      <c r="BV89" s="2"/>
      <c r="BW89" s="29"/>
      <c r="BX89" s="1"/>
      <c r="BY89" s="2"/>
      <c r="BZ89" s="3"/>
      <c r="CA89" s="2"/>
      <c r="CB89" s="2"/>
      <c r="CC89" s="2"/>
      <c r="CD89" s="29"/>
      <c r="CE89" s="8">
        <f t="shared" si="46"/>
        <v>0</v>
      </c>
      <c r="CF89" s="30" t="s">
        <v>349</v>
      </c>
      <c r="CG89" s="10">
        <v>1547000</v>
      </c>
      <c r="CH89" s="10">
        <f t="shared" si="47"/>
        <v>1547000</v>
      </c>
    </row>
    <row r="90" spans="1:86" ht="30.6" x14ac:dyDescent="0.3">
      <c r="A90" s="25">
        <v>81</v>
      </c>
      <c r="B90" s="26" t="s">
        <v>188</v>
      </c>
      <c r="C90" s="27" t="s">
        <v>8</v>
      </c>
      <c r="D90" s="27" t="s">
        <v>189</v>
      </c>
      <c r="E90" s="28">
        <v>1</v>
      </c>
      <c r="F90" s="1"/>
      <c r="G90" s="2"/>
      <c r="H90" s="3"/>
      <c r="I90" s="2"/>
      <c r="J90" s="2"/>
      <c r="K90" s="2"/>
      <c r="L90" s="9"/>
      <c r="M90" s="1"/>
      <c r="N90" s="2"/>
      <c r="O90" s="3"/>
      <c r="P90" s="2"/>
      <c r="Q90" s="2"/>
      <c r="R90" s="2"/>
      <c r="S90" s="29"/>
      <c r="T90" s="1"/>
      <c r="U90" s="2"/>
      <c r="V90" s="3"/>
      <c r="W90" s="2"/>
      <c r="X90" s="2"/>
      <c r="Y90" s="2"/>
      <c r="Z90" s="9"/>
      <c r="AA90" s="1"/>
      <c r="AB90" s="2"/>
      <c r="AC90" s="3"/>
      <c r="AD90" s="2"/>
      <c r="AE90" s="2"/>
      <c r="AF90" s="2"/>
      <c r="AG90" s="9"/>
      <c r="AH90" s="1"/>
      <c r="AI90" s="2"/>
      <c r="AJ90" s="3"/>
      <c r="AK90" s="2"/>
      <c r="AL90" s="2"/>
      <c r="AM90" s="2"/>
      <c r="AN90" s="9"/>
      <c r="AO90" s="1"/>
      <c r="AP90" s="2"/>
      <c r="AQ90" s="3"/>
      <c r="AR90" s="2"/>
      <c r="AS90" s="2"/>
      <c r="AT90" s="2"/>
      <c r="AU90" s="29"/>
      <c r="AV90" s="1"/>
      <c r="AW90" s="2"/>
      <c r="AX90" s="3"/>
      <c r="AY90" s="2"/>
      <c r="AZ90" s="2"/>
      <c r="BA90" s="2"/>
      <c r="BB90" s="9"/>
      <c r="BC90" s="1"/>
      <c r="BD90" s="2"/>
      <c r="BE90" s="3"/>
      <c r="BF90" s="2"/>
      <c r="BG90" s="2"/>
      <c r="BH90" s="2"/>
      <c r="BI90" s="9"/>
      <c r="BJ90" s="1"/>
      <c r="BK90" s="2"/>
      <c r="BL90" s="3"/>
      <c r="BM90" s="2"/>
      <c r="BN90" s="2"/>
      <c r="BO90" s="2"/>
      <c r="BP90" s="29"/>
      <c r="BQ90" s="1"/>
      <c r="BR90" s="2"/>
      <c r="BS90" s="3"/>
      <c r="BT90" s="2"/>
      <c r="BU90" s="2"/>
      <c r="BV90" s="2"/>
      <c r="BW90" s="29"/>
      <c r="BX90" s="1"/>
      <c r="BY90" s="2"/>
      <c r="BZ90" s="3"/>
      <c r="CA90" s="2"/>
      <c r="CB90" s="2"/>
      <c r="CC90" s="2"/>
      <c r="CD90" s="29"/>
      <c r="CE90" s="8">
        <f t="shared" si="46"/>
        <v>0</v>
      </c>
      <c r="CF90" s="30" t="s">
        <v>349</v>
      </c>
      <c r="CG90" s="10">
        <v>1547000</v>
      </c>
      <c r="CH90" s="10">
        <f t="shared" si="47"/>
        <v>1547000</v>
      </c>
    </row>
    <row r="91" spans="1:86" ht="27.6" x14ac:dyDescent="0.3">
      <c r="A91" s="25">
        <v>82</v>
      </c>
      <c r="B91" s="26" t="s">
        <v>190</v>
      </c>
      <c r="C91" s="27" t="s">
        <v>8</v>
      </c>
      <c r="D91" s="27" t="s">
        <v>191</v>
      </c>
      <c r="E91" s="28">
        <v>1</v>
      </c>
      <c r="F91" s="1"/>
      <c r="G91" s="2"/>
      <c r="H91" s="3"/>
      <c r="I91" s="2"/>
      <c r="J91" s="2"/>
      <c r="K91" s="2"/>
      <c r="L91" s="9"/>
      <c r="M91" s="1"/>
      <c r="N91" s="2"/>
      <c r="O91" s="3"/>
      <c r="P91" s="2"/>
      <c r="Q91" s="2"/>
      <c r="R91" s="2"/>
      <c r="S91" s="29"/>
      <c r="T91" s="1"/>
      <c r="U91" s="2"/>
      <c r="V91" s="3"/>
      <c r="W91" s="2"/>
      <c r="X91" s="2"/>
      <c r="Y91" s="2"/>
      <c r="Z91" s="9"/>
      <c r="AA91" s="1"/>
      <c r="AB91" s="2"/>
      <c r="AC91" s="3"/>
      <c r="AD91" s="2"/>
      <c r="AE91" s="2"/>
      <c r="AF91" s="2"/>
      <c r="AG91" s="9"/>
      <c r="AH91" s="1"/>
      <c r="AI91" s="2"/>
      <c r="AJ91" s="3"/>
      <c r="AK91" s="2"/>
      <c r="AL91" s="2"/>
      <c r="AM91" s="2"/>
      <c r="AN91" s="9"/>
      <c r="AO91" s="1"/>
      <c r="AP91" s="2"/>
      <c r="AQ91" s="3"/>
      <c r="AR91" s="2"/>
      <c r="AS91" s="2"/>
      <c r="AT91" s="2"/>
      <c r="AU91" s="29"/>
      <c r="AV91" s="1"/>
      <c r="AW91" s="2"/>
      <c r="AX91" s="3"/>
      <c r="AY91" s="2"/>
      <c r="AZ91" s="2"/>
      <c r="BA91" s="2"/>
      <c r="BB91" s="9"/>
      <c r="BC91" s="1"/>
      <c r="BD91" s="2"/>
      <c r="BE91" s="3"/>
      <c r="BF91" s="2"/>
      <c r="BG91" s="2"/>
      <c r="BH91" s="2"/>
      <c r="BI91" s="9"/>
      <c r="BJ91" s="1"/>
      <c r="BK91" s="2"/>
      <c r="BL91" s="3"/>
      <c r="BM91" s="2"/>
      <c r="BN91" s="2"/>
      <c r="BO91" s="2"/>
      <c r="BP91" s="29"/>
      <c r="BQ91" s="1"/>
      <c r="BR91" s="2"/>
      <c r="BS91" s="3"/>
      <c r="BT91" s="2"/>
      <c r="BU91" s="2"/>
      <c r="BV91" s="2"/>
      <c r="BW91" s="29"/>
      <c r="BX91" s="1"/>
      <c r="BY91" s="2"/>
      <c r="BZ91" s="3"/>
      <c r="CA91" s="2"/>
      <c r="CB91" s="2"/>
      <c r="CC91" s="2"/>
      <c r="CD91" s="29"/>
      <c r="CE91" s="8">
        <f t="shared" si="46"/>
        <v>0</v>
      </c>
      <c r="CF91" s="30" t="s">
        <v>349</v>
      </c>
      <c r="CG91" s="10">
        <v>3272500</v>
      </c>
      <c r="CH91" s="10">
        <f t="shared" si="47"/>
        <v>3272500</v>
      </c>
    </row>
    <row r="92" spans="1:86" ht="96.6" x14ac:dyDescent="0.3">
      <c r="A92" s="25">
        <v>83</v>
      </c>
      <c r="B92" s="26" t="s">
        <v>192</v>
      </c>
      <c r="C92" s="27" t="s">
        <v>8</v>
      </c>
      <c r="D92" s="27" t="s">
        <v>193</v>
      </c>
      <c r="E92" s="28">
        <v>1</v>
      </c>
      <c r="F92" s="1"/>
      <c r="G92" s="2"/>
      <c r="H92" s="3"/>
      <c r="I92" s="2"/>
      <c r="J92" s="2"/>
      <c r="K92" s="2"/>
      <c r="L92" s="9"/>
      <c r="M92" s="1"/>
      <c r="N92" s="2"/>
      <c r="O92" s="3"/>
      <c r="P92" s="2"/>
      <c r="Q92" s="2"/>
      <c r="R92" s="2"/>
      <c r="S92" s="29"/>
      <c r="T92" s="1"/>
      <c r="U92" s="2"/>
      <c r="V92" s="3"/>
      <c r="W92" s="2"/>
      <c r="X92" s="2"/>
      <c r="Y92" s="2"/>
      <c r="Z92" s="9"/>
      <c r="AA92" s="1"/>
      <c r="AB92" s="2"/>
      <c r="AC92" s="3"/>
      <c r="AD92" s="2"/>
      <c r="AE92" s="2"/>
      <c r="AF92" s="2"/>
      <c r="AG92" s="9"/>
      <c r="AH92" s="1"/>
      <c r="AI92" s="2"/>
      <c r="AJ92" s="3"/>
      <c r="AK92" s="2"/>
      <c r="AL92" s="2"/>
      <c r="AM92" s="2"/>
      <c r="AN92" s="9"/>
      <c r="AO92" s="1" t="s">
        <v>193</v>
      </c>
      <c r="AP92" s="2">
        <v>2821000</v>
      </c>
      <c r="AQ92" s="3">
        <v>0.19</v>
      </c>
      <c r="AR92" s="2">
        <f t="shared" si="40"/>
        <v>535990</v>
      </c>
      <c r="AS92" s="2">
        <f t="shared" si="41"/>
        <v>3356990</v>
      </c>
      <c r="AT92" s="2">
        <f t="shared" si="42"/>
        <v>3356990</v>
      </c>
      <c r="AU92" s="29" t="s">
        <v>304</v>
      </c>
      <c r="AV92" s="1"/>
      <c r="AW92" s="2"/>
      <c r="AX92" s="3"/>
      <c r="AY92" s="2"/>
      <c r="AZ92" s="2"/>
      <c r="BA92" s="2"/>
      <c r="BB92" s="9"/>
      <c r="BC92" s="1" t="s">
        <v>315</v>
      </c>
      <c r="BD92" s="2">
        <v>2468000</v>
      </c>
      <c r="BE92" s="3">
        <v>0.19</v>
      </c>
      <c r="BF92" s="2">
        <f t="shared" si="48"/>
        <v>468920</v>
      </c>
      <c r="BG92" s="2">
        <f t="shared" si="49"/>
        <v>2936920</v>
      </c>
      <c r="BH92" s="2">
        <f t="shared" si="50"/>
        <v>2936920</v>
      </c>
      <c r="BI92" s="9" t="s">
        <v>317</v>
      </c>
      <c r="BJ92" s="1"/>
      <c r="BK92" s="2"/>
      <c r="BL92" s="3"/>
      <c r="BM92" s="2"/>
      <c r="BN92" s="2"/>
      <c r="BO92" s="2"/>
      <c r="BP92" s="29"/>
      <c r="BQ92" s="1" t="s">
        <v>324</v>
      </c>
      <c r="BR92" s="2">
        <v>1570000</v>
      </c>
      <c r="BS92" s="3">
        <v>0.19</v>
      </c>
      <c r="BT92" s="2">
        <f t="shared" ref="BT92:BT117" si="51">BR92*BS92</f>
        <v>298300</v>
      </c>
      <c r="BU92" s="2">
        <f t="shared" ref="BU92:BU117" si="52">ROUND(BR92+BT92,0)</f>
        <v>1868300</v>
      </c>
      <c r="BV92" s="2">
        <f t="shared" ref="BV92:BV117" si="53">BU92*E92</f>
        <v>1868300</v>
      </c>
      <c r="BW92" s="29" t="s">
        <v>325</v>
      </c>
      <c r="BX92" s="1"/>
      <c r="BY92" s="2"/>
      <c r="BZ92" s="3"/>
      <c r="CA92" s="2"/>
      <c r="CB92" s="2"/>
      <c r="CC92" s="2"/>
      <c r="CD92" s="29"/>
      <c r="CE92" s="8">
        <f t="shared" si="46"/>
        <v>1868300</v>
      </c>
      <c r="CF92" s="9" t="str" cm="1">
        <f t="array" ref="CF92">IF(CE92=J92,$F$8,IF(CE92=Q92,$M$8,IF(CE92=X92,$T$8,IF(CE92=AE92,$AA$8,IF(CE92=AL92,$AH$8,IF(CE92=AS92,$AO$8,IF(CE92=AZ92,$AV$8,IF(CE92=BG92,$BC$8,IF(CE92=BN92,$BJ$8,IF(CE92=BU92,$BQ$8,IF(CE92=CB92,$BX$8,¨¨)))))))))))</f>
        <v>Scientific Products SAS</v>
      </c>
      <c r="CG92" s="10">
        <v>3437910</v>
      </c>
      <c r="CH92" s="10">
        <f t="shared" si="47"/>
        <v>1569610</v>
      </c>
    </row>
    <row r="93" spans="1:86" ht="20.399999999999999" x14ac:dyDescent="0.3">
      <c r="A93" s="25">
        <v>84</v>
      </c>
      <c r="B93" s="26" t="s">
        <v>194</v>
      </c>
      <c r="C93" s="27" t="s">
        <v>36</v>
      </c>
      <c r="D93" s="27"/>
      <c r="E93" s="28">
        <v>5</v>
      </c>
      <c r="F93" s="1"/>
      <c r="G93" s="2"/>
      <c r="H93" s="3"/>
      <c r="I93" s="2"/>
      <c r="J93" s="2"/>
      <c r="K93" s="2"/>
      <c r="L93" s="9"/>
      <c r="M93" s="1"/>
      <c r="N93" s="2"/>
      <c r="O93" s="3"/>
      <c r="P93" s="2"/>
      <c r="Q93" s="2"/>
      <c r="R93" s="2"/>
      <c r="S93" s="29"/>
      <c r="T93" s="1"/>
      <c r="U93" s="2"/>
      <c r="V93" s="3"/>
      <c r="W93" s="2"/>
      <c r="X93" s="2"/>
      <c r="Y93" s="2"/>
      <c r="Z93" s="9"/>
      <c r="AA93" s="1"/>
      <c r="AB93" s="2"/>
      <c r="AC93" s="3"/>
      <c r="AD93" s="2"/>
      <c r="AE93" s="2"/>
      <c r="AF93" s="2"/>
      <c r="AG93" s="9"/>
      <c r="AH93" s="1"/>
      <c r="AI93" s="2"/>
      <c r="AJ93" s="3"/>
      <c r="AK93" s="2"/>
      <c r="AL93" s="2"/>
      <c r="AM93" s="2"/>
      <c r="AN93" s="9"/>
      <c r="AO93" s="1" t="s">
        <v>299</v>
      </c>
      <c r="AP93" s="2">
        <v>18000</v>
      </c>
      <c r="AQ93" s="3">
        <v>0.19</v>
      </c>
      <c r="AR93" s="2">
        <f t="shared" si="40"/>
        <v>3420</v>
      </c>
      <c r="AS93" s="2">
        <f t="shared" si="41"/>
        <v>21420</v>
      </c>
      <c r="AT93" s="2">
        <f t="shared" si="42"/>
        <v>107100</v>
      </c>
      <c r="AU93" s="29" t="s">
        <v>303</v>
      </c>
      <c r="AV93" s="1"/>
      <c r="AW93" s="2"/>
      <c r="AX93" s="3"/>
      <c r="AY93" s="2"/>
      <c r="AZ93" s="2"/>
      <c r="BA93" s="2"/>
      <c r="BB93" s="9"/>
      <c r="BC93" s="1" t="s">
        <v>316</v>
      </c>
      <c r="BD93" s="2">
        <v>19500</v>
      </c>
      <c r="BE93" s="3">
        <v>0.19</v>
      </c>
      <c r="BF93" s="2">
        <f t="shared" si="48"/>
        <v>3705</v>
      </c>
      <c r="BG93" s="2">
        <f t="shared" si="49"/>
        <v>23205</v>
      </c>
      <c r="BH93" s="2">
        <f t="shared" si="50"/>
        <v>116025</v>
      </c>
      <c r="BI93" s="9" t="s">
        <v>317</v>
      </c>
      <c r="BJ93" s="1"/>
      <c r="BK93" s="2"/>
      <c r="BL93" s="3"/>
      <c r="BM93" s="2"/>
      <c r="BN93" s="2"/>
      <c r="BO93" s="2"/>
      <c r="BP93" s="29"/>
      <c r="BQ93" s="1"/>
      <c r="BR93" s="2"/>
      <c r="BS93" s="3"/>
      <c r="BT93" s="2"/>
      <c r="BU93" s="2"/>
      <c r="BV93" s="2"/>
      <c r="BW93" s="29"/>
      <c r="BX93" s="1"/>
      <c r="BY93" s="2"/>
      <c r="BZ93" s="3"/>
      <c r="CA93" s="2"/>
      <c r="CB93" s="2"/>
      <c r="CC93" s="2"/>
      <c r="CD93" s="29"/>
      <c r="CE93" s="8">
        <f t="shared" si="46"/>
        <v>21420</v>
      </c>
      <c r="CF93" s="9" t="str" cm="1">
        <f t="array" ref="CF93">IF(CE93=J93,$F$8,IF(CE93=Q93,$M$8,IF(CE93=X93,$T$8,IF(CE93=AE93,$AA$8,IF(CE93=AL93,$AH$8,IF(CE93=AS93,$AO$8,IF(CE93=AZ93,$AV$8,IF(CE93=BG93,$BC$8,IF(CE93=BN93,$BJ$8,IF(CE93=BU93,$BQ$8,IF(CE93=CB93,$BX$8,¨¨)))))))))))</f>
        <v xml:space="preserve">INVERSIONES JIMSA SAS </v>
      </c>
      <c r="CG93" s="10">
        <v>23800</v>
      </c>
      <c r="CH93" s="10">
        <f t="shared" si="47"/>
        <v>2380</v>
      </c>
    </row>
    <row r="94" spans="1:86" ht="20.399999999999999" x14ac:dyDescent="0.3">
      <c r="A94" s="25">
        <v>85</v>
      </c>
      <c r="B94" s="26" t="s">
        <v>195</v>
      </c>
      <c r="C94" s="27" t="s">
        <v>154</v>
      </c>
      <c r="D94" s="27"/>
      <c r="E94" s="28">
        <v>5</v>
      </c>
      <c r="F94" s="1"/>
      <c r="G94" s="2"/>
      <c r="H94" s="3"/>
      <c r="I94" s="2"/>
      <c r="J94" s="2"/>
      <c r="K94" s="2"/>
      <c r="L94" s="9"/>
      <c r="M94" s="1"/>
      <c r="N94" s="2"/>
      <c r="O94" s="3"/>
      <c r="P94" s="2"/>
      <c r="Q94" s="2"/>
      <c r="R94" s="2"/>
      <c r="S94" s="29"/>
      <c r="T94" s="1"/>
      <c r="U94" s="2"/>
      <c r="V94" s="3"/>
      <c r="W94" s="2"/>
      <c r="X94" s="2"/>
      <c r="Y94" s="2"/>
      <c r="Z94" s="9"/>
      <c r="AA94" s="1"/>
      <c r="AB94" s="2"/>
      <c r="AC94" s="3"/>
      <c r="AD94" s="2"/>
      <c r="AE94" s="2"/>
      <c r="AF94" s="2"/>
      <c r="AG94" s="9"/>
      <c r="AH94" s="1"/>
      <c r="AI94" s="2"/>
      <c r="AJ94" s="3"/>
      <c r="AK94" s="2"/>
      <c r="AL94" s="2"/>
      <c r="AM94" s="2"/>
      <c r="AN94" s="9"/>
      <c r="AO94" s="1" t="s">
        <v>299</v>
      </c>
      <c r="AP94" s="2">
        <v>42000</v>
      </c>
      <c r="AQ94" s="3">
        <v>0.19</v>
      </c>
      <c r="AR94" s="2">
        <f t="shared" si="40"/>
        <v>7980</v>
      </c>
      <c r="AS94" s="2">
        <f t="shared" si="41"/>
        <v>49980</v>
      </c>
      <c r="AT94" s="2">
        <f t="shared" si="42"/>
        <v>249900</v>
      </c>
      <c r="AU94" s="29" t="s">
        <v>303</v>
      </c>
      <c r="AV94" s="1"/>
      <c r="AW94" s="2"/>
      <c r="AX94" s="3"/>
      <c r="AY94" s="2"/>
      <c r="AZ94" s="2"/>
      <c r="BA94" s="2"/>
      <c r="BB94" s="9"/>
      <c r="BC94" s="1"/>
      <c r="BD94" s="2"/>
      <c r="BE94" s="3"/>
      <c r="BF94" s="2"/>
      <c r="BG94" s="2"/>
      <c r="BH94" s="2"/>
      <c r="BI94" s="9"/>
      <c r="BJ94" s="1"/>
      <c r="BK94" s="2"/>
      <c r="BL94" s="3"/>
      <c r="BM94" s="2"/>
      <c r="BN94" s="2"/>
      <c r="BO94" s="2"/>
      <c r="BP94" s="29"/>
      <c r="BQ94" s="1"/>
      <c r="BR94" s="2"/>
      <c r="BS94" s="3"/>
      <c r="BT94" s="2"/>
      <c r="BU94" s="2"/>
      <c r="BV94" s="2"/>
      <c r="BW94" s="29"/>
      <c r="BX94" s="1" t="s">
        <v>332</v>
      </c>
      <c r="BY94" s="2">
        <v>46250</v>
      </c>
      <c r="BZ94" s="3">
        <v>0.19</v>
      </c>
      <c r="CA94" s="2">
        <f t="shared" si="43"/>
        <v>8787.5</v>
      </c>
      <c r="CB94" s="2">
        <f t="shared" si="44"/>
        <v>55038</v>
      </c>
      <c r="CC94" s="2">
        <f t="shared" si="45"/>
        <v>275190</v>
      </c>
      <c r="CD94" s="29" t="s">
        <v>344</v>
      </c>
      <c r="CE94" s="8">
        <f t="shared" si="46"/>
        <v>49980</v>
      </c>
      <c r="CF94" s="9" t="str" cm="1">
        <f t="array" ref="CF94">IF(CE94=J94,$F$8,IF(CE94=Q94,$M$8,IF(CE94=X94,$T$8,IF(CE94=AE94,$AA$8,IF(CE94=AL94,$AH$8,IF(CE94=AS94,$AO$8,IF(CE94=AZ94,$AV$8,IF(CE94=BG94,$BC$8,IF(CE94=BN94,$BJ$8,IF(CE94=BU94,$BQ$8,IF(CE94=CB94,$BX$8,¨¨)))))))))))</f>
        <v xml:space="preserve">INVERSIONES JIMSA SAS </v>
      </c>
      <c r="CG94" s="10">
        <v>59500</v>
      </c>
      <c r="CH94" s="10">
        <f t="shared" si="47"/>
        <v>9520</v>
      </c>
    </row>
    <row r="95" spans="1:86" x14ac:dyDescent="0.3">
      <c r="A95" s="25">
        <v>86</v>
      </c>
      <c r="B95" s="26" t="s">
        <v>196</v>
      </c>
      <c r="C95" s="27" t="s">
        <v>197</v>
      </c>
      <c r="D95" s="27"/>
      <c r="E95" s="28">
        <v>1</v>
      </c>
      <c r="F95" s="1"/>
      <c r="G95" s="2"/>
      <c r="H95" s="3"/>
      <c r="I95" s="2"/>
      <c r="J95" s="2"/>
      <c r="K95" s="2"/>
      <c r="L95" s="9"/>
      <c r="M95" s="1"/>
      <c r="N95" s="2"/>
      <c r="O95" s="3"/>
      <c r="P95" s="2"/>
      <c r="Q95" s="2"/>
      <c r="R95" s="2"/>
      <c r="S95" s="29"/>
      <c r="T95" s="1"/>
      <c r="U95" s="2"/>
      <c r="V95" s="3"/>
      <c r="W95" s="2"/>
      <c r="X95" s="2"/>
      <c r="Y95" s="2"/>
      <c r="Z95" s="9"/>
      <c r="AA95" s="1"/>
      <c r="AB95" s="2"/>
      <c r="AC95" s="3"/>
      <c r="AD95" s="2"/>
      <c r="AE95" s="2"/>
      <c r="AF95" s="2"/>
      <c r="AG95" s="9"/>
      <c r="AH95" s="1"/>
      <c r="AI95" s="2"/>
      <c r="AJ95" s="3"/>
      <c r="AK95" s="2"/>
      <c r="AL95" s="2"/>
      <c r="AM95" s="2"/>
      <c r="AN95" s="9"/>
      <c r="AO95" s="1" t="s">
        <v>299</v>
      </c>
      <c r="AP95" s="2">
        <v>40000</v>
      </c>
      <c r="AQ95" s="3">
        <v>0.19</v>
      </c>
      <c r="AR95" s="2">
        <f t="shared" si="40"/>
        <v>7600</v>
      </c>
      <c r="AS95" s="2">
        <f t="shared" si="41"/>
        <v>47600</v>
      </c>
      <c r="AT95" s="2">
        <f t="shared" si="42"/>
        <v>47600</v>
      </c>
      <c r="AU95" s="29" t="s">
        <v>303</v>
      </c>
      <c r="AV95" s="1"/>
      <c r="AW95" s="2"/>
      <c r="AX95" s="3"/>
      <c r="AY95" s="2"/>
      <c r="AZ95" s="2"/>
      <c r="BA95" s="2"/>
      <c r="BB95" s="9"/>
      <c r="BC95" s="1"/>
      <c r="BD95" s="2"/>
      <c r="BE95" s="3"/>
      <c r="BF95" s="2"/>
      <c r="BG95" s="2"/>
      <c r="BH95" s="2"/>
      <c r="BI95" s="9"/>
      <c r="BJ95" s="1"/>
      <c r="BK95" s="2"/>
      <c r="BL95" s="3"/>
      <c r="BM95" s="2"/>
      <c r="BN95" s="2"/>
      <c r="BO95" s="2"/>
      <c r="BP95" s="29"/>
      <c r="BQ95" s="1"/>
      <c r="BR95" s="2"/>
      <c r="BS95" s="3"/>
      <c r="BT95" s="2"/>
      <c r="BU95" s="2"/>
      <c r="BV95" s="2"/>
      <c r="BW95" s="29"/>
      <c r="BX95" s="1" t="s">
        <v>332</v>
      </c>
      <c r="BY95" s="2">
        <v>37000</v>
      </c>
      <c r="BZ95" s="3">
        <v>0.19</v>
      </c>
      <c r="CA95" s="2">
        <f t="shared" si="43"/>
        <v>7030</v>
      </c>
      <c r="CB95" s="2">
        <f t="shared" si="44"/>
        <v>44030</v>
      </c>
      <c r="CC95" s="2">
        <f t="shared" si="45"/>
        <v>44030</v>
      </c>
      <c r="CD95" s="29" t="s">
        <v>344</v>
      </c>
      <c r="CE95" s="8">
        <f t="shared" si="46"/>
        <v>44030</v>
      </c>
      <c r="CF95" s="9" t="str" cm="1">
        <f t="array" ref="CF95">IF(CE95=J95,$F$8,IF(CE95=Q95,$M$8,IF(CE95=X95,$T$8,IF(CE95=AE95,$AA$8,IF(CE95=AL95,$AH$8,IF(CE95=AS95,$AO$8,IF(CE95=AZ95,$AV$8,IF(CE95=BG95,$BC$8,IF(CE95=BN95,$BJ$8,IF(CE95=BU95,$BQ$8,IF(CE95=CB95,$BX$8,¨¨)))))))))))</f>
        <v xml:space="preserve">YEQUIM SAS  </v>
      </c>
      <c r="CG95" s="10">
        <v>47600</v>
      </c>
      <c r="CH95" s="10">
        <f t="shared" si="47"/>
        <v>3570</v>
      </c>
    </row>
    <row r="96" spans="1:86" x14ac:dyDescent="0.3">
      <c r="A96" s="25">
        <v>87</v>
      </c>
      <c r="B96" s="26" t="s">
        <v>198</v>
      </c>
      <c r="C96" s="27" t="s">
        <v>8</v>
      </c>
      <c r="D96" s="27"/>
      <c r="E96" s="28">
        <v>1</v>
      </c>
      <c r="F96" s="1"/>
      <c r="G96" s="2"/>
      <c r="H96" s="3"/>
      <c r="I96" s="2"/>
      <c r="J96" s="2"/>
      <c r="K96" s="2"/>
      <c r="L96" s="9"/>
      <c r="M96" s="1"/>
      <c r="N96" s="2"/>
      <c r="O96" s="3"/>
      <c r="P96" s="2"/>
      <c r="Q96" s="2"/>
      <c r="R96" s="2"/>
      <c r="S96" s="29"/>
      <c r="T96" s="1"/>
      <c r="U96" s="2"/>
      <c r="V96" s="3"/>
      <c r="W96" s="2"/>
      <c r="X96" s="2"/>
      <c r="Y96" s="2"/>
      <c r="Z96" s="9"/>
      <c r="AA96" s="1"/>
      <c r="AB96" s="2"/>
      <c r="AC96" s="3"/>
      <c r="AD96" s="2"/>
      <c r="AE96" s="2"/>
      <c r="AF96" s="2"/>
      <c r="AG96" s="9"/>
      <c r="AH96" s="1"/>
      <c r="AI96" s="2"/>
      <c r="AJ96" s="3"/>
      <c r="AK96" s="2"/>
      <c r="AL96" s="2"/>
      <c r="AM96" s="2"/>
      <c r="AN96" s="9"/>
      <c r="AO96" s="1" t="s">
        <v>299</v>
      </c>
      <c r="AP96" s="2">
        <v>48500</v>
      </c>
      <c r="AQ96" s="3">
        <v>0.19</v>
      </c>
      <c r="AR96" s="2">
        <f t="shared" si="40"/>
        <v>9215</v>
      </c>
      <c r="AS96" s="2">
        <f t="shared" si="41"/>
        <v>57715</v>
      </c>
      <c r="AT96" s="2">
        <f t="shared" si="42"/>
        <v>57715</v>
      </c>
      <c r="AU96" s="29" t="s">
        <v>303</v>
      </c>
      <c r="AV96" s="1"/>
      <c r="AW96" s="2"/>
      <c r="AX96" s="3"/>
      <c r="AY96" s="2"/>
      <c r="AZ96" s="2"/>
      <c r="BA96" s="2"/>
      <c r="BB96" s="9"/>
      <c r="BC96" s="1"/>
      <c r="BD96" s="2"/>
      <c r="BE96" s="3"/>
      <c r="BF96" s="2"/>
      <c r="BG96" s="2"/>
      <c r="BH96" s="2"/>
      <c r="BI96" s="9"/>
      <c r="BJ96" s="1"/>
      <c r="BK96" s="2"/>
      <c r="BL96" s="3"/>
      <c r="BM96" s="2"/>
      <c r="BN96" s="2"/>
      <c r="BO96" s="2"/>
      <c r="BP96" s="29"/>
      <c r="BQ96" s="1"/>
      <c r="BR96" s="2"/>
      <c r="BS96" s="3"/>
      <c r="BT96" s="2"/>
      <c r="BU96" s="2"/>
      <c r="BV96" s="2"/>
      <c r="BW96" s="29"/>
      <c r="BX96" s="1" t="s">
        <v>332</v>
      </c>
      <c r="BY96" s="2">
        <v>50875</v>
      </c>
      <c r="BZ96" s="3">
        <v>0.19</v>
      </c>
      <c r="CA96" s="2">
        <f t="shared" si="43"/>
        <v>9666.25</v>
      </c>
      <c r="CB96" s="2">
        <f t="shared" si="44"/>
        <v>60541</v>
      </c>
      <c r="CC96" s="2">
        <f t="shared" si="45"/>
        <v>60541</v>
      </c>
      <c r="CD96" s="29" t="s">
        <v>344</v>
      </c>
      <c r="CE96" s="8">
        <f t="shared" si="46"/>
        <v>57715</v>
      </c>
      <c r="CF96" s="9" t="str" cm="1">
        <f t="array" ref="CF96">IF(CE96=J96,$F$8,IF(CE96=Q96,$M$8,IF(CE96=X96,$T$8,IF(CE96=AE96,$AA$8,IF(CE96=AL96,$AH$8,IF(CE96=AS96,$AO$8,IF(CE96=AZ96,$AV$8,IF(CE96=BG96,$BC$8,IF(CE96=BN96,$BJ$8,IF(CE96=BU96,$BQ$8,IF(CE96=CB96,$BX$8,¨¨)))))))))))</f>
        <v xml:space="preserve">INVERSIONES JIMSA SAS </v>
      </c>
      <c r="CG96" s="10">
        <v>65450</v>
      </c>
      <c r="CH96" s="10">
        <f t="shared" si="47"/>
        <v>7735</v>
      </c>
    </row>
    <row r="97" spans="1:86" ht="30.6" x14ac:dyDescent="0.3">
      <c r="A97" s="25">
        <v>88</v>
      </c>
      <c r="B97" s="26" t="s">
        <v>199</v>
      </c>
      <c r="C97" s="27" t="s">
        <v>8</v>
      </c>
      <c r="D97" s="27"/>
      <c r="E97" s="28">
        <v>5</v>
      </c>
      <c r="F97" s="1"/>
      <c r="G97" s="2"/>
      <c r="H97" s="3"/>
      <c r="I97" s="2"/>
      <c r="J97" s="2"/>
      <c r="K97" s="2"/>
      <c r="L97" s="9"/>
      <c r="M97" s="1"/>
      <c r="N97" s="2"/>
      <c r="O97" s="3"/>
      <c r="P97" s="2"/>
      <c r="Q97" s="2"/>
      <c r="R97" s="2"/>
      <c r="S97" s="29"/>
      <c r="T97" s="1"/>
      <c r="U97" s="2"/>
      <c r="V97" s="3"/>
      <c r="W97" s="2"/>
      <c r="X97" s="2"/>
      <c r="Y97" s="2"/>
      <c r="Z97" s="9"/>
      <c r="AA97" s="1"/>
      <c r="AB97" s="2"/>
      <c r="AC97" s="3"/>
      <c r="AD97" s="2"/>
      <c r="AE97" s="2"/>
      <c r="AF97" s="2"/>
      <c r="AG97" s="9"/>
      <c r="AH97" s="1"/>
      <c r="AI97" s="2"/>
      <c r="AJ97" s="3"/>
      <c r="AK97" s="2"/>
      <c r="AL97" s="2"/>
      <c r="AM97" s="2"/>
      <c r="AN97" s="9"/>
      <c r="AO97" s="1" t="s">
        <v>299</v>
      </c>
      <c r="AP97" s="2">
        <v>98000</v>
      </c>
      <c r="AQ97" s="3">
        <v>0.19</v>
      </c>
      <c r="AR97" s="2">
        <f t="shared" si="40"/>
        <v>18620</v>
      </c>
      <c r="AS97" s="2">
        <f t="shared" si="41"/>
        <v>116620</v>
      </c>
      <c r="AT97" s="2">
        <f t="shared" si="42"/>
        <v>583100</v>
      </c>
      <c r="AU97" s="29" t="s">
        <v>303</v>
      </c>
      <c r="AV97" s="1"/>
      <c r="AW97" s="2"/>
      <c r="AX97" s="3"/>
      <c r="AY97" s="2"/>
      <c r="AZ97" s="2"/>
      <c r="BA97" s="2"/>
      <c r="BB97" s="9"/>
      <c r="BC97" s="1"/>
      <c r="BD97" s="2"/>
      <c r="BE97" s="3"/>
      <c r="BF97" s="2"/>
      <c r="BG97" s="2"/>
      <c r="BH97" s="2"/>
      <c r="BI97" s="9"/>
      <c r="BJ97" s="1"/>
      <c r="BK97" s="2"/>
      <c r="BL97" s="3"/>
      <c r="BM97" s="2"/>
      <c r="BN97" s="2"/>
      <c r="BO97" s="2"/>
      <c r="BP97" s="29"/>
      <c r="BQ97" s="1"/>
      <c r="BR97" s="2"/>
      <c r="BS97" s="3"/>
      <c r="BT97" s="2"/>
      <c r="BU97" s="2"/>
      <c r="BV97" s="2"/>
      <c r="BW97" s="29"/>
      <c r="BX97" s="1" t="s">
        <v>332</v>
      </c>
      <c r="BY97" s="2">
        <v>92500</v>
      </c>
      <c r="BZ97" s="3">
        <v>0.19</v>
      </c>
      <c r="CA97" s="2">
        <f t="shared" si="43"/>
        <v>17575</v>
      </c>
      <c r="CB97" s="2">
        <f t="shared" si="44"/>
        <v>110075</v>
      </c>
      <c r="CC97" s="2">
        <f t="shared" si="45"/>
        <v>550375</v>
      </c>
      <c r="CD97" s="29" t="s">
        <v>344</v>
      </c>
      <c r="CE97" s="8">
        <f t="shared" si="46"/>
        <v>110075</v>
      </c>
      <c r="CF97" s="9" t="str" cm="1">
        <f t="array" ref="CF97">IF(CE97=J97,$F$8,IF(CE97=Q97,$M$8,IF(CE97=X97,$T$8,IF(CE97=AE97,$AA$8,IF(CE97=AL97,$AH$8,IF(CE97=AS97,$AO$8,IF(CE97=AZ97,$AV$8,IF(CE97=BG97,$BC$8,IF(CE97=BN97,$BJ$8,IF(CE97=BU97,$BQ$8,IF(CE97=CB97,$BX$8,¨¨)))))))))))</f>
        <v xml:space="preserve">YEQUIM SAS  </v>
      </c>
      <c r="CG97" s="10">
        <v>119000</v>
      </c>
      <c r="CH97" s="10">
        <f t="shared" si="47"/>
        <v>8925</v>
      </c>
    </row>
    <row r="98" spans="1:86" ht="27.6" x14ac:dyDescent="0.3">
      <c r="A98" s="25">
        <v>89</v>
      </c>
      <c r="B98" s="26" t="s">
        <v>200</v>
      </c>
      <c r="C98" s="27" t="s">
        <v>116</v>
      </c>
      <c r="D98" s="27" t="s">
        <v>201</v>
      </c>
      <c r="E98" s="28">
        <v>3</v>
      </c>
      <c r="F98" s="1"/>
      <c r="G98" s="2"/>
      <c r="H98" s="3"/>
      <c r="I98" s="2"/>
      <c r="J98" s="2"/>
      <c r="K98" s="2"/>
      <c r="L98" s="9"/>
      <c r="M98" s="1"/>
      <c r="N98" s="2"/>
      <c r="O98" s="3"/>
      <c r="P98" s="2"/>
      <c r="Q98" s="2"/>
      <c r="R98" s="2"/>
      <c r="S98" s="29"/>
      <c r="T98" s="1"/>
      <c r="U98" s="2"/>
      <c r="V98" s="3"/>
      <c r="W98" s="2"/>
      <c r="X98" s="2"/>
      <c r="Y98" s="2"/>
      <c r="Z98" s="9"/>
      <c r="AA98" s="1"/>
      <c r="AB98" s="2"/>
      <c r="AC98" s="3"/>
      <c r="AD98" s="2"/>
      <c r="AE98" s="2"/>
      <c r="AF98" s="2"/>
      <c r="AG98" s="9"/>
      <c r="AH98" s="1"/>
      <c r="AI98" s="2"/>
      <c r="AJ98" s="3"/>
      <c r="AK98" s="2"/>
      <c r="AL98" s="2"/>
      <c r="AM98" s="2"/>
      <c r="AN98" s="9"/>
      <c r="AO98" s="1"/>
      <c r="AP98" s="2"/>
      <c r="AQ98" s="3"/>
      <c r="AR98" s="2"/>
      <c r="AS98" s="2"/>
      <c r="AT98" s="2"/>
      <c r="AU98" s="29"/>
      <c r="AV98" s="1"/>
      <c r="AW98" s="2"/>
      <c r="AX98" s="3"/>
      <c r="AY98" s="2"/>
      <c r="AZ98" s="2"/>
      <c r="BA98" s="2"/>
      <c r="BB98" s="9"/>
      <c r="BC98" s="1"/>
      <c r="BD98" s="2"/>
      <c r="BE98" s="3"/>
      <c r="BF98" s="2"/>
      <c r="BG98" s="2"/>
      <c r="BH98" s="2"/>
      <c r="BI98" s="9"/>
      <c r="BJ98" s="1"/>
      <c r="BK98" s="2"/>
      <c r="BL98" s="3"/>
      <c r="BM98" s="2"/>
      <c r="BN98" s="2"/>
      <c r="BO98" s="2"/>
      <c r="BP98" s="29"/>
      <c r="BQ98" s="1"/>
      <c r="BR98" s="2"/>
      <c r="BS98" s="3"/>
      <c r="BT98" s="2"/>
      <c r="BU98" s="2"/>
      <c r="BV98" s="2"/>
      <c r="BW98" s="29"/>
      <c r="BX98" s="1"/>
      <c r="BY98" s="2"/>
      <c r="BZ98" s="3"/>
      <c r="CA98" s="2"/>
      <c r="CB98" s="2"/>
      <c r="CC98" s="2"/>
      <c r="CD98" s="29"/>
      <c r="CE98" s="8">
        <f t="shared" si="46"/>
        <v>0</v>
      </c>
      <c r="CF98" s="30" t="s">
        <v>349</v>
      </c>
      <c r="CG98" s="10">
        <v>3272500</v>
      </c>
      <c r="CH98" s="10">
        <f t="shared" si="47"/>
        <v>3272500</v>
      </c>
    </row>
    <row r="99" spans="1:86" ht="27.6" x14ac:dyDescent="0.3">
      <c r="A99" s="25">
        <v>90</v>
      </c>
      <c r="B99" s="26" t="s">
        <v>202</v>
      </c>
      <c r="C99" s="27" t="s">
        <v>116</v>
      </c>
      <c r="D99" s="27" t="s">
        <v>203</v>
      </c>
      <c r="E99" s="28">
        <v>1</v>
      </c>
      <c r="F99" s="1"/>
      <c r="G99" s="2"/>
      <c r="H99" s="3"/>
      <c r="I99" s="2"/>
      <c r="J99" s="2"/>
      <c r="K99" s="2"/>
      <c r="L99" s="9"/>
      <c r="M99" s="1"/>
      <c r="N99" s="2"/>
      <c r="O99" s="3"/>
      <c r="P99" s="2"/>
      <c r="Q99" s="2"/>
      <c r="R99" s="2"/>
      <c r="S99" s="29"/>
      <c r="T99" s="1"/>
      <c r="U99" s="2"/>
      <c r="V99" s="3"/>
      <c r="W99" s="2"/>
      <c r="X99" s="2"/>
      <c r="Y99" s="2"/>
      <c r="Z99" s="9"/>
      <c r="AA99" s="1"/>
      <c r="AB99" s="2"/>
      <c r="AC99" s="3"/>
      <c r="AD99" s="2"/>
      <c r="AE99" s="2"/>
      <c r="AF99" s="2"/>
      <c r="AG99" s="9"/>
      <c r="AH99" s="1"/>
      <c r="AI99" s="2"/>
      <c r="AJ99" s="3"/>
      <c r="AK99" s="2"/>
      <c r="AL99" s="2"/>
      <c r="AM99" s="2"/>
      <c r="AN99" s="9"/>
      <c r="AO99" s="1"/>
      <c r="AP99" s="2"/>
      <c r="AQ99" s="3"/>
      <c r="AR99" s="2"/>
      <c r="AS99" s="2"/>
      <c r="AT99" s="2"/>
      <c r="AU99" s="29"/>
      <c r="AV99" s="1"/>
      <c r="AW99" s="2"/>
      <c r="AX99" s="3"/>
      <c r="AY99" s="2"/>
      <c r="AZ99" s="2"/>
      <c r="BA99" s="2"/>
      <c r="BB99" s="9"/>
      <c r="BC99" s="1"/>
      <c r="BD99" s="2"/>
      <c r="BE99" s="3"/>
      <c r="BF99" s="2"/>
      <c r="BG99" s="2"/>
      <c r="BH99" s="2"/>
      <c r="BI99" s="9"/>
      <c r="BJ99" s="1"/>
      <c r="BK99" s="2"/>
      <c r="BL99" s="3"/>
      <c r="BM99" s="2"/>
      <c r="BN99" s="2"/>
      <c r="BO99" s="2"/>
      <c r="BP99" s="29"/>
      <c r="BQ99" s="1"/>
      <c r="BR99" s="2"/>
      <c r="BS99" s="3"/>
      <c r="BT99" s="2"/>
      <c r="BU99" s="2"/>
      <c r="BV99" s="2"/>
      <c r="BW99" s="29"/>
      <c r="BX99" s="1"/>
      <c r="BY99" s="2"/>
      <c r="BZ99" s="3"/>
      <c r="CA99" s="2"/>
      <c r="CB99" s="2"/>
      <c r="CC99" s="2"/>
      <c r="CD99" s="29"/>
      <c r="CE99" s="8">
        <f t="shared" si="46"/>
        <v>0</v>
      </c>
      <c r="CF99" s="30" t="s">
        <v>349</v>
      </c>
      <c r="CG99" s="10">
        <v>476000</v>
      </c>
      <c r="CH99" s="10">
        <f t="shared" si="47"/>
        <v>476000</v>
      </c>
    </row>
    <row r="100" spans="1:86" ht="27.6" x14ac:dyDescent="0.3">
      <c r="A100" s="25">
        <v>91</v>
      </c>
      <c r="B100" s="26" t="s">
        <v>204</v>
      </c>
      <c r="C100" s="27" t="s">
        <v>116</v>
      </c>
      <c r="D100" s="27" t="s">
        <v>205</v>
      </c>
      <c r="E100" s="28">
        <v>1</v>
      </c>
      <c r="F100" s="1"/>
      <c r="G100" s="2"/>
      <c r="H100" s="3"/>
      <c r="I100" s="2"/>
      <c r="J100" s="2"/>
      <c r="K100" s="2"/>
      <c r="L100" s="9"/>
      <c r="M100" s="1"/>
      <c r="N100" s="2"/>
      <c r="O100" s="3"/>
      <c r="P100" s="2"/>
      <c r="Q100" s="2"/>
      <c r="R100" s="2"/>
      <c r="S100" s="29"/>
      <c r="T100" s="1"/>
      <c r="U100" s="2"/>
      <c r="V100" s="3"/>
      <c r="W100" s="2"/>
      <c r="X100" s="2"/>
      <c r="Y100" s="2"/>
      <c r="Z100" s="9"/>
      <c r="AA100" s="1"/>
      <c r="AB100" s="2"/>
      <c r="AC100" s="3"/>
      <c r="AD100" s="2"/>
      <c r="AE100" s="2"/>
      <c r="AF100" s="2"/>
      <c r="AG100" s="9"/>
      <c r="AH100" s="1"/>
      <c r="AI100" s="2"/>
      <c r="AJ100" s="3"/>
      <c r="AK100" s="2"/>
      <c r="AL100" s="2"/>
      <c r="AM100" s="2"/>
      <c r="AN100" s="9"/>
      <c r="AO100" s="1"/>
      <c r="AP100" s="2"/>
      <c r="AQ100" s="3"/>
      <c r="AR100" s="2"/>
      <c r="AS100" s="2"/>
      <c r="AT100" s="2"/>
      <c r="AU100" s="29"/>
      <c r="AV100" s="1"/>
      <c r="AW100" s="2"/>
      <c r="AX100" s="3"/>
      <c r="AY100" s="2"/>
      <c r="AZ100" s="2"/>
      <c r="BA100" s="2"/>
      <c r="BB100" s="9"/>
      <c r="BC100" s="1"/>
      <c r="BD100" s="2"/>
      <c r="BE100" s="3"/>
      <c r="BF100" s="2"/>
      <c r="BG100" s="2"/>
      <c r="BH100" s="2"/>
      <c r="BI100" s="9"/>
      <c r="BJ100" s="1"/>
      <c r="BK100" s="2"/>
      <c r="BL100" s="3"/>
      <c r="BM100" s="2"/>
      <c r="BN100" s="2"/>
      <c r="BO100" s="2"/>
      <c r="BP100" s="29"/>
      <c r="BQ100" s="1"/>
      <c r="BR100" s="2"/>
      <c r="BS100" s="3"/>
      <c r="BT100" s="2"/>
      <c r="BU100" s="2"/>
      <c r="BV100" s="2"/>
      <c r="BW100" s="29"/>
      <c r="BX100" s="1"/>
      <c r="BY100" s="2"/>
      <c r="BZ100" s="3"/>
      <c r="CA100" s="2"/>
      <c r="CB100" s="2"/>
      <c r="CC100" s="2"/>
      <c r="CD100" s="29"/>
      <c r="CE100" s="8">
        <f t="shared" si="46"/>
        <v>0</v>
      </c>
      <c r="CF100" s="30" t="s">
        <v>349</v>
      </c>
      <c r="CG100" s="10">
        <v>1011500</v>
      </c>
      <c r="CH100" s="10">
        <f t="shared" si="47"/>
        <v>1011500</v>
      </c>
    </row>
    <row r="101" spans="1:86" ht="27.6" x14ac:dyDescent="0.3">
      <c r="A101" s="25">
        <v>92</v>
      </c>
      <c r="B101" s="26" t="s">
        <v>206</v>
      </c>
      <c r="C101" s="27" t="s">
        <v>116</v>
      </c>
      <c r="D101" s="27" t="s">
        <v>207</v>
      </c>
      <c r="E101" s="28">
        <v>1</v>
      </c>
      <c r="F101" s="1"/>
      <c r="G101" s="2"/>
      <c r="H101" s="3"/>
      <c r="I101" s="2"/>
      <c r="J101" s="2"/>
      <c r="K101" s="2"/>
      <c r="L101" s="9"/>
      <c r="M101" s="1"/>
      <c r="N101" s="2"/>
      <c r="O101" s="3"/>
      <c r="P101" s="2"/>
      <c r="Q101" s="2"/>
      <c r="R101" s="2"/>
      <c r="S101" s="29"/>
      <c r="T101" s="1"/>
      <c r="U101" s="2"/>
      <c r="V101" s="3"/>
      <c r="W101" s="2"/>
      <c r="X101" s="2"/>
      <c r="Y101" s="2"/>
      <c r="Z101" s="9"/>
      <c r="AA101" s="1"/>
      <c r="AB101" s="2"/>
      <c r="AC101" s="3"/>
      <c r="AD101" s="2"/>
      <c r="AE101" s="2"/>
      <c r="AF101" s="2"/>
      <c r="AG101" s="9"/>
      <c r="AH101" s="1"/>
      <c r="AI101" s="2"/>
      <c r="AJ101" s="3"/>
      <c r="AK101" s="2"/>
      <c r="AL101" s="2"/>
      <c r="AM101" s="2"/>
      <c r="AN101" s="9"/>
      <c r="AO101" s="1"/>
      <c r="AP101" s="2"/>
      <c r="AQ101" s="3"/>
      <c r="AR101" s="2"/>
      <c r="AS101" s="2"/>
      <c r="AT101" s="2"/>
      <c r="AU101" s="29"/>
      <c r="AV101" s="1"/>
      <c r="AW101" s="2"/>
      <c r="AX101" s="3"/>
      <c r="AY101" s="2"/>
      <c r="AZ101" s="2"/>
      <c r="BA101" s="2"/>
      <c r="BB101" s="9"/>
      <c r="BC101" s="1"/>
      <c r="BD101" s="2"/>
      <c r="BE101" s="3"/>
      <c r="BF101" s="2"/>
      <c r="BG101" s="2"/>
      <c r="BH101" s="2"/>
      <c r="BI101" s="9"/>
      <c r="BJ101" s="1"/>
      <c r="BK101" s="2"/>
      <c r="BL101" s="3"/>
      <c r="BM101" s="2"/>
      <c r="BN101" s="2"/>
      <c r="BO101" s="2"/>
      <c r="BP101" s="29"/>
      <c r="BQ101" s="1"/>
      <c r="BR101" s="2"/>
      <c r="BS101" s="3"/>
      <c r="BT101" s="2"/>
      <c r="BU101" s="2"/>
      <c r="BV101" s="2"/>
      <c r="BW101" s="29"/>
      <c r="BX101" s="1"/>
      <c r="BY101" s="2"/>
      <c r="BZ101" s="3"/>
      <c r="CA101" s="2"/>
      <c r="CB101" s="2"/>
      <c r="CC101" s="2"/>
      <c r="CD101" s="29"/>
      <c r="CE101" s="8">
        <f t="shared" si="46"/>
        <v>0</v>
      </c>
      <c r="CF101" s="30" t="s">
        <v>349</v>
      </c>
      <c r="CG101" s="10">
        <v>2011100</v>
      </c>
      <c r="CH101" s="10">
        <f t="shared" si="47"/>
        <v>2011100</v>
      </c>
    </row>
    <row r="102" spans="1:86" ht="27.6" x14ac:dyDescent="0.3">
      <c r="A102" s="25">
        <v>93</v>
      </c>
      <c r="B102" s="26" t="s">
        <v>208</v>
      </c>
      <c r="C102" s="27" t="s">
        <v>116</v>
      </c>
      <c r="D102" s="27" t="s">
        <v>209</v>
      </c>
      <c r="E102" s="28">
        <v>1</v>
      </c>
      <c r="F102" s="1"/>
      <c r="G102" s="2"/>
      <c r="H102" s="3"/>
      <c r="I102" s="2"/>
      <c r="J102" s="2"/>
      <c r="K102" s="2"/>
      <c r="L102" s="9"/>
      <c r="M102" s="1"/>
      <c r="N102" s="2"/>
      <c r="O102" s="3"/>
      <c r="P102" s="2"/>
      <c r="Q102" s="2"/>
      <c r="R102" s="2"/>
      <c r="S102" s="29"/>
      <c r="T102" s="1"/>
      <c r="U102" s="2"/>
      <c r="V102" s="3"/>
      <c r="W102" s="2"/>
      <c r="X102" s="2"/>
      <c r="Y102" s="2"/>
      <c r="Z102" s="9"/>
      <c r="AA102" s="1"/>
      <c r="AB102" s="2"/>
      <c r="AC102" s="3"/>
      <c r="AD102" s="2"/>
      <c r="AE102" s="2"/>
      <c r="AF102" s="2"/>
      <c r="AG102" s="9"/>
      <c r="AH102" s="1"/>
      <c r="AI102" s="2"/>
      <c r="AJ102" s="3"/>
      <c r="AK102" s="2"/>
      <c r="AL102" s="2"/>
      <c r="AM102" s="2"/>
      <c r="AN102" s="9"/>
      <c r="AO102" s="1"/>
      <c r="AP102" s="2"/>
      <c r="AQ102" s="3"/>
      <c r="AR102" s="2"/>
      <c r="AS102" s="2"/>
      <c r="AT102" s="2"/>
      <c r="AU102" s="29"/>
      <c r="AV102" s="1"/>
      <c r="AW102" s="2"/>
      <c r="AX102" s="3"/>
      <c r="AY102" s="2"/>
      <c r="AZ102" s="2"/>
      <c r="BA102" s="2"/>
      <c r="BB102" s="9"/>
      <c r="BC102" s="1"/>
      <c r="BD102" s="2"/>
      <c r="BE102" s="3"/>
      <c r="BF102" s="2"/>
      <c r="BG102" s="2"/>
      <c r="BH102" s="2"/>
      <c r="BI102" s="9"/>
      <c r="BJ102" s="1"/>
      <c r="BK102" s="2"/>
      <c r="BL102" s="3"/>
      <c r="BM102" s="2"/>
      <c r="BN102" s="2"/>
      <c r="BO102" s="2"/>
      <c r="BP102" s="29"/>
      <c r="BQ102" s="1"/>
      <c r="BR102" s="2"/>
      <c r="BS102" s="3"/>
      <c r="BT102" s="2"/>
      <c r="BU102" s="2"/>
      <c r="BV102" s="2"/>
      <c r="BW102" s="29"/>
      <c r="BX102" s="1"/>
      <c r="BY102" s="2"/>
      <c r="BZ102" s="3"/>
      <c r="CA102" s="2"/>
      <c r="CB102" s="2"/>
      <c r="CC102" s="2"/>
      <c r="CD102" s="29"/>
      <c r="CE102" s="8">
        <f t="shared" si="46"/>
        <v>0</v>
      </c>
      <c r="CF102" s="30" t="s">
        <v>349</v>
      </c>
      <c r="CG102" s="10">
        <v>3748500</v>
      </c>
      <c r="CH102" s="10">
        <f t="shared" si="47"/>
        <v>3748500</v>
      </c>
    </row>
    <row r="103" spans="1:86" ht="27.6" x14ac:dyDescent="0.3">
      <c r="A103" s="25">
        <v>94</v>
      </c>
      <c r="B103" s="26" t="s">
        <v>210</v>
      </c>
      <c r="C103" s="27" t="s">
        <v>116</v>
      </c>
      <c r="D103" s="27" t="s">
        <v>211</v>
      </c>
      <c r="E103" s="28">
        <v>1</v>
      </c>
      <c r="F103" s="1"/>
      <c r="G103" s="2"/>
      <c r="H103" s="3"/>
      <c r="I103" s="2"/>
      <c r="J103" s="2"/>
      <c r="K103" s="2"/>
      <c r="L103" s="9"/>
      <c r="M103" s="1"/>
      <c r="N103" s="2"/>
      <c r="O103" s="3"/>
      <c r="P103" s="2"/>
      <c r="Q103" s="2"/>
      <c r="R103" s="2"/>
      <c r="S103" s="29"/>
      <c r="T103" s="1"/>
      <c r="U103" s="2"/>
      <c r="V103" s="3"/>
      <c r="W103" s="2"/>
      <c r="X103" s="2"/>
      <c r="Y103" s="2"/>
      <c r="Z103" s="9"/>
      <c r="AA103" s="1"/>
      <c r="AB103" s="2"/>
      <c r="AC103" s="3"/>
      <c r="AD103" s="2"/>
      <c r="AE103" s="2"/>
      <c r="AF103" s="2"/>
      <c r="AG103" s="9"/>
      <c r="AH103" s="1"/>
      <c r="AI103" s="2"/>
      <c r="AJ103" s="3"/>
      <c r="AK103" s="2"/>
      <c r="AL103" s="2"/>
      <c r="AM103" s="2"/>
      <c r="AN103" s="9"/>
      <c r="AO103" s="1"/>
      <c r="AP103" s="2"/>
      <c r="AQ103" s="3"/>
      <c r="AR103" s="2"/>
      <c r="AS103" s="2"/>
      <c r="AT103" s="2"/>
      <c r="AU103" s="29"/>
      <c r="AV103" s="1"/>
      <c r="AW103" s="2"/>
      <c r="AX103" s="3"/>
      <c r="AY103" s="2"/>
      <c r="AZ103" s="2"/>
      <c r="BA103" s="2"/>
      <c r="BB103" s="9"/>
      <c r="BC103" s="1"/>
      <c r="BD103" s="2"/>
      <c r="BE103" s="3"/>
      <c r="BF103" s="2"/>
      <c r="BG103" s="2"/>
      <c r="BH103" s="2"/>
      <c r="BI103" s="9"/>
      <c r="BJ103" s="1"/>
      <c r="BK103" s="2"/>
      <c r="BL103" s="3"/>
      <c r="BM103" s="2"/>
      <c r="BN103" s="2"/>
      <c r="BO103" s="2"/>
      <c r="BP103" s="29"/>
      <c r="BQ103" s="1"/>
      <c r="BR103" s="2"/>
      <c r="BS103" s="3"/>
      <c r="BT103" s="2"/>
      <c r="BU103" s="2"/>
      <c r="BV103" s="2"/>
      <c r="BW103" s="29"/>
      <c r="BX103" s="1"/>
      <c r="BY103" s="2"/>
      <c r="BZ103" s="3"/>
      <c r="CA103" s="2"/>
      <c r="CB103" s="2"/>
      <c r="CC103" s="2"/>
      <c r="CD103" s="29"/>
      <c r="CE103" s="8">
        <f t="shared" si="46"/>
        <v>0</v>
      </c>
      <c r="CF103" s="30" t="s">
        <v>349</v>
      </c>
      <c r="CG103" s="10">
        <v>364752</v>
      </c>
      <c r="CH103" s="10">
        <f t="shared" si="47"/>
        <v>364752</v>
      </c>
    </row>
    <row r="104" spans="1:86" ht="27.6" x14ac:dyDescent="0.3">
      <c r="A104" s="25">
        <v>95</v>
      </c>
      <c r="B104" s="26" t="s">
        <v>212</v>
      </c>
      <c r="C104" s="27" t="s">
        <v>116</v>
      </c>
      <c r="D104" s="27" t="s">
        <v>213</v>
      </c>
      <c r="E104" s="28">
        <v>1</v>
      </c>
      <c r="F104" s="1"/>
      <c r="G104" s="2"/>
      <c r="H104" s="3"/>
      <c r="I104" s="2"/>
      <c r="J104" s="2"/>
      <c r="K104" s="2"/>
      <c r="L104" s="9"/>
      <c r="M104" s="1"/>
      <c r="N104" s="2"/>
      <c r="O104" s="3"/>
      <c r="P104" s="2"/>
      <c r="Q104" s="2"/>
      <c r="R104" s="2"/>
      <c r="S104" s="29"/>
      <c r="T104" s="1"/>
      <c r="U104" s="2"/>
      <c r="V104" s="3"/>
      <c r="W104" s="2"/>
      <c r="X104" s="2"/>
      <c r="Y104" s="2"/>
      <c r="Z104" s="9"/>
      <c r="AA104" s="1"/>
      <c r="AB104" s="2"/>
      <c r="AC104" s="3"/>
      <c r="AD104" s="2"/>
      <c r="AE104" s="2"/>
      <c r="AF104" s="2"/>
      <c r="AG104" s="9"/>
      <c r="AH104" s="1"/>
      <c r="AI104" s="2"/>
      <c r="AJ104" s="3"/>
      <c r="AK104" s="2"/>
      <c r="AL104" s="2"/>
      <c r="AM104" s="2"/>
      <c r="AN104" s="9"/>
      <c r="AO104" s="1"/>
      <c r="AP104" s="2"/>
      <c r="AQ104" s="3"/>
      <c r="AR104" s="2"/>
      <c r="AS104" s="2"/>
      <c r="AT104" s="2"/>
      <c r="AU104" s="29"/>
      <c r="AV104" s="1"/>
      <c r="AW104" s="2"/>
      <c r="AX104" s="3"/>
      <c r="AY104" s="2"/>
      <c r="AZ104" s="2"/>
      <c r="BA104" s="2"/>
      <c r="BB104" s="9"/>
      <c r="BC104" s="1"/>
      <c r="BD104" s="2"/>
      <c r="BE104" s="3"/>
      <c r="BF104" s="2"/>
      <c r="BG104" s="2"/>
      <c r="BH104" s="2"/>
      <c r="BI104" s="9"/>
      <c r="BJ104" s="1"/>
      <c r="BK104" s="2"/>
      <c r="BL104" s="3"/>
      <c r="BM104" s="2"/>
      <c r="BN104" s="2"/>
      <c r="BO104" s="2"/>
      <c r="BP104" s="29"/>
      <c r="BQ104" s="1"/>
      <c r="BR104" s="2"/>
      <c r="BS104" s="3"/>
      <c r="BT104" s="2"/>
      <c r="BU104" s="2"/>
      <c r="BV104" s="2"/>
      <c r="BW104" s="29"/>
      <c r="BX104" s="1"/>
      <c r="BY104" s="2"/>
      <c r="BZ104" s="3"/>
      <c r="CA104" s="2"/>
      <c r="CB104" s="2"/>
      <c r="CC104" s="2"/>
      <c r="CD104" s="29"/>
      <c r="CE104" s="8">
        <f t="shared" si="46"/>
        <v>0</v>
      </c>
      <c r="CF104" s="30" t="s">
        <v>349</v>
      </c>
      <c r="CG104" s="10">
        <v>1249500</v>
      </c>
      <c r="CH104" s="10">
        <f t="shared" si="47"/>
        <v>1249500</v>
      </c>
    </row>
    <row r="105" spans="1:86" ht="27.6" x14ac:dyDescent="0.3">
      <c r="A105" s="25">
        <v>96</v>
      </c>
      <c r="B105" s="26" t="s">
        <v>214</v>
      </c>
      <c r="C105" s="27" t="s">
        <v>116</v>
      </c>
      <c r="D105" s="27" t="s">
        <v>215</v>
      </c>
      <c r="E105" s="28">
        <v>1</v>
      </c>
      <c r="F105" s="1"/>
      <c r="G105" s="2"/>
      <c r="H105" s="3"/>
      <c r="I105" s="2"/>
      <c r="J105" s="2"/>
      <c r="K105" s="2"/>
      <c r="L105" s="9"/>
      <c r="M105" s="1"/>
      <c r="N105" s="2"/>
      <c r="O105" s="3"/>
      <c r="P105" s="2"/>
      <c r="Q105" s="2"/>
      <c r="R105" s="2"/>
      <c r="S105" s="29"/>
      <c r="T105" s="1"/>
      <c r="U105" s="2"/>
      <c r="V105" s="3"/>
      <c r="W105" s="2"/>
      <c r="X105" s="2"/>
      <c r="Y105" s="2"/>
      <c r="Z105" s="9"/>
      <c r="AA105" s="1"/>
      <c r="AB105" s="2"/>
      <c r="AC105" s="3"/>
      <c r="AD105" s="2"/>
      <c r="AE105" s="2"/>
      <c r="AF105" s="2"/>
      <c r="AG105" s="9"/>
      <c r="AH105" s="1"/>
      <c r="AI105" s="2"/>
      <c r="AJ105" s="3"/>
      <c r="AK105" s="2"/>
      <c r="AL105" s="2"/>
      <c r="AM105" s="2"/>
      <c r="AN105" s="9"/>
      <c r="AO105" s="1"/>
      <c r="AP105" s="2"/>
      <c r="AQ105" s="3"/>
      <c r="AR105" s="2"/>
      <c r="AS105" s="2"/>
      <c r="AT105" s="2"/>
      <c r="AU105" s="29"/>
      <c r="AV105" s="1"/>
      <c r="AW105" s="2"/>
      <c r="AX105" s="3"/>
      <c r="AY105" s="2"/>
      <c r="AZ105" s="2"/>
      <c r="BA105" s="2"/>
      <c r="BB105" s="9"/>
      <c r="BC105" s="1"/>
      <c r="BD105" s="2"/>
      <c r="BE105" s="3"/>
      <c r="BF105" s="2"/>
      <c r="BG105" s="2"/>
      <c r="BH105" s="2"/>
      <c r="BI105" s="9"/>
      <c r="BJ105" s="1"/>
      <c r="BK105" s="2"/>
      <c r="BL105" s="3"/>
      <c r="BM105" s="2"/>
      <c r="BN105" s="2"/>
      <c r="BO105" s="2"/>
      <c r="BP105" s="29"/>
      <c r="BQ105" s="1"/>
      <c r="BR105" s="2"/>
      <c r="BS105" s="3"/>
      <c r="BT105" s="2"/>
      <c r="BU105" s="2"/>
      <c r="BV105" s="2"/>
      <c r="BW105" s="29"/>
      <c r="BX105" s="1"/>
      <c r="BY105" s="2"/>
      <c r="BZ105" s="3"/>
      <c r="CA105" s="2"/>
      <c r="CB105" s="2"/>
      <c r="CC105" s="2"/>
      <c r="CD105" s="29"/>
      <c r="CE105" s="8">
        <f t="shared" si="46"/>
        <v>0</v>
      </c>
      <c r="CF105" s="30" t="s">
        <v>349</v>
      </c>
      <c r="CG105" s="10">
        <v>1166200</v>
      </c>
      <c r="CH105" s="10">
        <f t="shared" si="47"/>
        <v>1166200</v>
      </c>
    </row>
    <row r="106" spans="1:86" ht="27.6" x14ac:dyDescent="0.3">
      <c r="A106" s="25">
        <v>97</v>
      </c>
      <c r="B106" s="26" t="s">
        <v>216</v>
      </c>
      <c r="C106" s="27" t="s">
        <v>116</v>
      </c>
      <c r="D106" s="27" t="s">
        <v>217</v>
      </c>
      <c r="E106" s="28">
        <v>1</v>
      </c>
      <c r="F106" s="1"/>
      <c r="G106" s="2"/>
      <c r="H106" s="3"/>
      <c r="I106" s="2"/>
      <c r="J106" s="2"/>
      <c r="K106" s="2"/>
      <c r="L106" s="9"/>
      <c r="M106" s="1"/>
      <c r="N106" s="2"/>
      <c r="O106" s="3"/>
      <c r="P106" s="2"/>
      <c r="Q106" s="2"/>
      <c r="R106" s="2"/>
      <c r="S106" s="29"/>
      <c r="T106" s="1"/>
      <c r="U106" s="2"/>
      <c r="V106" s="3"/>
      <c r="W106" s="2"/>
      <c r="X106" s="2"/>
      <c r="Y106" s="2"/>
      <c r="Z106" s="9"/>
      <c r="AA106" s="1"/>
      <c r="AB106" s="2"/>
      <c r="AC106" s="3"/>
      <c r="AD106" s="2"/>
      <c r="AE106" s="2"/>
      <c r="AF106" s="2"/>
      <c r="AG106" s="9"/>
      <c r="AH106" s="1"/>
      <c r="AI106" s="2"/>
      <c r="AJ106" s="3"/>
      <c r="AK106" s="2"/>
      <c r="AL106" s="2"/>
      <c r="AM106" s="2"/>
      <c r="AN106" s="9"/>
      <c r="AO106" s="1"/>
      <c r="AP106" s="2"/>
      <c r="AQ106" s="3"/>
      <c r="AR106" s="2"/>
      <c r="AS106" s="2"/>
      <c r="AT106" s="2"/>
      <c r="AU106" s="29"/>
      <c r="AV106" s="1"/>
      <c r="AW106" s="2"/>
      <c r="AX106" s="3"/>
      <c r="AY106" s="2"/>
      <c r="AZ106" s="2"/>
      <c r="BA106" s="2"/>
      <c r="BB106" s="9"/>
      <c r="BC106" s="1"/>
      <c r="BD106" s="2"/>
      <c r="BE106" s="3"/>
      <c r="BF106" s="2"/>
      <c r="BG106" s="2"/>
      <c r="BH106" s="2"/>
      <c r="BI106" s="9"/>
      <c r="BJ106" s="1"/>
      <c r="BK106" s="2"/>
      <c r="BL106" s="3"/>
      <c r="BM106" s="2"/>
      <c r="BN106" s="2"/>
      <c r="BO106" s="2"/>
      <c r="BP106" s="29"/>
      <c r="BQ106" s="1"/>
      <c r="BR106" s="2"/>
      <c r="BS106" s="3"/>
      <c r="BT106" s="2"/>
      <c r="BU106" s="2"/>
      <c r="BV106" s="2"/>
      <c r="BW106" s="29"/>
      <c r="BX106" s="1"/>
      <c r="BY106" s="2"/>
      <c r="BZ106" s="3"/>
      <c r="CA106" s="2"/>
      <c r="CB106" s="2"/>
      <c r="CC106" s="2"/>
      <c r="CD106" s="29"/>
      <c r="CE106" s="8">
        <f t="shared" si="46"/>
        <v>0</v>
      </c>
      <c r="CF106" s="30" t="s">
        <v>349</v>
      </c>
      <c r="CG106" s="10">
        <v>1199326</v>
      </c>
      <c r="CH106" s="10">
        <f t="shared" si="47"/>
        <v>1199326</v>
      </c>
    </row>
    <row r="107" spans="1:86" ht="27.6" x14ac:dyDescent="0.3">
      <c r="A107" s="25">
        <v>98</v>
      </c>
      <c r="B107" s="26" t="s">
        <v>218</v>
      </c>
      <c r="C107" s="27" t="s">
        <v>116</v>
      </c>
      <c r="D107" s="27" t="s">
        <v>219</v>
      </c>
      <c r="E107" s="28">
        <v>1</v>
      </c>
      <c r="F107" s="1"/>
      <c r="G107" s="2"/>
      <c r="H107" s="3"/>
      <c r="I107" s="2"/>
      <c r="J107" s="2"/>
      <c r="K107" s="2"/>
      <c r="L107" s="9"/>
      <c r="M107" s="1"/>
      <c r="N107" s="2"/>
      <c r="O107" s="3"/>
      <c r="P107" s="2"/>
      <c r="Q107" s="2"/>
      <c r="R107" s="2"/>
      <c r="S107" s="29"/>
      <c r="T107" s="1"/>
      <c r="U107" s="2"/>
      <c r="V107" s="3"/>
      <c r="W107" s="2"/>
      <c r="X107" s="2"/>
      <c r="Y107" s="2"/>
      <c r="Z107" s="9"/>
      <c r="AA107" s="1"/>
      <c r="AB107" s="2"/>
      <c r="AC107" s="3"/>
      <c r="AD107" s="2"/>
      <c r="AE107" s="2"/>
      <c r="AF107" s="2"/>
      <c r="AG107" s="9"/>
      <c r="AH107" s="1"/>
      <c r="AI107" s="2"/>
      <c r="AJ107" s="3"/>
      <c r="AK107" s="2"/>
      <c r="AL107" s="2"/>
      <c r="AM107" s="2"/>
      <c r="AN107" s="9"/>
      <c r="AO107" s="1"/>
      <c r="AP107" s="2"/>
      <c r="AQ107" s="3"/>
      <c r="AR107" s="2"/>
      <c r="AS107" s="2"/>
      <c r="AT107" s="2"/>
      <c r="AU107" s="29"/>
      <c r="AV107" s="1"/>
      <c r="AW107" s="2"/>
      <c r="AX107" s="3"/>
      <c r="AY107" s="2"/>
      <c r="AZ107" s="2"/>
      <c r="BA107" s="2"/>
      <c r="BB107" s="9"/>
      <c r="BC107" s="1"/>
      <c r="BD107" s="2"/>
      <c r="BE107" s="3"/>
      <c r="BF107" s="2"/>
      <c r="BG107" s="2"/>
      <c r="BH107" s="2"/>
      <c r="BI107" s="9"/>
      <c r="BJ107" s="1"/>
      <c r="BK107" s="2"/>
      <c r="BL107" s="3"/>
      <c r="BM107" s="2"/>
      <c r="BN107" s="2"/>
      <c r="BO107" s="2"/>
      <c r="BP107" s="29"/>
      <c r="BQ107" s="1"/>
      <c r="BR107" s="2"/>
      <c r="BS107" s="3"/>
      <c r="BT107" s="2"/>
      <c r="BU107" s="2"/>
      <c r="BV107" s="2"/>
      <c r="BW107" s="29"/>
      <c r="BX107" s="1"/>
      <c r="BY107" s="2"/>
      <c r="BZ107" s="3"/>
      <c r="CA107" s="2"/>
      <c r="CB107" s="2"/>
      <c r="CC107" s="2"/>
      <c r="CD107" s="29"/>
      <c r="CE107" s="8">
        <f t="shared" si="46"/>
        <v>0</v>
      </c>
      <c r="CF107" s="30" t="s">
        <v>349</v>
      </c>
      <c r="CG107" s="10">
        <v>1761200</v>
      </c>
      <c r="CH107" s="10">
        <f t="shared" si="47"/>
        <v>1761200</v>
      </c>
    </row>
    <row r="108" spans="1:86" ht="27.6" x14ac:dyDescent="0.3">
      <c r="A108" s="25">
        <v>99</v>
      </c>
      <c r="B108" s="26" t="s">
        <v>220</v>
      </c>
      <c r="C108" s="27" t="s">
        <v>116</v>
      </c>
      <c r="D108" s="27" t="s">
        <v>221</v>
      </c>
      <c r="E108" s="28">
        <v>1</v>
      </c>
      <c r="F108" s="1"/>
      <c r="G108" s="2"/>
      <c r="H108" s="3"/>
      <c r="I108" s="2"/>
      <c r="J108" s="2"/>
      <c r="K108" s="2"/>
      <c r="L108" s="9"/>
      <c r="M108" s="1"/>
      <c r="N108" s="2"/>
      <c r="O108" s="3"/>
      <c r="P108" s="2"/>
      <c r="Q108" s="2"/>
      <c r="R108" s="2"/>
      <c r="S108" s="29"/>
      <c r="T108" s="1"/>
      <c r="U108" s="2"/>
      <c r="V108" s="3"/>
      <c r="W108" s="2"/>
      <c r="X108" s="2"/>
      <c r="Y108" s="2"/>
      <c r="Z108" s="9"/>
      <c r="AA108" s="1"/>
      <c r="AB108" s="2"/>
      <c r="AC108" s="3"/>
      <c r="AD108" s="2"/>
      <c r="AE108" s="2"/>
      <c r="AF108" s="2"/>
      <c r="AG108" s="9"/>
      <c r="AH108" s="1"/>
      <c r="AI108" s="2"/>
      <c r="AJ108" s="3"/>
      <c r="AK108" s="2"/>
      <c r="AL108" s="2"/>
      <c r="AM108" s="2"/>
      <c r="AN108" s="9"/>
      <c r="AO108" s="1"/>
      <c r="AP108" s="2"/>
      <c r="AQ108" s="3"/>
      <c r="AR108" s="2"/>
      <c r="AS108" s="2"/>
      <c r="AT108" s="2"/>
      <c r="AU108" s="29"/>
      <c r="AV108" s="1"/>
      <c r="AW108" s="2"/>
      <c r="AX108" s="3"/>
      <c r="AY108" s="2"/>
      <c r="AZ108" s="2"/>
      <c r="BA108" s="2"/>
      <c r="BB108" s="9"/>
      <c r="BC108" s="1"/>
      <c r="BD108" s="2"/>
      <c r="BE108" s="3"/>
      <c r="BF108" s="2"/>
      <c r="BG108" s="2"/>
      <c r="BH108" s="2"/>
      <c r="BI108" s="9"/>
      <c r="BJ108" s="1"/>
      <c r="BK108" s="2"/>
      <c r="BL108" s="3"/>
      <c r="BM108" s="2"/>
      <c r="BN108" s="2"/>
      <c r="BO108" s="2"/>
      <c r="BP108" s="29"/>
      <c r="BQ108" s="1"/>
      <c r="BR108" s="2"/>
      <c r="BS108" s="3"/>
      <c r="BT108" s="2"/>
      <c r="BU108" s="2"/>
      <c r="BV108" s="2"/>
      <c r="BW108" s="29"/>
      <c r="BX108" s="1"/>
      <c r="BY108" s="2"/>
      <c r="BZ108" s="3"/>
      <c r="CA108" s="2"/>
      <c r="CB108" s="2"/>
      <c r="CC108" s="2"/>
      <c r="CD108" s="29"/>
      <c r="CE108" s="8">
        <f t="shared" si="46"/>
        <v>0</v>
      </c>
      <c r="CF108" s="30" t="s">
        <v>349</v>
      </c>
      <c r="CG108" s="10">
        <v>392700</v>
      </c>
      <c r="CH108" s="10">
        <f t="shared" si="47"/>
        <v>392700</v>
      </c>
    </row>
    <row r="109" spans="1:86" ht="27.6" x14ac:dyDescent="0.3">
      <c r="A109" s="25">
        <v>100</v>
      </c>
      <c r="B109" s="26" t="s">
        <v>222</v>
      </c>
      <c r="C109" s="27" t="s">
        <v>116</v>
      </c>
      <c r="D109" s="27" t="s">
        <v>223</v>
      </c>
      <c r="E109" s="28">
        <v>1</v>
      </c>
      <c r="F109" s="1"/>
      <c r="G109" s="2"/>
      <c r="H109" s="3"/>
      <c r="I109" s="2"/>
      <c r="J109" s="2"/>
      <c r="K109" s="2"/>
      <c r="L109" s="9"/>
      <c r="M109" s="1"/>
      <c r="N109" s="2"/>
      <c r="O109" s="3"/>
      <c r="P109" s="2"/>
      <c r="Q109" s="2"/>
      <c r="R109" s="2"/>
      <c r="S109" s="29"/>
      <c r="T109" s="1"/>
      <c r="U109" s="2"/>
      <c r="V109" s="3"/>
      <c r="W109" s="2"/>
      <c r="X109" s="2"/>
      <c r="Y109" s="2"/>
      <c r="Z109" s="9"/>
      <c r="AA109" s="1"/>
      <c r="AB109" s="2"/>
      <c r="AC109" s="3"/>
      <c r="AD109" s="2"/>
      <c r="AE109" s="2"/>
      <c r="AF109" s="2"/>
      <c r="AG109" s="9"/>
      <c r="AH109" s="1"/>
      <c r="AI109" s="2"/>
      <c r="AJ109" s="3"/>
      <c r="AK109" s="2"/>
      <c r="AL109" s="2"/>
      <c r="AM109" s="2"/>
      <c r="AN109" s="9"/>
      <c r="AO109" s="1"/>
      <c r="AP109" s="2"/>
      <c r="AQ109" s="3"/>
      <c r="AR109" s="2"/>
      <c r="AS109" s="2"/>
      <c r="AT109" s="2"/>
      <c r="AU109" s="29"/>
      <c r="AV109" s="1"/>
      <c r="AW109" s="2"/>
      <c r="AX109" s="3"/>
      <c r="AY109" s="2"/>
      <c r="AZ109" s="2"/>
      <c r="BA109" s="2"/>
      <c r="BB109" s="9"/>
      <c r="BC109" s="1"/>
      <c r="BD109" s="2"/>
      <c r="BE109" s="3"/>
      <c r="BF109" s="2"/>
      <c r="BG109" s="2"/>
      <c r="BH109" s="2"/>
      <c r="BI109" s="9"/>
      <c r="BJ109" s="1"/>
      <c r="BK109" s="2"/>
      <c r="BL109" s="3"/>
      <c r="BM109" s="2"/>
      <c r="BN109" s="2"/>
      <c r="BO109" s="2"/>
      <c r="BP109" s="29"/>
      <c r="BQ109" s="1"/>
      <c r="BR109" s="2"/>
      <c r="BS109" s="3"/>
      <c r="BT109" s="2"/>
      <c r="BU109" s="2"/>
      <c r="BV109" s="2"/>
      <c r="BW109" s="29"/>
      <c r="BX109" s="1"/>
      <c r="BY109" s="2"/>
      <c r="BZ109" s="3"/>
      <c r="CA109" s="2"/>
      <c r="CB109" s="2"/>
      <c r="CC109" s="2"/>
      <c r="CD109" s="29"/>
      <c r="CE109" s="8">
        <f t="shared" si="46"/>
        <v>0</v>
      </c>
      <c r="CF109" s="30" t="s">
        <v>349</v>
      </c>
      <c r="CG109" s="10">
        <v>1082900</v>
      </c>
      <c r="CH109" s="10">
        <f t="shared" si="47"/>
        <v>1082900</v>
      </c>
    </row>
    <row r="110" spans="1:86" ht="27.6" x14ac:dyDescent="0.3">
      <c r="A110" s="25">
        <v>101</v>
      </c>
      <c r="B110" s="26" t="s">
        <v>224</v>
      </c>
      <c r="C110" s="27" t="s">
        <v>116</v>
      </c>
      <c r="D110" s="27" t="s">
        <v>225</v>
      </c>
      <c r="E110" s="28">
        <v>4</v>
      </c>
      <c r="F110" s="1"/>
      <c r="G110" s="2"/>
      <c r="H110" s="3"/>
      <c r="I110" s="2"/>
      <c r="J110" s="2"/>
      <c r="K110" s="2"/>
      <c r="L110" s="9"/>
      <c r="M110" s="1"/>
      <c r="N110" s="2"/>
      <c r="O110" s="3"/>
      <c r="P110" s="2"/>
      <c r="Q110" s="2"/>
      <c r="R110" s="2"/>
      <c r="S110" s="29"/>
      <c r="T110" s="1"/>
      <c r="U110" s="2"/>
      <c r="V110" s="3"/>
      <c r="W110" s="2"/>
      <c r="X110" s="2"/>
      <c r="Y110" s="2"/>
      <c r="Z110" s="9"/>
      <c r="AA110" s="1"/>
      <c r="AB110" s="2"/>
      <c r="AC110" s="3"/>
      <c r="AD110" s="2"/>
      <c r="AE110" s="2"/>
      <c r="AF110" s="2"/>
      <c r="AG110" s="9"/>
      <c r="AH110" s="1"/>
      <c r="AI110" s="2"/>
      <c r="AJ110" s="3"/>
      <c r="AK110" s="2"/>
      <c r="AL110" s="2"/>
      <c r="AM110" s="2"/>
      <c r="AN110" s="9"/>
      <c r="AO110" s="1"/>
      <c r="AP110" s="2"/>
      <c r="AQ110" s="3"/>
      <c r="AR110" s="2"/>
      <c r="AS110" s="2"/>
      <c r="AT110" s="2"/>
      <c r="AU110" s="29"/>
      <c r="AV110" s="1"/>
      <c r="AW110" s="2"/>
      <c r="AX110" s="3"/>
      <c r="AY110" s="2"/>
      <c r="AZ110" s="2"/>
      <c r="BA110" s="2"/>
      <c r="BB110" s="9"/>
      <c r="BC110" s="1"/>
      <c r="BD110" s="2"/>
      <c r="BE110" s="3"/>
      <c r="BF110" s="2"/>
      <c r="BG110" s="2"/>
      <c r="BH110" s="2"/>
      <c r="BI110" s="9"/>
      <c r="BJ110" s="1"/>
      <c r="BK110" s="2"/>
      <c r="BL110" s="3"/>
      <c r="BM110" s="2"/>
      <c r="BN110" s="2"/>
      <c r="BO110" s="2"/>
      <c r="BP110" s="29"/>
      <c r="BQ110" s="1"/>
      <c r="BR110" s="2"/>
      <c r="BS110" s="3"/>
      <c r="BT110" s="2"/>
      <c r="BU110" s="2"/>
      <c r="BV110" s="2"/>
      <c r="BW110" s="29"/>
      <c r="BX110" s="1"/>
      <c r="BY110" s="2"/>
      <c r="BZ110" s="3"/>
      <c r="CA110" s="2"/>
      <c r="CB110" s="2"/>
      <c r="CC110" s="2"/>
      <c r="CD110" s="29"/>
      <c r="CE110" s="8">
        <f t="shared" si="46"/>
        <v>0</v>
      </c>
      <c r="CF110" s="30" t="s">
        <v>349</v>
      </c>
      <c r="CG110" s="10">
        <v>17850</v>
      </c>
      <c r="CH110" s="10">
        <f t="shared" si="47"/>
        <v>17850</v>
      </c>
    </row>
    <row r="111" spans="1:86" ht="41.4" x14ac:dyDescent="0.3">
      <c r="A111" s="25">
        <v>102</v>
      </c>
      <c r="B111" s="26" t="s">
        <v>226</v>
      </c>
      <c r="C111" s="27" t="s">
        <v>65</v>
      </c>
      <c r="D111" s="27" t="s">
        <v>227</v>
      </c>
      <c r="E111" s="28">
        <v>1</v>
      </c>
      <c r="F111" s="1"/>
      <c r="G111" s="2"/>
      <c r="H111" s="3"/>
      <c r="I111" s="2"/>
      <c r="J111" s="2"/>
      <c r="K111" s="2"/>
      <c r="L111" s="9"/>
      <c r="M111" s="1"/>
      <c r="N111" s="2"/>
      <c r="O111" s="3"/>
      <c r="P111" s="2"/>
      <c r="Q111" s="2"/>
      <c r="R111" s="2"/>
      <c r="S111" s="29"/>
      <c r="T111" s="1" t="s">
        <v>261</v>
      </c>
      <c r="U111" s="2">
        <v>1200000</v>
      </c>
      <c r="V111" s="3">
        <v>0.19</v>
      </c>
      <c r="W111" s="2">
        <f t="shared" ref="W111" si="54">U111*V111</f>
        <v>228000</v>
      </c>
      <c r="X111" s="2">
        <f t="shared" ref="X111" si="55">ROUND(U111+W111,0)</f>
        <v>1428000</v>
      </c>
      <c r="Y111" s="2">
        <f t="shared" ref="Y111" si="56">X111*E111</f>
        <v>1428000</v>
      </c>
      <c r="Z111" s="9" t="s">
        <v>264</v>
      </c>
      <c r="AA111" s="1"/>
      <c r="AB111" s="2"/>
      <c r="AC111" s="3"/>
      <c r="AD111" s="2"/>
      <c r="AE111" s="2"/>
      <c r="AF111" s="2"/>
      <c r="AG111" s="9"/>
      <c r="AH111" s="1"/>
      <c r="AI111" s="2"/>
      <c r="AJ111" s="3"/>
      <c r="AK111" s="2"/>
      <c r="AL111" s="2"/>
      <c r="AM111" s="2"/>
      <c r="AN111" s="9"/>
      <c r="AO111" s="1" t="s">
        <v>227</v>
      </c>
      <c r="AP111" s="2">
        <v>1185000</v>
      </c>
      <c r="AQ111" s="3">
        <v>0.19</v>
      </c>
      <c r="AR111" s="2">
        <f t="shared" si="40"/>
        <v>225150</v>
      </c>
      <c r="AS111" s="2">
        <f t="shared" si="41"/>
        <v>1410150</v>
      </c>
      <c r="AT111" s="2">
        <f t="shared" si="42"/>
        <v>1410150</v>
      </c>
      <c r="AU111" s="29" t="s">
        <v>303</v>
      </c>
      <c r="AV111" s="1"/>
      <c r="AW111" s="2"/>
      <c r="AX111" s="3"/>
      <c r="AY111" s="2"/>
      <c r="AZ111" s="2"/>
      <c r="BA111" s="2"/>
      <c r="BB111" s="9"/>
      <c r="BC111" s="1"/>
      <c r="BD111" s="2"/>
      <c r="BE111" s="3"/>
      <c r="BF111" s="2"/>
      <c r="BG111" s="2"/>
      <c r="BH111" s="2"/>
      <c r="BI111" s="9"/>
      <c r="BJ111" s="1"/>
      <c r="BK111" s="2"/>
      <c r="BL111" s="3"/>
      <c r="BM111" s="2"/>
      <c r="BN111" s="2"/>
      <c r="BO111" s="2"/>
      <c r="BP111" s="29"/>
      <c r="BQ111" s="1"/>
      <c r="BR111" s="2"/>
      <c r="BS111" s="3"/>
      <c r="BT111" s="2"/>
      <c r="BU111" s="2"/>
      <c r="BV111" s="2"/>
      <c r="BW111" s="29"/>
      <c r="BX111" s="1"/>
      <c r="BY111" s="2"/>
      <c r="BZ111" s="3"/>
      <c r="CA111" s="2"/>
      <c r="CB111" s="2"/>
      <c r="CC111" s="2"/>
      <c r="CD111" s="29"/>
      <c r="CE111" s="8">
        <f t="shared" si="46"/>
        <v>1410150</v>
      </c>
      <c r="CF111" s="9" t="str" cm="1">
        <f t="array" ref="CF111">IF(CE111=J111,$F$8,IF(CE111=Q111,$M$8,IF(CE111=X111,$T$8,IF(CE111=AE111,$AA$8,IF(CE111=AL111,$AH$8,IF(CE111=AS111,$AO$8,IF(CE111=AZ111,$AV$8,IF(CE111=BG111,$BC$8,IF(CE111=BN111,$BJ$8,IF(CE111=BU111,$BQ$8,IF(CE111=CB111,$BX$8,¨¨)))))))))))</f>
        <v xml:space="preserve">INVERSIONES JIMSA SAS </v>
      </c>
      <c r="CG111" s="10">
        <v>1428000</v>
      </c>
      <c r="CH111" s="10">
        <f t="shared" si="47"/>
        <v>17850</v>
      </c>
    </row>
    <row r="112" spans="1:86" ht="41.4" x14ac:dyDescent="0.3">
      <c r="A112" s="25">
        <v>103</v>
      </c>
      <c r="B112" s="26" t="s">
        <v>228</v>
      </c>
      <c r="C112" s="27" t="s">
        <v>116</v>
      </c>
      <c r="D112" s="27" t="s">
        <v>229</v>
      </c>
      <c r="E112" s="28">
        <v>1</v>
      </c>
      <c r="F112" s="1"/>
      <c r="G112" s="2"/>
      <c r="H112" s="3"/>
      <c r="I112" s="2"/>
      <c r="J112" s="2"/>
      <c r="K112" s="2"/>
      <c r="L112" s="9"/>
      <c r="M112" s="1"/>
      <c r="N112" s="2"/>
      <c r="O112" s="3"/>
      <c r="P112" s="2"/>
      <c r="Q112" s="2"/>
      <c r="R112" s="2"/>
      <c r="S112" s="29"/>
      <c r="T112" s="1"/>
      <c r="U112" s="2"/>
      <c r="V112" s="3"/>
      <c r="W112" s="2"/>
      <c r="X112" s="2"/>
      <c r="Y112" s="2"/>
      <c r="Z112" s="9"/>
      <c r="AA112" s="1"/>
      <c r="AB112" s="2"/>
      <c r="AC112" s="3"/>
      <c r="AD112" s="2"/>
      <c r="AE112" s="2"/>
      <c r="AF112" s="2"/>
      <c r="AG112" s="9"/>
      <c r="AH112" s="1" t="s">
        <v>281</v>
      </c>
      <c r="AI112" s="2">
        <v>1812888</v>
      </c>
      <c r="AJ112" s="3">
        <v>0.19</v>
      </c>
      <c r="AK112" s="2">
        <f t="shared" ref="AK112:AK117" si="57">AI112*AJ112</f>
        <v>344448.72000000003</v>
      </c>
      <c r="AL112" s="2">
        <f t="shared" ref="AL112:AL117" si="58">ROUND(AI112+AK112,0)</f>
        <v>2157337</v>
      </c>
      <c r="AM112" s="2">
        <f t="shared" ref="AM112:AM117" si="59">AL112*E112</f>
        <v>2157337</v>
      </c>
      <c r="AN112" s="9">
        <v>35</v>
      </c>
      <c r="AO112" s="1"/>
      <c r="AP112" s="2"/>
      <c r="AQ112" s="3"/>
      <c r="AR112" s="2"/>
      <c r="AS112" s="2"/>
      <c r="AT112" s="2"/>
      <c r="AU112" s="29"/>
      <c r="AV112" s="1"/>
      <c r="AW112" s="2"/>
      <c r="AX112" s="3"/>
      <c r="AY112" s="2"/>
      <c r="AZ112" s="2"/>
      <c r="BA112" s="2"/>
      <c r="BB112" s="9"/>
      <c r="BC112" s="1"/>
      <c r="BD112" s="2"/>
      <c r="BE112" s="3"/>
      <c r="BF112" s="2"/>
      <c r="BG112" s="2"/>
      <c r="BH112" s="2"/>
      <c r="BI112" s="9"/>
      <c r="BJ112" s="1"/>
      <c r="BK112" s="2"/>
      <c r="BL112" s="3"/>
      <c r="BM112" s="2"/>
      <c r="BN112" s="2"/>
      <c r="BO112" s="2"/>
      <c r="BP112" s="29"/>
      <c r="BQ112" s="1"/>
      <c r="BR112" s="2"/>
      <c r="BS112" s="3"/>
      <c r="BT112" s="2"/>
      <c r="BU112" s="2"/>
      <c r="BV112" s="2"/>
      <c r="BW112" s="29"/>
      <c r="BX112" s="1"/>
      <c r="BY112" s="2"/>
      <c r="BZ112" s="3"/>
      <c r="CA112" s="2"/>
      <c r="CB112" s="2"/>
      <c r="CC112" s="2"/>
      <c r="CD112" s="29"/>
      <c r="CE112" s="8">
        <f t="shared" si="46"/>
        <v>2157337</v>
      </c>
      <c r="CF112" s="9" t="str" cm="1">
        <f t="array" ref="CF112">IF(CE112=J112,$F$8,IF(CE112=Q112,$M$8,IF(CE112=X112,$T$8,IF(CE112=AE112,$AA$8,IF(CE112=AL112,$AH$8,IF(CE112=AS112,$AO$8,IF(CE112=AZ112,$AV$8,IF(CE112=BG112,$BC$8,IF(CE112=BN112,$BJ$8,IF(CE112=BU112,$BQ$8,IF(CE112=CB112,$BX$8,¨¨)))))))))))</f>
        <v>INSTRUMENTACION Y SOLUCIONES PARA LABORATORIOS SAS</v>
      </c>
      <c r="CG112" s="10">
        <v>13078100</v>
      </c>
      <c r="CH112" s="10">
        <f t="shared" si="47"/>
        <v>10920763</v>
      </c>
    </row>
    <row r="113" spans="1:86" ht="30.6" x14ac:dyDescent="0.3">
      <c r="A113" s="25">
        <v>104</v>
      </c>
      <c r="B113" s="26" t="s">
        <v>230</v>
      </c>
      <c r="C113" s="27" t="s">
        <v>231</v>
      </c>
      <c r="D113" s="27"/>
      <c r="E113" s="28">
        <v>1</v>
      </c>
      <c r="F113" s="1"/>
      <c r="G113" s="2"/>
      <c r="H113" s="3"/>
      <c r="I113" s="2"/>
      <c r="J113" s="2"/>
      <c r="K113" s="2"/>
      <c r="L113" s="9"/>
      <c r="M113" s="1"/>
      <c r="N113" s="2"/>
      <c r="O113" s="3"/>
      <c r="P113" s="2"/>
      <c r="Q113" s="2"/>
      <c r="R113" s="2"/>
      <c r="S113" s="29"/>
      <c r="T113" s="1"/>
      <c r="U113" s="2"/>
      <c r="V113" s="3"/>
      <c r="W113" s="2"/>
      <c r="X113" s="2"/>
      <c r="Y113" s="2"/>
      <c r="Z113" s="9"/>
      <c r="AA113" s="1"/>
      <c r="AB113" s="2"/>
      <c r="AC113" s="3"/>
      <c r="AD113" s="2"/>
      <c r="AE113" s="2"/>
      <c r="AF113" s="2"/>
      <c r="AG113" s="9"/>
      <c r="AH113" s="1"/>
      <c r="AI113" s="2"/>
      <c r="AJ113" s="3"/>
      <c r="AK113" s="2"/>
      <c r="AL113" s="2"/>
      <c r="AM113" s="2"/>
      <c r="AN113" s="9"/>
      <c r="AO113" s="1" t="s">
        <v>300</v>
      </c>
      <c r="AP113" s="2">
        <v>7650000</v>
      </c>
      <c r="AQ113" s="3">
        <v>0.19</v>
      </c>
      <c r="AR113" s="2">
        <f t="shared" si="40"/>
        <v>1453500</v>
      </c>
      <c r="AS113" s="2">
        <f t="shared" si="41"/>
        <v>9103500</v>
      </c>
      <c r="AT113" s="2">
        <f t="shared" si="42"/>
        <v>9103500</v>
      </c>
      <c r="AU113" s="29" t="s">
        <v>302</v>
      </c>
      <c r="AV113" s="1"/>
      <c r="AW113" s="2"/>
      <c r="AX113" s="3"/>
      <c r="AY113" s="2"/>
      <c r="AZ113" s="2"/>
      <c r="BA113" s="2"/>
      <c r="BB113" s="9"/>
      <c r="BC113" s="1"/>
      <c r="BD113" s="2"/>
      <c r="BE113" s="3"/>
      <c r="BF113" s="2"/>
      <c r="BG113" s="2"/>
      <c r="BH113" s="2"/>
      <c r="BI113" s="9"/>
      <c r="BJ113" s="1"/>
      <c r="BK113" s="2"/>
      <c r="BL113" s="3"/>
      <c r="BM113" s="2"/>
      <c r="BN113" s="2"/>
      <c r="BO113" s="2"/>
      <c r="BP113" s="29"/>
      <c r="BQ113" s="1"/>
      <c r="BR113" s="2"/>
      <c r="BS113" s="3"/>
      <c r="BT113" s="2"/>
      <c r="BU113" s="2"/>
      <c r="BV113" s="2"/>
      <c r="BW113" s="29"/>
      <c r="BX113" s="1"/>
      <c r="BY113" s="2"/>
      <c r="BZ113" s="3"/>
      <c r="CA113" s="2"/>
      <c r="CB113" s="2"/>
      <c r="CC113" s="2"/>
      <c r="CD113" s="29"/>
      <c r="CE113" s="8">
        <f t="shared" si="46"/>
        <v>9103500</v>
      </c>
      <c r="CF113" s="9" t="str" cm="1">
        <f t="array" ref="CF113">IF(CE113=J113,$F$8,IF(CE113=Q113,$M$8,IF(CE113=X113,$T$8,IF(CE113=AE113,$AA$8,IF(CE113=AL113,$AH$8,IF(CE113=AS113,$AO$8,IF(CE113=AZ113,$AV$8,IF(CE113=BG113,$BC$8,IF(CE113=BN113,$BJ$8,IF(CE113=BU113,$BQ$8,IF(CE113=CB113,$BX$8,¨¨)))))))))))</f>
        <v xml:space="preserve">INVERSIONES JIMSA SAS </v>
      </c>
      <c r="CG113" s="10">
        <v>9520000</v>
      </c>
      <c r="CH113" s="10">
        <f t="shared" si="47"/>
        <v>416500</v>
      </c>
    </row>
    <row r="114" spans="1:86" ht="55.2" x14ac:dyDescent="0.3">
      <c r="A114" s="25">
        <v>105</v>
      </c>
      <c r="B114" s="26" t="s">
        <v>232</v>
      </c>
      <c r="C114" s="27" t="s">
        <v>116</v>
      </c>
      <c r="D114" s="27" t="s">
        <v>233</v>
      </c>
      <c r="E114" s="28">
        <v>1</v>
      </c>
      <c r="F114" s="1"/>
      <c r="G114" s="2"/>
      <c r="H114" s="3"/>
      <c r="I114" s="2"/>
      <c r="J114" s="2"/>
      <c r="K114" s="2"/>
      <c r="L114" s="9"/>
      <c r="M114" s="1"/>
      <c r="N114" s="2"/>
      <c r="O114" s="3"/>
      <c r="P114" s="2"/>
      <c r="Q114" s="2"/>
      <c r="R114" s="2"/>
      <c r="S114" s="29"/>
      <c r="T114" s="1"/>
      <c r="U114" s="2"/>
      <c r="V114" s="3"/>
      <c r="W114" s="2"/>
      <c r="X114" s="2"/>
      <c r="Y114" s="2"/>
      <c r="Z114" s="9"/>
      <c r="AA114" s="1" t="s">
        <v>274</v>
      </c>
      <c r="AB114" s="2">
        <v>10000000</v>
      </c>
      <c r="AC114" s="3">
        <v>0.19</v>
      </c>
      <c r="AD114" s="2">
        <f t="shared" ref="AD114:AD117" si="60">AB114*AC114</f>
        <v>1900000</v>
      </c>
      <c r="AE114" s="2">
        <f t="shared" ref="AE114:AE117" si="61">ROUND(AB114+AD114,0)</f>
        <v>11900000</v>
      </c>
      <c r="AF114" s="2">
        <f t="shared" ref="AF114:AF117" si="62">AE114*E114</f>
        <v>11900000</v>
      </c>
      <c r="AG114" s="9" t="s">
        <v>279</v>
      </c>
      <c r="AH114" s="1" t="s">
        <v>281</v>
      </c>
      <c r="AI114" s="2">
        <v>5732496</v>
      </c>
      <c r="AJ114" s="3">
        <v>0.19</v>
      </c>
      <c r="AK114" s="2">
        <f t="shared" si="57"/>
        <v>1089174.24</v>
      </c>
      <c r="AL114" s="2">
        <f t="shared" si="58"/>
        <v>6821670</v>
      </c>
      <c r="AM114" s="2">
        <f t="shared" si="59"/>
        <v>6821670</v>
      </c>
      <c r="AN114" s="9">
        <v>35</v>
      </c>
      <c r="AO114" s="1"/>
      <c r="AP114" s="2"/>
      <c r="AQ114" s="3"/>
      <c r="AR114" s="2"/>
      <c r="AS114" s="2"/>
      <c r="AT114" s="2"/>
      <c r="AU114" s="29"/>
      <c r="AV114" s="1"/>
      <c r="AW114" s="2"/>
      <c r="AX114" s="3"/>
      <c r="AY114" s="2"/>
      <c r="AZ114" s="2"/>
      <c r="BA114" s="2"/>
      <c r="BB114" s="9"/>
      <c r="BC114" s="1"/>
      <c r="BD114" s="2"/>
      <c r="BE114" s="3"/>
      <c r="BF114" s="2"/>
      <c r="BG114" s="2"/>
      <c r="BH114" s="2"/>
      <c r="BI114" s="9"/>
      <c r="BJ114" s="1"/>
      <c r="BK114" s="2"/>
      <c r="BL114" s="3"/>
      <c r="BM114" s="2"/>
      <c r="BN114" s="2"/>
      <c r="BO114" s="2"/>
      <c r="BP114" s="29"/>
      <c r="BQ114" s="1" t="s">
        <v>141</v>
      </c>
      <c r="BR114" s="2">
        <v>16000000</v>
      </c>
      <c r="BS114" s="3">
        <v>0.19</v>
      </c>
      <c r="BT114" s="2">
        <f t="shared" si="51"/>
        <v>3040000</v>
      </c>
      <c r="BU114" s="2">
        <f t="shared" si="52"/>
        <v>19040000</v>
      </c>
      <c r="BV114" s="2">
        <f t="shared" si="53"/>
        <v>19040000</v>
      </c>
      <c r="BW114" s="29" t="s">
        <v>325</v>
      </c>
      <c r="BX114" s="1"/>
      <c r="BY114" s="2"/>
      <c r="BZ114" s="3"/>
      <c r="CA114" s="2"/>
      <c r="CB114" s="2"/>
      <c r="CC114" s="2"/>
      <c r="CD114" s="29"/>
      <c r="CE114" s="8">
        <f t="shared" si="46"/>
        <v>6821670</v>
      </c>
      <c r="CF114" s="9" t="str" cm="1">
        <f t="array" ref="CF114">IF(CE114=J114,$F$8,IF(CE114=Q114,$M$8,IF(CE114=X114,$T$8,IF(CE114=AE114,$AA$8,IF(CE114=AL114,$AH$8,IF(CE114=AS114,$AO$8,IF(CE114=AZ114,$AV$8,IF(CE114=BG114,$BC$8,IF(CE114=BN114,$BJ$8,IF(CE114=BU114,$BQ$8,IF(CE114=CB114,$BX$8,¨¨)))))))))))</f>
        <v>INSTRUMENTACION Y SOLUCIONES PARA LABORATORIOS SAS</v>
      </c>
      <c r="CG114" s="10">
        <v>13685000</v>
      </c>
      <c r="CH114" s="10">
        <f t="shared" si="47"/>
        <v>6863330</v>
      </c>
    </row>
    <row r="115" spans="1:86" ht="55.2" x14ac:dyDescent="0.3">
      <c r="A115" s="25">
        <v>106</v>
      </c>
      <c r="B115" s="26" t="s">
        <v>234</v>
      </c>
      <c r="C115" s="27" t="s">
        <v>235</v>
      </c>
      <c r="D115" s="27" t="s">
        <v>236</v>
      </c>
      <c r="E115" s="28">
        <v>1</v>
      </c>
      <c r="F115" s="1"/>
      <c r="G115" s="2"/>
      <c r="H115" s="3"/>
      <c r="I115" s="2"/>
      <c r="J115" s="2"/>
      <c r="K115" s="2"/>
      <c r="L115" s="9"/>
      <c r="M115" s="1"/>
      <c r="N115" s="2"/>
      <c r="O115" s="3"/>
      <c r="P115" s="2"/>
      <c r="Q115" s="2"/>
      <c r="R115" s="2"/>
      <c r="S115" s="29"/>
      <c r="T115" s="1"/>
      <c r="U115" s="2"/>
      <c r="V115" s="3"/>
      <c r="W115" s="2"/>
      <c r="X115" s="2"/>
      <c r="Y115" s="2"/>
      <c r="Z115" s="9"/>
      <c r="AA115" s="1" t="s">
        <v>275</v>
      </c>
      <c r="AB115" s="2">
        <v>1900000</v>
      </c>
      <c r="AC115" s="3">
        <v>0.19</v>
      </c>
      <c r="AD115" s="2">
        <f t="shared" si="60"/>
        <v>361000</v>
      </c>
      <c r="AE115" s="2">
        <f t="shared" si="61"/>
        <v>2261000</v>
      </c>
      <c r="AF115" s="2">
        <f t="shared" si="62"/>
        <v>2261000</v>
      </c>
      <c r="AG115" s="9" t="s">
        <v>278</v>
      </c>
      <c r="AH115" s="1" t="s">
        <v>281</v>
      </c>
      <c r="AI115" s="2">
        <v>1045044</v>
      </c>
      <c r="AJ115" s="3">
        <v>0.19</v>
      </c>
      <c r="AK115" s="2">
        <f t="shared" si="57"/>
        <v>198558.36000000002</v>
      </c>
      <c r="AL115" s="2">
        <f t="shared" si="58"/>
        <v>1243602</v>
      </c>
      <c r="AM115" s="2">
        <f t="shared" si="59"/>
        <v>1243602</v>
      </c>
      <c r="AN115" s="9">
        <v>35</v>
      </c>
      <c r="AO115" s="1"/>
      <c r="AP115" s="2"/>
      <c r="AQ115" s="3"/>
      <c r="AR115" s="2"/>
      <c r="AS115" s="2"/>
      <c r="AT115" s="2"/>
      <c r="AU115" s="29"/>
      <c r="AV115" s="1"/>
      <c r="AW115" s="2"/>
      <c r="AX115" s="3"/>
      <c r="AY115" s="2"/>
      <c r="AZ115" s="2"/>
      <c r="BA115" s="2"/>
      <c r="BB115" s="9"/>
      <c r="BC115" s="1"/>
      <c r="BD115" s="2"/>
      <c r="BE115" s="3"/>
      <c r="BF115" s="2"/>
      <c r="BG115" s="2"/>
      <c r="BH115" s="2"/>
      <c r="BI115" s="9"/>
      <c r="BJ115" s="1"/>
      <c r="BK115" s="2"/>
      <c r="BL115" s="3"/>
      <c r="BM115" s="2"/>
      <c r="BN115" s="2"/>
      <c r="BO115" s="2"/>
      <c r="BP115" s="29"/>
      <c r="BQ115" s="1" t="s">
        <v>141</v>
      </c>
      <c r="BR115" s="2">
        <v>3000000</v>
      </c>
      <c r="BS115" s="3">
        <v>0.19</v>
      </c>
      <c r="BT115" s="2">
        <f t="shared" si="51"/>
        <v>570000</v>
      </c>
      <c r="BU115" s="2">
        <f t="shared" si="52"/>
        <v>3570000</v>
      </c>
      <c r="BV115" s="2">
        <f t="shared" si="53"/>
        <v>3570000</v>
      </c>
      <c r="BW115" s="29" t="s">
        <v>325</v>
      </c>
      <c r="BX115" s="1"/>
      <c r="BY115" s="2"/>
      <c r="BZ115" s="3"/>
      <c r="CA115" s="2"/>
      <c r="CB115" s="2"/>
      <c r="CC115" s="2"/>
      <c r="CD115" s="29"/>
      <c r="CE115" s="8">
        <f t="shared" si="46"/>
        <v>1243602</v>
      </c>
      <c r="CF115" s="9" t="str" cm="1">
        <f t="array" ref="CF115">IF(CE115=J115,$F$8,IF(CE115=Q115,$M$8,IF(CE115=X115,$T$8,IF(CE115=AE115,$AA$8,IF(CE115=AL115,$AH$8,IF(CE115=AS115,$AO$8,IF(CE115=AZ115,$AV$8,IF(CE115=BG115,$BC$8,IF(CE115=BN115,$BJ$8,IF(CE115=BU115,$BQ$8,IF(CE115=CB115,$BX$8,¨¨)))))))))))</f>
        <v>INSTRUMENTACION Y SOLUCIONES PARA LABORATORIOS SAS</v>
      </c>
      <c r="CG115" s="10">
        <v>2618000</v>
      </c>
      <c r="CH115" s="10">
        <f t="shared" si="47"/>
        <v>1374398</v>
      </c>
    </row>
    <row r="116" spans="1:86" ht="55.2" x14ac:dyDescent="0.3">
      <c r="A116" s="25">
        <v>107</v>
      </c>
      <c r="B116" s="26" t="s">
        <v>237</v>
      </c>
      <c r="C116" s="27" t="s">
        <v>116</v>
      </c>
      <c r="D116" s="27" t="s">
        <v>238</v>
      </c>
      <c r="E116" s="28">
        <v>1</v>
      </c>
      <c r="F116" s="1"/>
      <c r="G116" s="2"/>
      <c r="H116" s="3"/>
      <c r="I116" s="2"/>
      <c r="J116" s="2"/>
      <c r="K116" s="2"/>
      <c r="L116" s="9"/>
      <c r="M116" s="1"/>
      <c r="N116" s="2"/>
      <c r="O116" s="3"/>
      <c r="P116" s="2"/>
      <c r="Q116" s="2"/>
      <c r="R116" s="2"/>
      <c r="S116" s="29"/>
      <c r="T116" s="1"/>
      <c r="U116" s="2"/>
      <c r="V116" s="3"/>
      <c r="W116" s="2"/>
      <c r="X116" s="2"/>
      <c r="Y116" s="2"/>
      <c r="Z116" s="9"/>
      <c r="AA116" s="1" t="s">
        <v>276</v>
      </c>
      <c r="AB116" s="2">
        <v>2470000</v>
      </c>
      <c r="AC116" s="3">
        <v>0.19</v>
      </c>
      <c r="AD116" s="2">
        <f t="shared" si="60"/>
        <v>469300</v>
      </c>
      <c r="AE116" s="2">
        <f t="shared" si="61"/>
        <v>2939300</v>
      </c>
      <c r="AF116" s="2">
        <f t="shared" si="62"/>
        <v>2939300</v>
      </c>
      <c r="AG116" s="9" t="s">
        <v>279</v>
      </c>
      <c r="AH116" s="1" t="s">
        <v>281</v>
      </c>
      <c r="AI116" s="2">
        <v>2946636</v>
      </c>
      <c r="AJ116" s="3">
        <v>0.19</v>
      </c>
      <c r="AK116" s="2">
        <f t="shared" si="57"/>
        <v>559860.84</v>
      </c>
      <c r="AL116" s="2">
        <f t="shared" si="58"/>
        <v>3506497</v>
      </c>
      <c r="AM116" s="2">
        <f t="shared" si="59"/>
        <v>3506497</v>
      </c>
      <c r="AN116" s="9">
        <v>35</v>
      </c>
      <c r="AO116" s="1"/>
      <c r="AP116" s="2"/>
      <c r="AQ116" s="3"/>
      <c r="AR116" s="2"/>
      <c r="AS116" s="2"/>
      <c r="AT116" s="2"/>
      <c r="AU116" s="29"/>
      <c r="AV116" s="1"/>
      <c r="AW116" s="2"/>
      <c r="AX116" s="3"/>
      <c r="AY116" s="2"/>
      <c r="AZ116" s="2"/>
      <c r="BA116" s="2"/>
      <c r="BB116" s="9"/>
      <c r="BC116" s="1"/>
      <c r="BD116" s="2"/>
      <c r="BE116" s="3"/>
      <c r="BF116" s="2"/>
      <c r="BG116" s="2"/>
      <c r="BH116" s="2"/>
      <c r="BI116" s="9"/>
      <c r="BJ116" s="1"/>
      <c r="BK116" s="2"/>
      <c r="BL116" s="3"/>
      <c r="BM116" s="2"/>
      <c r="BN116" s="2"/>
      <c r="BO116" s="2"/>
      <c r="BP116" s="29"/>
      <c r="BQ116" s="1" t="s">
        <v>141</v>
      </c>
      <c r="BR116" s="2">
        <v>4700000</v>
      </c>
      <c r="BS116" s="3">
        <v>0.19</v>
      </c>
      <c r="BT116" s="2">
        <f t="shared" si="51"/>
        <v>893000</v>
      </c>
      <c r="BU116" s="2">
        <f t="shared" si="52"/>
        <v>5593000</v>
      </c>
      <c r="BV116" s="2">
        <f t="shared" si="53"/>
        <v>5593000</v>
      </c>
      <c r="BW116" s="29" t="s">
        <v>325</v>
      </c>
      <c r="BX116" s="1"/>
      <c r="BY116" s="2"/>
      <c r="BZ116" s="3"/>
      <c r="CA116" s="2"/>
      <c r="CB116" s="2"/>
      <c r="CC116" s="2"/>
      <c r="CD116" s="29"/>
      <c r="CE116" s="8">
        <f t="shared" si="46"/>
        <v>2939300</v>
      </c>
      <c r="CF116" s="9" t="str" cm="1">
        <f t="array" ref="CF116">IF(CE116=J116,$F$8,IF(CE116=Q116,$M$8,IF(CE116=X116,$T$8,IF(CE116=AE116,$AA$8,IF(CE116=AL116,$AH$8,IF(CE116=AS116,$AO$8,IF(CE116=AZ116,$AV$8,IF(CE116=BG116,$BC$8,IF(CE116=BN116,$BJ$8,IF(CE116=BU116,$BQ$8,IF(CE116=CB116,$BX$8,¨¨)))))))))))</f>
        <v>Innovatek S.A.S</v>
      </c>
      <c r="CG116" s="10">
        <v>3808000</v>
      </c>
      <c r="CH116" s="10">
        <f t="shared" si="47"/>
        <v>868700</v>
      </c>
    </row>
    <row r="117" spans="1:86" ht="55.2" x14ac:dyDescent="0.3">
      <c r="A117" s="32">
        <v>108</v>
      </c>
      <c r="B117" s="33" t="s">
        <v>239</v>
      </c>
      <c r="C117" s="34" t="s">
        <v>240</v>
      </c>
      <c r="D117" s="34" t="s">
        <v>241</v>
      </c>
      <c r="E117" s="35">
        <v>1</v>
      </c>
      <c r="F117" s="1"/>
      <c r="G117" s="2"/>
      <c r="H117" s="3"/>
      <c r="I117" s="2"/>
      <c r="J117" s="2"/>
      <c r="K117" s="2"/>
      <c r="L117" s="9"/>
      <c r="M117" s="1"/>
      <c r="N117" s="2"/>
      <c r="O117" s="3"/>
      <c r="P117" s="2"/>
      <c r="Q117" s="2"/>
      <c r="R117" s="2"/>
      <c r="S117" s="29"/>
      <c r="T117" s="1"/>
      <c r="U117" s="2"/>
      <c r="V117" s="3"/>
      <c r="W117" s="2"/>
      <c r="X117" s="2"/>
      <c r="Y117" s="2"/>
      <c r="Z117" s="9"/>
      <c r="AA117" s="1" t="s">
        <v>277</v>
      </c>
      <c r="AB117" s="2">
        <v>1300000</v>
      </c>
      <c r="AC117" s="3">
        <v>0.19</v>
      </c>
      <c r="AD117" s="2">
        <f t="shared" si="60"/>
        <v>247000</v>
      </c>
      <c r="AE117" s="2">
        <f t="shared" si="61"/>
        <v>1547000</v>
      </c>
      <c r="AF117" s="2">
        <f t="shared" si="62"/>
        <v>1547000</v>
      </c>
      <c r="AG117" s="9" t="s">
        <v>279</v>
      </c>
      <c r="AH117" s="1" t="s">
        <v>281</v>
      </c>
      <c r="AI117" s="2">
        <v>1322244</v>
      </c>
      <c r="AJ117" s="3">
        <v>0.19</v>
      </c>
      <c r="AK117" s="2">
        <f t="shared" si="57"/>
        <v>251226.36000000002</v>
      </c>
      <c r="AL117" s="2">
        <f t="shared" si="58"/>
        <v>1573470</v>
      </c>
      <c r="AM117" s="2">
        <f t="shared" si="59"/>
        <v>1573470</v>
      </c>
      <c r="AN117" s="9">
        <v>35</v>
      </c>
      <c r="AO117" s="1"/>
      <c r="AP117" s="2"/>
      <c r="AQ117" s="3"/>
      <c r="AR117" s="2"/>
      <c r="AS117" s="2"/>
      <c r="AT117" s="2"/>
      <c r="AU117" s="29"/>
      <c r="AV117" s="1"/>
      <c r="AW117" s="2"/>
      <c r="AX117" s="3"/>
      <c r="AY117" s="2"/>
      <c r="AZ117" s="2"/>
      <c r="BA117" s="2"/>
      <c r="BB117" s="9"/>
      <c r="BC117" s="1"/>
      <c r="BD117" s="2"/>
      <c r="BE117" s="3"/>
      <c r="BF117" s="2"/>
      <c r="BG117" s="2"/>
      <c r="BH117" s="2"/>
      <c r="BI117" s="9"/>
      <c r="BJ117" s="1"/>
      <c r="BK117" s="2"/>
      <c r="BL117" s="3"/>
      <c r="BM117" s="2"/>
      <c r="BN117" s="2"/>
      <c r="BO117" s="2"/>
      <c r="BP117" s="29"/>
      <c r="BQ117" s="1" t="s">
        <v>141</v>
      </c>
      <c r="BR117" s="2">
        <v>2570000</v>
      </c>
      <c r="BS117" s="3">
        <v>0.19</v>
      </c>
      <c r="BT117" s="2">
        <f t="shared" si="51"/>
        <v>488300</v>
      </c>
      <c r="BU117" s="2">
        <f t="shared" si="52"/>
        <v>3058300</v>
      </c>
      <c r="BV117" s="2">
        <f t="shared" si="53"/>
        <v>3058300</v>
      </c>
      <c r="BW117" s="29" t="s">
        <v>325</v>
      </c>
      <c r="BX117" s="1"/>
      <c r="BY117" s="2"/>
      <c r="BZ117" s="3"/>
      <c r="CA117" s="2"/>
      <c r="CB117" s="2"/>
      <c r="CC117" s="2"/>
      <c r="CD117" s="29"/>
      <c r="CE117" s="8">
        <f t="shared" si="46"/>
        <v>1547000</v>
      </c>
      <c r="CF117" s="9" t="str" cm="1">
        <f t="array" ref="CF117">IF(CE117=J117,$F$8,IF(CE117=Q117,$M$8,IF(CE117=X117,$T$8,IF(CE117=AE117,$AA$8,IF(CE117=AL117,$AH$8,IF(CE117=AS117,$AO$8,IF(CE117=AZ117,$AV$8,IF(CE117=BG117,$BC$8,IF(CE117=BN117,$BJ$8,IF(CE117=BU117,$BQ$8,IF(CE117=CB117,$BX$8,¨¨)))))))))))</f>
        <v>Innovatek S.A.S</v>
      </c>
      <c r="CG117" s="10">
        <v>2034900</v>
      </c>
      <c r="CH117" s="10">
        <f t="shared" si="47"/>
        <v>487900</v>
      </c>
    </row>
    <row r="118" spans="1:86" s="39" customFormat="1" ht="27.75" customHeight="1" x14ac:dyDescent="0.3">
      <c r="A118" s="36" t="s">
        <v>9</v>
      </c>
      <c r="B118" s="36"/>
      <c r="C118" s="36"/>
      <c r="D118" s="36"/>
      <c r="E118" s="36"/>
      <c r="F118" s="37"/>
      <c r="G118" s="37"/>
      <c r="H118" s="37"/>
      <c r="I118" s="37"/>
      <c r="J118" s="37"/>
      <c r="K118" s="38">
        <f>SUM(K10:K117)</f>
        <v>12271280</v>
      </c>
      <c r="M118" s="37"/>
      <c r="N118" s="37"/>
      <c r="O118" s="37"/>
      <c r="P118" s="37"/>
      <c r="Q118" s="37"/>
      <c r="R118" s="38">
        <f t="shared" ref="R118" si="63">SUM(R10:R117)</f>
        <v>10442768</v>
      </c>
      <c r="T118" s="37"/>
      <c r="U118" s="37"/>
      <c r="V118" s="37"/>
      <c r="W118" s="37"/>
      <c r="X118" s="37"/>
      <c r="Y118" s="38">
        <f>SUM(Y10:Y117)</f>
        <v>59425032</v>
      </c>
      <c r="AA118" s="37"/>
      <c r="AB118" s="37"/>
      <c r="AC118" s="37"/>
      <c r="AD118" s="37"/>
      <c r="AE118" s="37"/>
      <c r="AF118" s="38">
        <f t="shared" ref="AF118" si="64">SUM(AF10:AF117)</f>
        <v>33523490</v>
      </c>
      <c r="AG118" s="13"/>
      <c r="AH118" s="37"/>
      <c r="AI118" s="37"/>
      <c r="AJ118" s="37"/>
      <c r="AK118" s="37"/>
      <c r="AL118" s="37"/>
      <c r="AM118" s="38">
        <f t="shared" ref="AM118" si="65">SUM(AM10:AM117)</f>
        <v>23548085</v>
      </c>
      <c r="AO118" s="37"/>
      <c r="AP118" s="37"/>
      <c r="AQ118" s="37"/>
      <c r="AR118" s="37"/>
      <c r="AS118" s="37"/>
      <c r="AT118" s="38">
        <f t="shared" ref="AT118" si="66">SUM(AT10:AT117)</f>
        <v>90506997</v>
      </c>
      <c r="AV118" s="37"/>
      <c r="AW118" s="37"/>
      <c r="AX118" s="37"/>
      <c r="AY118" s="37"/>
      <c r="AZ118" s="37"/>
      <c r="BA118" s="38">
        <f t="shared" ref="BA118" si="67">SUM(BA10:BA117)</f>
        <v>0</v>
      </c>
      <c r="BC118" s="37"/>
      <c r="BD118" s="37"/>
      <c r="BE118" s="37"/>
      <c r="BF118" s="37"/>
      <c r="BG118" s="37"/>
      <c r="BH118" s="38">
        <f t="shared" ref="BH118" si="68">SUM(BH10:BH117)</f>
        <v>40128699</v>
      </c>
      <c r="BJ118" s="37"/>
      <c r="BK118" s="37"/>
      <c r="BL118" s="37"/>
      <c r="BM118" s="37"/>
      <c r="BN118" s="37"/>
      <c r="BO118" s="38">
        <f t="shared" ref="BO118" si="69">SUM(BO10:BO117)</f>
        <v>553350</v>
      </c>
      <c r="BQ118" s="37"/>
      <c r="BR118" s="37"/>
      <c r="BS118" s="37"/>
      <c r="BT118" s="37"/>
      <c r="BU118" s="37"/>
      <c r="BV118" s="38">
        <f t="shared" ref="BV118" si="70">SUM(BV10:BV117)</f>
        <v>79651936</v>
      </c>
      <c r="BX118" s="37"/>
      <c r="BY118" s="37"/>
      <c r="BZ118" s="37"/>
      <c r="CA118" s="37"/>
      <c r="CB118" s="37"/>
      <c r="CC118" s="38">
        <f t="shared" ref="CC118" si="71">SUM(CC10:CC117)</f>
        <v>158046273</v>
      </c>
      <c r="CE118" s="14"/>
    </row>
    <row r="119" spans="1:86" x14ac:dyDescent="0.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</row>
    <row r="120" spans="1:86" x14ac:dyDescent="0.3">
      <c r="A120" s="41"/>
      <c r="B120" s="19"/>
      <c r="C120" s="20"/>
      <c r="D120" s="42"/>
      <c r="E120" s="41"/>
      <c r="F120" s="41"/>
      <c r="G120" s="41"/>
      <c r="H120" s="41"/>
      <c r="I120" s="43"/>
      <c r="J120" s="41"/>
      <c r="K120" s="41"/>
    </row>
    <row r="129" spans="1:1" x14ac:dyDescent="0.3">
      <c r="A129" s="44">
        <v>0</v>
      </c>
    </row>
    <row r="130" spans="1:1" x14ac:dyDescent="0.3">
      <c r="A130" s="44">
        <v>0.05</v>
      </c>
    </row>
    <row r="131" spans="1:1" x14ac:dyDescent="0.3">
      <c r="A131" s="44">
        <v>0.1</v>
      </c>
    </row>
    <row r="132" spans="1:1" x14ac:dyDescent="0.3">
      <c r="A132" s="44">
        <v>0.19</v>
      </c>
    </row>
  </sheetData>
  <mergeCells count="18">
    <mergeCell ref="AV8:BB8"/>
    <mergeCell ref="BC8:BI8"/>
    <mergeCell ref="BJ8:BP8"/>
    <mergeCell ref="BQ8:BW8"/>
    <mergeCell ref="BX8:CD8"/>
    <mergeCell ref="M8:S8"/>
    <mergeCell ref="T8:Z8"/>
    <mergeCell ref="AA8:AG8"/>
    <mergeCell ref="AH8:AN8"/>
    <mergeCell ref="AO8:AU8"/>
    <mergeCell ref="A6:B6"/>
    <mergeCell ref="A119:K119"/>
    <mergeCell ref="A1:L1"/>
    <mergeCell ref="A2:L2"/>
    <mergeCell ref="A3:L3"/>
    <mergeCell ref="A4:L4"/>
    <mergeCell ref="F8:L8"/>
    <mergeCell ref="A118:E118"/>
  </mergeCells>
  <conditionalFormatting sqref="D69:D73">
    <cfRule type="containsText" dxfId="3" priority="1" operator="containsText" text="MATERIAL DE REFERENCIA CERTIFICADO">
      <formula>NOT(ISERROR(SEARCH(("MATERIAL DE REFERENCIA CERTIFICADO"),(D69))))</formula>
    </cfRule>
  </conditionalFormatting>
  <conditionalFormatting sqref="D69:D73">
    <cfRule type="containsText" dxfId="2" priority="2" operator="containsText" text="MATERIAL DE REFERENCIA CERTIFICADO">
      <formula>NOT(ISERROR(SEARCH(("MATERIAL DE REFERENCIA CERTIFICADO"),(D69))))</formula>
    </cfRule>
  </conditionalFormatting>
  <conditionalFormatting sqref="D69:D73">
    <cfRule type="containsText" dxfId="1" priority="3" operator="containsText" text="REACTIVO GRADO ANALÌTICO">
      <formula>NOT(ISERROR(SEARCH(("REACTIVO GRADO ANALÌTICO"),(D69))))</formula>
    </cfRule>
  </conditionalFormatting>
  <conditionalFormatting sqref="D69:D73">
    <cfRule type="containsText" dxfId="0" priority="4" operator="containsText" text="MATERIAL DE REFERENCIA ">
      <formula>NOT(ISERROR(SEARCH(("MATERIAL DE REFERENCIA "),(D69))))</formula>
    </cfRule>
  </conditionalFormatting>
  <dataValidations count="1">
    <dataValidation type="list" allowBlank="1" showInputMessage="1" showErrorMessage="1" sqref="H10:H117 O10:O117 V10:V117 AC10:AC117 AJ10:AJ117 AQ10:AQ117 AX10:AX117 BE10:BE117 BL10:BL117 BS10:BS117 BZ10:BZ117" xr:uid="{00000000-0002-0000-0000-000000000000}">
      <formula1>$A$129:$A$132</formula1>
    </dataValidation>
  </dataValidations>
  <pageMargins left="0.7" right="0.7" top="0.75" bottom="0.75" header="0.3" footer="0.3"/>
  <pageSetup paperSize="9" orientation="portrait" r:id="rId1"/>
  <ignoredErrors>
    <ignoredError sqref="I14:K17 I52:K52 P14:R14 P46:R46 W11:Y12 W18:Y18 AR10:AS10 AT10:AT12 AR11:AS12 BF10:BH10 CA10:CC12 CA18:CC18 CA20:CC22 CA24:CC24 CA26:CC27 CA32:CC35 CA42:CC54 CA56:CC56 CA70:CC81 CA83:CC84 CA94:CC9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4 - REPUESTOS Y ACCESORIO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Yined Marcela García Parrado</cp:lastModifiedBy>
  <dcterms:created xsi:type="dcterms:W3CDTF">2022-11-10T20:04:45Z</dcterms:created>
  <dcterms:modified xsi:type="dcterms:W3CDTF">2026-09-09T21:08:10Z</dcterms:modified>
</cp:coreProperties>
</file>