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19 - yined\PLAN DE COMPRAS\"/>
    </mc:Choice>
  </mc:AlternateContent>
  <bookViews>
    <workbookView xWindow="0" yWindow="0" windowWidth="25770" windowHeight="11130"/>
  </bookViews>
  <sheets>
    <sheet name="Plan de Compras Completo"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5" i="1" l="1"/>
  <c r="I179" i="1" l="1"/>
  <c r="I194" i="1"/>
  <c r="I193" i="1"/>
  <c r="I192" i="1"/>
  <c r="I191" i="1"/>
  <c r="I190" i="1"/>
  <c r="I189" i="1"/>
  <c r="I188" i="1"/>
  <c r="I187" i="1"/>
  <c r="I186" i="1"/>
  <c r="I185" i="1"/>
  <c r="I184" i="1"/>
  <c r="I183" i="1"/>
  <c r="G182" i="1"/>
  <c r="I182" i="1" s="1"/>
  <c r="I181" i="1"/>
  <c r="I180" i="1"/>
  <c r="I178" i="1"/>
  <c r="I177" i="1"/>
  <c r="I176" i="1"/>
  <c r="I175" i="1"/>
  <c r="I174" i="1"/>
  <c r="I173" i="1"/>
  <c r="I172" i="1"/>
  <c r="I171" i="1"/>
  <c r="G170" i="1"/>
  <c r="I170" i="1" s="1"/>
  <c r="G169" i="1"/>
  <c r="I169" i="1" s="1"/>
  <c r="I168" i="1"/>
  <c r="I167" i="1"/>
  <c r="I166" i="1"/>
  <c r="I165" i="1"/>
  <c r="I164" i="1"/>
  <c r="I163" i="1"/>
  <c r="I162" i="1"/>
  <c r="I161" i="1"/>
  <c r="I160" i="1"/>
  <c r="I159" i="1"/>
  <c r="I156" i="1"/>
  <c r="I155" i="1"/>
  <c r="I154" i="1"/>
  <c r="I153" i="1"/>
  <c r="I152" i="1"/>
  <c r="I151" i="1"/>
  <c r="I150" i="1"/>
  <c r="I149" i="1"/>
  <c r="I148" i="1"/>
  <c r="I147" i="1"/>
  <c r="I146" i="1"/>
  <c r="I145" i="1"/>
  <c r="I144" i="1"/>
  <c r="I143" i="1"/>
  <c r="I142" i="1"/>
  <c r="G141" i="1"/>
  <c r="I141" i="1" s="1"/>
  <c r="I140" i="1"/>
  <c r="G135" i="1"/>
  <c r="I135" i="1" s="1"/>
  <c r="I134" i="1"/>
  <c r="I133" i="1"/>
  <c r="I132" i="1"/>
  <c r="I131" i="1"/>
  <c r="I130" i="1"/>
  <c r="I129" i="1"/>
  <c r="I128" i="1"/>
  <c r="I127" i="1"/>
  <c r="I126" i="1"/>
  <c r="I125" i="1"/>
  <c r="I124" i="1"/>
  <c r="I123" i="1"/>
  <c r="I122" i="1"/>
  <c r="I121" i="1"/>
  <c r="I120" i="1"/>
  <c r="I119" i="1"/>
  <c r="I118" i="1"/>
  <c r="I115" i="1"/>
  <c r="I114" i="1"/>
  <c r="I113" i="1"/>
  <c r="I112" i="1"/>
  <c r="I111" i="1"/>
  <c r="I110" i="1"/>
  <c r="I108" i="1"/>
  <c r="I107" i="1"/>
  <c r="I106" i="1"/>
  <c r="I105" i="1"/>
  <c r="I104" i="1"/>
  <c r="I103" i="1"/>
  <c r="G102" i="1"/>
  <c r="G101" i="1"/>
  <c r="I101" i="1" s="1"/>
  <c r="G100" i="1"/>
  <c r="I97" i="1"/>
  <c r="I96" i="1"/>
  <c r="I95" i="1"/>
  <c r="I94" i="1"/>
  <c r="I93" i="1"/>
  <c r="I92" i="1"/>
  <c r="G91" i="1"/>
  <c r="I91" i="1" s="1"/>
  <c r="I90" i="1"/>
  <c r="I89" i="1"/>
  <c r="I88" i="1"/>
  <c r="I87" i="1"/>
  <c r="I86" i="1"/>
  <c r="I85" i="1"/>
  <c r="I84" i="1"/>
  <c r="I83" i="1"/>
  <c r="I82" i="1"/>
  <c r="I81" i="1"/>
  <c r="I80" i="1"/>
  <c r="I79" i="1"/>
  <c r="I78" i="1"/>
  <c r="I77" i="1"/>
  <c r="I76" i="1"/>
  <c r="I75" i="1"/>
  <c r="I74" i="1"/>
  <c r="I72" i="1"/>
  <c r="I71" i="1"/>
  <c r="I70" i="1"/>
  <c r="I69" i="1"/>
  <c r="I68" i="1"/>
  <c r="I67" i="1"/>
  <c r="I66" i="1"/>
  <c r="I65" i="1"/>
  <c r="I64" i="1"/>
  <c r="I63" i="1"/>
  <c r="I62" i="1"/>
  <c r="I60" i="1"/>
  <c r="I59" i="1"/>
  <c r="I57" i="1"/>
  <c r="I56" i="1"/>
  <c r="I55" i="1"/>
  <c r="I54" i="1"/>
  <c r="I53" i="1"/>
  <c r="I52" i="1"/>
  <c r="G50" i="1"/>
  <c r="I50" i="1" s="1"/>
  <c r="I49" i="1"/>
  <c r="I48" i="1"/>
  <c r="I45" i="1"/>
  <c r="I44" i="1"/>
  <c r="I43" i="1"/>
  <c r="I42" i="1"/>
  <c r="I41" i="1"/>
  <c r="I39" i="1"/>
  <c r="I38" i="1"/>
  <c r="I37" i="1"/>
  <c r="I36" i="1"/>
  <c r="I33" i="1"/>
  <c r="I32" i="1"/>
  <c r="I31" i="1"/>
  <c r="I30" i="1"/>
  <c r="I29" i="1"/>
  <c r="I28" i="1"/>
  <c r="I27" i="1"/>
  <c r="I26" i="1"/>
  <c r="I25" i="1"/>
  <c r="I24" i="1"/>
  <c r="I22" i="1"/>
  <c r="I21" i="1"/>
  <c r="I20" i="1"/>
  <c r="I19" i="1"/>
  <c r="I18" i="1"/>
  <c r="I17" i="1"/>
  <c r="I16" i="1"/>
  <c r="I15" i="1"/>
  <c r="I14" i="1"/>
  <c r="I13" i="1"/>
  <c r="I12" i="1"/>
  <c r="I11" i="1"/>
  <c r="I10" i="1"/>
  <c r="I9" i="1"/>
  <c r="I8" i="1"/>
  <c r="I7" i="1"/>
  <c r="I6" i="1"/>
  <c r="I5" i="1"/>
  <c r="I4" i="1"/>
</calcChain>
</file>

<file path=xl/sharedStrings.xml><?xml version="1.0" encoding="utf-8"?>
<sst xmlns="http://schemas.openxmlformats.org/spreadsheetml/2006/main" count="1079" uniqueCount="442">
  <si>
    <t>PLAN DE COMPRAS VIGENCIA 2019</t>
  </si>
  <si>
    <t>IDENTIFICACIÓN PRESUPUESTAL</t>
  </si>
  <si>
    <t>DEPENDENCIA</t>
  </si>
  <si>
    <t>LINEA</t>
  </si>
  <si>
    <t>ELEMENTO</t>
  </si>
  <si>
    <t>CARACTERÍSTICAS</t>
  </si>
  <si>
    <t>MARCA</t>
  </si>
  <si>
    <t>VALOR UNITARIO</t>
  </si>
  <si>
    <t xml:space="preserve">CANTIDAD </t>
  </si>
  <si>
    <t xml:space="preserve">TOTAL </t>
  </si>
  <si>
    <t>GESTIÓN DE SERVICIOS INSTITUCIONALES</t>
  </si>
  <si>
    <t>ELECTRODOMESTICOS</t>
  </si>
  <si>
    <t>CAFETERA INSTITUCIONAL POR GOTEO</t>
  </si>
  <si>
    <t>Modelo CWTF20-APS. Incluye dos termos Airpot SST-2.5lt marca BUNN.</t>
  </si>
  <si>
    <t>BUNN</t>
  </si>
  <si>
    <t>MANTENIMIENTO</t>
  </si>
  <si>
    <t>EQUIPO DE COMPUTACION</t>
  </si>
  <si>
    <t>UPS DE 40 KVA</t>
  </si>
  <si>
    <t>UPS online modelo Power Plus, modular de 40KVA escalable a 50KVA, capacidad de salida por módulo 10KVA. Entrada y salida trifásica 3x208VAC. Shelf para conexión en paralelo de cada módulo. Switch estático para manejo de los módulos en paralelo. Rack para soportar módulos de 10KVA cada uno. Rack externo de baterías para autonomía de 10 minutos. Controlador para monitoreo y gestión de todos los módulos. - NOTA:  REQUERIDA PARA EDIFICIO 14 (CIENCIAS DE LA SALUD)</t>
  </si>
  <si>
    <t>GAMATRONIC</t>
  </si>
  <si>
    <t>MUEBLES Y ENSERES</t>
  </si>
  <si>
    <t>SISTEMA DE BOMBEO DE AGUA POTABLE</t>
  </si>
  <si>
    <t>MOTOBOMBA - SISTEMA DE BOMBEO PARA AGUA POTABLE CON TABLERO DE CONTROL - NOTA: REQUERIDO PARA REEMPLAZO DE EQUIPOS DE BOMBEO QUE ACTUALMENTE SE ENCUENTRAN OBSOLETOS.</t>
  </si>
  <si>
    <t>BARNES</t>
  </si>
  <si>
    <t>EXTINTOR CO2</t>
  </si>
  <si>
    <t>Extintor de CO2 de 10 libras en aluminio - NOTA: REQUERIDOS PARA CAMBIO DE EXTINTORES DE SOLKAFLAM SEGÚN NORMATIVIDAD VIGENTE.</t>
  </si>
  <si>
    <t>VARIAS</t>
  </si>
  <si>
    <t xml:space="preserve">ARTES PLÁSTICAS </t>
  </si>
  <si>
    <t>EQUIPO AUDIOVISUAL</t>
  </si>
  <si>
    <t>Videoproyector</t>
  </si>
  <si>
    <t/>
  </si>
  <si>
    <t>Epson X41 Xga 3600 Lumens Modelo 2018 Wifi</t>
  </si>
  <si>
    <t xml:space="preserve">Epson </t>
  </si>
  <si>
    <t>CIENCIAS BÁSICAS DE MEDICINA</t>
  </si>
  <si>
    <t>VIDEOPROYECTOR</t>
  </si>
  <si>
    <t>CASIO, EPSON, NEC, PANASONIC, RICOH, SONY, INFOCUS</t>
  </si>
  <si>
    <t>VENTILADOR</t>
  </si>
  <si>
    <t>BIONAIRE</t>
  </si>
  <si>
    <t xml:space="preserve">CIENCIAS CLÍNICAS </t>
  </si>
  <si>
    <t>video beam</t>
  </si>
  <si>
    <t>SMART TV 55" 4K UHD</t>
  </si>
  <si>
    <t>Samsung</t>
  </si>
  <si>
    <t>Ventilador</t>
  </si>
  <si>
    <t>Ventilador de Torre 81cm 3 Velocidades 65 Blanco FZ30 Recco</t>
  </si>
  <si>
    <t>Recco</t>
  </si>
  <si>
    <t xml:space="preserve">CIENCIAS DEL DEPORTE Y LA RECREACIÓN </t>
  </si>
  <si>
    <t>Ventilador de torre  BIONAIRE BT9115</t>
  </si>
  <si>
    <t>Bionaire</t>
  </si>
  <si>
    <t xml:space="preserve">CIENCIAS SOCIALES </t>
  </si>
  <si>
    <t>Video proyector</t>
  </si>
  <si>
    <t xml:space="preserve">DEPARTAMENTO DE FÍSICA </t>
  </si>
  <si>
    <t>Videoproyector tipo 1, XGA 3600 LUMEN HDMI VGA, EPSON/NEC.</t>
  </si>
  <si>
    <t>silla recepcion</t>
  </si>
  <si>
    <t>BANCADA CON DIFERENTES MEDIDAS CON ESTRUCTURA METÁLICA CROMADA Y SOPORTES ANTIDESLIZANTE.</t>
  </si>
  <si>
    <t>Tandem 3 Puestos Tapizados Verde Silla Sala Espera Metalica</t>
  </si>
  <si>
    <t>silla ejecutiva</t>
  </si>
  <si>
    <t xml:space="preserve">Silla Ejecutiva negra </t>
  </si>
  <si>
    <t>ninguna en especial</t>
  </si>
  <si>
    <t xml:space="preserve">silla interlocutor </t>
  </si>
  <si>
    <t xml:space="preserve">Silla que acompaña la ejecutiva para que el docente atienda los estudiantes </t>
  </si>
  <si>
    <t xml:space="preserve">ESPAÑOL Y COMUNICACIÓN AUDIOVISUAL </t>
  </si>
  <si>
    <t>FACULTAD DE BELLAS ARTES Y HUMANIDADES</t>
  </si>
  <si>
    <t xml:space="preserve">Archivador cuatro gavetas </t>
  </si>
  <si>
    <t>Archivador de cuatro gavetas metálico, con llave, de 1 mt de ancho</t>
  </si>
  <si>
    <t>generico</t>
  </si>
  <si>
    <t>Sillas tipo seretaria</t>
  </si>
  <si>
    <t xml:space="preserve">Sillas tipo secretaria ergonómicas y neumáticas. </t>
  </si>
  <si>
    <t>Carvajal</t>
  </si>
  <si>
    <t>EQUIPO</t>
  </si>
  <si>
    <t>Acondicionador de aire</t>
  </si>
  <si>
    <t>Tipo mini split de 18.000 btu/h.inverter</t>
  </si>
  <si>
    <t>Trane</t>
  </si>
  <si>
    <t>Silla tipo secretaria</t>
  </si>
  <si>
    <t xml:space="preserve">Silla secretaria ergonómica, hidráulica. </t>
  </si>
  <si>
    <t>Genérica</t>
  </si>
  <si>
    <t>Mesa para sala de juntas, con sus respectivas sillas tipo secretaria con capacidad para 14 personas.</t>
  </si>
  <si>
    <t xml:space="preserve"> Mesa de Juntas PORTO Esp. 4.00 x 1.20 en Formica 30mm Con Conectividad, incluye tres gromet porto</t>
  </si>
  <si>
    <t>PORTO</t>
  </si>
  <si>
    <t>PARLANTE</t>
  </si>
  <si>
    <t>Para programa de Lic. en  MúsicaModelo BRVXBBAlto 74mmMaterial Policarbonato de alta resistenciaTipo de batería Batería de iones de litio recargable 5200 mAhTipo de conector 3.5mmDistancia operativa 10 metros aproximadamenteAltavoz SiLargo 230mmUso Espacios ampliosAncho 92mmTipo (alámbrico/inalá</t>
  </si>
  <si>
    <t>BRAVE</t>
  </si>
  <si>
    <t>FACULTAD DE CIENCIAS AGRARIAS Y AGROINDUSTRIA</t>
  </si>
  <si>
    <t>EQUIPO DE COMUNICACIÓN</t>
  </si>
  <si>
    <t>Garmin Gpsmap 64st</t>
  </si>
  <si>
    <t>Pantalla en color legible a la luz de sol de 2.6 "Tamaño de pantalla: 1.43 x 2.15 pulgadas</t>
  </si>
  <si>
    <t>Garmin Gpsmap 64st, Topo Us 100k Con Gps</t>
  </si>
  <si>
    <t>GRAPADORA ELECTRICA</t>
  </si>
  <si>
    <t>GRAPA ELÉCTRICA CAPACIDAD 20 HOJAS</t>
  </si>
  <si>
    <t>N/A</t>
  </si>
  <si>
    <t>Ventilador de Torre Control Remoto Gris</t>
  </si>
  <si>
    <t>MONITOR</t>
  </si>
  <si>
    <t>MONITORPantalla 23" Resolución  1920 x 1080 full hd Conectores : VGA, DVI-D, HDMIGarantía 3 años MARCAS HP</t>
  </si>
  <si>
    <t>HP</t>
  </si>
  <si>
    <t>FACULTAD DE CIENCIAS AMBIENTALES</t>
  </si>
  <si>
    <t>IMPRESORA</t>
  </si>
  <si>
    <t>HP PRINTER LASERJET P1102W</t>
  </si>
  <si>
    <t>Sillas ergnomicas</t>
  </si>
  <si>
    <t>Para Jefes de Departamento o Programas</t>
  </si>
  <si>
    <t xml:space="preserve">Carvajal </t>
  </si>
  <si>
    <t>FACULTAD DE CIENCIAS BÁSICAS</t>
  </si>
  <si>
    <t>Sillas Interlocutoras</t>
  </si>
  <si>
    <t>Sillas interlocutoras  Isósceles Paño, para las sala 1A-124.</t>
  </si>
  <si>
    <t>Isósceles paño</t>
  </si>
  <si>
    <t>Silla ergonómica</t>
  </si>
  <si>
    <t>Silla</t>
  </si>
  <si>
    <t>Fiory Plus</t>
  </si>
  <si>
    <t>FACULTAD DE CIENCIAS EMPRESARIALES</t>
  </si>
  <si>
    <t>Videoproyector TIPO 1, XGA 3000-3600 LUMENS HDMI-VGA</t>
  </si>
  <si>
    <t>COMPUTADOR</t>
  </si>
  <si>
    <t xml:space="preserve">HP ProBook 430 G3 DELL Notebook Latitude 5250 LENOVO ThinkPad E460 </t>
  </si>
  <si>
    <t>FACULTAD DE INGENIERÍA MECÁNICA</t>
  </si>
  <si>
    <t>Sillas ergonómicas con apoya cabeza para profesores</t>
  </si>
  <si>
    <t>Desconocida</t>
  </si>
  <si>
    <t>Pantalla para computador 17 pulgadas</t>
  </si>
  <si>
    <t xml:space="preserve"> Video Proyector Tipo 1 XGA , 3000-3600 Lumens HDMI VGA</t>
  </si>
  <si>
    <t>Sistema para videoconferencias</t>
  </si>
  <si>
    <t>Sistema para realizar videoconferencias en sala de juntas, que incluya: micrófono, parlantes y videocámara</t>
  </si>
  <si>
    <t>TELEVISOR</t>
  </si>
  <si>
    <t>SMART TV 4K UHD 55"</t>
  </si>
  <si>
    <t>SAMSUNG o LG</t>
  </si>
  <si>
    <t>FACULTAD DE TECNOLOGÍA</t>
  </si>
  <si>
    <t>Sillas</t>
  </si>
  <si>
    <t>Sillas para docentes Escuela de industrial</t>
  </si>
  <si>
    <t>solo sillas</t>
  </si>
  <si>
    <t>INGENIERIA DE SISTEMAS Y COMPUTACIÓN</t>
  </si>
  <si>
    <t>silla</t>
  </si>
  <si>
    <t>Silla para sala de computo  SILLA SIGMA, CONCHA PLASTICA COLOR A ELEGIR, ESTRUCTURA  CROMADA</t>
  </si>
  <si>
    <t>MUMA</t>
  </si>
  <si>
    <t xml:space="preserve">mesa </t>
  </si>
  <si>
    <t xml:space="preserve">Mesa para puestos de trabajo </t>
  </si>
  <si>
    <t>INGENIERIA ELECTRICA</t>
  </si>
  <si>
    <t>EQUIPO OFICINA</t>
  </si>
  <si>
    <t>Estantes</t>
  </si>
  <si>
    <t xml:space="preserve">Repisas para poner equipos y materiales de laboratorio </t>
  </si>
  <si>
    <t>Multimarca</t>
  </si>
  <si>
    <t>SILLA OPERAI'IVA ESTELA ALTA CP.IRLANDA 630 SIN BRAZOS</t>
  </si>
  <si>
    <t>Se requieren con maletín porque son para prestamos de los docentes.</t>
  </si>
  <si>
    <t>Se necesitan base para instalaciones en dos salones multimedia</t>
  </si>
  <si>
    <t>CASIO, EPSON, RICOH, SONY, INFOCUS</t>
  </si>
  <si>
    <t>INGENIERIA FÍSICA</t>
  </si>
  <si>
    <t>Video proyector + Maletín</t>
  </si>
  <si>
    <t xml:space="preserve">Especificación Video Proyector Tipo 1 XGA , 3000-3600 Lumens HDMI VGA: EPSON/NEC, </t>
  </si>
  <si>
    <t>EPSON</t>
  </si>
  <si>
    <t xml:space="preserve">Monitor LCD </t>
  </si>
  <si>
    <t>MONITOR LCD MARCA HP V241 DE 23.6 PULGADAS</t>
  </si>
  <si>
    <t>SOTFWARE</t>
  </si>
  <si>
    <t>Licencia del Software ISIS Proteus</t>
  </si>
  <si>
    <t xml:space="preserve"> Licencia del Software ISIS Proteus, versión 8.6</t>
  </si>
  <si>
    <t>ISIS Proteus, versión 8.6</t>
  </si>
  <si>
    <t>Ventilador torre temporizador control remoto Bionaire BT9115R-LA013</t>
  </si>
  <si>
    <t>Silla Giratoria</t>
  </si>
  <si>
    <t>Silla Karla Negro</t>
  </si>
  <si>
    <t>Cualquiera</t>
  </si>
  <si>
    <t>Escritorios</t>
  </si>
  <si>
    <t>Se necesita Mesa o escritorio largo, para ubicar 5 computadores.</t>
  </si>
  <si>
    <t>LABORATORIO DE CIENCIAS TÉRMICAS</t>
  </si>
  <si>
    <t>Video Beam</t>
  </si>
  <si>
    <t>Dell - Hp - Sony - Panasonic</t>
  </si>
  <si>
    <t>Silla ergonómicas para uso en el laboratorio</t>
  </si>
  <si>
    <t>Muma - Lineas y Diseños</t>
  </si>
  <si>
    <t>LABORATORIO DE CORROSION</t>
  </si>
  <si>
    <t>CONTROLADOR DE TEMPERATURA</t>
  </si>
  <si>
    <t>Controlador de temperatura marca Autonics ref. TC4S 14R</t>
  </si>
  <si>
    <t>UNIDAD DE MANTENIMIENTO</t>
  </si>
  <si>
    <t>UNIDAD DE MANTENIMIENTO PARA AIRE COMPRIMIDO</t>
  </si>
  <si>
    <t>UNIDAD DE MANTENIMIENTO XMC DE 1/4</t>
  </si>
  <si>
    <t>LABORATORIO DE METALOGRAFIA</t>
  </si>
  <si>
    <t>SECADOR DE MANOS</t>
  </si>
  <si>
    <t>SECADOR DE MANOS DE PARED AUTOMATICO</t>
  </si>
  <si>
    <t>CORONA</t>
  </si>
  <si>
    <t>LABORATORIO DE RESISTENCIA DE MATERIALES</t>
  </si>
  <si>
    <t>Televisor</t>
  </si>
  <si>
    <t>TV55" UHD</t>
  </si>
  <si>
    <t>LABORATORIO DE TRIBOLOGIA</t>
  </si>
  <si>
    <t>Tv 40 plg</t>
  </si>
  <si>
    <t>Tv smart 40 plg 4G</t>
  </si>
  <si>
    <t>Cámara CCD</t>
  </si>
  <si>
    <t>Cámara CCD para microscopio metalográfico con adaptador</t>
  </si>
  <si>
    <t xml:space="preserve">Canon, Olympus, </t>
  </si>
  <si>
    <t>LENGUA INGLESA</t>
  </si>
  <si>
    <t xml:space="preserve">VENTILADOR TURBO SILENCE </t>
  </si>
  <si>
    <t>Ventilador Turbo Silence Extreme 18? 3 en 1 ( Pared, mesa y pedestal), proveedor LA 14</t>
  </si>
  <si>
    <t>Samurai</t>
  </si>
  <si>
    <t>MESA DE JUNTAS</t>
  </si>
  <si>
    <t>M101 MESA DE JUNTAS 200x100 FORMICA-VIDRIO CON CAJA DE CONECTIVIDAD (6 PUERTOS9. PROVEEDOR COMPUMUEBLES</t>
  </si>
  <si>
    <t>COMPUMUEBLES</t>
  </si>
  <si>
    <t>Q03 REPISA CERRADA PC AZ</t>
  </si>
  <si>
    <t>Q03 REPISA CERRADA PC AZ. PROVEEDOR COMPUBLUEBLES</t>
  </si>
  <si>
    <t>ARCHIVO A24 DOBLE 60X50X68 (ARCHIVADOR PARA ESCRITORIO)</t>
  </si>
  <si>
    <t>ARCHIVO A24 DOBLE 60X50X68 (ARCHIVADOR PARA ESCRITORIO), PROVEEDOR COMPUMUEBLES</t>
  </si>
  <si>
    <t>Nvivo Ver 11 Pro Academica - Single User -Perpetua</t>
  </si>
  <si>
    <t>Nvivo Ver 11 Pro Academica - Single User -Perpetua Plataforma Windows, fabricante QSR International. Proveedor Softwarestore Informática SAS</t>
  </si>
  <si>
    <t>Softwarestore Informática SAS</t>
  </si>
  <si>
    <t>CAMARA CANON FOTOGRAFICA</t>
  </si>
  <si>
    <t>CAMARA CANON FOTOGRAFICA SX540 INCLUYE MEMORIA Y ESTUCHE</t>
  </si>
  <si>
    <t>CANON</t>
  </si>
  <si>
    <t>PARLANTES BLUETOOTH</t>
  </si>
  <si>
    <t xml:space="preserve">PARLANTES BLUETOOTH MODELO SP925BT </t>
  </si>
  <si>
    <t>GENIUS</t>
  </si>
  <si>
    <t xml:space="preserve">MEDICINA COMUNITARIA </t>
  </si>
  <si>
    <t>MÚSICA</t>
  </si>
  <si>
    <t>MUEBLES ESPACIO ABIERTO PARA CUBÍCULO DE DOCENTE TRANSITORIO</t>
  </si>
  <si>
    <t>MUEBLES ESPACIO ABIERTO PARA CUBÍCULO DE DOCENTE TRANSITORIO:  ESCRITORIOS, CAJONERO, REPISA CON TAPA, PANELES DE SEPARACIÓN</t>
  </si>
  <si>
    <t>NO APLICA</t>
  </si>
  <si>
    <t>MUEBLES PARA CUBÍCULO DE DOCENTE  DE PLANTA</t>
  </si>
  <si>
    <t>ESCRITORIO EN L, SILLA, CAJONERO PARA ESCRITORIO, REPISAS CON PUERTA</t>
  </si>
  <si>
    <t>NO ESPECIFICA</t>
  </si>
  <si>
    <t>SAMURAI</t>
  </si>
  <si>
    <t xml:space="preserve">TECNOLOGÍA ELÉCTRICA </t>
  </si>
  <si>
    <t>Sillas blanca sin brazos</t>
  </si>
  <si>
    <t>Sillas blanca sin brazos para el Laboratorio de Relevación y Control</t>
  </si>
  <si>
    <t>RIMAX</t>
  </si>
  <si>
    <t xml:space="preserve">TECNOLOGÍA MECÁNICA               </t>
  </si>
  <si>
    <t>Tv 49" 124cm Samsung 49NU7300</t>
  </si>
  <si>
    <t>VIDEO PROYECTOR</t>
  </si>
  <si>
    <t>Ventilador SAMURAI Extreme 3 en 1 Blanco</t>
  </si>
  <si>
    <t>PERSIANAS</t>
  </si>
  <si>
    <t>ENROLLABLE PARA OFICINA</t>
  </si>
  <si>
    <t>Pentagrama</t>
  </si>
  <si>
    <t>LICENCIAS</t>
  </si>
  <si>
    <t>Software ASPEN HYSYS</t>
  </si>
  <si>
    <t>Licencia anual del Software ASPEN HYSYS</t>
  </si>
  <si>
    <t>ASPEN HYSYS</t>
  </si>
  <si>
    <t xml:space="preserve">TECNOLOGÍA QUÍMICA </t>
  </si>
  <si>
    <t>EQUIPO MEDICO Y QUIMICO</t>
  </si>
  <si>
    <t>Multímetro</t>
  </si>
  <si>
    <t>Voltimetro digital</t>
  </si>
  <si>
    <t>FLUKE MODELO 117</t>
  </si>
  <si>
    <t>Termómetro digital con sonda de temperatura</t>
  </si>
  <si>
    <t>Termómetro Digital. Calibrado con Una (1) Sonda. Incluye: Reporte de calibración rastreable NIST suministrado por fábrica, velcro y bandas magnéticas. Sonda en acero</t>
  </si>
  <si>
    <t>FISHER</t>
  </si>
  <si>
    <t>Mueble metalico con entrepaños</t>
  </si>
  <si>
    <t>Medidas Alto: 1.80 m; Ancho: 1.10 m  Profundidad: 45 cm Metalico con entrepaños.</t>
  </si>
  <si>
    <t xml:space="preserve">Fabricación </t>
  </si>
  <si>
    <t>Videoproyector Tipo 1 XGA 3000-3600 LUMENS, HDMI-VGA</t>
  </si>
  <si>
    <t>Manta de calentamiento para balones de 100 mL</t>
  </si>
  <si>
    <t>Manta de calentamiento para balones de 100 y 50 mL Control de temperatura</t>
  </si>
  <si>
    <t>Electrothermal</t>
  </si>
  <si>
    <t>Extractor de gases</t>
  </si>
  <si>
    <t>Extractor de gases tipo caracol. metalico con caja y conector a ducteria</t>
  </si>
  <si>
    <t>Fabricacion</t>
  </si>
  <si>
    <t>ESTUFA HORNO DE 55 LITROS DE CAPACIDAD</t>
  </si>
  <si>
    <t>Horno de calentamiento por conveccion natural. De 55 litros de capacidad aproximada.</t>
  </si>
  <si>
    <t>Binder; MMM</t>
  </si>
  <si>
    <t>Estufa de un puesto</t>
  </si>
  <si>
    <t xml:space="preserve">Estufa electrica de un puesto </t>
  </si>
  <si>
    <t>HACE</t>
  </si>
  <si>
    <t>MEDIDOR DE CONDUCTIVIDAD. CONDUCTIVIMETRO</t>
  </si>
  <si>
    <t>Rango de medición: 0,000 uS/cm?1.000 mS/cmExactitud: 0,5 en % del valor medido(±1 dígito) a Temperatura ambiente 5?30°CRango de Temperatura: -5,0?120,0°CExactitud (±1 dígito): 0,1Constante de la celda: Con solución Standard 0,01 mol/l KCCompensación de Temperatura.Incluye: Celda de conductividadCD para configuración USB Soporte multifuncional electrodo. Adaptador de corriente. Cubierta protectora polvo. Solución Standard de conductividad.</t>
  </si>
  <si>
    <t>SCHOTT SI ANALYTICS</t>
  </si>
  <si>
    <t>TURISMO SOSTENIBLE</t>
  </si>
  <si>
    <t>Mesa organizadora - archivador</t>
  </si>
  <si>
    <t>Mesa archivador - organizador de 40 cm de ancho</t>
  </si>
  <si>
    <t>Surtimuebles - alkosto</t>
  </si>
  <si>
    <t>ADMISIONES, REGISTRO Y CONTROL ACADÉMICO</t>
  </si>
  <si>
    <t xml:space="preserve">EPSON WF-C869R RIPS 4 in 1
Network MFP  </t>
  </si>
  <si>
    <t>Impresora 4-en-1,
con Wireless/Ethernet &amp; PCL/PS:
Imprime / Copia / Escanea / Fax</t>
  </si>
  <si>
    <t>Hewlett Packard</t>
  </si>
  <si>
    <t>ALMACEN GENERAL</t>
  </si>
  <si>
    <t>LÁPICES PARA TABLETA</t>
  </si>
  <si>
    <t xml:space="preserve">LÁPICES PARA IPAD AIR GP-B200:IOS- </t>
  </si>
  <si>
    <t>LICENCIA</t>
  </si>
  <si>
    <t>LICENCIA DE FILEMAKER PRO 17</t>
  </si>
  <si>
    <t>FILEMAKER</t>
  </si>
  <si>
    <t>ACTUALIZACIÓN LICENCIAS FILEMAKER</t>
  </si>
  <si>
    <t>ACTUALIZACIÓN LICENCIAS FILEMAKER DE VERSIÓN 16 A 17</t>
  </si>
  <si>
    <t>BIBLIOTECA E INFORMACIÓN CIENTÍFICA</t>
  </si>
  <si>
    <t>TECLADO &amp; MOUSE INALAMBRICO - PARA SALA DE REUNIONES Y SALA DE MEDIOS AUDIOVISUALES</t>
  </si>
  <si>
    <t xml:space="preserve">TECLADO Y MOUSE INALAMBRICO </t>
  </si>
  <si>
    <t>MICROSOFT</t>
  </si>
  <si>
    <t>TELEVISOR - PARA LA SALA DE MEDIOS AUDIOVISUALES</t>
  </si>
  <si>
    <t>TV 65" 164cm SAMSUNG QLED 65Q7F 4K-UHD Internet SMART TV PLANO.Pulgadas: 65Medida Diagonal: 164 cmSintonizador Digital DVB-T2: SIResolución: 4K UHDVelocidad Respuesta: 240 HzContraste: MEGAEntradas: HDMI (4) USB (3) COMPONENTE (1)Entradas de video: HDMI, USB, Y/Pb/PrTipo de Pantalla: LED</t>
  </si>
  <si>
    <t>SAMSUNG</t>
  </si>
  <si>
    <t>RENOVACIÓN SUSCRIPCIÓN SOFTWARE EZ PROXY</t>
  </si>
  <si>
    <t xml:space="preserve">EZ-PROXY </t>
  </si>
  <si>
    <t>REFERENCISTAS SAS</t>
  </si>
  <si>
    <t>CONTROL INTERNO</t>
  </si>
  <si>
    <t>Grabadora</t>
  </si>
  <si>
    <t>Philips DVT2710-00 Grabadora Periodística Convertidor Texto</t>
  </si>
  <si>
    <t>Philips</t>
  </si>
  <si>
    <t>GESTIÓN DE DOCUMENTOS</t>
  </si>
  <si>
    <t>MONITOR HP V241</t>
  </si>
  <si>
    <t>.</t>
  </si>
  <si>
    <t>GESTIÓN DE TECNOLOGIAS INFORMÁTICAS Y SISTEMAS DE INFORMACIÓN</t>
  </si>
  <si>
    <t>Diadema telefónica</t>
  </si>
  <si>
    <t xml:space="preserve">Diadema telefónica </t>
  </si>
  <si>
    <t>Teamviewer</t>
  </si>
  <si>
    <t>Actualizacion de 3 licencias Teamviewer 9 Business Licenicas Numeros:09-32104-79706-79423009-32104-175683-11822809-32104-576961-565322</t>
  </si>
  <si>
    <t>Microsoft NTFS</t>
  </si>
  <si>
    <t xml:space="preserve">Microsoft NTFS para Mac por Paragon 7 licencias </t>
  </si>
  <si>
    <t>Microsoft</t>
  </si>
  <si>
    <t>Teamviewer (1 Canal Premium) lic No. 09-31004-714034-83518 Valor renovacion anual (1 usuario concurrente, hasta 25 participantes)</t>
  </si>
  <si>
    <t>HPE ProLiant DL20</t>
  </si>
  <si>
    <t>HPE ProLiant DL20 Gen9 E3-1220v6 16GB U B140i 2LFF Non-hot plug 290W PS Server/TV 2x HPE 1TB SATA 6G 7.2K</t>
  </si>
  <si>
    <t>Solución para copias de seguridad NAS</t>
  </si>
  <si>
    <t>NAS Qnap Modelo TS-863U SKU TS-863U-RP-4G</t>
  </si>
  <si>
    <t>NAS</t>
  </si>
  <si>
    <t>Discos duros WD</t>
  </si>
  <si>
    <t>Discos duros WD 8TB Red Pro 7200 rpm SATA III 3.5" Internos</t>
  </si>
  <si>
    <t>WD</t>
  </si>
  <si>
    <t>GESTIÓN DEL TALENTO HUMANO</t>
  </si>
  <si>
    <t>DIADEMA DUAL PARA TELEFONO</t>
  </si>
  <si>
    <t>DIADEMA IP</t>
  </si>
  <si>
    <t>SUMADORA</t>
  </si>
  <si>
    <t>SUMADORA MARCA CASSIO</t>
  </si>
  <si>
    <t>CASSIO</t>
  </si>
  <si>
    <t>EQUIPO TERRESTRE</t>
  </si>
  <si>
    <t>PÉRTIGA TELESCÓPICA</t>
  </si>
  <si>
    <t>DE 7.6 METROS (25FT), 6, 100 KV, 100% TESTEADO POR OSHA Y ASTMF-711. PRECIO INCLUYE ENVÍO A PEREIRA</t>
  </si>
  <si>
    <t>TOLVA PARA REGADO DE CAUCHO</t>
  </si>
  <si>
    <t>Tolva para regado de caucho necesario para la cancha sintética</t>
  </si>
  <si>
    <t>Varias</t>
  </si>
  <si>
    <t xml:space="preserve">RECURSOS INFORMÁTICOS Y EDUCATIVOS </t>
  </si>
  <si>
    <t xml:space="preserve">Lápiz digital: Art Pen KP - KP701E2 </t>
  </si>
  <si>
    <t>Wacom</t>
  </si>
  <si>
    <t>Disco duro externo: Storage My Passport , 4 TB, USB 3.0</t>
  </si>
  <si>
    <t>Western Digital</t>
  </si>
  <si>
    <t>Pantalla led para computador</t>
  </si>
  <si>
    <t>Monitor Gamer 144 hz, 24 pulgadas, 1 ms Full HD. WEB.</t>
  </si>
  <si>
    <t>Licencias por 2 años Adobe STOCK</t>
  </si>
  <si>
    <t>Adobe</t>
  </si>
  <si>
    <t>Licencia Adobe Captivate</t>
  </si>
  <si>
    <t>RELACIONES INTERNACIONALES</t>
  </si>
  <si>
    <t xml:space="preserve">VICERECTORIA ACADÉMICA </t>
  </si>
  <si>
    <t>Grapadora Eléctrica</t>
  </si>
  <si>
    <t>Grapar resoluciones y documentos masivos que se gestionan en el CIARP</t>
  </si>
  <si>
    <t>N.A</t>
  </si>
  <si>
    <t xml:space="preserve">VICERRECTORIA INVESTIGACIONES INNOVACION Y EXTENSIÓN </t>
  </si>
  <si>
    <t xml:space="preserve">Acrobat </t>
  </si>
  <si>
    <t>Se requiere para convertir archivos en word,  proteger la información de los artículos de los proyectos de investigación - Licencia Perpetua</t>
  </si>
  <si>
    <t xml:space="preserve">ADOBE ACROBAT </t>
  </si>
  <si>
    <t xml:space="preserve">VICERRECTORIA RESPONSABILIDAD SOCIAL Y BIENESTAR UNIVERSITARIO </t>
  </si>
  <si>
    <t>PESA CON TALLIMETRO</t>
  </si>
  <si>
    <t>INDEFINIDA</t>
  </si>
  <si>
    <t>EQUIPO SALUD OCUPACIONAL</t>
  </si>
  <si>
    <t>PURIFICADOR DE AIRE</t>
  </si>
  <si>
    <t xml:space="preserve">Purificadores de aire, Tipo HEPA, 0.3 micrones, Polvo, polen, humo de tabaco, moho, alargenos, Químicos de pintura, mobiliario, productos de limpieza, Lavable que atrapa las partículas mas grandes. </t>
  </si>
  <si>
    <t>Ventiladores</t>
  </si>
  <si>
    <t>Ventiladores torre marca Bonaire</t>
  </si>
  <si>
    <t>Bonaire</t>
  </si>
  <si>
    <t>Ventilador de torre de 36 pulgadas</t>
  </si>
  <si>
    <t>Home elements</t>
  </si>
  <si>
    <t>GAVETERO DOBLE PARA AUDIOVISUALES</t>
  </si>
  <si>
    <t>Gavetero doble para av de 16 gavetas para CD. Cada gaveta con tres espacios. Manijas embebidas del ancho de la gaveta. Capacidad aproximada :800 CD en caja. Altura 1.20 Ancho 1.00 Fondo 0.60m.</t>
  </si>
  <si>
    <t>SILLA DE ESCRITORIO</t>
  </si>
  <si>
    <t>SILLA PARA PUESTOS DE TRABAJO</t>
  </si>
  <si>
    <t>Sillas de espaldar medio</t>
  </si>
  <si>
    <t>Sillas de espaldar medio. Personal de diseño gráfico.</t>
  </si>
  <si>
    <t>silla espaldar alto</t>
  </si>
  <si>
    <t>silla espaldar alto. 1 Para WEB.6 para televisión y marca.</t>
  </si>
  <si>
    <t>SILLA ESCRITORIO</t>
  </si>
  <si>
    <t>ESCRITORIO LAVABLE</t>
  </si>
  <si>
    <t>SILLAS PARA SALA DE ESPERA</t>
  </si>
  <si>
    <t>GESTIÓN FINANCIERA</t>
  </si>
  <si>
    <t>MUEBLE ENTRE COLUMNAS 1</t>
  </si>
  <si>
    <t>Estructura en melamina blanca. Con cubos abiertos y con puerta enchpados en formica de color a definir. Largo 2.05m x alto 2.38m, fondo 0.45m</t>
  </si>
  <si>
    <t>MUEBLE ENTRE COLUMNAS 2</t>
  </si>
  <si>
    <t>Estructura en melamina blanca. Con cubos abiertos y con puerta enchpados en formica de color a definir. Largo 3.30m x alto 2.38m, fondo 0.45m.</t>
  </si>
  <si>
    <t>MUEBLE ENTRE COLUMNAS 3</t>
  </si>
  <si>
    <t>Estructura en melamina blanca. Con cubos abiertos y con puerta enchpados en formica de color a definir. Largo 3.55+0.62m x alto 2.38m, fondo 0.45m.</t>
  </si>
  <si>
    <t>MUEBLE ENTRE COLUMNAS PRESUPUESTOS.</t>
  </si>
  <si>
    <t>Tapa falsa en melamina hasta 0.90 de altura, repisas con espaldar enchapadas en formica color a definir</t>
  </si>
  <si>
    <t>ALMACENAMIENTOS DE PARED</t>
  </si>
  <si>
    <t>Compras (5) Cubos entamborados enchapados enformica de 0.60 x 0.60,con espaldar y (6) bibliotecasAZ oficio largo 0.90 x alto0.40m</t>
  </si>
  <si>
    <t>PROYECTOS (6) Cubos entamborados enchapados enformica de 0.60 x 0.60,con espaldar, (2) bibliotecasAZ oficio largo 0,75, (2) largo 0.90 y (2) largo 1.05 x alto0.40m</t>
  </si>
  <si>
    <t>COMPLEMENTO MUEBLE IMPRESIÓN</t>
  </si>
  <si>
    <t>Enchape a muro, largo 1.15m +0.65m x alto 2.40m en formica. Dos bibliotecas AZ oficio, un cubo entamborado con espaldar y tres entrepaños entamborados. NO INCLUYE MUEBLE DE PISO (Esta considerado en la cotización de mobiliario de linea).</t>
  </si>
  <si>
    <t>MUEBLE CAJA FUERTE</t>
  </si>
  <si>
    <t>Espacio de 0.60m x 0.60m x 0.60m para caja fuerte, enchape de pared en la parte inferior y gabinete superior. Alto total 1.90m.</t>
  </si>
  <si>
    <t>VENTANILLA ALMACENAMIENTO ADICIONAL A PARED</t>
  </si>
  <si>
    <t>BibliotecasAZ oficio largo 0,75, (2) largo 0.90</t>
  </si>
  <si>
    <t>VENTANILLA ALMACENAMIENTO ADICIONAL BAJO</t>
  </si>
  <si>
    <t>Gabinete 2 niveles entrepaños 0.70 x 0.90 x 0.49 Frente Metálico ACTIVE II con superficie</t>
  </si>
  <si>
    <t>ISLAS OPERATIVAS, COMPLEMENTO ALMACENAMIENTOS</t>
  </si>
  <si>
    <t>(2) Archivador 2 niveles 0.70 x 0.90 x 0.49 Frente Metálico ACTIVE II + (2) Gabinete 2 niveles entrepaños 0.70 x 0.90 x 0.49 Frente Metálico ACTIVE II con superficie</t>
  </si>
  <si>
    <t>VICERRECTORIA ADMINISTRATIVA Y FINANCIERA</t>
  </si>
  <si>
    <t>Tv 58" 146cm Samsung</t>
  </si>
  <si>
    <t>RECTORIA - JOVENES EN ACCIÓN</t>
  </si>
  <si>
    <t>Escaner tipo 2</t>
  </si>
  <si>
    <t>Epson DS6500, Canon igamen Formula DR-2020</t>
  </si>
  <si>
    <t>Escaner HP</t>
  </si>
  <si>
    <t>Escaner CANON</t>
  </si>
  <si>
    <t>TV 55''</t>
  </si>
  <si>
    <t>LG</t>
  </si>
  <si>
    <t xml:space="preserve">Tablero en vidrio templado </t>
  </si>
  <si>
    <t>Acrílicos Alfa</t>
  </si>
  <si>
    <t>VICERRECTORÍA ADMINISTRATIVA Y FINANCIERA</t>
  </si>
  <si>
    <t>EQUIPO AUNDIVISUAL</t>
  </si>
  <si>
    <t>Tv 65"</t>
  </si>
  <si>
    <t>Mini Split
de 12.000 BTU/HR inverter</t>
  </si>
  <si>
    <t>Panasonic</t>
  </si>
  <si>
    <t>Estantería</t>
  </si>
  <si>
    <t>(Incluye instalación).</t>
  </si>
  <si>
    <t>Supermuebles</t>
  </si>
  <si>
    <t>VICERRECTORÍA ACADÉMICA, VICERRECTORÍA ADMINISTRATIVA Y FINANCIERA, GESTIÓN DE TECNOLOGIAS INFORMÁTICAS Y SISTEMAS DE INFORMACIÓN Y GESTIÓN FINANCIERA</t>
  </si>
  <si>
    <t>Persianas</t>
  </si>
  <si>
    <t>Armony</t>
  </si>
  <si>
    <t>TESORERÍA</t>
  </si>
  <si>
    <t>Responsable: Diego Hernández Moncada</t>
  </si>
  <si>
    <t>Disco duro</t>
  </si>
  <si>
    <t>Adata</t>
  </si>
  <si>
    <t>Mesa</t>
  </si>
  <si>
    <t>Perchero</t>
  </si>
  <si>
    <t>Sillas para sala de juntas</t>
  </si>
  <si>
    <t>Sillas interlocutora</t>
  </si>
  <si>
    <t>Oster</t>
  </si>
  <si>
    <t>RECTORÍA</t>
  </si>
  <si>
    <t>Teléfono análogo Manos libres</t>
  </si>
  <si>
    <t>Sillas Operativa alta</t>
  </si>
  <si>
    <t>Sillas Operativa media</t>
  </si>
  <si>
    <t xml:space="preserve">Sillas Operativa </t>
  </si>
  <si>
    <t>Adaptador modular - diadema</t>
  </si>
  <si>
    <t>Plantronics</t>
  </si>
  <si>
    <t>Ventilador de escritorio, pequeño</t>
  </si>
  <si>
    <t>Ventilador de escritorio, pequeño (pendiente definir modelo)</t>
  </si>
  <si>
    <t>Licencia Adobe Creative Cloud</t>
  </si>
  <si>
    <t>Adobe Creative Cloud Incluye todas las aplicaciones, servicios complementario, aplicaciones móviles y Renovación. Suscripción Licencia Académica Para Mac o Windows Multiidioma</t>
  </si>
  <si>
    <t>Adobe
Microtrón</t>
  </si>
  <si>
    <t>Unidad de estado solido 960 gb</t>
  </si>
  <si>
    <t>Archivador</t>
  </si>
  <si>
    <t>Se requiere para mejorar las condiciones del area de trabajo</t>
  </si>
  <si>
    <t>EQUIPO DE MANTENIMIENTO</t>
  </si>
  <si>
    <t>Blower Soplador</t>
  </si>
  <si>
    <t>Makita</t>
  </si>
  <si>
    <t>Blower Soplador inalámbrico</t>
  </si>
  <si>
    <t>EQUIPO INSTITUCIONAL</t>
  </si>
  <si>
    <t>Lector Biométrico</t>
  </si>
  <si>
    <t>GESTIÓN DE PRESUPUESTO</t>
  </si>
  <si>
    <t>EQUIPO DE OFICINA</t>
  </si>
  <si>
    <t>SOPORTE</t>
  </si>
  <si>
    <t>Televisor 65"</t>
  </si>
  <si>
    <t xml:space="preserve"> cámara digital CMOS color para microscopio CX23 trinocular</t>
  </si>
  <si>
    <t>INCLUYE TUBO ADAPTADOR OLYMPUS 1X O 0,5X, para el microscopio CX23 trinocular</t>
  </si>
  <si>
    <t>Deshumidificador</t>
  </si>
  <si>
    <t xml:space="preserve">Frigidaire </t>
  </si>
  <si>
    <t>Equipo institucional</t>
  </si>
  <si>
    <t>Equipo y enseres academia</t>
  </si>
  <si>
    <t>Equipo administrativo</t>
  </si>
  <si>
    <t>Equipo y maquinas para oficina</t>
  </si>
  <si>
    <t>Mobiliario y enseres</t>
  </si>
  <si>
    <t xml:space="preserve">
Equipo administrativa</t>
  </si>
  <si>
    <t xml:space="preserve">
Equipo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</si>
</sst>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b/>
      <sz val="8"/>
      <color theme="1"/>
      <name val="Tahoma"/>
      <family val="2"/>
    </font>
    <font>
      <sz val="11"/>
      <color theme="1"/>
      <name val="Calibri"/>
      <family val="2"/>
    </font>
    <font>
      <sz val="8"/>
      <color theme="1"/>
      <name val="Arial"/>
      <family val="2"/>
    </font>
    <font>
      <b/>
      <sz val="8"/>
      <color theme="1"/>
      <name val="Arial"/>
      <family val="2"/>
    </font>
  </fonts>
  <fills count="4">
    <fill>
      <patternFill patternType="none"/>
    </fill>
    <fill>
      <patternFill patternType="gray125"/>
    </fill>
    <fill>
      <patternFill patternType="solid">
        <fgColor rgb="FFCFE0F1"/>
      </patternFill>
    </fill>
    <fill>
      <patternFill patternType="solid">
        <fgColor theme="4" tint="0.79998168889431442"/>
        <bgColor indexed="64"/>
      </patternFill>
    </fill>
  </fills>
  <borders count="6">
    <border>
      <left/>
      <right/>
      <top/>
      <bottom/>
      <diagonal/>
    </border>
    <border>
      <left style="thin">
        <color rgb="FF777777"/>
      </left>
      <right/>
      <top style="thin">
        <color rgb="FF777777"/>
      </top>
      <bottom style="thin">
        <color rgb="FF777777"/>
      </bottom>
      <diagonal/>
    </border>
    <border>
      <left/>
      <right/>
      <top style="thin">
        <color rgb="FF777777"/>
      </top>
      <bottom style="thin">
        <color rgb="FF777777"/>
      </bottom>
      <diagonal/>
    </border>
    <border>
      <left/>
      <right style="thin">
        <color rgb="FF777777"/>
      </right>
      <top style="thin">
        <color rgb="FF777777"/>
      </top>
      <bottom style="thin">
        <color rgb="FF777777"/>
      </bottom>
      <diagonal/>
    </border>
    <border>
      <left style="thin">
        <color rgb="FF777777"/>
      </left>
      <right style="thin">
        <color rgb="FF777777"/>
      </right>
      <top style="thin">
        <color rgb="FF777777"/>
      </top>
      <bottom style="thin">
        <color rgb="FF777777"/>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2" fillId="0" borderId="0"/>
  </cellStyleXfs>
  <cellXfs count="19">
    <xf numFmtId="0" fontId="0" fillId="0" borderId="0" xfId="0"/>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5" xfId="1" applyFont="1" applyBorder="1" applyAlignment="1">
      <alignment horizontal="left" vertical="center" wrapText="1"/>
    </xf>
    <xf numFmtId="0" fontId="3" fillId="0" borderId="5" xfId="1" applyFont="1" applyBorder="1" applyAlignment="1">
      <alignment horizontal="center" vertical="center" wrapText="1"/>
    </xf>
    <xf numFmtId="164" fontId="3" fillId="0" borderId="5" xfId="1" applyNumberFormat="1" applyFont="1" applyBorder="1" applyAlignment="1">
      <alignment horizontal="center" vertical="center" wrapText="1"/>
    </xf>
    <xf numFmtId="0" fontId="3" fillId="0" borderId="5" xfId="1"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0" fontId="3" fillId="0" borderId="5" xfId="0" applyFont="1" applyBorder="1" applyAlignment="1">
      <alignment horizontal="left" vertical="center" wrapText="1"/>
    </xf>
    <xf numFmtId="164" fontId="3" fillId="3" borderId="5" xfId="1" applyNumberFormat="1" applyFont="1" applyFill="1" applyBorder="1" applyAlignment="1">
      <alignment horizontal="center" vertical="center" wrapText="1"/>
    </xf>
    <xf numFmtId="164" fontId="3" fillId="3" borderId="5"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xf>
    <xf numFmtId="164" fontId="4" fillId="3" borderId="5" xfId="1"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5"/>
  <sheetViews>
    <sheetView tabSelected="1" workbookViewId="0">
      <selection activeCell="A2" sqref="A1:A1048576"/>
    </sheetView>
  </sheetViews>
  <sheetFormatPr baseColWidth="10" defaultRowHeight="15" x14ac:dyDescent="0.25"/>
  <cols>
    <col min="1" max="1" width="27" style="14" bestFit="1" customWidth="1"/>
    <col min="2" max="2" width="24.28515625" style="14" customWidth="1"/>
    <col min="3" max="3" width="17.7109375" customWidth="1"/>
    <col min="4" max="4" width="24.85546875" style="14" customWidth="1"/>
    <col min="5" max="5" width="69" style="13" customWidth="1"/>
    <col min="6" max="6" width="14.5703125" customWidth="1"/>
    <col min="8" max="8" width="9.7109375" bestFit="1" customWidth="1"/>
    <col min="9" max="9" width="12.140625" bestFit="1" customWidth="1"/>
  </cols>
  <sheetData>
    <row r="1" spans="1:9" x14ac:dyDescent="0.25">
      <c r="A1" s="16" t="s">
        <v>0</v>
      </c>
      <c r="B1" s="17"/>
      <c r="C1" s="17"/>
      <c r="D1" s="17"/>
      <c r="E1" s="17"/>
      <c r="F1" s="17"/>
      <c r="G1" s="17"/>
      <c r="H1" s="17"/>
      <c r="I1" s="18"/>
    </row>
    <row r="3" spans="1:9" ht="21" x14ac:dyDescent="0.25">
      <c r="A3" s="1" t="s">
        <v>1</v>
      </c>
      <c r="B3" s="2" t="s">
        <v>2</v>
      </c>
      <c r="C3" s="1" t="s">
        <v>3</v>
      </c>
      <c r="D3" s="1" t="s">
        <v>4</v>
      </c>
      <c r="E3" s="1" t="s">
        <v>5</v>
      </c>
      <c r="F3" s="1" t="s">
        <v>6</v>
      </c>
      <c r="G3" s="1" t="s">
        <v>7</v>
      </c>
      <c r="H3" s="1" t="s">
        <v>8</v>
      </c>
      <c r="I3" s="1" t="s">
        <v>9</v>
      </c>
    </row>
    <row r="4" spans="1:9" ht="22.5" x14ac:dyDescent="0.25">
      <c r="A4" s="4" t="s">
        <v>435</v>
      </c>
      <c r="B4" s="4" t="s">
        <v>10</v>
      </c>
      <c r="C4" s="4" t="s">
        <v>11</v>
      </c>
      <c r="D4" s="4" t="s">
        <v>12</v>
      </c>
      <c r="E4" s="3" t="s">
        <v>13</v>
      </c>
      <c r="F4" s="4" t="s">
        <v>14</v>
      </c>
      <c r="G4" s="5">
        <v>5996000</v>
      </c>
      <c r="H4" s="6">
        <v>10</v>
      </c>
      <c r="I4" s="11">
        <f t="shared" ref="I4:I33" si="0">G4*H4</f>
        <v>59960000</v>
      </c>
    </row>
    <row r="5" spans="1:9" ht="67.5" x14ac:dyDescent="0.25">
      <c r="A5" s="4" t="s">
        <v>435</v>
      </c>
      <c r="B5" s="4" t="s">
        <v>15</v>
      </c>
      <c r="C5" s="4" t="s">
        <v>16</v>
      </c>
      <c r="D5" s="4" t="s">
        <v>17</v>
      </c>
      <c r="E5" s="3" t="s">
        <v>18</v>
      </c>
      <c r="F5" s="4" t="s">
        <v>19</v>
      </c>
      <c r="G5" s="5">
        <v>85000000</v>
      </c>
      <c r="H5" s="6">
        <v>1</v>
      </c>
      <c r="I5" s="11">
        <f t="shared" si="0"/>
        <v>85000000</v>
      </c>
    </row>
    <row r="6" spans="1:9" ht="33.75" x14ac:dyDescent="0.25">
      <c r="A6" s="4" t="s">
        <v>435</v>
      </c>
      <c r="B6" s="4" t="s">
        <v>15</v>
      </c>
      <c r="C6" s="4" t="s">
        <v>20</v>
      </c>
      <c r="D6" s="4" t="s">
        <v>21</v>
      </c>
      <c r="E6" s="3" t="s">
        <v>22</v>
      </c>
      <c r="F6" s="4" t="s">
        <v>23</v>
      </c>
      <c r="G6" s="5">
        <v>17000000</v>
      </c>
      <c r="H6" s="6">
        <v>1</v>
      </c>
      <c r="I6" s="11">
        <f t="shared" si="0"/>
        <v>17000000</v>
      </c>
    </row>
    <row r="7" spans="1:9" ht="22.5" x14ac:dyDescent="0.25">
      <c r="A7" s="4" t="s">
        <v>435</v>
      </c>
      <c r="B7" s="4" t="s">
        <v>15</v>
      </c>
      <c r="C7" s="4" t="s">
        <v>20</v>
      </c>
      <c r="D7" s="4" t="s">
        <v>24</v>
      </c>
      <c r="E7" s="3" t="s">
        <v>25</v>
      </c>
      <c r="F7" s="4" t="s">
        <v>26</v>
      </c>
      <c r="G7" s="5">
        <v>530000</v>
      </c>
      <c r="H7" s="6">
        <v>80</v>
      </c>
      <c r="I7" s="11">
        <f t="shared" si="0"/>
        <v>42400000</v>
      </c>
    </row>
    <row r="8" spans="1:9" x14ac:dyDescent="0.25">
      <c r="A8" s="4" t="s">
        <v>436</v>
      </c>
      <c r="B8" s="7" t="s">
        <v>27</v>
      </c>
      <c r="C8" s="7" t="s">
        <v>28</v>
      </c>
      <c r="D8" s="7" t="s">
        <v>29</v>
      </c>
      <c r="E8" s="10" t="s">
        <v>31</v>
      </c>
      <c r="F8" s="7" t="s">
        <v>32</v>
      </c>
      <c r="G8" s="9">
        <v>2600000</v>
      </c>
      <c r="H8" s="8">
        <v>2</v>
      </c>
      <c r="I8" s="12">
        <f t="shared" si="0"/>
        <v>5200000</v>
      </c>
    </row>
    <row r="9" spans="1:9" ht="45" x14ac:dyDescent="0.25">
      <c r="A9" s="4" t="s">
        <v>436</v>
      </c>
      <c r="B9" s="7" t="s">
        <v>33</v>
      </c>
      <c r="C9" s="7" t="s">
        <v>28</v>
      </c>
      <c r="D9" s="7" t="s">
        <v>34</v>
      </c>
      <c r="E9" s="10"/>
      <c r="F9" s="7" t="s">
        <v>35</v>
      </c>
      <c r="G9" s="9">
        <v>2600000</v>
      </c>
      <c r="H9" s="8">
        <v>6</v>
      </c>
      <c r="I9" s="12">
        <f t="shared" si="0"/>
        <v>15600000</v>
      </c>
    </row>
    <row r="10" spans="1:9" x14ac:dyDescent="0.25">
      <c r="A10" s="4" t="s">
        <v>436</v>
      </c>
      <c r="B10" s="7" t="s">
        <v>33</v>
      </c>
      <c r="C10" s="7" t="s">
        <v>20</v>
      </c>
      <c r="D10" s="7" t="s">
        <v>36</v>
      </c>
      <c r="E10" s="10"/>
      <c r="F10" s="7" t="s">
        <v>37</v>
      </c>
      <c r="G10" s="9">
        <v>297190</v>
      </c>
      <c r="H10" s="8">
        <v>10</v>
      </c>
      <c r="I10" s="12">
        <f t="shared" si="0"/>
        <v>2971900</v>
      </c>
    </row>
    <row r="11" spans="1:9" ht="45" x14ac:dyDescent="0.25">
      <c r="A11" s="4" t="s">
        <v>436</v>
      </c>
      <c r="B11" s="7" t="s">
        <v>38</v>
      </c>
      <c r="C11" s="7" t="s">
        <v>28</v>
      </c>
      <c r="D11" s="7" t="s">
        <v>39</v>
      </c>
      <c r="E11" s="10"/>
      <c r="F11" s="7" t="s">
        <v>35</v>
      </c>
      <c r="G11" s="9">
        <v>2600000</v>
      </c>
      <c r="H11" s="7">
        <v>3</v>
      </c>
      <c r="I11" s="12">
        <f t="shared" si="0"/>
        <v>7800000</v>
      </c>
    </row>
    <row r="12" spans="1:9" x14ac:dyDescent="0.25">
      <c r="A12" s="4" t="s">
        <v>436</v>
      </c>
      <c r="B12" s="7" t="s">
        <v>38</v>
      </c>
      <c r="C12" s="7" t="s">
        <v>28</v>
      </c>
      <c r="D12" s="7" t="s">
        <v>40</v>
      </c>
      <c r="E12" s="10" t="s">
        <v>40</v>
      </c>
      <c r="F12" s="7" t="s">
        <v>41</v>
      </c>
      <c r="G12" s="9">
        <v>3000000</v>
      </c>
      <c r="H12" s="8">
        <v>1</v>
      </c>
      <c r="I12" s="12">
        <f t="shared" si="0"/>
        <v>3000000</v>
      </c>
    </row>
    <row r="13" spans="1:9" x14ac:dyDescent="0.25">
      <c r="A13" s="4" t="s">
        <v>436</v>
      </c>
      <c r="B13" s="7" t="s">
        <v>38</v>
      </c>
      <c r="C13" s="7" t="s">
        <v>20</v>
      </c>
      <c r="D13" s="7" t="s">
        <v>42</v>
      </c>
      <c r="E13" s="10" t="s">
        <v>43</v>
      </c>
      <c r="F13" s="7" t="s">
        <v>44</v>
      </c>
      <c r="G13" s="9">
        <v>300000</v>
      </c>
      <c r="H13" s="8">
        <v>5</v>
      </c>
      <c r="I13" s="12">
        <f t="shared" si="0"/>
        <v>1500000</v>
      </c>
    </row>
    <row r="14" spans="1:9" ht="45" x14ac:dyDescent="0.25">
      <c r="A14" s="4" t="s">
        <v>436</v>
      </c>
      <c r="B14" s="7" t="s">
        <v>45</v>
      </c>
      <c r="C14" s="7" t="s">
        <v>28</v>
      </c>
      <c r="D14" s="7" t="s">
        <v>34</v>
      </c>
      <c r="E14" s="10"/>
      <c r="F14" s="7" t="s">
        <v>35</v>
      </c>
      <c r="G14" s="9">
        <v>2600000</v>
      </c>
      <c r="H14" s="8">
        <v>3</v>
      </c>
      <c r="I14" s="12">
        <f t="shared" si="0"/>
        <v>7800000</v>
      </c>
    </row>
    <row r="15" spans="1:9" ht="22.5" x14ac:dyDescent="0.25">
      <c r="A15" s="4" t="s">
        <v>436</v>
      </c>
      <c r="B15" s="4" t="s">
        <v>45</v>
      </c>
      <c r="C15" s="4" t="s">
        <v>20</v>
      </c>
      <c r="D15" s="4" t="s">
        <v>42</v>
      </c>
      <c r="E15" s="3" t="s">
        <v>46</v>
      </c>
      <c r="F15" s="4" t="s">
        <v>47</v>
      </c>
      <c r="G15" s="5">
        <v>304000</v>
      </c>
      <c r="H15" s="6">
        <v>2</v>
      </c>
      <c r="I15" s="11">
        <f t="shared" si="0"/>
        <v>608000</v>
      </c>
    </row>
    <row r="16" spans="1:9" x14ac:dyDescent="0.25">
      <c r="A16" s="4" t="s">
        <v>436</v>
      </c>
      <c r="B16" s="4" t="s">
        <v>48</v>
      </c>
      <c r="C16" s="4" t="s">
        <v>28</v>
      </c>
      <c r="D16" s="4" t="s">
        <v>49</v>
      </c>
      <c r="E16" s="3" t="s">
        <v>30</v>
      </c>
      <c r="F16" s="4"/>
      <c r="G16" s="5">
        <v>2600000</v>
      </c>
      <c r="H16" s="6">
        <v>2</v>
      </c>
      <c r="I16" s="11">
        <f t="shared" si="0"/>
        <v>5200000</v>
      </c>
    </row>
    <row r="17" spans="1:9" ht="45" x14ac:dyDescent="0.25">
      <c r="A17" s="4" t="s">
        <v>436</v>
      </c>
      <c r="B17" s="4" t="s">
        <v>50</v>
      </c>
      <c r="C17" s="4" t="s">
        <v>28</v>
      </c>
      <c r="D17" s="4" t="s">
        <v>49</v>
      </c>
      <c r="E17" s="3" t="s">
        <v>51</v>
      </c>
      <c r="F17" s="4" t="s">
        <v>51</v>
      </c>
      <c r="G17" s="5">
        <v>2900000</v>
      </c>
      <c r="H17" s="6">
        <v>1</v>
      </c>
      <c r="I17" s="11">
        <f t="shared" si="0"/>
        <v>2900000</v>
      </c>
    </row>
    <row r="18" spans="1:9" ht="45" x14ac:dyDescent="0.25">
      <c r="A18" s="4" t="s">
        <v>436</v>
      </c>
      <c r="B18" s="4" t="s">
        <v>50</v>
      </c>
      <c r="C18" s="4" t="s">
        <v>20</v>
      </c>
      <c r="D18" s="4" t="s">
        <v>52</v>
      </c>
      <c r="E18" s="3" t="s">
        <v>53</v>
      </c>
      <c r="F18" s="4" t="s">
        <v>54</v>
      </c>
      <c r="G18" s="5">
        <v>570000</v>
      </c>
      <c r="H18" s="6">
        <v>2</v>
      </c>
      <c r="I18" s="11">
        <f t="shared" si="0"/>
        <v>1140000</v>
      </c>
    </row>
    <row r="19" spans="1:9" ht="22.5" x14ac:dyDescent="0.25">
      <c r="A19" s="4" t="s">
        <v>436</v>
      </c>
      <c r="B19" s="7" t="s">
        <v>50</v>
      </c>
      <c r="C19" s="7" t="s">
        <v>20</v>
      </c>
      <c r="D19" s="7" t="s">
        <v>55</v>
      </c>
      <c r="E19" s="10" t="s">
        <v>56</v>
      </c>
      <c r="F19" s="7" t="s">
        <v>57</v>
      </c>
      <c r="G19" s="9">
        <v>400000</v>
      </c>
      <c r="H19" s="8">
        <v>20</v>
      </c>
      <c r="I19" s="12">
        <f t="shared" si="0"/>
        <v>8000000</v>
      </c>
    </row>
    <row r="20" spans="1:9" ht="22.5" x14ac:dyDescent="0.25">
      <c r="A20" s="4" t="s">
        <v>436</v>
      </c>
      <c r="B20" s="7" t="s">
        <v>50</v>
      </c>
      <c r="C20" s="7" t="s">
        <v>20</v>
      </c>
      <c r="D20" s="7" t="s">
        <v>58</v>
      </c>
      <c r="E20" s="10" t="s">
        <v>59</v>
      </c>
      <c r="F20" s="7" t="s">
        <v>57</v>
      </c>
      <c r="G20" s="9">
        <v>270000</v>
      </c>
      <c r="H20" s="8">
        <v>20</v>
      </c>
      <c r="I20" s="12">
        <f t="shared" si="0"/>
        <v>5400000</v>
      </c>
    </row>
    <row r="21" spans="1:9" ht="22.5" x14ac:dyDescent="0.25">
      <c r="A21" s="4" t="s">
        <v>436</v>
      </c>
      <c r="B21" s="7" t="s">
        <v>60</v>
      </c>
      <c r="C21" s="7" t="s">
        <v>28</v>
      </c>
      <c r="D21" s="7" t="s">
        <v>34</v>
      </c>
      <c r="E21" s="10" t="s">
        <v>30</v>
      </c>
      <c r="F21" s="7"/>
      <c r="G21" s="9">
        <v>2600000</v>
      </c>
      <c r="H21" s="8">
        <v>1</v>
      </c>
      <c r="I21" s="12">
        <f t="shared" si="0"/>
        <v>2600000</v>
      </c>
    </row>
    <row r="22" spans="1:9" ht="22.5" x14ac:dyDescent="0.25">
      <c r="A22" s="4" t="s">
        <v>436</v>
      </c>
      <c r="B22" s="7" t="s">
        <v>61</v>
      </c>
      <c r="C22" s="7" t="s">
        <v>20</v>
      </c>
      <c r="D22" s="7" t="s">
        <v>62</v>
      </c>
      <c r="E22" s="10" t="s">
        <v>63</v>
      </c>
      <c r="F22" s="7" t="s">
        <v>64</v>
      </c>
      <c r="G22" s="9">
        <v>800000</v>
      </c>
      <c r="H22" s="7">
        <v>1</v>
      </c>
      <c r="I22" s="12">
        <f t="shared" si="0"/>
        <v>800000</v>
      </c>
    </row>
    <row r="23" spans="1:9" ht="22.5" x14ac:dyDescent="0.25">
      <c r="A23" s="4" t="s">
        <v>436</v>
      </c>
      <c r="B23" s="7" t="s">
        <v>61</v>
      </c>
      <c r="C23" s="7" t="s">
        <v>20</v>
      </c>
      <c r="D23" s="7" t="s">
        <v>65</v>
      </c>
      <c r="E23" s="10" t="s">
        <v>66</v>
      </c>
      <c r="F23" s="7" t="s">
        <v>67</v>
      </c>
      <c r="G23" s="9">
        <v>400000</v>
      </c>
      <c r="H23" s="8">
        <v>14</v>
      </c>
      <c r="I23" s="12">
        <v>6357456</v>
      </c>
    </row>
    <row r="24" spans="1:9" ht="22.5" x14ac:dyDescent="0.25">
      <c r="A24" s="4" t="s">
        <v>436</v>
      </c>
      <c r="B24" s="7" t="s">
        <v>61</v>
      </c>
      <c r="C24" s="7" t="s">
        <v>20</v>
      </c>
      <c r="D24" s="7" t="s">
        <v>65</v>
      </c>
      <c r="E24" s="10" t="s">
        <v>66</v>
      </c>
      <c r="F24" s="7" t="s">
        <v>67</v>
      </c>
      <c r="G24" s="9">
        <v>400000</v>
      </c>
      <c r="H24" s="8">
        <v>14</v>
      </c>
      <c r="I24" s="12">
        <f t="shared" si="0"/>
        <v>5600000</v>
      </c>
    </row>
    <row r="25" spans="1:9" ht="22.5" x14ac:dyDescent="0.25">
      <c r="A25" s="4" t="s">
        <v>436</v>
      </c>
      <c r="B25" s="7" t="s">
        <v>61</v>
      </c>
      <c r="C25" s="7" t="s">
        <v>68</v>
      </c>
      <c r="D25" s="7" t="s">
        <v>69</v>
      </c>
      <c r="E25" s="10" t="s">
        <v>70</v>
      </c>
      <c r="F25" s="7" t="s">
        <v>71</v>
      </c>
      <c r="G25" s="9">
        <v>4605300</v>
      </c>
      <c r="H25" s="8">
        <v>2</v>
      </c>
      <c r="I25" s="12">
        <f t="shared" si="0"/>
        <v>9210600</v>
      </c>
    </row>
    <row r="26" spans="1:9" ht="22.5" x14ac:dyDescent="0.25">
      <c r="A26" s="4" t="s">
        <v>436</v>
      </c>
      <c r="B26" s="4" t="s">
        <v>61</v>
      </c>
      <c r="C26" s="4" t="s">
        <v>20</v>
      </c>
      <c r="D26" s="4" t="s">
        <v>36</v>
      </c>
      <c r="E26" s="3"/>
      <c r="F26" s="4" t="s">
        <v>37</v>
      </c>
      <c r="G26" s="5">
        <v>300000</v>
      </c>
      <c r="H26" s="6">
        <v>1</v>
      </c>
      <c r="I26" s="11">
        <f t="shared" si="0"/>
        <v>300000</v>
      </c>
    </row>
    <row r="27" spans="1:9" ht="22.5" x14ac:dyDescent="0.25">
      <c r="A27" s="4" t="s">
        <v>436</v>
      </c>
      <c r="B27" s="4" t="s">
        <v>61</v>
      </c>
      <c r="C27" s="4" t="s">
        <v>20</v>
      </c>
      <c r="D27" s="4" t="s">
        <v>72</v>
      </c>
      <c r="E27" s="3" t="s">
        <v>73</v>
      </c>
      <c r="F27" s="4" t="s">
        <v>74</v>
      </c>
      <c r="G27" s="5">
        <v>400000</v>
      </c>
      <c r="H27" s="6">
        <v>1</v>
      </c>
      <c r="I27" s="11">
        <f t="shared" si="0"/>
        <v>400000</v>
      </c>
    </row>
    <row r="28" spans="1:9" ht="45" x14ac:dyDescent="0.25">
      <c r="A28" s="4" t="s">
        <v>436</v>
      </c>
      <c r="B28" s="4" t="s">
        <v>61</v>
      </c>
      <c r="C28" s="4" t="s">
        <v>20</v>
      </c>
      <c r="D28" s="4" t="s">
        <v>75</v>
      </c>
      <c r="E28" s="3" t="s">
        <v>76</v>
      </c>
      <c r="F28" s="4" t="s">
        <v>77</v>
      </c>
      <c r="G28" s="5">
        <v>5608000</v>
      </c>
      <c r="H28" s="6">
        <v>1</v>
      </c>
      <c r="I28" s="11">
        <f t="shared" si="0"/>
        <v>5608000</v>
      </c>
    </row>
    <row r="29" spans="1:9" ht="45" x14ac:dyDescent="0.25">
      <c r="A29" s="4" t="s">
        <v>436</v>
      </c>
      <c r="B29" s="4" t="s">
        <v>61</v>
      </c>
      <c r="C29" s="4" t="s">
        <v>28</v>
      </c>
      <c r="D29" s="4" t="s">
        <v>78</v>
      </c>
      <c r="E29" s="3" t="s">
        <v>79</v>
      </c>
      <c r="F29" s="4" t="s">
        <v>80</v>
      </c>
      <c r="G29" s="5">
        <v>299000</v>
      </c>
      <c r="H29" s="6">
        <v>2</v>
      </c>
      <c r="I29" s="11">
        <f t="shared" si="0"/>
        <v>598000</v>
      </c>
    </row>
    <row r="30" spans="1:9" ht="33.75" x14ac:dyDescent="0.25">
      <c r="A30" s="4" t="s">
        <v>436</v>
      </c>
      <c r="B30" s="7" t="s">
        <v>81</v>
      </c>
      <c r="C30" s="7" t="s">
        <v>82</v>
      </c>
      <c r="D30" s="7" t="s">
        <v>83</v>
      </c>
      <c r="E30" s="10" t="s">
        <v>84</v>
      </c>
      <c r="F30" s="7" t="s">
        <v>85</v>
      </c>
      <c r="G30" s="9">
        <v>1400000</v>
      </c>
      <c r="H30" s="8">
        <v>1</v>
      </c>
      <c r="I30" s="12">
        <f t="shared" si="0"/>
        <v>1400000</v>
      </c>
    </row>
    <row r="31" spans="1:9" ht="22.5" x14ac:dyDescent="0.25">
      <c r="A31" s="4" t="s">
        <v>436</v>
      </c>
      <c r="B31" s="7" t="s">
        <v>81</v>
      </c>
      <c r="C31" s="7" t="s">
        <v>20</v>
      </c>
      <c r="D31" s="7" t="s">
        <v>86</v>
      </c>
      <c r="E31" s="10" t="s">
        <v>87</v>
      </c>
      <c r="F31" s="7" t="s">
        <v>88</v>
      </c>
      <c r="G31" s="9">
        <v>400000</v>
      </c>
      <c r="H31" s="8">
        <v>1</v>
      </c>
      <c r="I31" s="12">
        <f t="shared" si="0"/>
        <v>400000</v>
      </c>
    </row>
    <row r="32" spans="1:9" ht="22.5" x14ac:dyDescent="0.25">
      <c r="A32" s="4" t="s">
        <v>436</v>
      </c>
      <c r="B32" s="7" t="s">
        <v>81</v>
      </c>
      <c r="C32" s="7" t="s">
        <v>20</v>
      </c>
      <c r="D32" s="7" t="s">
        <v>36</v>
      </c>
      <c r="E32" s="10" t="s">
        <v>89</v>
      </c>
      <c r="F32" s="7" t="s">
        <v>47</v>
      </c>
      <c r="G32" s="9">
        <v>300000</v>
      </c>
      <c r="H32" s="8">
        <v>1</v>
      </c>
      <c r="I32" s="12">
        <f t="shared" si="0"/>
        <v>300000</v>
      </c>
    </row>
    <row r="33" spans="1:9" ht="22.5" x14ac:dyDescent="0.25">
      <c r="A33" s="4" t="s">
        <v>436</v>
      </c>
      <c r="B33" s="7" t="s">
        <v>81</v>
      </c>
      <c r="C33" s="7" t="s">
        <v>16</v>
      </c>
      <c r="D33" s="7" t="s">
        <v>90</v>
      </c>
      <c r="E33" s="10" t="s">
        <v>91</v>
      </c>
      <c r="F33" s="7" t="s">
        <v>92</v>
      </c>
      <c r="G33" s="9">
        <v>800000</v>
      </c>
      <c r="H33" s="7">
        <v>5</v>
      </c>
      <c r="I33" s="12">
        <f t="shared" si="0"/>
        <v>4000000</v>
      </c>
    </row>
    <row r="34" spans="1:9" ht="22.5" x14ac:dyDescent="0.25">
      <c r="A34" s="4" t="s">
        <v>436</v>
      </c>
      <c r="B34" s="7" t="s">
        <v>93</v>
      </c>
      <c r="C34" s="7" t="s">
        <v>16</v>
      </c>
      <c r="D34" s="7" t="s">
        <v>94</v>
      </c>
      <c r="E34" s="10"/>
      <c r="F34" s="7" t="s">
        <v>95</v>
      </c>
      <c r="G34" s="9">
        <v>815313</v>
      </c>
      <c r="H34" s="8">
        <v>2</v>
      </c>
      <c r="I34" s="12">
        <v>1630626</v>
      </c>
    </row>
    <row r="35" spans="1:9" ht="22.5" x14ac:dyDescent="0.25">
      <c r="A35" s="4" t="s">
        <v>436</v>
      </c>
      <c r="B35" s="7" t="s">
        <v>93</v>
      </c>
      <c r="C35" s="7" t="s">
        <v>20</v>
      </c>
      <c r="D35" s="7" t="s">
        <v>96</v>
      </c>
      <c r="E35" s="10" t="s">
        <v>97</v>
      </c>
      <c r="F35" s="7" t="s">
        <v>98</v>
      </c>
      <c r="G35" s="9">
        <v>500000</v>
      </c>
      <c r="H35" s="8">
        <v>14</v>
      </c>
      <c r="I35" s="12">
        <v>7000000</v>
      </c>
    </row>
    <row r="36" spans="1:9" ht="22.5" x14ac:dyDescent="0.25">
      <c r="A36" s="4" t="s">
        <v>436</v>
      </c>
      <c r="B36" s="7" t="s">
        <v>99</v>
      </c>
      <c r="C36" s="7" t="s">
        <v>20</v>
      </c>
      <c r="D36" s="7" t="s">
        <v>100</v>
      </c>
      <c r="E36" s="10" t="s">
        <v>101</v>
      </c>
      <c r="F36" s="7" t="s">
        <v>102</v>
      </c>
      <c r="G36" s="9">
        <v>270000</v>
      </c>
      <c r="H36" s="8">
        <v>30</v>
      </c>
      <c r="I36" s="12">
        <f t="shared" ref="I36:I97" si="1">G36*H36</f>
        <v>8100000</v>
      </c>
    </row>
    <row r="37" spans="1:9" ht="22.5" x14ac:dyDescent="0.25">
      <c r="A37" s="4" t="s">
        <v>436</v>
      </c>
      <c r="B37" s="4" t="s">
        <v>99</v>
      </c>
      <c r="C37" s="4" t="s">
        <v>20</v>
      </c>
      <c r="D37" s="4" t="s">
        <v>103</v>
      </c>
      <c r="E37" s="3" t="s">
        <v>104</v>
      </c>
      <c r="F37" s="4" t="s">
        <v>105</v>
      </c>
      <c r="G37" s="5">
        <v>400000</v>
      </c>
      <c r="H37" s="6">
        <v>1</v>
      </c>
      <c r="I37" s="11">
        <f t="shared" si="1"/>
        <v>400000</v>
      </c>
    </row>
    <row r="38" spans="1:9" ht="45" x14ac:dyDescent="0.25">
      <c r="A38" s="4" t="s">
        <v>436</v>
      </c>
      <c r="B38" s="4" t="s">
        <v>106</v>
      </c>
      <c r="C38" s="4" t="s">
        <v>28</v>
      </c>
      <c r="D38" s="4" t="s">
        <v>34</v>
      </c>
      <c r="E38" s="3"/>
      <c r="F38" s="4" t="s">
        <v>35</v>
      </c>
      <c r="G38" s="5">
        <v>2600000</v>
      </c>
      <c r="H38" s="6">
        <v>2</v>
      </c>
      <c r="I38" s="11">
        <f t="shared" si="1"/>
        <v>5200000</v>
      </c>
    </row>
    <row r="39" spans="1:9" ht="56.25" x14ac:dyDescent="0.25">
      <c r="A39" s="4" t="s">
        <v>436</v>
      </c>
      <c r="B39" s="4" t="s">
        <v>106</v>
      </c>
      <c r="C39" s="4" t="s">
        <v>16</v>
      </c>
      <c r="D39" s="4" t="s">
        <v>108</v>
      </c>
      <c r="E39" s="3"/>
      <c r="F39" s="4" t="s">
        <v>109</v>
      </c>
      <c r="G39" s="5">
        <v>4130000</v>
      </c>
      <c r="H39" s="6">
        <v>12</v>
      </c>
      <c r="I39" s="11">
        <f>+G39*H39</f>
        <v>49560000</v>
      </c>
    </row>
    <row r="40" spans="1:9" ht="22.5" x14ac:dyDescent="0.25">
      <c r="A40" s="4" t="s">
        <v>436</v>
      </c>
      <c r="B40" s="4" t="s">
        <v>110</v>
      </c>
      <c r="C40" s="4" t="s">
        <v>20</v>
      </c>
      <c r="D40" s="4" t="s">
        <v>103</v>
      </c>
      <c r="E40" s="3" t="s">
        <v>111</v>
      </c>
      <c r="F40" s="4" t="s">
        <v>112</v>
      </c>
      <c r="G40" s="5">
        <v>400000</v>
      </c>
      <c r="H40" s="6">
        <v>5</v>
      </c>
      <c r="I40" s="11">
        <v>2541840</v>
      </c>
    </row>
    <row r="41" spans="1:9" ht="22.5" x14ac:dyDescent="0.25">
      <c r="A41" s="4" t="s">
        <v>436</v>
      </c>
      <c r="B41" s="7" t="s">
        <v>110</v>
      </c>
      <c r="C41" s="7" t="s">
        <v>16</v>
      </c>
      <c r="D41" s="7" t="s">
        <v>113</v>
      </c>
      <c r="E41" s="10" t="s">
        <v>113</v>
      </c>
      <c r="F41" s="7" t="s">
        <v>112</v>
      </c>
      <c r="G41" s="9">
        <v>700000</v>
      </c>
      <c r="H41" s="8">
        <v>1</v>
      </c>
      <c r="I41" s="12">
        <f t="shared" si="1"/>
        <v>700000</v>
      </c>
    </row>
    <row r="42" spans="1:9" ht="45" x14ac:dyDescent="0.25">
      <c r="A42" s="4" t="s">
        <v>436</v>
      </c>
      <c r="B42" s="7" t="s">
        <v>110</v>
      </c>
      <c r="C42" s="7" t="s">
        <v>28</v>
      </c>
      <c r="D42" s="7" t="s">
        <v>34</v>
      </c>
      <c r="E42" s="10" t="s">
        <v>114</v>
      </c>
      <c r="F42" s="7" t="s">
        <v>35</v>
      </c>
      <c r="G42" s="9">
        <v>2600000</v>
      </c>
      <c r="H42" s="8">
        <v>2</v>
      </c>
      <c r="I42" s="12">
        <f t="shared" si="1"/>
        <v>5200000</v>
      </c>
    </row>
    <row r="43" spans="1:9" ht="22.5" x14ac:dyDescent="0.25">
      <c r="A43" s="4" t="s">
        <v>436</v>
      </c>
      <c r="B43" s="7" t="s">
        <v>110</v>
      </c>
      <c r="C43" s="7" t="s">
        <v>28</v>
      </c>
      <c r="D43" s="7" t="s">
        <v>115</v>
      </c>
      <c r="E43" s="10" t="s">
        <v>116</v>
      </c>
      <c r="F43" s="7" t="s">
        <v>112</v>
      </c>
      <c r="G43" s="9">
        <v>2000000</v>
      </c>
      <c r="H43" s="8">
        <v>1</v>
      </c>
      <c r="I43" s="12">
        <f t="shared" si="1"/>
        <v>2000000</v>
      </c>
    </row>
    <row r="44" spans="1:9" ht="22.5" x14ac:dyDescent="0.25">
      <c r="A44" s="4" t="s">
        <v>436</v>
      </c>
      <c r="B44" s="7" t="s">
        <v>110</v>
      </c>
      <c r="C44" s="7" t="s">
        <v>28</v>
      </c>
      <c r="D44" s="7" t="s">
        <v>117</v>
      </c>
      <c r="E44" s="10" t="s">
        <v>118</v>
      </c>
      <c r="F44" s="7" t="s">
        <v>119</v>
      </c>
      <c r="G44" s="9">
        <v>3000000</v>
      </c>
      <c r="H44" s="7">
        <v>1</v>
      </c>
      <c r="I44" s="12">
        <f t="shared" si="1"/>
        <v>3000000</v>
      </c>
    </row>
    <row r="45" spans="1:9" ht="56.25" x14ac:dyDescent="0.25">
      <c r="A45" s="4" t="s">
        <v>436</v>
      </c>
      <c r="B45" s="7" t="s">
        <v>120</v>
      </c>
      <c r="C45" s="7" t="s">
        <v>16</v>
      </c>
      <c r="D45" s="7" t="s">
        <v>108</v>
      </c>
      <c r="E45" s="10"/>
      <c r="F45" s="7" t="s">
        <v>109</v>
      </c>
      <c r="G45" s="9">
        <v>3091397</v>
      </c>
      <c r="H45" s="8">
        <v>1</v>
      </c>
      <c r="I45" s="12">
        <f t="shared" si="1"/>
        <v>3091397</v>
      </c>
    </row>
    <row r="46" spans="1:9" x14ac:dyDescent="0.25">
      <c r="A46" s="4" t="s">
        <v>436</v>
      </c>
      <c r="B46" s="7" t="s">
        <v>120</v>
      </c>
      <c r="C46" s="7" t="s">
        <v>20</v>
      </c>
      <c r="D46" s="7" t="s">
        <v>121</v>
      </c>
      <c r="E46" s="10" t="s">
        <v>122</v>
      </c>
      <c r="F46" s="7" t="s">
        <v>123</v>
      </c>
      <c r="G46" s="9">
        <v>400000</v>
      </c>
      <c r="H46" s="8">
        <v>14</v>
      </c>
      <c r="I46" s="12">
        <v>6004264</v>
      </c>
    </row>
    <row r="47" spans="1:9" ht="22.5" x14ac:dyDescent="0.25">
      <c r="A47" s="4" t="s">
        <v>436</v>
      </c>
      <c r="B47" s="7" t="s">
        <v>124</v>
      </c>
      <c r="C47" s="7" t="s">
        <v>20</v>
      </c>
      <c r="D47" s="7" t="s">
        <v>125</v>
      </c>
      <c r="E47" s="10" t="s">
        <v>126</v>
      </c>
      <c r="F47" s="7" t="s">
        <v>127</v>
      </c>
      <c r="G47" s="9">
        <v>270000</v>
      </c>
      <c r="H47" s="8">
        <v>30</v>
      </c>
      <c r="I47" s="12">
        <v>10595760</v>
      </c>
    </row>
    <row r="48" spans="1:9" ht="22.5" x14ac:dyDescent="0.25">
      <c r="A48" s="4" t="s">
        <v>436</v>
      </c>
      <c r="B48" s="4" t="s">
        <v>124</v>
      </c>
      <c r="C48" s="4" t="s">
        <v>20</v>
      </c>
      <c r="D48" s="4" t="s">
        <v>128</v>
      </c>
      <c r="E48" s="3" t="s">
        <v>129</v>
      </c>
      <c r="F48" s="4" t="s">
        <v>88</v>
      </c>
      <c r="G48" s="5">
        <v>520000</v>
      </c>
      <c r="H48" s="6">
        <v>25</v>
      </c>
      <c r="I48" s="11">
        <f t="shared" si="1"/>
        <v>13000000</v>
      </c>
    </row>
    <row r="49" spans="1:9" x14ac:dyDescent="0.25">
      <c r="A49" s="4" t="s">
        <v>436</v>
      </c>
      <c r="B49" s="4" t="s">
        <v>130</v>
      </c>
      <c r="C49" s="4" t="s">
        <v>131</v>
      </c>
      <c r="D49" s="4" t="s">
        <v>36</v>
      </c>
      <c r="E49" s="3"/>
      <c r="F49" s="4" t="s">
        <v>37</v>
      </c>
      <c r="G49" s="5">
        <v>297190</v>
      </c>
      <c r="H49" s="6">
        <v>2</v>
      </c>
      <c r="I49" s="11">
        <f t="shared" si="1"/>
        <v>594380</v>
      </c>
    </row>
    <row r="50" spans="1:9" x14ac:dyDescent="0.25">
      <c r="A50" s="4" t="s">
        <v>436</v>
      </c>
      <c r="B50" s="4" t="s">
        <v>130</v>
      </c>
      <c r="C50" s="4" t="s">
        <v>20</v>
      </c>
      <c r="D50" s="4" t="s">
        <v>132</v>
      </c>
      <c r="E50" s="3" t="s">
        <v>133</v>
      </c>
      <c r="F50" s="4" t="s">
        <v>134</v>
      </c>
      <c r="G50" s="5">
        <f>1500000+(1835000/2)</f>
        <v>2417500</v>
      </c>
      <c r="H50" s="6">
        <v>2</v>
      </c>
      <c r="I50" s="11">
        <f t="shared" si="1"/>
        <v>4835000</v>
      </c>
    </row>
    <row r="51" spans="1:9" x14ac:dyDescent="0.25">
      <c r="A51" s="4" t="s">
        <v>436</v>
      </c>
      <c r="B51" s="4" t="s">
        <v>130</v>
      </c>
      <c r="C51" s="4" t="s">
        <v>20</v>
      </c>
      <c r="D51" s="4" t="s">
        <v>121</v>
      </c>
      <c r="E51" s="3" t="s">
        <v>135</v>
      </c>
      <c r="F51" s="4" t="s">
        <v>134</v>
      </c>
      <c r="G51" s="5">
        <v>400000</v>
      </c>
      <c r="H51" s="6">
        <v>3</v>
      </c>
      <c r="I51" s="11">
        <v>1305192</v>
      </c>
    </row>
    <row r="52" spans="1:9" ht="45" x14ac:dyDescent="0.25">
      <c r="A52" s="4" t="s">
        <v>436</v>
      </c>
      <c r="B52" s="7" t="s">
        <v>130</v>
      </c>
      <c r="C52" s="7" t="s">
        <v>28</v>
      </c>
      <c r="D52" s="7" t="s">
        <v>34</v>
      </c>
      <c r="E52" s="10" t="s">
        <v>136</v>
      </c>
      <c r="F52" s="7" t="s">
        <v>35</v>
      </c>
      <c r="G52" s="9">
        <v>2600000</v>
      </c>
      <c r="H52" s="8">
        <v>2</v>
      </c>
      <c r="I52" s="12">
        <f t="shared" si="1"/>
        <v>5200000</v>
      </c>
    </row>
    <row r="53" spans="1:9" ht="33.75" x14ac:dyDescent="0.25">
      <c r="A53" s="4" t="s">
        <v>436</v>
      </c>
      <c r="B53" s="7" t="s">
        <v>130</v>
      </c>
      <c r="C53" s="7" t="s">
        <v>28</v>
      </c>
      <c r="D53" s="7" t="s">
        <v>29</v>
      </c>
      <c r="E53" s="10" t="s">
        <v>137</v>
      </c>
      <c r="F53" s="7" t="s">
        <v>138</v>
      </c>
      <c r="G53" s="9">
        <v>5200000</v>
      </c>
      <c r="H53" s="8">
        <v>1</v>
      </c>
      <c r="I53" s="12">
        <f t="shared" si="1"/>
        <v>5200000</v>
      </c>
    </row>
    <row r="54" spans="1:9" x14ac:dyDescent="0.25">
      <c r="A54" s="4" t="s">
        <v>436</v>
      </c>
      <c r="B54" s="7" t="s">
        <v>139</v>
      </c>
      <c r="C54" s="7" t="s">
        <v>28</v>
      </c>
      <c r="D54" s="7" t="s">
        <v>140</v>
      </c>
      <c r="E54" s="10" t="s">
        <v>141</v>
      </c>
      <c r="F54" s="7" t="s">
        <v>142</v>
      </c>
      <c r="G54" s="9">
        <v>2600000</v>
      </c>
      <c r="H54" s="8">
        <v>1</v>
      </c>
      <c r="I54" s="12">
        <f t="shared" si="1"/>
        <v>2600000</v>
      </c>
    </row>
    <row r="55" spans="1:9" ht="22.5" x14ac:dyDescent="0.25">
      <c r="A55" s="4" t="s">
        <v>436</v>
      </c>
      <c r="B55" s="7" t="s">
        <v>139</v>
      </c>
      <c r="C55" s="7" t="s">
        <v>16</v>
      </c>
      <c r="D55" s="7" t="s">
        <v>143</v>
      </c>
      <c r="E55" s="10" t="s">
        <v>144</v>
      </c>
      <c r="F55" s="7" t="s">
        <v>92</v>
      </c>
      <c r="G55" s="9">
        <v>700000</v>
      </c>
      <c r="H55" s="7">
        <v>3</v>
      </c>
      <c r="I55" s="12">
        <f t="shared" si="1"/>
        <v>2100000</v>
      </c>
    </row>
    <row r="56" spans="1:9" ht="22.5" x14ac:dyDescent="0.25">
      <c r="A56" s="4" t="s">
        <v>436</v>
      </c>
      <c r="B56" s="7" t="s">
        <v>139</v>
      </c>
      <c r="C56" s="7" t="s">
        <v>145</v>
      </c>
      <c r="D56" s="7" t="s">
        <v>146</v>
      </c>
      <c r="E56" s="10" t="s">
        <v>147</v>
      </c>
      <c r="F56" s="7" t="s">
        <v>148</v>
      </c>
      <c r="G56" s="9">
        <v>20000000</v>
      </c>
      <c r="H56" s="8">
        <v>1</v>
      </c>
      <c r="I56" s="12">
        <f t="shared" si="1"/>
        <v>20000000</v>
      </c>
    </row>
    <row r="57" spans="1:9" x14ac:dyDescent="0.25">
      <c r="A57" s="4" t="s">
        <v>436</v>
      </c>
      <c r="B57" s="7" t="s">
        <v>139</v>
      </c>
      <c r="C57" s="7" t="s">
        <v>131</v>
      </c>
      <c r="D57" s="7" t="s">
        <v>42</v>
      </c>
      <c r="E57" s="10" t="s">
        <v>149</v>
      </c>
      <c r="F57" s="7" t="s">
        <v>37</v>
      </c>
      <c r="G57" s="9">
        <v>300000</v>
      </c>
      <c r="H57" s="8">
        <v>4</v>
      </c>
      <c r="I57" s="12">
        <f t="shared" si="1"/>
        <v>1200000</v>
      </c>
    </row>
    <row r="58" spans="1:9" x14ac:dyDescent="0.25">
      <c r="A58" s="4" t="s">
        <v>436</v>
      </c>
      <c r="B58" s="7" t="s">
        <v>139</v>
      </c>
      <c r="C58" s="7" t="s">
        <v>20</v>
      </c>
      <c r="D58" s="7" t="s">
        <v>150</v>
      </c>
      <c r="E58" s="10" t="s">
        <v>151</v>
      </c>
      <c r="F58" s="7" t="s">
        <v>152</v>
      </c>
      <c r="G58" s="9">
        <v>200000</v>
      </c>
      <c r="H58" s="8">
        <v>2</v>
      </c>
      <c r="I58" s="12">
        <v>894880</v>
      </c>
    </row>
    <row r="59" spans="1:9" x14ac:dyDescent="0.25">
      <c r="A59" s="4" t="s">
        <v>436</v>
      </c>
      <c r="B59" s="4" t="s">
        <v>139</v>
      </c>
      <c r="C59" s="4" t="s">
        <v>20</v>
      </c>
      <c r="D59" s="4" t="s">
        <v>153</v>
      </c>
      <c r="E59" s="3" t="s">
        <v>154</v>
      </c>
      <c r="F59" s="4" t="s">
        <v>152</v>
      </c>
      <c r="G59" s="5">
        <v>550000</v>
      </c>
      <c r="H59" s="6">
        <v>5</v>
      </c>
      <c r="I59" s="11">
        <f t="shared" si="1"/>
        <v>2750000</v>
      </c>
    </row>
    <row r="60" spans="1:9" ht="22.5" x14ac:dyDescent="0.25">
      <c r="A60" s="4" t="s">
        <v>436</v>
      </c>
      <c r="B60" s="4" t="s">
        <v>155</v>
      </c>
      <c r="C60" s="4" t="s">
        <v>28</v>
      </c>
      <c r="D60" s="4" t="s">
        <v>156</v>
      </c>
      <c r="E60" s="3" t="s">
        <v>114</v>
      </c>
      <c r="F60" s="4" t="s">
        <v>157</v>
      </c>
      <c r="G60" s="5">
        <v>2600000</v>
      </c>
      <c r="H60" s="6">
        <v>1</v>
      </c>
      <c r="I60" s="11">
        <f t="shared" si="1"/>
        <v>2600000</v>
      </c>
    </row>
    <row r="61" spans="1:9" ht="22.5" x14ac:dyDescent="0.25">
      <c r="A61" s="4" t="s">
        <v>436</v>
      </c>
      <c r="B61" s="4" t="s">
        <v>155</v>
      </c>
      <c r="C61" s="4" t="s">
        <v>20</v>
      </c>
      <c r="D61" s="4" t="s">
        <v>103</v>
      </c>
      <c r="E61" s="3" t="s">
        <v>158</v>
      </c>
      <c r="F61" s="4" t="s">
        <v>159</v>
      </c>
      <c r="G61" s="5">
        <v>400000</v>
      </c>
      <c r="H61" s="6">
        <v>6</v>
      </c>
      <c r="I61" s="11">
        <v>2573256</v>
      </c>
    </row>
    <row r="62" spans="1:9" ht="45" x14ac:dyDescent="0.25">
      <c r="A62" s="4" t="s">
        <v>436</v>
      </c>
      <c r="B62" s="4" t="s">
        <v>160</v>
      </c>
      <c r="C62" s="4" t="s">
        <v>16</v>
      </c>
      <c r="D62" s="4" t="s">
        <v>161</v>
      </c>
      <c r="E62" s="3" t="s">
        <v>161</v>
      </c>
      <c r="F62" s="4" t="s">
        <v>162</v>
      </c>
      <c r="G62" s="5">
        <v>450000</v>
      </c>
      <c r="H62" s="6">
        <v>4</v>
      </c>
      <c r="I62" s="11">
        <f t="shared" si="1"/>
        <v>1800000</v>
      </c>
    </row>
    <row r="63" spans="1:9" ht="33.75" x14ac:dyDescent="0.25">
      <c r="A63" s="4" t="s">
        <v>436</v>
      </c>
      <c r="B63" s="7" t="s">
        <v>160</v>
      </c>
      <c r="C63" s="7" t="s">
        <v>16</v>
      </c>
      <c r="D63" s="7" t="s">
        <v>163</v>
      </c>
      <c r="E63" s="10" t="s">
        <v>164</v>
      </c>
      <c r="F63" s="7" t="s">
        <v>165</v>
      </c>
      <c r="G63" s="9">
        <v>300000</v>
      </c>
      <c r="H63" s="8">
        <v>1</v>
      </c>
      <c r="I63" s="12">
        <f t="shared" si="1"/>
        <v>300000</v>
      </c>
    </row>
    <row r="64" spans="1:9" ht="22.5" x14ac:dyDescent="0.25">
      <c r="A64" s="4" t="s">
        <v>436</v>
      </c>
      <c r="B64" s="7" t="s">
        <v>166</v>
      </c>
      <c r="C64" s="7" t="s">
        <v>20</v>
      </c>
      <c r="D64" s="7" t="s">
        <v>167</v>
      </c>
      <c r="E64" s="10" t="s">
        <v>168</v>
      </c>
      <c r="F64" s="7" t="s">
        <v>169</v>
      </c>
      <c r="G64" s="9">
        <v>1000000</v>
      </c>
      <c r="H64" s="8">
        <v>1</v>
      </c>
      <c r="I64" s="12">
        <f t="shared" si="1"/>
        <v>1000000</v>
      </c>
    </row>
    <row r="65" spans="1:9" ht="22.5" x14ac:dyDescent="0.25">
      <c r="A65" s="4" t="s">
        <v>436</v>
      </c>
      <c r="B65" s="7" t="s">
        <v>170</v>
      </c>
      <c r="C65" s="7" t="s">
        <v>28</v>
      </c>
      <c r="D65" s="7" t="s">
        <v>171</v>
      </c>
      <c r="E65" s="10" t="s">
        <v>172</v>
      </c>
      <c r="F65" s="7" t="s">
        <v>119</v>
      </c>
      <c r="G65" s="9">
        <v>3000000</v>
      </c>
      <c r="H65" s="8">
        <v>1</v>
      </c>
      <c r="I65" s="12">
        <f t="shared" si="1"/>
        <v>3000000</v>
      </c>
    </row>
    <row r="66" spans="1:9" x14ac:dyDescent="0.25">
      <c r="A66" s="4" t="s">
        <v>436</v>
      </c>
      <c r="B66" s="7" t="s">
        <v>173</v>
      </c>
      <c r="C66" s="7" t="s">
        <v>28</v>
      </c>
      <c r="D66" s="7" t="s">
        <v>174</v>
      </c>
      <c r="E66" s="10" t="s">
        <v>175</v>
      </c>
      <c r="F66" s="7" t="s">
        <v>41</v>
      </c>
      <c r="G66" s="9">
        <v>2000000</v>
      </c>
      <c r="H66" s="7">
        <v>1</v>
      </c>
      <c r="I66" s="12">
        <f t="shared" si="1"/>
        <v>2000000</v>
      </c>
    </row>
    <row r="67" spans="1:9" x14ac:dyDescent="0.25">
      <c r="A67" s="4" t="s">
        <v>436</v>
      </c>
      <c r="B67" s="7" t="s">
        <v>173</v>
      </c>
      <c r="C67" s="7" t="s">
        <v>28</v>
      </c>
      <c r="D67" s="7" t="s">
        <v>176</v>
      </c>
      <c r="E67" s="10" t="s">
        <v>177</v>
      </c>
      <c r="F67" s="7" t="s">
        <v>178</v>
      </c>
      <c r="G67" s="9">
        <v>4000000</v>
      </c>
      <c r="H67" s="8">
        <v>1</v>
      </c>
      <c r="I67" s="12">
        <f t="shared" si="1"/>
        <v>4000000</v>
      </c>
    </row>
    <row r="68" spans="1:9" x14ac:dyDescent="0.25">
      <c r="A68" s="4" t="s">
        <v>436</v>
      </c>
      <c r="B68" s="7" t="s">
        <v>179</v>
      </c>
      <c r="C68" s="7" t="s">
        <v>20</v>
      </c>
      <c r="D68" s="7" t="s">
        <v>180</v>
      </c>
      <c r="E68" s="10" t="s">
        <v>181</v>
      </c>
      <c r="F68" s="7" t="s">
        <v>182</v>
      </c>
      <c r="G68" s="9">
        <v>194900</v>
      </c>
      <c r="H68" s="8">
        <v>5</v>
      </c>
      <c r="I68" s="12">
        <f t="shared" si="1"/>
        <v>974500</v>
      </c>
    </row>
    <row r="69" spans="1:9" ht="22.5" x14ac:dyDescent="0.25">
      <c r="A69" s="4" t="s">
        <v>436</v>
      </c>
      <c r="B69" s="7" t="s">
        <v>179</v>
      </c>
      <c r="C69" s="7" t="s">
        <v>20</v>
      </c>
      <c r="D69" s="7" t="s">
        <v>183</v>
      </c>
      <c r="E69" s="10" t="s">
        <v>184</v>
      </c>
      <c r="F69" s="7" t="s">
        <v>185</v>
      </c>
      <c r="G69" s="9">
        <v>2800000</v>
      </c>
      <c r="H69" s="8">
        <v>1</v>
      </c>
      <c r="I69" s="12">
        <f t="shared" si="1"/>
        <v>2800000</v>
      </c>
    </row>
    <row r="70" spans="1:9" x14ac:dyDescent="0.25">
      <c r="A70" s="4" t="s">
        <v>436</v>
      </c>
      <c r="B70" s="4" t="s">
        <v>179</v>
      </c>
      <c r="C70" s="4" t="s">
        <v>20</v>
      </c>
      <c r="D70" s="4" t="s">
        <v>186</v>
      </c>
      <c r="E70" s="3" t="s">
        <v>187</v>
      </c>
      <c r="F70" s="4" t="s">
        <v>185</v>
      </c>
      <c r="G70" s="5">
        <v>340000</v>
      </c>
      <c r="H70" s="6">
        <v>5</v>
      </c>
      <c r="I70" s="11">
        <f t="shared" si="1"/>
        <v>1700000</v>
      </c>
    </row>
    <row r="71" spans="1:9" x14ac:dyDescent="0.25">
      <c r="A71" s="4" t="s">
        <v>436</v>
      </c>
      <c r="B71" s="4" t="s">
        <v>179</v>
      </c>
      <c r="C71" s="4" t="s">
        <v>20</v>
      </c>
      <c r="D71" s="4" t="s">
        <v>104</v>
      </c>
      <c r="E71" s="3" t="s">
        <v>104</v>
      </c>
      <c r="F71" s="4"/>
      <c r="G71" s="5">
        <v>400000</v>
      </c>
      <c r="H71" s="6">
        <v>1</v>
      </c>
      <c r="I71" s="11">
        <f t="shared" si="1"/>
        <v>400000</v>
      </c>
    </row>
    <row r="72" spans="1:9" ht="33.75" x14ac:dyDescent="0.25">
      <c r="A72" s="4" t="s">
        <v>436</v>
      </c>
      <c r="B72" s="4" t="s">
        <v>179</v>
      </c>
      <c r="C72" s="4" t="s">
        <v>20</v>
      </c>
      <c r="D72" s="4" t="s">
        <v>188</v>
      </c>
      <c r="E72" s="3" t="s">
        <v>189</v>
      </c>
      <c r="F72" s="4" t="s">
        <v>185</v>
      </c>
      <c r="G72" s="5">
        <v>658000</v>
      </c>
      <c r="H72" s="6">
        <v>1</v>
      </c>
      <c r="I72" s="11">
        <f t="shared" si="1"/>
        <v>658000</v>
      </c>
    </row>
    <row r="73" spans="1:9" ht="22.5" x14ac:dyDescent="0.25">
      <c r="A73" s="4" t="s">
        <v>436</v>
      </c>
      <c r="B73" s="4" t="s">
        <v>179</v>
      </c>
      <c r="C73" s="4" t="s">
        <v>145</v>
      </c>
      <c r="D73" s="4" t="s">
        <v>190</v>
      </c>
      <c r="E73" s="3" t="s">
        <v>191</v>
      </c>
      <c r="F73" s="4" t="s">
        <v>192</v>
      </c>
      <c r="G73" s="5">
        <v>3253602</v>
      </c>
      <c r="H73" s="6">
        <v>1</v>
      </c>
      <c r="I73" s="11">
        <v>3253602</v>
      </c>
    </row>
    <row r="74" spans="1:9" x14ac:dyDescent="0.25">
      <c r="A74" s="4" t="s">
        <v>436</v>
      </c>
      <c r="B74" s="7" t="s">
        <v>179</v>
      </c>
      <c r="C74" s="7" t="s">
        <v>28</v>
      </c>
      <c r="D74" s="7" t="s">
        <v>193</v>
      </c>
      <c r="E74" s="10" t="s">
        <v>194</v>
      </c>
      <c r="F74" s="7" t="s">
        <v>195</v>
      </c>
      <c r="G74" s="9">
        <v>3000000</v>
      </c>
      <c r="H74" s="8">
        <v>1</v>
      </c>
      <c r="I74" s="12">
        <f t="shared" si="1"/>
        <v>3000000</v>
      </c>
    </row>
    <row r="75" spans="1:9" x14ac:dyDescent="0.25">
      <c r="A75" s="4" t="s">
        <v>436</v>
      </c>
      <c r="B75" s="7" t="s">
        <v>179</v>
      </c>
      <c r="C75" s="7" t="s">
        <v>28</v>
      </c>
      <c r="D75" s="7" t="s">
        <v>196</v>
      </c>
      <c r="E75" s="10" t="s">
        <v>197</v>
      </c>
      <c r="F75" s="7" t="s">
        <v>198</v>
      </c>
      <c r="G75" s="9">
        <v>119000</v>
      </c>
      <c r="H75" s="8">
        <v>4</v>
      </c>
      <c r="I75" s="12">
        <f t="shared" si="1"/>
        <v>476000</v>
      </c>
    </row>
    <row r="76" spans="1:9" ht="45" x14ac:dyDescent="0.25">
      <c r="A76" s="4" t="s">
        <v>436</v>
      </c>
      <c r="B76" s="7" t="s">
        <v>199</v>
      </c>
      <c r="C76" s="7" t="s">
        <v>28</v>
      </c>
      <c r="D76" s="7" t="s">
        <v>34</v>
      </c>
      <c r="E76" s="10"/>
      <c r="F76" s="7" t="s">
        <v>35</v>
      </c>
      <c r="G76" s="9">
        <v>2600000</v>
      </c>
      <c r="H76" s="8">
        <v>2</v>
      </c>
      <c r="I76" s="12">
        <f t="shared" si="1"/>
        <v>5200000</v>
      </c>
    </row>
    <row r="77" spans="1:9" ht="33.75" x14ac:dyDescent="0.25">
      <c r="A77" s="4" t="s">
        <v>436</v>
      </c>
      <c r="B77" s="7" t="s">
        <v>200</v>
      </c>
      <c r="C77" s="7" t="s">
        <v>20</v>
      </c>
      <c r="D77" s="7" t="s">
        <v>201</v>
      </c>
      <c r="E77" s="10" t="s">
        <v>202</v>
      </c>
      <c r="F77" s="7" t="s">
        <v>203</v>
      </c>
      <c r="G77" s="9">
        <v>2000000</v>
      </c>
      <c r="H77" s="7">
        <v>4</v>
      </c>
      <c r="I77" s="12">
        <f t="shared" si="1"/>
        <v>8000000</v>
      </c>
    </row>
    <row r="78" spans="1:9" ht="22.5" x14ac:dyDescent="0.25">
      <c r="A78" s="4" t="s">
        <v>436</v>
      </c>
      <c r="B78" s="7" t="s">
        <v>200</v>
      </c>
      <c r="C78" s="7" t="s">
        <v>20</v>
      </c>
      <c r="D78" s="7" t="s">
        <v>204</v>
      </c>
      <c r="E78" s="10" t="s">
        <v>205</v>
      </c>
      <c r="F78" s="7" t="s">
        <v>206</v>
      </c>
      <c r="G78" s="9">
        <v>7000000</v>
      </c>
      <c r="H78" s="8">
        <v>1</v>
      </c>
      <c r="I78" s="12">
        <f t="shared" si="1"/>
        <v>7000000</v>
      </c>
    </row>
    <row r="79" spans="1:9" x14ac:dyDescent="0.25">
      <c r="A79" s="4" t="s">
        <v>436</v>
      </c>
      <c r="B79" s="7" t="s">
        <v>200</v>
      </c>
      <c r="C79" s="7" t="s">
        <v>20</v>
      </c>
      <c r="D79" s="7" t="s">
        <v>36</v>
      </c>
      <c r="E79" s="10"/>
      <c r="F79" s="7" t="s">
        <v>207</v>
      </c>
      <c r="G79" s="9">
        <v>210474</v>
      </c>
      <c r="H79" s="8">
        <v>5</v>
      </c>
      <c r="I79" s="12">
        <f t="shared" si="1"/>
        <v>1052370</v>
      </c>
    </row>
    <row r="80" spans="1:9" ht="56.25" x14ac:dyDescent="0.25">
      <c r="A80" s="4" t="s">
        <v>436</v>
      </c>
      <c r="B80" s="7" t="s">
        <v>208</v>
      </c>
      <c r="C80" s="7" t="s">
        <v>16</v>
      </c>
      <c r="D80" s="7" t="s">
        <v>108</v>
      </c>
      <c r="E80" s="10"/>
      <c r="F80" s="7" t="s">
        <v>109</v>
      </c>
      <c r="G80" s="9">
        <v>4130000</v>
      </c>
      <c r="H80" s="8">
        <v>1</v>
      </c>
      <c r="I80" s="12">
        <f>+G80*H80</f>
        <v>4130000</v>
      </c>
    </row>
    <row r="81" spans="1:9" x14ac:dyDescent="0.25">
      <c r="A81" s="4" t="s">
        <v>436</v>
      </c>
      <c r="B81" s="4" t="s">
        <v>208</v>
      </c>
      <c r="C81" s="4" t="s">
        <v>20</v>
      </c>
      <c r="D81" s="4" t="s">
        <v>36</v>
      </c>
      <c r="E81" s="3"/>
      <c r="F81" s="4" t="s">
        <v>37</v>
      </c>
      <c r="G81" s="5">
        <v>300000</v>
      </c>
      <c r="H81" s="6">
        <v>1</v>
      </c>
      <c r="I81" s="11">
        <f t="shared" si="1"/>
        <v>300000</v>
      </c>
    </row>
    <row r="82" spans="1:9" x14ac:dyDescent="0.25">
      <c r="A82" s="4" t="s">
        <v>436</v>
      </c>
      <c r="B82" s="4" t="s">
        <v>208</v>
      </c>
      <c r="C82" s="4" t="s">
        <v>20</v>
      </c>
      <c r="D82" s="4" t="s">
        <v>209</v>
      </c>
      <c r="E82" s="3" t="s">
        <v>210</v>
      </c>
      <c r="F82" s="4" t="s">
        <v>211</v>
      </c>
      <c r="G82" s="5">
        <v>21000</v>
      </c>
      <c r="H82" s="6">
        <v>20</v>
      </c>
      <c r="I82" s="11">
        <f t="shared" si="1"/>
        <v>420000</v>
      </c>
    </row>
    <row r="83" spans="1:9" x14ac:dyDescent="0.25">
      <c r="A83" s="4" t="s">
        <v>436</v>
      </c>
      <c r="B83" s="4" t="s">
        <v>208</v>
      </c>
      <c r="C83" s="4" t="s">
        <v>20</v>
      </c>
      <c r="D83" s="4" t="s">
        <v>36</v>
      </c>
      <c r="E83" s="3"/>
      <c r="F83" s="4"/>
      <c r="G83" s="5">
        <v>300000</v>
      </c>
      <c r="H83" s="6">
        <v>1</v>
      </c>
      <c r="I83" s="11">
        <f t="shared" si="1"/>
        <v>300000</v>
      </c>
    </row>
    <row r="84" spans="1:9" x14ac:dyDescent="0.25">
      <c r="A84" s="4" t="s">
        <v>436</v>
      </c>
      <c r="B84" s="4" t="s">
        <v>212</v>
      </c>
      <c r="C84" s="4" t="s">
        <v>28</v>
      </c>
      <c r="D84" s="4" t="s">
        <v>117</v>
      </c>
      <c r="E84" s="3" t="s">
        <v>213</v>
      </c>
      <c r="F84" s="4" t="s">
        <v>41</v>
      </c>
      <c r="G84" s="5">
        <v>2500000</v>
      </c>
      <c r="H84" s="6">
        <v>1</v>
      </c>
      <c r="I84" s="11">
        <f t="shared" si="1"/>
        <v>2500000</v>
      </c>
    </row>
    <row r="85" spans="1:9" x14ac:dyDescent="0.25">
      <c r="A85" s="4" t="s">
        <v>436</v>
      </c>
      <c r="B85" s="7" t="s">
        <v>212</v>
      </c>
      <c r="C85" s="7" t="s">
        <v>28</v>
      </c>
      <c r="D85" s="7" t="s">
        <v>214</v>
      </c>
      <c r="E85" s="10" t="s">
        <v>107</v>
      </c>
      <c r="F85" s="7"/>
      <c r="G85" s="9">
        <v>2600000</v>
      </c>
      <c r="H85" s="8">
        <v>2</v>
      </c>
      <c r="I85" s="12">
        <f t="shared" si="1"/>
        <v>5200000</v>
      </c>
    </row>
    <row r="86" spans="1:9" x14ac:dyDescent="0.25">
      <c r="A86" s="4" t="s">
        <v>436</v>
      </c>
      <c r="B86" s="7" t="s">
        <v>212</v>
      </c>
      <c r="C86" s="7" t="s">
        <v>20</v>
      </c>
      <c r="D86" s="7" t="s">
        <v>36</v>
      </c>
      <c r="E86" s="10" t="s">
        <v>215</v>
      </c>
      <c r="F86" s="7" t="s">
        <v>207</v>
      </c>
      <c r="G86" s="9">
        <v>300000</v>
      </c>
      <c r="H86" s="8">
        <v>1</v>
      </c>
      <c r="I86" s="12">
        <f t="shared" si="1"/>
        <v>300000</v>
      </c>
    </row>
    <row r="87" spans="1:9" x14ac:dyDescent="0.25">
      <c r="A87" s="4" t="s">
        <v>436</v>
      </c>
      <c r="B87" s="7" t="s">
        <v>212</v>
      </c>
      <c r="C87" s="7" t="s">
        <v>20</v>
      </c>
      <c r="D87" s="7" t="s">
        <v>216</v>
      </c>
      <c r="E87" s="10" t="s">
        <v>217</v>
      </c>
      <c r="F87" s="7" t="s">
        <v>218</v>
      </c>
      <c r="G87" s="9">
        <v>2500000</v>
      </c>
      <c r="H87" s="8">
        <v>1</v>
      </c>
      <c r="I87" s="12">
        <f t="shared" si="1"/>
        <v>2500000</v>
      </c>
    </row>
    <row r="88" spans="1:9" x14ac:dyDescent="0.25">
      <c r="A88" s="4" t="s">
        <v>436</v>
      </c>
      <c r="B88" s="7" t="s">
        <v>212</v>
      </c>
      <c r="C88" s="7" t="s">
        <v>219</v>
      </c>
      <c r="D88" s="7" t="s">
        <v>220</v>
      </c>
      <c r="E88" s="10" t="s">
        <v>221</v>
      </c>
      <c r="F88" s="7" t="s">
        <v>222</v>
      </c>
      <c r="G88" s="9">
        <v>8400000</v>
      </c>
      <c r="H88" s="7">
        <v>1</v>
      </c>
      <c r="I88" s="12">
        <f t="shared" si="1"/>
        <v>8400000</v>
      </c>
    </row>
    <row r="89" spans="1:9" ht="22.5" x14ac:dyDescent="0.25">
      <c r="A89" s="4" t="s">
        <v>436</v>
      </c>
      <c r="B89" s="7" t="s">
        <v>223</v>
      </c>
      <c r="C89" s="7" t="s">
        <v>224</v>
      </c>
      <c r="D89" s="7" t="s">
        <v>225</v>
      </c>
      <c r="E89" s="10" t="s">
        <v>226</v>
      </c>
      <c r="F89" s="7" t="s">
        <v>227</v>
      </c>
      <c r="G89" s="9">
        <v>650000</v>
      </c>
      <c r="H89" s="8">
        <v>3</v>
      </c>
      <c r="I89" s="12">
        <f t="shared" si="1"/>
        <v>1950000</v>
      </c>
    </row>
    <row r="90" spans="1:9" ht="22.5" x14ac:dyDescent="0.25">
      <c r="A90" s="4" t="s">
        <v>436</v>
      </c>
      <c r="B90" s="7" t="s">
        <v>223</v>
      </c>
      <c r="C90" s="7" t="s">
        <v>224</v>
      </c>
      <c r="D90" s="7" t="s">
        <v>228</v>
      </c>
      <c r="E90" s="10" t="s">
        <v>229</v>
      </c>
      <c r="F90" s="7" t="s">
        <v>230</v>
      </c>
      <c r="G90" s="9">
        <v>1200000</v>
      </c>
      <c r="H90" s="8">
        <v>1</v>
      </c>
      <c r="I90" s="12">
        <f t="shared" si="1"/>
        <v>1200000</v>
      </c>
    </row>
    <row r="91" spans="1:9" x14ac:dyDescent="0.25">
      <c r="A91" s="4" t="s">
        <v>436</v>
      </c>
      <c r="B91" s="7" t="s">
        <v>223</v>
      </c>
      <c r="C91" s="7" t="s">
        <v>20</v>
      </c>
      <c r="D91" s="7" t="s">
        <v>231</v>
      </c>
      <c r="E91" s="10" t="s">
        <v>232</v>
      </c>
      <c r="F91" s="7" t="s">
        <v>233</v>
      </c>
      <c r="G91" s="9">
        <f>500000+(345000/2)</f>
        <v>672500</v>
      </c>
      <c r="H91" s="8">
        <v>2</v>
      </c>
      <c r="I91" s="12">
        <f t="shared" si="1"/>
        <v>1345000</v>
      </c>
    </row>
    <row r="92" spans="1:9" ht="45" x14ac:dyDescent="0.25">
      <c r="A92" s="4" t="s">
        <v>436</v>
      </c>
      <c r="B92" s="4" t="s">
        <v>223</v>
      </c>
      <c r="C92" s="4" t="s">
        <v>28</v>
      </c>
      <c r="D92" s="4" t="s">
        <v>34</v>
      </c>
      <c r="E92" s="3" t="s">
        <v>234</v>
      </c>
      <c r="F92" s="4" t="s">
        <v>35</v>
      </c>
      <c r="G92" s="5">
        <v>2600000</v>
      </c>
      <c r="H92" s="6">
        <v>2</v>
      </c>
      <c r="I92" s="11">
        <f t="shared" si="1"/>
        <v>5200000</v>
      </c>
    </row>
    <row r="93" spans="1:9" ht="22.5" x14ac:dyDescent="0.25">
      <c r="A93" s="4" t="s">
        <v>436</v>
      </c>
      <c r="B93" s="4" t="s">
        <v>223</v>
      </c>
      <c r="C93" s="4" t="s">
        <v>224</v>
      </c>
      <c r="D93" s="4" t="s">
        <v>235</v>
      </c>
      <c r="E93" s="3" t="s">
        <v>236</v>
      </c>
      <c r="F93" s="4" t="s">
        <v>237</v>
      </c>
      <c r="G93" s="5">
        <v>950000</v>
      </c>
      <c r="H93" s="6">
        <v>6</v>
      </c>
      <c r="I93" s="11">
        <f t="shared" si="1"/>
        <v>5700000</v>
      </c>
    </row>
    <row r="94" spans="1:9" ht="22.5" x14ac:dyDescent="0.25">
      <c r="A94" s="4" t="s">
        <v>436</v>
      </c>
      <c r="B94" s="4" t="s">
        <v>223</v>
      </c>
      <c r="C94" s="4" t="s">
        <v>224</v>
      </c>
      <c r="D94" s="4" t="s">
        <v>238</v>
      </c>
      <c r="E94" s="3" t="s">
        <v>239</v>
      </c>
      <c r="F94" s="4" t="s">
        <v>240</v>
      </c>
      <c r="G94" s="5">
        <v>1200000</v>
      </c>
      <c r="H94" s="6">
        <v>1</v>
      </c>
      <c r="I94" s="11">
        <f t="shared" si="1"/>
        <v>1200000</v>
      </c>
    </row>
    <row r="95" spans="1:9" ht="22.5" x14ac:dyDescent="0.25">
      <c r="A95" s="4" t="s">
        <v>436</v>
      </c>
      <c r="B95" s="4" t="s">
        <v>223</v>
      </c>
      <c r="C95" s="4" t="s">
        <v>224</v>
      </c>
      <c r="D95" s="4" t="s">
        <v>241</v>
      </c>
      <c r="E95" s="3" t="s">
        <v>242</v>
      </c>
      <c r="F95" s="4" t="s">
        <v>243</v>
      </c>
      <c r="G95" s="5">
        <v>5500000</v>
      </c>
      <c r="H95" s="6">
        <v>1</v>
      </c>
      <c r="I95" s="11">
        <f t="shared" si="1"/>
        <v>5500000</v>
      </c>
    </row>
    <row r="96" spans="1:9" x14ac:dyDescent="0.25">
      <c r="A96" s="4" t="s">
        <v>436</v>
      </c>
      <c r="B96" s="7" t="s">
        <v>223</v>
      </c>
      <c r="C96" s="7" t="s">
        <v>11</v>
      </c>
      <c r="D96" s="7" t="s">
        <v>244</v>
      </c>
      <c r="E96" s="10" t="s">
        <v>245</v>
      </c>
      <c r="F96" s="7" t="s">
        <v>246</v>
      </c>
      <c r="G96" s="9">
        <v>60000</v>
      </c>
      <c r="H96" s="8">
        <v>30</v>
      </c>
      <c r="I96" s="12">
        <f t="shared" si="1"/>
        <v>1800000</v>
      </c>
    </row>
    <row r="97" spans="1:9" ht="67.5" x14ac:dyDescent="0.25">
      <c r="A97" s="4" t="s">
        <v>436</v>
      </c>
      <c r="B97" s="7" t="s">
        <v>223</v>
      </c>
      <c r="C97" s="7" t="s">
        <v>224</v>
      </c>
      <c r="D97" s="7" t="s">
        <v>247</v>
      </c>
      <c r="E97" s="10" t="s">
        <v>248</v>
      </c>
      <c r="F97" s="7" t="s">
        <v>249</v>
      </c>
      <c r="G97" s="9">
        <v>3000000</v>
      </c>
      <c r="H97" s="8">
        <v>1</v>
      </c>
      <c r="I97" s="12">
        <f t="shared" si="1"/>
        <v>3000000</v>
      </c>
    </row>
    <row r="98" spans="1:9" ht="45" x14ac:dyDescent="0.25">
      <c r="A98" s="4" t="s">
        <v>436</v>
      </c>
      <c r="B98" s="7" t="s">
        <v>223</v>
      </c>
      <c r="C98" s="7" t="s">
        <v>28</v>
      </c>
      <c r="D98" s="7" t="s">
        <v>34</v>
      </c>
      <c r="E98" s="10" t="s">
        <v>234</v>
      </c>
      <c r="F98" s="7" t="s">
        <v>35</v>
      </c>
      <c r="G98" s="9">
        <v>2600000</v>
      </c>
      <c r="H98" s="8">
        <v>1</v>
      </c>
      <c r="I98" s="12">
        <v>2600000</v>
      </c>
    </row>
    <row r="99" spans="1:9" ht="67.5" x14ac:dyDescent="0.25">
      <c r="A99" s="4" t="s">
        <v>436</v>
      </c>
      <c r="B99" s="7" t="s">
        <v>223</v>
      </c>
      <c r="C99" s="7" t="s">
        <v>224</v>
      </c>
      <c r="D99" s="7" t="s">
        <v>247</v>
      </c>
      <c r="E99" s="10" t="s">
        <v>248</v>
      </c>
      <c r="F99" s="7" t="s">
        <v>249</v>
      </c>
      <c r="G99" s="9">
        <v>3000000</v>
      </c>
      <c r="H99" s="7">
        <v>1</v>
      </c>
      <c r="I99" s="12">
        <v>3000000</v>
      </c>
    </row>
    <row r="100" spans="1:9" ht="22.5" x14ac:dyDescent="0.25">
      <c r="A100" s="4" t="s">
        <v>436</v>
      </c>
      <c r="B100" s="7" t="s">
        <v>223</v>
      </c>
      <c r="C100" s="7" t="s">
        <v>224</v>
      </c>
      <c r="D100" s="7" t="s">
        <v>235</v>
      </c>
      <c r="E100" s="10" t="s">
        <v>236</v>
      </c>
      <c r="F100" s="7" t="s">
        <v>237</v>
      </c>
      <c r="G100" s="9">
        <f>619000*1.19</f>
        <v>736610</v>
      </c>
      <c r="H100" s="8">
        <v>1</v>
      </c>
      <c r="I100" s="12">
        <v>736610</v>
      </c>
    </row>
    <row r="101" spans="1:9" ht="22.5" x14ac:dyDescent="0.25">
      <c r="A101" s="4" t="s">
        <v>436</v>
      </c>
      <c r="B101" s="7" t="s">
        <v>250</v>
      </c>
      <c r="C101" s="7" t="s">
        <v>20</v>
      </c>
      <c r="D101" s="7" t="s">
        <v>251</v>
      </c>
      <c r="E101" s="10" t="s">
        <v>252</v>
      </c>
      <c r="F101" s="7" t="s">
        <v>253</v>
      </c>
      <c r="G101" s="9">
        <f>500000+100000</f>
        <v>600000</v>
      </c>
      <c r="H101" s="8">
        <v>1</v>
      </c>
      <c r="I101" s="12">
        <f>+G101*H101</f>
        <v>600000</v>
      </c>
    </row>
    <row r="102" spans="1:9" ht="33.75" x14ac:dyDescent="0.25">
      <c r="A102" s="4" t="s">
        <v>437</v>
      </c>
      <c r="B102" s="7" t="s">
        <v>254</v>
      </c>
      <c r="C102" s="7" t="s">
        <v>16</v>
      </c>
      <c r="D102" s="7" t="s">
        <v>255</v>
      </c>
      <c r="E102" s="10" t="s">
        <v>256</v>
      </c>
      <c r="F102" s="7" t="s">
        <v>257</v>
      </c>
      <c r="G102" s="9">
        <f>5776005*1.19</f>
        <v>6873445.9499999993</v>
      </c>
      <c r="H102" s="8">
        <v>1</v>
      </c>
      <c r="I102" s="12">
        <v>8000000</v>
      </c>
    </row>
    <row r="103" spans="1:9" ht="22.5" x14ac:dyDescent="0.25">
      <c r="A103" s="4" t="s">
        <v>437</v>
      </c>
      <c r="B103" s="4" t="s">
        <v>258</v>
      </c>
      <c r="C103" s="4" t="s">
        <v>16</v>
      </c>
      <c r="D103" s="4" t="s">
        <v>259</v>
      </c>
      <c r="E103" s="3" t="s">
        <v>260</v>
      </c>
      <c r="F103" s="4" t="s">
        <v>198</v>
      </c>
      <c r="G103" s="5">
        <v>120000</v>
      </c>
      <c r="H103" s="6">
        <v>3</v>
      </c>
      <c r="I103" s="11">
        <f t="shared" ref="I103:I141" si="2">G103*H103</f>
        <v>360000</v>
      </c>
    </row>
    <row r="104" spans="1:9" x14ac:dyDescent="0.25">
      <c r="A104" s="4" t="s">
        <v>437</v>
      </c>
      <c r="B104" s="4" t="s">
        <v>258</v>
      </c>
      <c r="C104" s="4" t="s">
        <v>145</v>
      </c>
      <c r="D104" s="4" t="s">
        <v>261</v>
      </c>
      <c r="E104" s="3" t="s">
        <v>262</v>
      </c>
      <c r="F104" s="4" t="s">
        <v>263</v>
      </c>
      <c r="G104" s="5">
        <v>900000</v>
      </c>
      <c r="H104" s="6">
        <v>2</v>
      </c>
      <c r="I104" s="11">
        <f t="shared" si="2"/>
        <v>1800000</v>
      </c>
    </row>
    <row r="105" spans="1:9" ht="22.5" x14ac:dyDescent="0.25">
      <c r="A105" s="4" t="s">
        <v>437</v>
      </c>
      <c r="B105" s="4" t="s">
        <v>258</v>
      </c>
      <c r="C105" s="4" t="s">
        <v>145</v>
      </c>
      <c r="D105" s="4" t="s">
        <v>264</v>
      </c>
      <c r="E105" s="3" t="s">
        <v>265</v>
      </c>
      <c r="F105" s="4" t="s">
        <v>263</v>
      </c>
      <c r="G105" s="5">
        <v>670000</v>
      </c>
      <c r="H105" s="6">
        <v>3</v>
      </c>
      <c r="I105" s="11">
        <f t="shared" si="2"/>
        <v>2010000</v>
      </c>
    </row>
    <row r="106" spans="1:9" ht="45" x14ac:dyDescent="0.25">
      <c r="A106" s="4" t="s">
        <v>437</v>
      </c>
      <c r="B106" s="4" t="s">
        <v>266</v>
      </c>
      <c r="C106" s="4" t="s">
        <v>16</v>
      </c>
      <c r="D106" s="4" t="s">
        <v>267</v>
      </c>
      <c r="E106" s="3" t="s">
        <v>268</v>
      </c>
      <c r="F106" s="4" t="s">
        <v>269</v>
      </c>
      <c r="G106" s="5">
        <v>130000</v>
      </c>
      <c r="H106" s="6">
        <v>2</v>
      </c>
      <c r="I106" s="11">
        <f t="shared" si="2"/>
        <v>260000</v>
      </c>
    </row>
    <row r="107" spans="1:9" ht="45" x14ac:dyDescent="0.25">
      <c r="A107" s="4" t="s">
        <v>437</v>
      </c>
      <c r="B107" s="7" t="s">
        <v>266</v>
      </c>
      <c r="C107" s="7" t="s">
        <v>28</v>
      </c>
      <c r="D107" s="7" t="s">
        <v>270</v>
      </c>
      <c r="E107" s="10" t="s">
        <v>271</v>
      </c>
      <c r="F107" s="7" t="s">
        <v>272</v>
      </c>
      <c r="G107" s="9">
        <v>3500000</v>
      </c>
      <c r="H107" s="8">
        <v>1</v>
      </c>
      <c r="I107" s="12">
        <f t="shared" si="2"/>
        <v>3500000</v>
      </c>
    </row>
    <row r="108" spans="1:9" ht="22.5" x14ac:dyDescent="0.25">
      <c r="A108" s="4" t="s">
        <v>437</v>
      </c>
      <c r="B108" s="7" t="s">
        <v>266</v>
      </c>
      <c r="C108" s="7" t="s">
        <v>145</v>
      </c>
      <c r="D108" s="7" t="s">
        <v>273</v>
      </c>
      <c r="E108" s="10" t="s">
        <v>274</v>
      </c>
      <c r="F108" s="7" t="s">
        <v>275</v>
      </c>
      <c r="G108" s="9">
        <v>7200000</v>
      </c>
      <c r="H108" s="8">
        <v>1</v>
      </c>
      <c r="I108" s="12">
        <f t="shared" si="2"/>
        <v>7200000</v>
      </c>
    </row>
    <row r="109" spans="1:9" ht="22.5" x14ac:dyDescent="0.25">
      <c r="A109" s="4" t="s">
        <v>437</v>
      </c>
      <c r="B109" s="7" t="s">
        <v>276</v>
      </c>
      <c r="C109" s="7" t="s">
        <v>82</v>
      </c>
      <c r="D109" s="7" t="s">
        <v>277</v>
      </c>
      <c r="E109" s="10" t="s">
        <v>278</v>
      </c>
      <c r="F109" s="7" t="s">
        <v>279</v>
      </c>
      <c r="G109" s="9">
        <v>500000</v>
      </c>
      <c r="H109" s="8">
        <v>1</v>
      </c>
      <c r="I109" s="12">
        <v>800000</v>
      </c>
    </row>
    <row r="110" spans="1:9" ht="22.5" x14ac:dyDescent="0.25">
      <c r="A110" s="4" t="s">
        <v>437</v>
      </c>
      <c r="B110" s="7" t="s">
        <v>280</v>
      </c>
      <c r="C110" s="7" t="s">
        <v>16</v>
      </c>
      <c r="D110" s="7" t="s">
        <v>281</v>
      </c>
      <c r="E110" s="10" t="s">
        <v>282</v>
      </c>
      <c r="F110" s="7" t="s">
        <v>92</v>
      </c>
      <c r="G110" s="9">
        <v>700000</v>
      </c>
      <c r="H110" s="7">
        <v>7</v>
      </c>
      <c r="I110" s="12">
        <f t="shared" si="2"/>
        <v>4900000</v>
      </c>
    </row>
    <row r="111" spans="1:9" ht="33.75" x14ac:dyDescent="0.25">
      <c r="A111" s="4" t="s">
        <v>437</v>
      </c>
      <c r="B111" s="7" t="s">
        <v>283</v>
      </c>
      <c r="C111" s="7" t="s">
        <v>82</v>
      </c>
      <c r="D111" s="7" t="s">
        <v>284</v>
      </c>
      <c r="E111" s="10" t="s">
        <v>285</v>
      </c>
      <c r="F111" s="7"/>
      <c r="G111" s="9">
        <v>1400000</v>
      </c>
      <c r="H111" s="8">
        <v>1</v>
      </c>
      <c r="I111" s="12">
        <f t="shared" si="2"/>
        <v>1400000</v>
      </c>
    </row>
    <row r="112" spans="1:9" ht="33.75" x14ac:dyDescent="0.25">
      <c r="A112" s="4" t="s">
        <v>437</v>
      </c>
      <c r="B112" s="7" t="s">
        <v>283</v>
      </c>
      <c r="C112" s="7" t="s">
        <v>219</v>
      </c>
      <c r="D112" s="7" t="s">
        <v>286</v>
      </c>
      <c r="E112" s="10" t="s">
        <v>287</v>
      </c>
      <c r="F112" s="7" t="s">
        <v>286</v>
      </c>
      <c r="G112" s="9">
        <v>2691910</v>
      </c>
      <c r="H112" s="8">
        <v>1</v>
      </c>
      <c r="I112" s="12">
        <f t="shared" si="2"/>
        <v>2691910</v>
      </c>
    </row>
    <row r="113" spans="1:9" ht="33.75" x14ac:dyDescent="0.25">
      <c r="A113" s="4" t="s">
        <v>437</v>
      </c>
      <c r="B113" s="7" t="s">
        <v>283</v>
      </c>
      <c r="C113" s="7" t="s">
        <v>219</v>
      </c>
      <c r="D113" s="7" t="s">
        <v>288</v>
      </c>
      <c r="E113" s="10" t="s">
        <v>289</v>
      </c>
      <c r="F113" s="7" t="s">
        <v>290</v>
      </c>
      <c r="G113" s="9">
        <v>120000</v>
      </c>
      <c r="H113" s="8">
        <v>7</v>
      </c>
      <c r="I113" s="12">
        <f t="shared" si="2"/>
        <v>840000</v>
      </c>
    </row>
    <row r="114" spans="1:9" ht="33.75" x14ac:dyDescent="0.25">
      <c r="A114" s="4" t="s">
        <v>437</v>
      </c>
      <c r="B114" s="4" t="s">
        <v>283</v>
      </c>
      <c r="C114" s="4" t="s">
        <v>219</v>
      </c>
      <c r="D114" s="4" t="s">
        <v>286</v>
      </c>
      <c r="E114" s="3" t="s">
        <v>291</v>
      </c>
      <c r="F114" s="4" t="s">
        <v>286</v>
      </c>
      <c r="G114" s="5">
        <v>1900000</v>
      </c>
      <c r="H114" s="6">
        <v>1</v>
      </c>
      <c r="I114" s="11">
        <f t="shared" si="2"/>
        <v>1900000</v>
      </c>
    </row>
    <row r="115" spans="1:9" ht="33.75" x14ac:dyDescent="0.25">
      <c r="A115" s="4" t="s">
        <v>437</v>
      </c>
      <c r="B115" s="4" t="s">
        <v>283</v>
      </c>
      <c r="C115" s="4" t="s">
        <v>16</v>
      </c>
      <c r="D115" s="4" t="s">
        <v>292</v>
      </c>
      <c r="E115" s="3" t="s">
        <v>293</v>
      </c>
      <c r="F115" s="4" t="s">
        <v>92</v>
      </c>
      <c r="G115" s="5">
        <v>7200000</v>
      </c>
      <c r="H115" s="6">
        <v>1</v>
      </c>
      <c r="I115" s="11">
        <f t="shared" si="2"/>
        <v>7200000</v>
      </c>
    </row>
    <row r="116" spans="1:9" ht="33.75" x14ac:dyDescent="0.25">
      <c r="A116" s="4" t="s">
        <v>437</v>
      </c>
      <c r="B116" s="4" t="s">
        <v>283</v>
      </c>
      <c r="C116" s="4" t="s">
        <v>16</v>
      </c>
      <c r="D116" s="4" t="s">
        <v>294</v>
      </c>
      <c r="E116" s="3" t="s">
        <v>295</v>
      </c>
      <c r="F116" s="4" t="s">
        <v>296</v>
      </c>
      <c r="G116" s="5">
        <v>8500000</v>
      </c>
      <c r="H116" s="6">
        <v>1</v>
      </c>
      <c r="I116" s="11">
        <v>8500000</v>
      </c>
    </row>
    <row r="117" spans="1:9" ht="33.75" x14ac:dyDescent="0.25">
      <c r="A117" s="4" t="s">
        <v>437</v>
      </c>
      <c r="B117" s="4" t="s">
        <v>283</v>
      </c>
      <c r="C117" s="4" t="s">
        <v>16</v>
      </c>
      <c r="D117" s="4" t="s">
        <v>297</v>
      </c>
      <c r="E117" s="3" t="s">
        <v>298</v>
      </c>
      <c r="F117" s="4" t="s">
        <v>299</v>
      </c>
      <c r="G117" s="5">
        <v>1250000</v>
      </c>
      <c r="H117" s="6">
        <v>8</v>
      </c>
      <c r="I117" s="11">
        <v>10000000</v>
      </c>
    </row>
    <row r="118" spans="1:9" ht="22.5" x14ac:dyDescent="0.25">
      <c r="A118" s="4" t="s">
        <v>437</v>
      </c>
      <c r="B118" s="7" t="s">
        <v>300</v>
      </c>
      <c r="C118" s="7" t="s">
        <v>82</v>
      </c>
      <c r="D118" s="7" t="s">
        <v>301</v>
      </c>
      <c r="E118" s="10" t="s">
        <v>302</v>
      </c>
      <c r="F118" s="7" t="s">
        <v>282</v>
      </c>
      <c r="G118" s="9">
        <v>1400000</v>
      </c>
      <c r="H118" s="8">
        <v>1</v>
      </c>
      <c r="I118" s="12">
        <f t="shared" si="2"/>
        <v>1400000</v>
      </c>
    </row>
    <row r="119" spans="1:9" ht="22.5" x14ac:dyDescent="0.25">
      <c r="A119" s="4" t="s">
        <v>437</v>
      </c>
      <c r="B119" s="7" t="s">
        <v>300</v>
      </c>
      <c r="C119" s="7" t="s">
        <v>20</v>
      </c>
      <c r="D119" s="7" t="s">
        <v>303</v>
      </c>
      <c r="E119" s="10" t="s">
        <v>304</v>
      </c>
      <c r="F119" s="7" t="s">
        <v>305</v>
      </c>
      <c r="G119" s="9">
        <v>400000</v>
      </c>
      <c r="H119" s="8">
        <v>2</v>
      </c>
      <c r="I119" s="12">
        <f t="shared" si="2"/>
        <v>800000</v>
      </c>
    </row>
    <row r="120" spans="1:9" ht="22.5" x14ac:dyDescent="0.25">
      <c r="A120" s="4" t="s">
        <v>437</v>
      </c>
      <c r="B120" s="7" t="s">
        <v>15</v>
      </c>
      <c r="C120" s="7" t="s">
        <v>306</v>
      </c>
      <c r="D120" s="7" t="s">
        <v>307</v>
      </c>
      <c r="E120" s="10" t="s">
        <v>308</v>
      </c>
      <c r="F120" s="7" t="s">
        <v>26</v>
      </c>
      <c r="G120" s="9">
        <v>4800000</v>
      </c>
      <c r="H120" s="8">
        <v>1</v>
      </c>
      <c r="I120" s="12">
        <f t="shared" si="2"/>
        <v>4800000</v>
      </c>
    </row>
    <row r="121" spans="1:9" ht="22.5" x14ac:dyDescent="0.25">
      <c r="A121" s="4" t="s">
        <v>437</v>
      </c>
      <c r="B121" s="7" t="s">
        <v>15</v>
      </c>
      <c r="C121" s="7" t="s">
        <v>306</v>
      </c>
      <c r="D121" s="7" t="s">
        <v>309</v>
      </c>
      <c r="E121" s="10" t="s">
        <v>310</v>
      </c>
      <c r="F121" s="7" t="s">
        <v>311</v>
      </c>
      <c r="G121" s="9">
        <v>15000000</v>
      </c>
      <c r="H121" s="7">
        <v>1</v>
      </c>
      <c r="I121" s="12">
        <f t="shared" si="2"/>
        <v>15000000</v>
      </c>
    </row>
    <row r="122" spans="1:9" ht="22.5" x14ac:dyDescent="0.25">
      <c r="A122" s="4" t="s">
        <v>437</v>
      </c>
      <c r="B122" s="7" t="s">
        <v>312</v>
      </c>
      <c r="C122" s="7" t="s">
        <v>16</v>
      </c>
      <c r="D122" s="7" t="s">
        <v>313</v>
      </c>
      <c r="E122" s="10" t="s">
        <v>313</v>
      </c>
      <c r="F122" s="7" t="s">
        <v>314</v>
      </c>
      <c r="G122" s="9">
        <v>460000</v>
      </c>
      <c r="H122" s="8">
        <v>1</v>
      </c>
      <c r="I122" s="12">
        <f t="shared" si="2"/>
        <v>460000</v>
      </c>
    </row>
    <row r="123" spans="1:9" ht="22.5" x14ac:dyDescent="0.25">
      <c r="A123" s="4" t="s">
        <v>437</v>
      </c>
      <c r="B123" s="7" t="s">
        <v>312</v>
      </c>
      <c r="C123" s="7" t="s">
        <v>16</v>
      </c>
      <c r="D123" s="7" t="s">
        <v>315</v>
      </c>
      <c r="E123" s="10" t="s">
        <v>315</v>
      </c>
      <c r="F123" s="7" t="s">
        <v>316</v>
      </c>
      <c r="G123" s="9">
        <v>850000</v>
      </c>
      <c r="H123" s="8">
        <v>2</v>
      </c>
      <c r="I123" s="12">
        <f t="shared" si="2"/>
        <v>1700000</v>
      </c>
    </row>
    <row r="124" spans="1:9" ht="22.5" x14ac:dyDescent="0.25">
      <c r="A124" s="4" t="s">
        <v>437</v>
      </c>
      <c r="B124" s="7" t="s">
        <v>312</v>
      </c>
      <c r="C124" s="7" t="s">
        <v>16</v>
      </c>
      <c r="D124" s="7" t="s">
        <v>317</v>
      </c>
      <c r="E124" s="10" t="s">
        <v>318</v>
      </c>
      <c r="F124" s="7" t="s">
        <v>41</v>
      </c>
      <c r="G124" s="9">
        <v>900000</v>
      </c>
      <c r="H124" s="8">
        <v>2</v>
      </c>
      <c r="I124" s="12">
        <f t="shared" si="2"/>
        <v>1800000</v>
      </c>
    </row>
    <row r="125" spans="1:9" ht="22.5" x14ac:dyDescent="0.25">
      <c r="A125" s="4" t="s">
        <v>437</v>
      </c>
      <c r="B125" s="4" t="s">
        <v>312</v>
      </c>
      <c r="C125" s="4" t="s">
        <v>219</v>
      </c>
      <c r="D125" s="4" t="s">
        <v>319</v>
      </c>
      <c r="E125" s="3" t="s">
        <v>319</v>
      </c>
      <c r="F125" s="4" t="s">
        <v>320</v>
      </c>
      <c r="G125" s="5">
        <v>2550000</v>
      </c>
      <c r="H125" s="6">
        <v>1</v>
      </c>
      <c r="I125" s="11">
        <f t="shared" si="2"/>
        <v>2550000</v>
      </c>
    </row>
    <row r="126" spans="1:9" ht="22.5" x14ac:dyDescent="0.25">
      <c r="A126" s="4" t="s">
        <v>437</v>
      </c>
      <c r="B126" s="4" t="s">
        <v>312</v>
      </c>
      <c r="C126" s="4" t="s">
        <v>219</v>
      </c>
      <c r="D126" s="4" t="s">
        <v>321</v>
      </c>
      <c r="E126" s="3" t="s">
        <v>321</v>
      </c>
      <c r="F126" s="4" t="s">
        <v>320</v>
      </c>
      <c r="G126" s="5">
        <v>4550000</v>
      </c>
      <c r="H126" s="6">
        <v>1</v>
      </c>
      <c r="I126" s="11">
        <f t="shared" si="2"/>
        <v>4550000</v>
      </c>
    </row>
    <row r="127" spans="1:9" ht="33.75" x14ac:dyDescent="0.25">
      <c r="A127" s="4" t="s">
        <v>437</v>
      </c>
      <c r="B127" s="4" t="s">
        <v>322</v>
      </c>
      <c r="C127" s="4" t="s">
        <v>28</v>
      </c>
      <c r="D127" s="4" t="s">
        <v>34</v>
      </c>
      <c r="E127" s="3"/>
      <c r="F127" s="4" t="s">
        <v>138</v>
      </c>
      <c r="G127" s="5">
        <v>2600000</v>
      </c>
      <c r="H127" s="6">
        <v>1</v>
      </c>
      <c r="I127" s="11">
        <f t="shared" si="2"/>
        <v>2600000</v>
      </c>
    </row>
    <row r="128" spans="1:9" x14ac:dyDescent="0.25">
      <c r="A128" s="4" t="s">
        <v>437</v>
      </c>
      <c r="B128" s="4" t="s">
        <v>323</v>
      </c>
      <c r="C128" s="4" t="s">
        <v>20</v>
      </c>
      <c r="D128" s="4" t="s">
        <v>324</v>
      </c>
      <c r="E128" s="3" t="s">
        <v>325</v>
      </c>
      <c r="F128" s="4" t="s">
        <v>326</v>
      </c>
      <c r="G128" s="5">
        <v>103000</v>
      </c>
      <c r="H128" s="6">
        <v>1</v>
      </c>
      <c r="I128" s="11">
        <f t="shared" si="2"/>
        <v>103000</v>
      </c>
    </row>
    <row r="129" spans="1:9" ht="33.75" x14ac:dyDescent="0.25">
      <c r="A129" s="4" t="s">
        <v>437</v>
      </c>
      <c r="B129" s="7" t="s">
        <v>327</v>
      </c>
      <c r="C129" s="7" t="s">
        <v>145</v>
      </c>
      <c r="D129" s="7" t="s">
        <v>328</v>
      </c>
      <c r="E129" s="10" t="s">
        <v>329</v>
      </c>
      <c r="F129" s="7" t="s">
        <v>330</v>
      </c>
      <c r="G129" s="9">
        <v>702821</v>
      </c>
      <c r="H129" s="8">
        <v>5</v>
      </c>
      <c r="I129" s="12">
        <f>G129*H129</f>
        <v>3514105</v>
      </c>
    </row>
    <row r="130" spans="1:9" ht="33.75" x14ac:dyDescent="0.25">
      <c r="A130" s="4" t="s">
        <v>437</v>
      </c>
      <c r="B130" s="7" t="s">
        <v>331</v>
      </c>
      <c r="C130" s="7" t="s">
        <v>224</v>
      </c>
      <c r="D130" s="7" t="s">
        <v>332</v>
      </c>
      <c r="E130" s="10" t="s">
        <v>332</v>
      </c>
      <c r="F130" s="7" t="s">
        <v>333</v>
      </c>
      <c r="G130" s="9">
        <v>950000</v>
      </c>
      <c r="H130" s="8">
        <v>1</v>
      </c>
      <c r="I130" s="12">
        <f t="shared" si="2"/>
        <v>950000</v>
      </c>
    </row>
    <row r="131" spans="1:9" ht="33.75" x14ac:dyDescent="0.25">
      <c r="A131" s="4" t="s">
        <v>438</v>
      </c>
      <c r="B131" s="7" t="s">
        <v>280</v>
      </c>
      <c r="C131" s="7" t="s">
        <v>334</v>
      </c>
      <c r="D131" s="7" t="s">
        <v>335</v>
      </c>
      <c r="E131" s="10" t="s">
        <v>336</v>
      </c>
      <c r="F131" s="7" t="s">
        <v>88</v>
      </c>
      <c r="G131" s="9">
        <v>2400000</v>
      </c>
      <c r="H131" s="8">
        <v>1</v>
      </c>
      <c r="I131" s="12">
        <f t="shared" si="2"/>
        <v>2400000</v>
      </c>
    </row>
    <row r="132" spans="1:9" ht="33.75" x14ac:dyDescent="0.25">
      <c r="A132" s="4" t="s">
        <v>438</v>
      </c>
      <c r="B132" s="7" t="s">
        <v>283</v>
      </c>
      <c r="C132" s="7" t="s">
        <v>20</v>
      </c>
      <c r="D132" s="7" t="s">
        <v>337</v>
      </c>
      <c r="E132" s="10" t="s">
        <v>338</v>
      </c>
      <c r="F132" s="7" t="s">
        <v>339</v>
      </c>
      <c r="G132" s="9">
        <v>300000</v>
      </c>
      <c r="H132" s="7">
        <v>3</v>
      </c>
      <c r="I132" s="12">
        <f t="shared" si="2"/>
        <v>900000</v>
      </c>
    </row>
    <row r="133" spans="1:9" x14ac:dyDescent="0.25">
      <c r="A133" s="4" t="s">
        <v>438</v>
      </c>
      <c r="B133" s="7" t="s">
        <v>15</v>
      </c>
      <c r="C133" s="7" t="s">
        <v>20</v>
      </c>
      <c r="D133" s="7" t="s">
        <v>337</v>
      </c>
      <c r="E133" s="10" t="s">
        <v>338</v>
      </c>
      <c r="F133" s="7" t="s">
        <v>339</v>
      </c>
      <c r="G133" s="9">
        <v>300000</v>
      </c>
      <c r="H133" s="8">
        <v>2</v>
      </c>
      <c r="I133" s="12">
        <f t="shared" si="2"/>
        <v>600000</v>
      </c>
    </row>
    <row r="134" spans="1:9" ht="22.5" x14ac:dyDescent="0.25">
      <c r="A134" s="4" t="s">
        <v>438</v>
      </c>
      <c r="B134" s="7" t="s">
        <v>312</v>
      </c>
      <c r="C134" s="7" t="s">
        <v>20</v>
      </c>
      <c r="D134" s="7" t="s">
        <v>340</v>
      </c>
      <c r="E134" s="10" t="s">
        <v>340</v>
      </c>
      <c r="F134" s="7" t="s">
        <v>341</v>
      </c>
      <c r="G134" s="9">
        <v>300000</v>
      </c>
      <c r="H134" s="8">
        <v>3</v>
      </c>
      <c r="I134" s="12">
        <f t="shared" si="2"/>
        <v>900000</v>
      </c>
    </row>
    <row r="135" spans="1:9" ht="33.75" x14ac:dyDescent="0.25">
      <c r="A135" s="4" t="s">
        <v>439</v>
      </c>
      <c r="B135" s="7" t="s">
        <v>280</v>
      </c>
      <c r="C135" s="7" t="s">
        <v>20</v>
      </c>
      <c r="D135" s="7" t="s">
        <v>342</v>
      </c>
      <c r="E135" s="10" t="s">
        <v>343</v>
      </c>
      <c r="F135" s="7" t="s">
        <v>88</v>
      </c>
      <c r="G135" s="9">
        <f>2960000+1070000</f>
        <v>4030000</v>
      </c>
      <c r="H135" s="8">
        <v>1</v>
      </c>
      <c r="I135" s="12">
        <f t="shared" si="2"/>
        <v>4030000</v>
      </c>
    </row>
    <row r="136" spans="1:9" ht="22.5" x14ac:dyDescent="0.25">
      <c r="A136" s="4" t="s">
        <v>439</v>
      </c>
      <c r="B136" s="4" t="s">
        <v>300</v>
      </c>
      <c r="C136" s="4" t="s">
        <v>20</v>
      </c>
      <c r="D136" s="4" t="s">
        <v>344</v>
      </c>
      <c r="E136" s="3" t="s">
        <v>345</v>
      </c>
      <c r="F136" s="4" t="s">
        <v>282</v>
      </c>
      <c r="G136" s="5">
        <v>400000</v>
      </c>
      <c r="H136" s="6">
        <v>2</v>
      </c>
      <c r="I136" s="11">
        <v>833000</v>
      </c>
    </row>
    <row r="137" spans="1:9" ht="22.5" x14ac:dyDescent="0.25">
      <c r="A137" s="4" t="s">
        <v>439</v>
      </c>
      <c r="B137" s="4" t="s">
        <v>312</v>
      </c>
      <c r="C137" s="4" t="s">
        <v>20</v>
      </c>
      <c r="D137" s="4" t="s">
        <v>346</v>
      </c>
      <c r="E137" s="3" t="s">
        <v>347</v>
      </c>
      <c r="F137" s="4" t="s">
        <v>127</v>
      </c>
      <c r="G137" s="5">
        <v>400000</v>
      </c>
      <c r="H137" s="6">
        <v>4</v>
      </c>
      <c r="I137" s="11">
        <v>1641248</v>
      </c>
    </row>
    <row r="138" spans="1:9" ht="22.5" x14ac:dyDescent="0.25">
      <c r="A138" s="4" t="s">
        <v>439</v>
      </c>
      <c r="B138" s="4" t="s">
        <v>312</v>
      </c>
      <c r="C138" s="4" t="s">
        <v>20</v>
      </c>
      <c r="D138" s="4" t="s">
        <v>348</v>
      </c>
      <c r="E138" s="3" t="s">
        <v>349</v>
      </c>
      <c r="F138" s="4" t="s">
        <v>127</v>
      </c>
      <c r="G138" s="5">
        <v>400000</v>
      </c>
      <c r="H138" s="6">
        <v>7</v>
      </c>
      <c r="I138" s="11">
        <v>3094952</v>
      </c>
    </row>
    <row r="139" spans="1:9" ht="33.75" x14ac:dyDescent="0.25">
      <c r="A139" s="4" t="s">
        <v>439</v>
      </c>
      <c r="B139" s="4" t="s">
        <v>331</v>
      </c>
      <c r="C139" s="4" t="s">
        <v>20</v>
      </c>
      <c r="D139" s="4" t="s">
        <v>350</v>
      </c>
      <c r="E139" s="3" t="s">
        <v>350</v>
      </c>
      <c r="F139" s="4" t="s">
        <v>333</v>
      </c>
      <c r="G139" s="5">
        <v>400000</v>
      </c>
      <c r="H139" s="6">
        <v>1</v>
      </c>
      <c r="I139" s="11">
        <v>447440</v>
      </c>
    </row>
    <row r="140" spans="1:9" ht="33.75" x14ac:dyDescent="0.25">
      <c r="A140" s="4" t="s">
        <v>439</v>
      </c>
      <c r="B140" s="7" t="s">
        <v>331</v>
      </c>
      <c r="C140" s="7" t="s">
        <v>20</v>
      </c>
      <c r="D140" s="7" t="s">
        <v>351</v>
      </c>
      <c r="E140" s="10" t="s">
        <v>351</v>
      </c>
      <c r="F140" s="7" t="s">
        <v>333</v>
      </c>
      <c r="G140" s="9">
        <v>550000</v>
      </c>
      <c r="H140" s="8">
        <v>1</v>
      </c>
      <c r="I140" s="12">
        <f t="shared" si="2"/>
        <v>550000</v>
      </c>
    </row>
    <row r="141" spans="1:9" ht="33.75" x14ac:dyDescent="0.25">
      <c r="A141" s="4" t="s">
        <v>439</v>
      </c>
      <c r="B141" s="7" t="s">
        <v>331</v>
      </c>
      <c r="C141" s="7" t="s">
        <v>20</v>
      </c>
      <c r="D141" s="7" t="s">
        <v>352</v>
      </c>
      <c r="E141" s="10" t="s">
        <v>352</v>
      </c>
      <c r="F141" s="7" t="s">
        <v>333</v>
      </c>
      <c r="G141" s="9">
        <f>779000+ (420000/2)</f>
        <v>989000</v>
      </c>
      <c r="H141" s="8">
        <v>2</v>
      </c>
      <c r="I141" s="12">
        <f t="shared" si="2"/>
        <v>1978000</v>
      </c>
    </row>
    <row r="142" spans="1:9" ht="22.5" x14ac:dyDescent="0.25">
      <c r="A142" s="4" t="s">
        <v>439</v>
      </c>
      <c r="B142" s="7" t="s">
        <v>353</v>
      </c>
      <c r="C142" s="7" t="s">
        <v>20</v>
      </c>
      <c r="D142" s="7" t="s">
        <v>354</v>
      </c>
      <c r="E142" s="10" t="s">
        <v>355</v>
      </c>
      <c r="F142" s="7"/>
      <c r="G142" s="9">
        <v>5057500</v>
      </c>
      <c r="H142" s="7">
        <v>1</v>
      </c>
      <c r="I142" s="12">
        <f>G142*H142</f>
        <v>5057500</v>
      </c>
    </row>
    <row r="143" spans="1:9" ht="22.5" x14ac:dyDescent="0.25">
      <c r="A143" s="4" t="s">
        <v>439</v>
      </c>
      <c r="B143" s="7" t="s">
        <v>353</v>
      </c>
      <c r="C143" s="7" t="s">
        <v>20</v>
      </c>
      <c r="D143" s="7" t="s">
        <v>356</v>
      </c>
      <c r="E143" s="10" t="s">
        <v>357</v>
      </c>
      <c r="F143" s="7"/>
      <c r="G143" s="9">
        <v>6961500</v>
      </c>
      <c r="H143" s="8">
        <v>1</v>
      </c>
      <c r="I143" s="12">
        <f t="shared" ref="I143:I152" si="3">G143*H143</f>
        <v>6961500</v>
      </c>
    </row>
    <row r="144" spans="1:9" ht="22.5" x14ac:dyDescent="0.25">
      <c r="A144" s="4" t="s">
        <v>439</v>
      </c>
      <c r="B144" s="7" t="s">
        <v>353</v>
      </c>
      <c r="C144" s="7" t="s">
        <v>20</v>
      </c>
      <c r="D144" s="7" t="s">
        <v>358</v>
      </c>
      <c r="E144" s="10" t="s">
        <v>359</v>
      </c>
      <c r="F144" s="7"/>
      <c r="G144" s="9">
        <v>10400600</v>
      </c>
      <c r="H144" s="8">
        <v>1</v>
      </c>
      <c r="I144" s="12">
        <f t="shared" si="3"/>
        <v>10400600</v>
      </c>
    </row>
    <row r="145" spans="1:9" ht="22.5" x14ac:dyDescent="0.25">
      <c r="A145" s="4" t="s">
        <v>439</v>
      </c>
      <c r="B145" s="7" t="s">
        <v>353</v>
      </c>
      <c r="C145" s="7" t="s">
        <v>20</v>
      </c>
      <c r="D145" s="7" t="s">
        <v>360</v>
      </c>
      <c r="E145" s="10" t="s">
        <v>361</v>
      </c>
      <c r="F145" s="7"/>
      <c r="G145" s="9">
        <v>1511300</v>
      </c>
      <c r="H145" s="8">
        <v>1</v>
      </c>
      <c r="I145" s="12">
        <f t="shared" si="3"/>
        <v>1511300</v>
      </c>
    </row>
    <row r="146" spans="1:9" ht="22.5" x14ac:dyDescent="0.25">
      <c r="A146" s="4" t="s">
        <v>439</v>
      </c>
      <c r="B146" s="4" t="s">
        <v>353</v>
      </c>
      <c r="C146" s="4" t="s">
        <v>20</v>
      </c>
      <c r="D146" s="4" t="s">
        <v>362</v>
      </c>
      <c r="E146" s="3" t="s">
        <v>363</v>
      </c>
      <c r="F146" s="4"/>
      <c r="G146" s="5">
        <v>5266940</v>
      </c>
      <c r="H146" s="6">
        <v>1</v>
      </c>
      <c r="I146" s="11">
        <f t="shared" si="3"/>
        <v>5266940</v>
      </c>
    </row>
    <row r="147" spans="1:9" ht="22.5" x14ac:dyDescent="0.25">
      <c r="A147" s="4" t="s">
        <v>439</v>
      </c>
      <c r="B147" s="4" t="s">
        <v>353</v>
      </c>
      <c r="C147" s="4" t="s">
        <v>20</v>
      </c>
      <c r="D147" s="4" t="s">
        <v>362</v>
      </c>
      <c r="E147" s="3" t="s">
        <v>364</v>
      </c>
      <c r="F147" s="4"/>
      <c r="G147" s="5">
        <v>5987604</v>
      </c>
      <c r="H147" s="6">
        <v>1</v>
      </c>
      <c r="I147" s="11">
        <f t="shared" si="3"/>
        <v>5987604</v>
      </c>
    </row>
    <row r="148" spans="1:9" ht="33.75" x14ac:dyDescent="0.25">
      <c r="A148" s="4" t="s">
        <v>439</v>
      </c>
      <c r="B148" s="4" t="s">
        <v>353</v>
      </c>
      <c r="C148" s="4" t="s">
        <v>20</v>
      </c>
      <c r="D148" s="4" t="s">
        <v>365</v>
      </c>
      <c r="E148" s="3" t="s">
        <v>366</v>
      </c>
      <c r="F148" s="4"/>
      <c r="G148" s="5">
        <v>2915500</v>
      </c>
      <c r="H148" s="6">
        <v>1</v>
      </c>
      <c r="I148" s="11">
        <f t="shared" si="3"/>
        <v>2915500</v>
      </c>
    </row>
    <row r="149" spans="1:9" ht="22.5" x14ac:dyDescent="0.25">
      <c r="A149" s="4" t="s">
        <v>439</v>
      </c>
      <c r="B149" s="4" t="s">
        <v>353</v>
      </c>
      <c r="C149" s="4" t="s">
        <v>20</v>
      </c>
      <c r="D149" s="4" t="s">
        <v>367</v>
      </c>
      <c r="E149" s="3" t="s">
        <v>368</v>
      </c>
      <c r="F149" s="4"/>
      <c r="G149" s="5">
        <v>1178100</v>
      </c>
      <c r="H149" s="6">
        <v>1</v>
      </c>
      <c r="I149" s="11">
        <f t="shared" si="3"/>
        <v>1178100</v>
      </c>
    </row>
    <row r="150" spans="1:9" ht="22.5" x14ac:dyDescent="0.25">
      <c r="A150" s="4" t="s">
        <v>439</v>
      </c>
      <c r="B150" s="7" t="s">
        <v>353</v>
      </c>
      <c r="C150" s="7" t="s">
        <v>20</v>
      </c>
      <c r="D150" s="7" t="s">
        <v>369</v>
      </c>
      <c r="E150" s="10" t="s">
        <v>370</v>
      </c>
      <c r="F150" s="7"/>
      <c r="G150" s="9">
        <v>381990</v>
      </c>
      <c r="H150" s="8">
        <v>1</v>
      </c>
      <c r="I150" s="12">
        <f t="shared" si="3"/>
        <v>381990</v>
      </c>
    </row>
    <row r="151" spans="1:9" ht="22.5" x14ac:dyDescent="0.25">
      <c r="A151" s="4" t="s">
        <v>439</v>
      </c>
      <c r="B151" s="7" t="s">
        <v>353</v>
      </c>
      <c r="C151" s="7" t="s">
        <v>20</v>
      </c>
      <c r="D151" s="7" t="s">
        <v>371</v>
      </c>
      <c r="E151" s="10" t="s">
        <v>372</v>
      </c>
      <c r="F151" s="7"/>
      <c r="G151" s="9">
        <v>1168580</v>
      </c>
      <c r="H151" s="8">
        <v>1</v>
      </c>
      <c r="I151" s="12">
        <f t="shared" si="3"/>
        <v>1168580</v>
      </c>
    </row>
    <row r="152" spans="1:9" ht="33.75" x14ac:dyDescent="0.25">
      <c r="A152" s="4" t="s">
        <v>439</v>
      </c>
      <c r="B152" s="7" t="s">
        <v>353</v>
      </c>
      <c r="C152" s="7" t="s">
        <v>20</v>
      </c>
      <c r="D152" s="7" t="s">
        <v>373</v>
      </c>
      <c r="E152" s="10" t="s">
        <v>374</v>
      </c>
      <c r="F152" s="7"/>
      <c r="G152" s="9">
        <v>4113711</v>
      </c>
      <c r="H152" s="8">
        <v>1</v>
      </c>
      <c r="I152" s="12">
        <f t="shared" si="3"/>
        <v>4113711</v>
      </c>
    </row>
    <row r="153" spans="1:9" ht="22.5" x14ac:dyDescent="0.25">
      <c r="A153" s="4" t="s">
        <v>439</v>
      </c>
      <c r="B153" s="7" t="s">
        <v>375</v>
      </c>
      <c r="C153" s="7" t="s">
        <v>28</v>
      </c>
      <c r="D153" s="7" t="s">
        <v>376</v>
      </c>
      <c r="E153" s="10"/>
      <c r="F153" s="7" t="s">
        <v>41</v>
      </c>
      <c r="G153" s="9">
        <v>2000000</v>
      </c>
      <c r="H153" s="8">
        <v>1</v>
      </c>
      <c r="I153" s="12">
        <f>G153*H153</f>
        <v>2000000</v>
      </c>
    </row>
    <row r="154" spans="1:9" ht="33.75" x14ac:dyDescent="0.25">
      <c r="A154" s="4" t="s">
        <v>440</v>
      </c>
      <c r="B154" s="7" t="s">
        <v>377</v>
      </c>
      <c r="C154" s="7" t="s">
        <v>16</v>
      </c>
      <c r="D154" s="7" t="s">
        <v>378</v>
      </c>
      <c r="E154" s="10"/>
      <c r="F154" s="7" t="s">
        <v>379</v>
      </c>
      <c r="G154" s="9">
        <v>3309152</v>
      </c>
      <c r="H154" s="8">
        <v>1</v>
      </c>
      <c r="I154" s="12">
        <f>G154*H154</f>
        <v>3309152</v>
      </c>
    </row>
    <row r="155" spans="1:9" ht="22.5" x14ac:dyDescent="0.25">
      <c r="A155" s="4" t="s">
        <v>440</v>
      </c>
      <c r="B155" s="4" t="s">
        <v>280</v>
      </c>
      <c r="C155" s="4" t="s">
        <v>16</v>
      </c>
      <c r="D155" s="4" t="s">
        <v>380</v>
      </c>
      <c r="E155" s="3"/>
      <c r="F155" s="4" t="s">
        <v>92</v>
      </c>
      <c r="G155" s="5">
        <v>4493440</v>
      </c>
      <c r="H155" s="6">
        <v>2</v>
      </c>
      <c r="I155" s="11">
        <f>+G155*H155</f>
        <v>8986880</v>
      </c>
    </row>
    <row r="156" spans="1:9" ht="22.5" x14ac:dyDescent="0.25">
      <c r="A156" s="4" t="s">
        <v>440</v>
      </c>
      <c r="B156" s="4" t="s">
        <v>280</v>
      </c>
      <c r="C156" s="4" t="s">
        <v>16</v>
      </c>
      <c r="D156" s="4" t="s">
        <v>381</v>
      </c>
      <c r="E156" s="3"/>
      <c r="F156" s="4" t="s">
        <v>195</v>
      </c>
      <c r="G156" s="5">
        <v>11500000</v>
      </c>
      <c r="H156" s="6">
        <v>1</v>
      </c>
      <c r="I156" s="11">
        <f>G156*H156</f>
        <v>11500000</v>
      </c>
    </row>
    <row r="157" spans="1:9" ht="33.75" x14ac:dyDescent="0.25">
      <c r="A157" s="4" t="s">
        <v>440</v>
      </c>
      <c r="B157" s="4" t="s">
        <v>283</v>
      </c>
      <c r="C157" s="4" t="s">
        <v>28</v>
      </c>
      <c r="D157" s="4" t="s">
        <v>382</v>
      </c>
      <c r="E157" s="3"/>
      <c r="F157" s="4" t="s">
        <v>383</v>
      </c>
      <c r="G157" s="5">
        <v>1800000</v>
      </c>
      <c r="H157" s="6">
        <v>1</v>
      </c>
      <c r="I157" s="11">
        <v>1800000</v>
      </c>
    </row>
    <row r="158" spans="1:9" ht="33.75" x14ac:dyDescent="0.25">
      <c r="A158" s="4" t="s">
        <v>439</v>
      </c>
      <c r="B158" s="4" t="s">
        <v>283</v>
      </c>
      <c r="C158" s="4" t="s">
        <v>20</v>
      </c>
      <c r="D158" s="4" t="s">
        <v>384</v>
      </c>
      <c r="E158" s="3"/>
      <c r="F158" s="4" t="s">
        <v>385</v>
      </c>
      <c r="G158" s="5">
        <v>614040</v>
      </c>
      <c r="H158" s="6">
        <v>1</v>
      </c>
      <c r="I158" s="11">
        <v>898100</v>
      </c>
    </row>
    <row r="159" spans="1:9" ht="22.5" x14ac:dyDescent="0.25">
      <c r="A159" s="4" t="s">
        <v>440</v>
      </c>
      <c r="B159" s="7" t="s">
        <v>386</v>
      </c>
      <c r="C159" s="7" t="s">
        <v>387</v>
      </c>
      <c r="D159" s="7" t="s">
        <v>388</v>
      </c>
      <c r="E159" s="10"/>
      <c r="F159" s="7" t="s">
        <v>383</v>
      </c>
      <c r="G159" s="9">
        <v>2800000</v>
      </c>
      <c r="H159" s="8">
        <v>1</v>
      </c>
      <c r="I159" s="12">
        <f>G159*H159</f>
        <v>2800000</v>
      </c>
    </row>
    <row r="160" spans="1:9" ht="22.5" x14ac:dyDescent="0.25">
      <c r="A160" s="4" t="s">
        <v>440</v>
      </c>
      <c r="B160" s="7" t="s">
        <v>386</v>
      </c>
      <c r="C160" s="7" t="s">
        <v>68</v>
      </c>
      <c r="D160" s="7" t="s">
        <v>389</v>
      </c>
      <c r="E160" s="10"/>
      <c r="F160" s="7" t="s">
        <v>390</v>
      </c>
      <c r="G160" s="9">
        <v>5000000</v>
      </c>
      <c r="H160" s="8">
        <v>1</v>
      </c>
      <c r="I160" s="12">
        <f>G160*H160</f>
        <v>5000000</v>
      </c>
    </row>
    <row r="161" spans="1:9" x14ac:dyDescent="0.25">
      <c r="A161" s="4" t="s">
        <v>436</v>
      </c>
      <c r="B161" s="7" t="s">
        <v>33</v>
      </c>
      <c r="C161" s="7" t="s">
        <v>20</v>
      </c>
      <c r="D161" s="7" t="s">
        <v>391</v>
      </c>
      <c r="E161" s="10" t="s">
        <v>392</v>
      </c>
      <c r="F161" s="7" t="s">
        <v>393</v>
      </c>
      <c r="G161" s="9">
        <v>234000</v>
      </c>
      <c r="H161" s="8">
        <v>3</v>
      </c>
      <c r="I161" s="12">
        <f>G161*H161</f>
        <v>702000</v>
      </c>
    </row>
    <row r="162" spans="1:9" ht="78.75" x14ac:dyDescent="0.25">
      <c r="A162" s="4" t="s">
        <v>439</v>
      </c>
      <c r="B162" s="7" t="s">
        <v>394</v>
      </c>
      <c r="C162" s="7" t="s">
        <v>20</v>
      </c>
      <c r="D162" s="7" t="s">
        <v>395</v>
      </c>
      <c r="E162" s="10"/>
      <c r="F162" s="7" t="s">
        <v>396</v>
      </c>
      <c r="G162" s="9">
        <v>14000000</v>
      </c>
      <c r="H162" s="8">
        <v>1</v>
      </c>
      <c r="I162" s="12">
        <f>G162*H162</f>
        <v>14000000</v>
      </c>
    </row>
    <row r="163" spans="1:9" x14ac:dyDescent="0.25">
      <c r="A163" s="4" t="s">
        <v>438</v>
      </c>
      <c r="B163" s="7" t="s">
        <v>397</v>
      </c>
      <c r="C163" s="7" t="s">
        <v>20</v>
      </c>
      <c r="D163" s="7" t="s">
        <v>42</v>
      </c>
      <c r="E163" s="10" t="s">
        <v>398</v>
      </c>
      <c r="F163" s="7" t="s">
        <v>339</v>
      </c>
      <c r="G163" s="9">
        <v>300000</v>
      </c>
      <c r="H163" s="8">
        <v>1</v>
      </c>
      <c r="I163" s="12">
        <f t="shared" ref="I163:I165" si="4">G163*H163</f>
        <v>300000</v>
      </c>
    </row>
    <row r="164" spans="1:9" x14ac:dyDescent="0.25">
      <c r="A164" s="4" t="s">
        <v>437</v>
      </c>
      <c r="B164" s="4" t="s">
        <v>276</v>
      </c>
      <c r="C164" s="4" t="s">
        <v>28</v>
      </c>
      <c r="D164" s="4" t="s">
        <v>49</v>
      </c>
      <c r="E164" s="3" t="s">
        <v>30</v>
      </c>
      <c r="F164" s="4"/>
      <c r="G164" s="5">
        <v>2600000</v>
      </c>
      <c r="H164" s="6">
        <v>1</v>
      </c>
      <c r="I164" s="11">
        <f t="shared" si="4"/>
        <v>2600000</v>
      </c>
    </row>
    <row r="165" spans="1:9" x14ac:dyDescent="0.25">
      <c r="A165" s="4" t="s">
        <v>438</v>
      </c>
      <c r="B165" s="4" t="s">
        <v>276</v>
      </c>
      <c r="C165" s="4" t="s">
        <v>20</v>
      </c>
      <c r="D165" s="4" t="s">
        <v>42</v>
      </c>
      <c r="E165" s="3"/>
      <c r="F165" s="4" t="s">
        <v>339</v>
      </c>
      <c r="G165" s="5">
        <v>300000</v>
      </c>
      <c r="H165" s="6">
        <v>2</v>
      </c>
      <c r="I165" s="11">
        <f t="shared" si="4"/>
        <v>600000</v>
      </c>
    </row>
    <row r="166" spans="1:9" ht="22.5" x14ac:dyDescent="0.25">
      <c r="A166" s="4" t="s">
        <v>441</v>
      </c>
      <c r="B166" s="4" t="s">
        <v>276</v>
      </c>
      <c r="C166" s="4" t="s">
        <v>16</v>
      </c>
      <c r="D166" s="4" t="s">
        <v>399</v>
      </c>
      <c r="E166" s="3"/>
      <c r="F166" s="4" t="s">
        <v>400</v>
      </c>
      <c r="G166" s="5">
        <v>300000</v>
      </c>
      <c r="H166" s="6">
        <v>2</v>
      </c>
      <c r="I166" s="11">
        <f>G166*H166</f>
        <v>600000</v>
      </c>
    </row>
    <row r="167" spans="1:9" ht="33.75" x14ac:dyDescent="0.25">
      <c r="A167" s="4" t="s">
        <v>439</v>
      </c>
      <c r="B167" s="7" t="s">
        <v>283</v>
      </c>
      <c r="C167" s="7" t="s">
        <v>20</v>
      </c>
      <c r="D167" s="7" t="s">
        <v>401</v>
      </c>
      <c r="E167" s="10"/>
      <c r="F167" s="7"/>
      <c r="G167" s="9">
        <v>1069810</v>
      </c>
      <c r="H167" s="8">
        <v>1</v>
      </c>
      <c r="I167" s="12">
        <f t="shared" ref="I167:I176" si="5">G167*H167</f>
        <v>1069810</v>
      </c>
    </row>
    <row r="168" spans="1:9" ht="33.75" x14ac:dyDescent="0.25">
      <c r="A168" s="4" t="s">
        <v>439</v>
      </c>
      <c r="B168" s="7" t="s">
        <v>283</v>
      </c>
      <c r="C168" s="7" t="s">
        <v>20</v>
      </c>
      <c r="D168" s="7" t="s">
        <v>402</v>
      </c>
      <c r="E168" s="10"/>
      <c r="F168" s="7"/>
      <c r="G168" s="9">
        <v>142800</v>
      </c>
      <c r="H168" s="8">
        <v>1</v>
      </c>
      <c r="I168" s="12">
        <f t="shared" si="5"/>
        <v>142800</v>
      </c>
    </row>
    <row r="169" spans="1:9" ht="33.75" x14ac:dyDescent="0.25">
      <c r="A169" s="4" t="s">
        <v>439</v>
      </c>
      <c r="B169" s="7" t="s">
        <v>283</v>
      </c>
      <c r="C169" s="7" t="s">
        <v>20</v>
      </c>
      <c r="D169" s="7" t="s">
        <v>403</v>
      </c>
      <c r="E169" s="10"/>
      <c r="F169" s="7" t="s">
        <v>127</v>
      </c>
      <c r="G169" s="9">
        <f>6710648/19</f>
        <v>353192</v>
      </c>
      <c r="H169" s="8">
        <v>14</v>
      </c>
      <c r="I169" s="12">
        <f t="shared" si="5"/>
        <v>4944688</v>
      </c>
    </row>
    <row r="170" spans="1:9" ht="33.75" x14ac:dyDescent="0.25">
      <c r="A170" s="4" t="s">
        <v>439</v>
      </c>
      <c r="B170" s="7" t="s">
        <v>283</v>
      </c>
      <c r="C170" s="7" t="s">
        <v>20</v>
      </c>
      <c r="D170" s="7" t="s">
        <v>404</v>
      </c>
      <c r="E170" s="10"/>
      <c r="F170" s="7" t="s">
        <v>127</v>
      </c>
      <c r="G170" s="9">
        <f>5414976/24</f>
        <v>225624</v>
      </c>
      <c r="H170" s="7">
        <v>8</v>
      </c>
      <c r="I170" s="12">
        <f t="shared" si="5"/>
        <v>1804992</v>
      </c>
    </row>
    <row r="171" spans="1:9" ht="33.75" x14ac:dyDescent="0.25">
      <c r="A171" s="4" t="s">
        <v>438</v>
      </c>
      <c r="B171" s="7" t="s">
        <v>283</v>
      </c>
      <c r="C171" s="7" t="s">
        <v>131</v>
      </c>
      <c r="D171" s="7" t="s">
        <v>42</v>
      </c>
      <c r="E171" s="10"/>
      <c r="F171" s="7" t="s">
        <v>405</v>
      </c>
      <c r="G171" s="9">
        <v>300000</v>
      </c>
      <c r="H171" s="8">
        <v>10</v>
      </c>
      <c r="I171" s="12">
        <f t="shared" si="5"/>
        <v>3000000</v>
      </c>
    </row>
    <row r="172" spans="1:9" x14ac:dyDescent="0.25">
      <c r="A172" s="4" t="s">
        <v>437</v>
      </c>
      <c r="B172" s="7" t="s">
        <v>406</v>
      </c>
      <c r="C172" s="7" t="s">
        <v>68</v>
      </c>
      <c r="D172" s="7" t="s">
        <v>407</v>
      </c>
      <c r="E172" s="10"/>
      <c r="F172" s="7" t="s">
        <v>390</v>
      </c>
      <c r="G172" s="9">
        <v>190400</v>
      </c>
      <c r="H172" s="8">
        <v>2</v>
      </c>
      <c r="I172" s="12">
        <f t="shared" si="5"/>
        <v>380800</v>
      </c>
    </row>
    <row r="173" spans="1:9" x14ac:dyDescent="0.25">
      <c r="A173" s="4" t="s">
        <v>439</v>
      </c>
      <c r="B173" s="7" t="s">
        <v>353</v>
      </c>
      <c r="C173" s="7" t="s">
        <v>20</v>
      </c>
      <c r="D173" s="7" t="s">
        <v>408</v>
      </c>
      <c r="E173" s="10"/>
      <c r="F173" s="7" t="s">
        <v>127</v>
      </c>
      <c r="G173" s="9">
        <v>507416</v>
      </c>
      <c r="H173" s="8">
        <v>7</v>
      </c>
      <c r="I173" s="12">
        <f t="shared" si="5"/>
        <v>3551912</v>
      </c>
    </row>
    <row r="174" spans="1:9" x14ac:dyDescent="0.25">
      <c r="A174" s="4" t="s">
        <v>439</v>
      </c>
      <c r="B174" s="4" t="s">
        <v>353</v>
      </c>
      <c r="C174" s="4" t="s">
        <v>20</v>
      </c>
      <c r="D174" s="4" t="s">
        <v>409</v>
      </c>
      <c r="E174" s="3"/>
      <c r="F174" s="4" t="s">
        <v>127</v>
      </c>
      <c r="G174" s="5">
        <v>470288</v>
      </c>
      <c r="H174" s="6">
        <v>5</v>
      </c>
      <c r="I174" s="11">
        <f t="shared" si="5"/>
        <v>2351440</v>
      </c>
    </row>
    <row r="175" spans="1:9" x14ac:dyDescent="0.25">
      <c r="A175" s="4" t="s">
        <v>439</v>
      </c>
      <c r="B175" s="4" t="s">
        <v>353</v>
      </c>
      <c r="C175" s="4" t="s">
        <v>20</v>
      </c>
      <c r="D175" s="4" t="s">
        <v>410</v>
      </c>
      <c r="E175" s="3"/>
      <c r="F175" s="4" t="s">
        <v>127</v>
      </c>
      <c r="G175" s="5">
        <v>700000</v>
      </c>
      <c r="H175" s="6">
        <v>1</v>
      </c>
      <c r="I175" s="11">
        <f t="shared" si="5"/>
        <v>700000</v>
      </c>
    </row>
    <row r="176" spans="1:9" x14ac:dyDescent="0.25">
      <c r="A176" s="4" t="s">
        <v>439</v>
      </c>
      <c r="B176" s="4" t="s">
        <v>353</v>
      </c>
      <c r="C176" s="4" t="s">
        <v>20</v>
      </c>
      <c r="D176" s="4" t="s">
        <v>410</v>
      </c>
      <c r="E176" s="3"/>
      <c r="F176" s="4" t="s">
        <v>127</v>
      </c>
      <c r="G176" s="5">
        <v>805000</v>
      </c>
      <c r="H176" s="6">
        <v>1</v>
      </c>
      <c r="I176" s="11">
        <f t="shared" si="5"/>
        <v>805000</v>
      </c>
    </row>
    <row r="177" spans="1:9" ht="22.5" x14ac:dyDescent="0.25">
      <c r="A177" s="4" t="s">
        <v>439</v>
      </c>
      <c r="B177" s="4" t="s">
        <v>375</v>
      </c>
      <c r="C177" s="4" t="s">
        <v>131</v>
      </c>
      <c r="D177" s="4" t="s">
        <v>42</v>
      </c>
      <c r="E177" s="3"/>
      <c r="F177" s="4" t="s">
        <v>405</v>
      </c>
      <c r="G177" s="5">
        <v>300000</v>
      </c>
      <c r="H177" s="6">
        <v>1</v>
      </c>
      <c r="I177" s="11">
        <f>G177*H177</f>
        <v>300000</v>
      </c>
    </row>
    <row r="178" spans="1:9" ht="22.5" x14ac:dyDescent="0.25">
      <c r="A178" s="4" t="s">
        <v>437</v>
      </c>
      <c r="B178" s="7" t="s">
        <v>10</v>
      </c>
      <c r="C178" s="7" t="s">
        <v>28</v>
      </c>
      <c r="D178" s="7" t="s">
        <v>411</v>
      </c>
      <c r="E178" s="10"/>
      <c r="F178" s="7" t="s">
        <v>412</v>
      </c>
      <c r="G178" s="9">
        <v>750000</v>
      </c>
      <c r="H178" s="8">
        <v>2</v>
      </c>
      <c r="I178" s="12">
        <f t="shared" ref="I178:I179" si="6">G178*H178</f>
        <v>1500000</v>
      </c>
    </row>
    <row r="179" spans="1:9" ht="22.5" x14ac:dyDescent="0.25">
      <c r="A179" s="4" t="s">
        <v>438</v>
      </c>
      <c r="B179" s="7" t="s">
        <v>386</v>
      </c>
      <c r="C179" s="7" t="s">
        <v>20</v>
      </c>
      <c r="D179" s="7" t="s">
        <v>395</v>
      </c>
      <c r="E179" s="10"/>
      <c r="F179" s="7" t="s">
        <v>396</v>
      </c>
      <c r="G179" s="9">
        <v>1500000</v>
      </c>
      <c r="H179" s="8">
        <v>1</v>
      </c>
      <c r="I179" s="12">
        <f t="shared" si="6"/>
        <v>1500000</v>
      </c>
    </row>
    <row r="180" spans="1:9" ht="22.5" x14ac:dyDescent="0.25">
      <c r="A180" s="4" t="s">
        <v>439</v>
      </c>
      <c r="B180" s="7" t="s">
        <v>375</v>
      </c>
      <c r="C180" s="7" t="s">
        <v>131</v>
      </c>
      <c r="D180" s="7" t="s">
        <v>42</v>
      </c>
      <c r="E180" s="10" t="s">
        <v>413</v>
      </c>
      <c r="F180" s="7"/>
      <c r="G180" s="9">
        <v>240000</v>
      </c>
      <c r="H180" s="7">
        <v>3</v>
      </c>
      <c r="I180" s="12">
        <f>G180*H180</f>
        <v>720000</v>
      </c>
    </row>
    <row r="181" spans="1:9" ht="22.5" x14ac:dyDescent="0.25">
      <c r="A181" s="4" t="s">
        <v>439</v>
      </c>
      <c r="B181" s="7" t="s">
        <v>375</v>
      </c>
      <c r="C181" s="7" t="s">
        <v>131</v>
      </c>
      <c r="D181" s="7" t="s">
        <v>42</v>
      </c>
      <c r="E181" s="10" t="s">
        <v>414</v>
      </c>
      <c r="F181" s="7"/>
      <c r="G181" s="9">
        <v>300000</v>
      </c>
      <c r="H181" s="8">
        <v>7</v>
      </c>
      <c r="I181" s="12">
        <f>G181*H181</f>
        <v>2100000</v>
      </c>
    </row>
    <row r="182" spans="1:9" ht="22.5" x14ac:dyDescent="0.25">
      <c r="A182" s="4" t="s">
        <v>436</v>
      </c>
      <c r="B182" s="7" t="s">
        <v>60</v>
      </c>
      <c r="C182" s="7" t="s">
        <v>145</v>
      </c>
      <c r="D182" s="7" t="s">
        <v>415</v>
      </c>
      <c r="E182" s="10" t="s">
        <v>416</v>
      </c>
      <c r="F182" s="7" t="s">
        <v>417</v>
      </c>
      <c r="G182" s="9">
        <f>297*3550</f>
        <v>1054350</v>
      </c>
      <c r="H182" s="8">
        <v>15</v>
      </c>
      <c r="I182" s="12">
        <f>G182*H182</f>
        <v>15815250</v>
      </c>
    </row>
    <row r="183" spans="1:9" x14ac:dyDescent="0.25">
      <c r="A183" s="4" t="s">
        <v>438</v>
      </c>
      <c r="B183" s="4" t="s">
        <v>406</v>
      </c>
      <c r="C183" s="4" t="s">
        <v>131</v>
      </c>
      <c r="D183" s="4" t="s">
        <v>42</v>
      </c>
      <c r="E183" s="3"/>
      <c r="F183" s="4" t="s">
        <v>405</v>
      </c>
      <c r="G183" s="5">
        <v>350000</v>
      </c>
      <c r="H183" s="6">
        <v>1</v>
      </c>
      <c r="I183" s="11">
        <f>G183*H183</f>
        <v>350000</v>
      </c>
    </row>
    <row r="184" spans="1:9" x14ac:dyDescent="0.25">
      <c r="A184" s="4" t="s">
        <v>439</v>
      </c>
      <c r="B184" s="4" t="s">
        <v>322</v>
      </c>
      <c r="C184" s="4" t="s">
        <v>20</v>
      </c>
      <c r="D184" s="4" t="s">
        <v>408</v>
      </c>
      <c r="E184" s="3"/>
      <c r="F184" s="4" t="s">
        <v>127</v>
      </c>
      <c r="G184" s="5">
        <v>510000</v>
      </c>
      <c r="H184" s="6">
        <v>1</v>
      </c>
      <c r="I184" s="11">
        <f t="shared" ref="I184" si="7">G184*H184</f>
        <v>510000</v>
      </c>
    </row>
    <row r="185" spans="1:9" ht="22.5" x14ac:dyDescent="0.25">
      <c r="A185" s="4" t="s">
        <v>437</v>
      </c>
      <c r="B185" s="4" t="s">
        <v>375</v>
      </c>
      <c r="C185" s="4" t="s">
        <v>16</v>
      </c>
      <c r="D185" s="4" t="s">
        <v>418</v>
      </c>
      <c r="E185" s="3"/>
      <c r="F185" s="4"/>
      <c r="G185" s="5">
        <v>700000</v>
      </c>
      <c r="H185" s="6">
        <v>1</v>
      </c>
      <c r="I185" s="11">
        <f t="shared" ref="I185:I191" si="8">G185*H185</f>
        <v>700000</v>
      </c>
    </row>
    <row r="186" spans="1:9" ht="33.75" x14ac:dyDescent="0.25">
      <c r="A186" s="4" t="s">
        <v>439</v>
      </c>
      <c r="B186" s="4" t="s">
        <v>327</v>
      </c>
      <c r="C186" s="4" t="s">
        <v>20</v>
      </c>
      <c r="D186" s="4" t="s">
        <v>419</v>
      </c>
      <c r="E186" s="3" t="s">
        <v>420</v>
      </c>
      <c r="F186" s="4"/>
      <c r="G186" s="5">
        <v>4000000</v>
      </c>
      <c r="H186" s="6">
        <v>1</v>
      </c>
      <c r="I186" s="11">
        <f t="shared" si="8"/>
        <v>4000000</v>
      </c>
    </row>
    <row r="187" spans="1:9" ht="33.75" x14ac:dyDescent="0.25">
      <c r="A187" s="4" t="s">
        <v>438</v>
      </c>
      <c r="B187" s="7" t="s">
        <v>327</v>
      </c>
      <c r="C187" s="7" t="s">
        <v>131</v>
      </c>
      <c r="D187" s="7" t="s">
        <v>42</v>
      </c>
      <c r="E187" s="10"/>
      <c r="F187" s="7" t="s">
        <v>405</v>
      </c>
      <c r="G187" s="9">
        <v>350000</v>
      </c>
      <c r="H187" s="8">
        <v>4</v>
      </c>
      <c r="I187" s="12">
        <f t="shared" si="8"/>
        <v>1400000</v>
      </c>
    </row>
    <row r="188" spans="1:9" ht="33.75" x14ac:dyDescent="0.25">
      <c r="A188" s="4" t="s">
        <v>437</v>
      </c>
      <c r="B188" s="7" t="s">
        <v>283</v>
      </c>
      <c r="C188" s="7" t="s">
        <v>421</v>
      </c>
      <c r="D188" s="7" t="s">
        <v>422</v>
      </c>
      <c r="E188" s="10"/>
      <c r="F188" s="7" t="s">
        <v>423</v>
      </c>
      <c r="G188" s="9">
        <v>500000</v>
      </c>
      <c r="H188" s="8">
        <v>1</v>
      </c>
      <c r="I188" s="12">
        <f t="shared" si="8"/>
        <v>500000</v>
      </c>
    </row>
    <row r="189" spans="1:9" ht="33.75" x14ac:dyDescent="0.25">
      <c r="A189" s="4" t="s">
        <v>437</v>
      </c>
      <c r="B189" s="7" t="s">
        <v>283</v>
      </c>
      <c r="C189" s="7" t="s">
        <v>421</v>
      </c>
      <c r="D189" s="7" t="s">
        <v>424</v>
      </c>
      <c r="E189" s="10"/>
      <c r="F189" s="7"/>
      <c r="G189" s="9">
        <v>800000</v>
      </c>
      <c r="H189" s="7">
        <v>1</v>
      </c>
      <c r="I189" s="12">
        <f t="shared" si="8"/>
        <v>800000</v>
      </c>
    </row>
    <row r="190" spans="1:9" x14ac:dyDescent="0.25">
      <c r="A190" s="4" t="s">
        <v>437</v>
      </c>
      <c r="B190" s="7" t="s">
        <v>15</v>
      </c>
      <c r="C190" s="7" t="s">
        <v>425</v>
      </c>
      <c r="D190" s="7" t="s">
        <v>426</v>
      </c>
      <c r="E190" s="10"/>
      <c r="F190" s="7" t="s">
        <v>282</v>
      </c>
      <c r="G190" s="9">
        <v>3700000</v>
      </c>
      <c r="H190" s="8">
        <v>1</v>
      </c>
      <c r="I190" s="12">
        <f t="shared" si="8"/>
        <v>3700000</v>
      </c>
    </row>
    <row r="191" spans="1:9" x14ac:dyDescent="0.25">
      <c r="A191" s="4" t="s">
        <v>437</v>
      </c>
      <c r="B191" s="7" t="s">
        <v>427</v>
      </c>
      <c r="C191" s="7" t="s">
        <v>428</v>
      </c>
      <c r="D191" s="7" t="s">
        <v>429</v>
      </c>
      <c r="E191" s="10"/>
      <c r="F191" s="7"/>
      <c r="G191" s="9">
        <v>350000</v>
      </c>
      <c r="H191" s="8">
        <v>2</v>
      </c>
      <c r="I191" s="12">
        <f t="shared" si="8"/>
        <v>700000</v>
      </c>
    </row>
    <row r="192" spans="1:9" ht="22.5" x14ac:dyDescent="0.25">
      <c r="A192" s="4" t="s">
        <v>436</v>
      </c>
      <c r="B192" s="7" t="s">
        <v>106</v>
      </c>
      <c r="C192" s="7" t="s">
        <v>28</v>
      </c>
      <c r="D192" s="7" t="s">
        <v>430</v>
      </c>
      <c r="E192" s="10"/>
      <c r="F192" s="7" t="s">
        <v>41</v>
      </c>
      <c r="G192" s="9">
        <v>6000000</v>
      </c>
      <c r="H192" s="8">
        <v>1</v>
      </c>
      <c r="I192" s="12">
        <f t="shared" ref="I192:I194" si="9">G192*H192</f>
        <v>6000000</v>
      </c>
    </row>
    <row r="193" spans="1:9" ht="22.5" x14ac:dyDescent="0.25">
      <c r="A193" s="4" t="s">
        <v>436</v>
      </c>
      <c r="B193" s="4" t="s">
        <v>33</v>
      </c>
      <c r="C193" s="4" t="s">
        <v>68</v>
      </c>
      <c r="D193" s="4" t="s">
        <v>431</v>
      </c>
      <c r="E193" s="3" t="s">
        <v>432</v>
      </c>
      <c r="F193" s="4"/>
      <c r="G193" s="5">
        <v>14000000</v>
      </c>
      <c r="H193" s="6">
        <v>1</v>
      </c>
      <c r="I193" s="11">
        <f t="shared" si="9"/>
        <v>14000000</v>
      </c>
    </row>
    <row r="194" spans="1:9" ht="22.5" x14ac:dyDescent="0.25">
      <c r="A194" s="4" t="s">
        <v>436</v>
      </c>
      <c r="B194" s="4" t="s">
        <v>60</v>
      </c>
      <c r="C194" s="4" t="s">
        <v>68</v>
      </c>
      <c r="D194" s="4" t="s">
        <v>433</v>
      </c>
      <c r="E194" s="3"/>
      <c r="F194" s="4" t="s">
        <v>434</v>
      </c>
      <c r="G194" s="5">
        <v>4000000</v>
      </c>
      <c r="H194" s="6">
        <v>1</v>
      </c>
      <c r="I194" s="11">
        <f t="shared" si="9"/>
        <v>4000000</v>
      </c>
    </row>
    <row r="195" spans="1:9" x14ac:dyDescent="0.25">
      <c r="I195" s="15">
        <f>SUM(I4:I194)</f>
        <v>879776437</v>
      </c>
    </row>
  </sheetData>
  <mergeCells count="1">
    <mergeCell ref="A1:I1"/>
  </mergeCells>
  <pageMargins left="0.7" right="0.7" top="0.75" bottom="0.75" header="0.3" footer="0.3"/>
  <pageSetup paperSize="9" orientation="portrait" r:id="rId1"/>
  <ignoredErrors>
    <ignoredError sqref="I155 I8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Compras Completo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2019-10-17T14:27:13Z</dcterms:created>
  <dcterms:modified xsi:type="dcterms:W3CDTF">2019-10-17T15:47:12Z</dcterms:modified>
</cp:coreProperties>
</file>