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128 EQUIPOS LABORATORIOS\"/>
    </mc:Choice>
  </mc:AlternateContent>
  <bookViews>
    <workbookView xWindow="0" yWindow="0" windowWidth="38400" windowHeight="12435" activeTab="1"/>
  </bookViews>
  <sheets>
    <sheet name="Acta Recomendación" sheetId="1" r:id="rId1"/>
    <sheet name="EVALUACIÓN ECONÓMICA" sheetId="3" r:id="rId2"/>
  </sheets>
  <externalReferences>
    <externalReference r:id="rId3"/>
  </externalReferences>
  <definedNames>
    <definedName name="_xlnm._FilterDatabase" localSheetId="0" hidden="1">'Acta Recomendación'!$B$13:$B$17</definedName>
    <definedName name="_xlnm.Print_Area" localSheetId="0">'Acta Recomendación'!$A$1:$H$99</definedName>
    <definedName name="_xlnm.Print_Area" localSheetId="1">'EVALUACIÓN ECONÓMICA'!$A$1:$AU$74</definedName>
    <definedName name="_xlnm.Print_Titles" localSheetId="0">'Acta Recomendación'!$4:$6</definedName>
  </definedNames>
  <calcPr calcId="152511"/>
</workbook>
</file>

<file path=xl/calcChain.xml><?xml version="1.0" encoding="utf-8"?>
<calcChain xmlns="http://schemas.openxmlformats.org/spreadsheetml/2006/main">
  <c r="X72" i="3" l="1"/>
  <c r="Q72" i="3"/>
  <c r="J72" i="3"/>
  <c r="AS64" i="3"/>
  <c r="AL64" i="3"/>
  <c r="AE64" i="3"/>
  <c r="X64" i="3"/>
  <c r="Q64" i="3"/>
  <c r="J64" i="3"/>
  <c r="AS54" i="3"/>
  <c r="X54" i="3"/>
  <c r="Q54" i="3"/>
  <c r="J54" i="3"/>
  <c r="AK53" i="3"/>
  <c r="AL53" i="3" s="1"/>
  <c r="AL54" i="3" s="1"/>
  <c r="AJ53" i="3"/>
  <c r="AC53" i="3"/>
  <c r="AD53" i="3" s="1"/>
  <c r="AE53" i="3" s="1"/>
  <c r="AE46" i="3"/>
  <c r="X46" i="3"/>
  <c r="Q46" i="3"/>
  <c r="J46" i="3"/>
  <c r="J37" i="3"/>
  <c r="X36" i="3"/>
  <c r="Q36" i="3"/>
  <c r="X27" i="3"/>
  <c r="X37" i="3" s="1"/>
  <c r="P26" i="3"/>
  <c r="Q26" i="3" s="1"/>
  <c r="O26" i="3"/>
  <c r="Q25" i="3"/>
  <c r="Q27" i="3" s="1"/>
  <c r="Q37" i="3" s="1"/>
  <c r="P25" i="3"/>
  <c r="O25" i="3"/>
  <c r="J19" i="3"/>
  <c r="Q12" i="3" l="1"/>
  <c r="H10" i="3"/>
  <c r="I10" i="3" s="1"/>
  <c r="J10" i="3" s="1"/>
  <c r="J12" i="3" s="1"/>
  <c r="F59" i="1" l="1"/>
  <c r="F71" i="1" s="1"/>
  <c r="B61" i="3" l="1"/>
</calcChain>
</file>

<file path=xl/sharedStrings.xml><?xml version="1.0" encoding="utf-8"?>
<sst xmlns="http://schemas.openxmlformats.org/spreadsheetml/2006/main" count="572" uniqueCount="221">
  <si>
    <t>GESTIÓN FINANCIERA</t>
  </si>
  <si>
    <t xml:space="preserve"> </t>
  </si>
  <si>
    <t>PROPONENTE</t>
  </si>
  <si>
    <t>5.  RECOMENDACIÓN</t>
  </si>
  <si>
    <t>Comité Técnico</t>
  </si>
  <si>
    <t>N/A</t>
  </si>
  <si>
    <t>EVALUACIÓN JURÍDICA</t>
  </si>
  <si>
    <t>Una vez revisados los documentos legales exigidos en el Pliego de Condiciones, se tiene el siguiente cuadro resumen:</t>
  </si>
  <si>
    <t>PROVEEDORES</t>
  </si>
  <si>
    <t>Cumple</t>
  </si>
  <si>
    <t>SI</t>
  </si>
  <si>
    <t>FORMATO 2</t>
  </si>
  <si>
    <t>VALOR A CONTRATAR</t>
  </si>
  <si>
    <t>ACTA DE RECOMENDACIÓN</t>
  </si>
  <si>
    <t>GESTIÓN DE COMPRA DE BIENES Y SUMINISTROS</t>
  </si>
  <si>
    <t>JUANITA ISAZA MONTAÑO</t>
  </si>
  <si>
    <t>Comité Jurídico</t>
  </si>
  <si>
    <t>La Sección de Bienes y Suministros de la Universidad Tecnológica de Pereira publicó la Convocatoria en la página web e invitó a cotizar a las siguientes empresas:</t>
  </si>
  <si>
    <t xml:space="preserve">EMPRESAS PARTICIPANTES </t>
  </si>
  <si>
    <t>CÁMARA DE COMERCIO</t>
  </si>
  <si>
    <t>DOCUMENTOS SEGURIDAD SOCIAL</t>
  </si>
  <si>
    <t>RUT</t>
  </si>
  <si>
    <t>UNIÓN TEMPORAL</t>
  </si>
  <si>
    <t xml:space="preserve">3. EVALUACIÓN TECNICA </t>
  </si>
  <si>
    <t>4.  EVALUACIÓN ECONÓMICA</t>
  </si>
  <si>
    <t>CONVOCATORIA PÚBLICA 128 DE 2018</t>
  </si>
  <si>
    <t>1. OBJETO. COMPRA DE EQUIPOS Y ACCESORIOS PARA EQUIPOS DE LABORATORIOS</t>
  </si>
  <si>
    <t>ANALYTICA SAS</t>
  </si>
  <si>
    <t>BIOINSTRUMENTAL SAS</t>
  </si>
  <si>
    <t>CIEDUTEC LTDA.</t>
  </si>
  <si>
    <t>DOTAGES SAS</t>
  </si>
  <si>
    <t>IMPOINTER SAS</t>
  </si>
  <si>
    <t>LAB BRANDS SAS</t>
  </si>
  <si>
    <t>OUTSOURCING COMERCIAL SAS</t>
  </si>
  <si>
    <t>REQUIM LTDA.</t>
  </si>
  <si>
    <t>ROBÓTICA COLOMBIA SAS</t>
  </si>
  <si>
    <t>SSI SOLUCIONES Y SUMINISTROS PARA INGENIERÍAS SAS</t>
  </si>
  <si>
    <t>Las empresas participantes cumplen con los documentos solicitados para la evaluación jurídica.</t>
  </si>
  <si>
    <t>De conformidad a lo anterior y teniendo en cuenta que las empresas, cumplen con lo solicitado en la Convocatoria, se recomienda adjudicar así:</t>
  </si>
  <si>
    <t>FECHA: 15 de junio de 2018</t>
  </si>
  <si>
    <t>Una vez revisadas las ofertas y realizada la Evaluación Técnica, se encontró que los precios ofertados por las empresas se encuentran acordes al mercado; por lo tanto continuan en el proceso.</t>
  </si>
  <si>
    <t>S &amp; S INGENIERÍA</t>
  </si>
  <si>
    <t>NELSON ROYERO</t>
  </si>
  <si>
    <t>INGENIERÍA AGROELECTRÓNICA</t>
  </si>
  <si>
    <t>SUBÍTEM 1</t>
  </si>
  <si>
    <t xml:space="preserve">IMPOINTER S.A.S </t>
  </si>
  <si>
    <t>ROBOTICA COLOMBIA SAS</t>
  </si>
  <si>
    <t>SUBÍTEM 2</t>
  </si>
  <si>
    <t>SUBÍTEM 3</t>
  </si>
  <si>
    <t>LAB BRANDS S.A.S</t>
  </si>
  <si>
    <t>BIOINSTRUMENTAL S.A.S</t>
  </si>
  <si>
    <t>SUBÍTEMS 1 Y 2</t>
  </si>
  <si>
    <t>ÍTEM</t>
  </si>
  <si>
    <t>JULIO CÉSAR SÁNCHEZ NARANJO</t>
  </si>
  <si>
    <t>BEATRIZ CRUZ MUÑOZ</t>
  </si>
  <si>
    <t xml:space="preserve">EDWIN ANDRÉS QUINTERO SALAZAR </t>
  </si>
  <si>
    <t xml:space="preserve">PAULA ALEJANDRA OSORIO VARGAS </t>
  </si>
  <si>
    <t xml:space="preserve">DAIRO HERNÁN MESA GRAJALES </t>
  </si>
  <si>
    <t xml:space="preserve">MIGUEL ALFREDO RUIZ LÓPEZ </t>
  </si>
  <si>
    <t xml:space="preserve">ALVARO IGNACIO RAMIREZ FAJARDO </t>
  </si>
  <si>
    <t>Se realiza la evaluación técnica, verificando el cumplimiento de las especificaciones técnicas, documentos y requisitos de obligatorio cumplimiento solicitados en el pliego, encontrando que las empresas proponentes cumplen con lo solicitado por lo tanto contínuan en el proceso.</t>
  </si>
  <si>
    <t>GLORIA EDITH GUERRERO ÁLVAREZ</t>
  </si>
  <si>
    <t>ANALYTICA S.A.S</t>
  </si>
  <si>
    <t>No se recibieron ofertas para el Ítem 3.</t>
  </si>
  <si>
    <t>UNIVERSIDAD TECNOLÓGICA DE PEREIRA</t>
  </si>
  <si>
    <t xml:space="preserve"> COMPRA DE BIENES Y SUMINISTROS</t>
  </si>
  <si>
    <t>CONVOCATORIA PÚBLICA  128 DE 2018</t>
  </si>
  <si>
    <t>COMPRA EQUIPOS Y ACCESORIOS PARA LABORATORIOS</t>
  </si>
  <si>
    <t>EVALUACIÓN ECONÓMICA</t>
  </si>
  <si>
    <t>ÍTEM 1 - OLEOQUÍMICA</t>
  </si>
  <si>
    <t xml:space="preserve">SUBÍTEM </t>
  </si>
  <si>
    <t>NOMBRE DEL ELEMENTO</t>
  </si>
  <si>
    <t>ESPECIFICACION Y/O REFERENCIA</t>
  </si>
  <si>
    <t>MARCA</t>
  </si>
  <si>
    <t>CANT</t>
  </si>
  <si>
    <t>MARCA Y REFERENCIA OFERTADA</t>
  </si>
  <si>
    <t>PRECIO UNITARIO (ANTES DE IVA)</t>
  </si>
  <si>
    <t>VALOR IVA (EN PESOS)</t>
  </si>
  <si>
    <t>PRECIO UNITARIO  (IVA INCLUÍDO)</t>
  </si>
  <si>
    <t>VALOR TOTAL IVA INCLUIDO</t>
  </si>
  <si>
    <t>TIEMPO DE ENTREGA ( DÍAS CALENDARIO)</t>
  </si>
  <si>
    <t>TIEMPO DE GARANTÍA ( DÍAS CALENDARIO)</t>
  </si>
  <si>
    <t>ESPECTROFOTOMETRO GENESYS 10S UV VIS</t>
  </si>
  <si>
    <t>Sistema óptico: Haz dual, detector de referencia interno
Ancho de banda espectral: 1.8 nm
Fuente de Luz: Flash de Xenón (5 años)
Rango de longitud de onda : 190-1100 nm
Exactitud de longitud de onda: ±1.0nm
Repetibilidad Longitud de onda: ±0.5nm
Tipo de Celda: Carrusel de 6 celdas y soporte de celda sencilla
Intervalo de datos: 0.2, 0.5, 1.0, 2.0, 3.0, 5.0 nm
Rango de linealidad: Hasta 3.5 A a 260nm
Pantalla Fotométrica: -0,5 - 5,0 A; -1,5 - 125% T; ± 9999 C
Exactitud Fotométrica: ± 0.005 A a 1.0 A, 0.010 A K2Cr2O7
Software de Control Local.
Modos de medición: Concentración, absorbancia, transmitancia, múltiples longitudes de onda, escaneos y
cinética en modo de absorbancia o modo de transmitancia, curva Estándar, rata y diferencia de
Absorbancia.
Conectividad Puerto USB Tipo A para memoria USB (panel frontal).
Puerto USB Tipo B para PC (panel trasero).
Puerto USB Tipo A para impresora externa (panel trasero).
Dimensiones/Peso: W 30cm L: 40cm H: 25cm / 8.5 Kg
Incluye: Espectrofotómetro serie genesys 10S UV VIS, portaceldas de 6 posiciones, portaceldas sencillo,
fuente de alimentación 100-240V automática, cable de alimentacion CA, fusibles de repuesto, cubierta
protectora de plástico, unidad de memoria USB y cable USB.</t>
  </si>
  <si>
    <t>Thermo Scientific</t>
  </si>
  <si>
    <t xml:space="preserve">Marca:
Thermo
Scientific
Referencia: 
GENESYS
10S UV VIS </t>
  </si>
  <si>
    <t>MAPADA
Ref: UV6100PC</t>
  </si>
  <si>
    <t>365 dias</t>
  </si>
  <si>
    <t xml:space="preserve">TOTAL OFERTA </t>
  </si>
  <si>
    <t>ÍTEM 2 - MEDICINA II</t>
  </si>
  <si>
    <t>MONITOR DE SIGNOS VITALES</t>
  </si>
  <si>
    <t>Equipo para la detección, monitoreo de los diferentes parámetros fisiológicos Parámetros estándar · ECG, Respiración, Temperatura dual, PNI, SpO2, SvO2 Análisis de ST entre otros.</t>
  </si>
  <si>
    <t>Comen star 8000</t>
  </si>
  <si>
    <t>COMEN STAR 8000</t>
  </si>
  <si>
    <t>INMEDIATO</t>
  </si>
  <si>
    <t>12 MESES (EQUIPOS)         3 MESES             (ACCESORIOS)</t>
  </si>
  <si>
    <t>ÍTEM 4- OBSERVATORIO ASTRONÓMICO</t>
  </si>
  <si>
    <t>SSI Soluciones y Suministros para Ingenierías SAS</t>
  </si>
  <si>
    <t>ACCESORIOS PARA CÁMARA ASTRONÓMICA</t>
  </si>
  <si>
    <t>Rueda de Filtros con Cámara Guía, Modelo: FW8G-STXL</t>
  </si>
  <si>
    <t>SBIG</t>
  </si>
  <si>
    <t>SBIG / FW8G-STXL</t>
  </si>
  <si>
    <t>SBIG - FW8G-STXL</t>
  </si>
  <si>
    <t>Marca: SBIG                       Ref. FW8G-STXL</t>
  </si>
  <si>
    <t>Adaptador de Montaje en C para cámara ST-i. Modelo: 10126</t>
  </si>
  <si>
    <t>SBIG / 10126</t>
  </si>
  <si>
    <t>SBIG - 10126</t>
  </si>
  <si>
    <t>Marca: SBIG                       Ref. 10126</t>
  </si>
  <si>
    <t>TOTAL SUBÍTEM 1</t>
  </si>
  <si>
    <t>ACCESORIOS PARA TELESCOPIO</t>
  </si>
  <si>
    <t>Microenfocados de 2 ejes 3.5" - 4". Modelo: WR35 3.5. Especificaciones: 2 axis worm drive rotating focuser WR35 3.5" red lower flange SCT-MEADE 4" THREAD (16")</t>
  </si>
  <si>
    <t>MoonLite</t>
  </si>
  <si>
    <t>MOONLITE / WR35 3.5</t>
  </si>
  <si>
    <t>MoonLite - WR35</t>
  </si>
  <si>
    <t xml:space="preserve">Marca: MOONLITE                     Ref. NiteCrawler WR35 Red rosca SCT-Meade 4" (16") </t>
  </si>
  <si>
    <t>Adaptador de rosca WR35 a STXL. Modelo: WR35 STXL</t>
  </si>
  <si>
    <t>MOONLITE / WR35 STXL</t>
  </si>
  <si>
    <t>MoonLite - WR35 STXL</t>
  </si>
  <si>
    <t>Marca: MOONLITE                     Ref. WR35 STXL</t>
  </si>
  <si>
    <t>Adaptador de rosca WR35 a T. Modelo: WR35 T</t>
  </si>
  <si>
    <t>MOONLITE / WR35 T</t>
  </si>
  <si>
    <t>MoonLite - WR35 T</t>
  </si>
  <si>
    <t>Marca: MOONLITE                     Ref. WR35 T</t>
  </si>
  <si>
    <t>Adaptador para reductor focal WR35 a f/6.3. Modelo: WR35 6.3</t>
  </si>
  <si>
    <t>MOONLITE / WR35 6.3</t>
  </si>
  <si>
    <t>MoonLite - WR35 6.3</t>
  </si>
  <si>
    <t>Marca: MOONLITE                     Ref. WR35 f/6.3</t>
  </si>
  <si>
    <t>Adaptador de rosca WR35 a SCT 2". Modelo: WR35 SCT.</t>
  </si>
  <si>
    <t>MOONLITE / WR35 SCT</t>
  </si>
  <si>
    <t>MoonLite - WR35 SCT</t>
  </si>
  <si>
    <t>Marca: MOONLITE                     Ref. WR35 SCT</t>
  </si>
  <si>
    <t>Anillo Extensor WR35 a 0.5". Modelo: WR35 DER 0.5</t>
  </si>
  <si>
    <t>MOONLITE / WR35 DER 0.5</t>
  </si>
  <si>
    <t>MoonLite - WR35 DER 0.5</t>
  </si>
  <si>
    <t>Marca: MOONLITE                     Ref. WR35 DER 0.5</t>
  </si>
  <si>
    <t>Anillo Extensor WR35 a 1". Modelo: WR35 DER 1</t>
  </si>
  <si>
    <t>MOONLITE / WR35 DER 1</t>
  </si>
  <si>
    <t>MoonLite - WR35 DER 1</t>
  </si>
  <si>
    <t>Marca: MOONLITE                     Ref. WR35 DER 1</t>
  </si>
  <si>
    <t>Anillo Extensor WR35 a 2". Modelo: WR35 DER 2</t>
  </si>
  <si>
    <t>MOONLITE / WR35 DER 2</t>
  </si>
  <si>
    <t>MoonLite - WR35 DER 2</t>
  </si>
  <si>
    <t>Marca: MOONLITE                     Ref. WR35 DER 2</t>
  </si>
  <si>
    <t>TOTAL SUBÍTEM 2</t>
  </si>
  <si>
    <t>ÍTEM 5 - TECNOLOGÍA QUÍMICA</t>
  </si>
  <si>
    <t>REACTIVOS EQUIPOS Y QUIMICOS LTDA</t>
  </si>
  <si>
    <t xml:space="preserve"> INCUBADORA </t>
  </si>
  <si>
    <t xml:space="preserve">REF: IN 55 SINGLE DISPLAY
VOLUMEN 53 LT - 
</t>
  </si>
  <si>
    <t>MEMMERT
CLEAVER
PRECISA</t>
  </si>
  <si>
    <t>MEMMERT</t>
  </si>
  <si>
    <t>TRES AÑOS</t>
  </si>
  <si>
    <t>MARCA: MEMMERT. MODELO IN 55 SINGLE DISPLAY</t>
  </si>
  <si>
    <t>ENTREGA 30 DIAS</t>
  </si>
  <si>
    <t>13 MESES</t>
  </si>
  <si>
    <t xml:space="preserve"> ESTUFA DE SECADO</t>
  </si>
  <si>
    <t xml:space="preserve">CULTIVO PARA LABORATORIO REF: UN 55 SINGLE DISPLAY
</t>
  </si>
  <si>
    <t>MEMMERT-ALEMAN
PRECISA</t>
  </si>
  <si>
    <t>BINDER
REF: 9010-0334
HORNO DE CONVECCION NATURAL ED-56 VOLUMEN 57L</t>
  </si>
  <si>
    <t>730 dias</t>
  </si>
  <si>
    <t>MARCA: MEMMERT. MODELO UN 55 SINGLE DISPLAY</t>
  </si>
  <si>
    <t xml:space="preserve">MUFLA </t>
  </si>
  <si>
    <t xml:space="preserve">MULTIPROPÓSITO MM3 (3 LITROS) A 1200 GRADOS REF: MM3
</t>
  </si>
  <si>
    <t>TERRIGENO
ACEQ</t>
  </si>
  <si>
    <t>TERRIGENO
REF: MM3</t>
  </si>
  <si>
    <t>45 DÍAS</t>
  </si>
  <si>
    <t>183 DÍAS</t>
  </si>
  <si>
    <t>TERRIGENO</t>
  </si>
  <si>
    <t>15 DIAS</t>
  </si>
  <si>
    <t>6 MESES</t>
  </si>
  <si>
    <t>MARCA:TERRIGENO  REF. MM3</t>
  </si>
  <si>
    <t>ENTREGA 15 DIAS</t>
  </si>
  <si>
    <t>ÍTEM 6 - TECNOLOGÍA MECÁNICA</t>
  </si>
  <si>
    <t>OUTSOURCING COMERCIAL S.A.S</t>
  </si>
  <si>
    <t>BALANZA ANALÍTICA</t>
  </si>
  <si>
    <t>220G/0.1 MG Calibración interna, 2 puertos usb, 2 RS232, wifi RADWAG. AS 220.R2</t>
  </si>
  <si>
    <t>RADWAG</t>
  </si>
  <si>
    <t>RADWAG
REF: AS 220.R2</t>
  </si>
  <si>
    <t>20 DÍAS</t>
  </si>
  <si>
    <t>365 DÍAS</t>
  </si>
  <si>
    <t>INMEDIATA</t>
  </si>
  <si>
    <t>12 MESES</t>
  </si>
  <si>
    <t>8 dias</t>
  </si>
  <si>
    <t>UN AÑO POR
DEFECTOS DE
FÁBRICA, NO
APLICA DAÑOS
ELÉCTRICOS NI POR
MAL USO</t>
  </si>
  <si>
    <t>15 dias</t>
  </si>
  <si>
    <t>13 meses</t>
  </si>
  <si>
    <t>Marca: RADWAG Ref. AS 220.R2</t>
  </si>
  <si>
    <t>ÍTEM 7 - TECNOLOGÍA EN PRODUCCIÓN HORTÍCOLA</t>
  </si>
  <si>
    <t>Termometro infrarojo PCE 780</t>
  </si>
  <si>
    <t>PCE instruments</t>
  </si>
  <si>
    <t>EXTECH
REF: 42510A</t>
  </si>
  <si>
    <t>30 DIAS</t>
  </si>
  <si>
    <t>EXTECH wide range mini IR 89471</t>
  </si>
  <si>
    <t>60 Días</t>
  </si>
  <si>
    <t>EXTECH / 42510A (MINI IR WIDE RANGE)</t>
  </si>
  <si>
    <t>ALLA FRANCE
Ref:92000-010
TERMÓMETRO INFRARROJO -50 +530°C</t>
  </si>
  <si>
    <t xml:space="preserve">8 dias </t>
  </si>
  <si>
    <t xml:space="preserve">365 dias </t>
  </si>
  <si>
    <t>Marca: PCE INSTRUMENTS Ref. PCE 780</t>
  </si>
  <si>
    <t>LUXOMETRO</t>
  </si>
  <si>
    <t>Luxometro LT40</t>
  </si>
  <si>
    <t>EXTECH</t>
  </si>
  <si>
    <t>EXTECH
REF: LT40</t>
  </si>
  <si>
    <t>EXTECH / LT40</t>
  </si>
  <si>
    <t>Marca: EXTECH Ref. LT40</t>
  </si>
  <si>
    <t>PENETROMETRO DE FRUTAS</t>
  </si>
  <si>
    <t>GY-1</t>
  </si>
  <si>
    <t>ALIYIQI</t>
  </si>
  <si>
    <t>ALIYIQI
REF: GY-1</t>
  </si>
  <si>
    <t>ALIYIQUI / GY-1</t>
  </si>
  <si>
    <t>Marca: ALIYIQI Ref. GY-1</t>
  </si>
  <si>
    <t>ÍTEM 8 - CIENCIAS AMBIENTALES</t>
  </si>
  <si>
    <t>MEDIDOR DE HUMEDAD DEL SUELO</t>
  </si>
  <si>
    <t xml:space="preserve">AG 3210. El medidor digital debe contar con compensación de la
temperatura del suelo que se ajuste para el
efecto que tiene la temperatura del suelo en la
lectura de la resistencia eléctrica. </t>
  </si>
  <si>
    <t>WATERMARK</t>
  </si>
  <si>
    <t>60 días</t>
  </si>
  <si>
    <t>Marca: IRROMETER Ref. 30KTCD-NL AG 3210</t>
  </si>
  <si>
    <t>SENSOR DE HUMEDAD DE SUELO PARA EL MEDIDOR AG 3210</t>
  </si>
  <si>
    <t xml:space="preserve">Sensor de tipo de resistencia eléctrica de
estado sólido debe proporcional lecturas precisas de 0
a 200 centibars, cubriendo todo el rango de
humedad del suelo requerido en la agricultura de
riego. </t>
  </si>
  <si>
    <t>Irrometer</t>
  </si>
  <si>
    <t>IRROMETER</t>
  </si>
  <si>
    <t>Marca: IRROMETER Ref. 200SS-5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</si>
</sst>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\ * #,##0_);_(&quot;$&quot;\ * \(#,##0\);_(&quot;$&quot;\ * &quot;-&quot;_);_(@_)"/>
  </numFmts>
  <fonts count="11">
    <font>
      <sz val="11"/>
      <color rgb="FF000000"/>
      <name val="Calibri"/>
    </font>
    <font>
      <sz val="10"/>
      <name val="Arial"/>
      <family val="2"/>
    </font>
    <font>
      <sz val="10"/>
      <name val="Helv"/>
      <charset val="204"/>
    </font>
    <font>
      <sz val="11"/>
      <color rgb="FF000000"/>
      <name val="Calibri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222222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Font="0" applyFill="0" applyBorder="0" applyAlignment="0" applyProtection="0"/>
    <xf numFmtId="0" fontId="2" fillId="0" borderId="0"/>
    <xf numFmtId="0" fontId="1" fillId="0" borderId="0"/>
    <xf numFmtId="42" fontId="3" fillId="0" borderId="0" applyFont="0" applyFill="0" applyBorder="0" applyAlignment="0" applyProtection="0"/>
  </cellStyleXfs>
  <cellXfs count="166">
    <xf numFmtId="0" fontId="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2" applyFont="1" applyBorder="1"/>
    <xf numFmtId="0" fontId="6" fillId="0" borderId="0" xfId="2" applyFont="1" applyBorder="1"/>
    <xf numFmtId="3" fontId="6" fillId="0" borderId="0" xfId="2" applyNumberFormat="1" applyFont="1" applyBorder="1"/>
    <xf numFmtId="0" fontId="7" fillId="3" borderId="1" xfId="3" applyFont="1" applyFill="1" applyBorder="1" applyAlignment="1">
      <alignment horizontal="center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3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3" fontId="4" fillId="0" borderId="0" xfId="0" applyNumberFormat="1" applyFont="1"/>
    <xf numFmtId="3" fontId="4" fillId="0" borderId="0" xfId="0" applyNumberFormat="1" applyFont="1" applyAlignment="1"/>
    <xf numFmtId="0" fontId="6" fillId="0" borderId="0" xfId="0" applyFont="1" applyAlignment="1">
      <alignment horizontal="left" wrapText="1"/>
    </xf>
    <xf numFmtId="0" fontId="9" fillId="2" borderId="0" xfId="0" applyFont="1" applyFill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42" fontId="7" fillId="2" borderId="1" xfId="4" applyFont="1" applyFill="1" applyBorder="1" applyAlignment="1">
      <alignment horizontal="center" vertical="center" wrapText="1"/>
    </xf>
    <xf numFmtId="42" fontId="10" fillId="2" borderId="1" xfId="0" applyNumberFormat="1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/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9" fillId="0" borderId="0" xfId="0" applyNumberFormat="1" applyFont="1"/>
    <xf numFmtId="3" fontId="9" fillId="0" borderId="1" xfId="0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0" fillId="6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/>
    <xf numFmtId="3" fontId="9" fillId="0" borderId="9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9" fillId="0" borderId="6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0" fillId="6" borderId="1" xfId="0" applyNumberFormat="1" applyFont="1" applyFill="1" applyBorder="1"/>
    <xf numFmtId="42" fontId="7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42" fontId="9" fillId="0" borderId="1" xfId="4" applyFont="1" applyBorder="1" applyAlignment="1">
      <alignment vertical="center"/>
    </xf>
    <xf numFmtId="42" fontId="9" fillId="0" borderId="1" xfId="4" applyFont="1" applyBorder="1" applyAlignment="1">
      <alignment horizontal="center" vertical="center"/>
    </xf>
    <xf numFmtId="42" fontId="9" fillId="6" borderId="1" xfId="4" applyFont="1" applyFill="1" applyBorder="1" applyAlignment="1">
      <alignment horizontal="center" vertical="center"/>
    </xf>
    <xf numFmtId="42" fontId="9" fillId="2" borderId="1" xfId="4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2" fontId="10" fillId="0" borderId="1" xfId="4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/>
    <xf numFmtId="3" fontId="9" fillId="6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4" fillId="0" borderId="0" xfId="0" applyFont="1" applyAlignment="1"/>
    <xf numFmtId="3" fontId="7" fillId="5" borderId="3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2" borderId="0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2" applyFont="1" applyBorder="1" applyAlignment="1">
      <alignment horizontal="left" wrapText="1"/>
    </xf>
    <xf numFmtId="0" fontId="7" fillId="3" borderId="1" xfId="3" applyFont="1" applyFill="1" applyBorder="1" applyAlignment="1">
      <alignment horizontal="center" vertical="center"/>
    </xf>
    <xf numFmtId="0" fontId="6" fillId="0" borderId="2" xfId="2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42" fontId="9" fillId="2" borderId="5" xfId="4" applyFont="1" applyFill="1" applyBorder="1" applyAlignment="1">
      <alignment horizontal="center" vertical="center"/>
    </xf>
    <xf numFmtId="42" fontId="9" fillId="2" borderId="8" xfId="4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</cellXfs>
  <cellStyles count="5">
    <cellStyle name="Estilo 1" xfId="3"/>
    <cellStyle name="Moneda [0]" xfId="4" builtinId="7"/>
    <cellStyle name="Moneda 2 2" xfId="1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CI&#211;N%20ECON&#211;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 1 - OLEOQUÍMICA"/>
      <sheetName val="ÍTEM 2 - MEDICINA"/>
      <sheetName val="ÍTEM 3 - FÍSICA"/>
      <sheetName val="ÍTEM 4 - ING FÍSICA"/>
      <sheetName val="ÍTEM 5 - TECNOLOGÍA QUÍMICA"/>
      <sheetName val="ÍTEM 6 - TEC MECÁNICA"/>
      <sheetName val="ÍTEM 7 - TEC PROD HORTÍCOLA"/>
      <sheetName val="ÍTEM 8 - CIENCIAS AMBIENTALES"/>
    </sheetNames>
    <sheetDataSet>
      <sheetData sheetId="0">
        <row r="12">
          <cell r="J12">
            <v>14295470</v>
          </cell>
        </row>
      </sheetData>
      <sheetData sheetId="1"/>
      <sheetData sheetId="2"/>
      <sheetData sheetId="3"/>
      <sheetData sheetId="4"/>
      <sheetData sheetId="5"/>
      <sheetData sheetId="6">
        <row r="10">
          <cell r="B10" t="str">
            <v>TERMOMETRO INFRAROJO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4"/>
  <sheetViews>
    <sheetView workbookViewId="0">
      <selection activeCell="F37" sqref="F37"/>
    </sheetView>
  </sheetViews>
  <sheetFormatPr baseColWidth="10" defaultColWidth="15.140625" defaultRowHeight="15" customHeight="1"/>
  <cols>
    <col min="1" max="1" width="3.5703125" style="1" customWidth="1"/>
    <col min="2" max="2" width="19.42578125" style="1" customWidth="1"/>
    <col min="3" max="3" width="14.140625" style="1" customWidth="1"/>
    <col min="4" max="4" width="11.5703125" style="1" customWidth="1"/>
    <col min="5" max="5" width="14.42578125" style="49" customWidth="1"/>
    <col min="6" max="6" width="12.42578125" style="1" customWidth="1"/>
    <col min="7" max="7" width="14.7109375" style="1" customWidth="1"/>
    <col min="8" max="8" width="12" style="1" customWidth="1"/>
    <col min="9" max="9" width="13.7109375" style="1" customWidth="1"/>
    <col min="10" max="16" width="10" style="1" customWidth="1"/>
    <col min="17" max="26" width="13.85546875" style="1" customWidth="1"/>
    <col min="27" max="16384" width="15.140625" style="1"/>
  </cols>
  <sheetData>
    <row r="1" spans="1:26" ht="12.75">
      <c r="A1" s="123"/>
      <c r="B1" s="114"/>
      <c r="C1" s="114"/>
      <c r="D1" s="114"/>
      <c r="E1" s="114"/>
      <c r="F1" s="11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>
      <c r="A2" s="123" t="s">
        <v>0</v>
      </c>
      <c r="B2" s="123"/>
      <c r="C2" s="123"/>
      <c r="D2" s="123"/>
      <c r="E2" s="123"/>
      <c r="F2" s="123"/>
      <c r="G2" s="123"/>
      <c r="H2" s="12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123" t="s">
        <v>14</v>
      </c>
      <c r="B3" s="123"/>
      <c r="C3" s="123"/>
      <c r="D3" s="123"/>
      <c r="E3" s="123"/>
      <c r="F3" s="123"/>
      <c r="G3" s="123"/>
      <c r="H3" s="12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>
      <c r="A4" s="123" t="s">
        <v>13</v>
      </c>
      <c r="B4" s="123"/>
      <c r="C4" s="123"/>
      <c r="D4" s="123"/>
      <c r="E4" s="123"/>
      <c r="F4" s="123"/>
      <c r="G4" s="123"/>
      <c r="H4" s="1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>
      <c r="A5" s="123" t="s">
        <v>25</v>
      </c>
      <c r="B5" s="123"/>
      <c r="C5" s="123"/>
      <c r="D5" s="123"/>
      <c r="E5" s="123"/>
      <c r="F5" s="123"/>
      <c r="G5" s="123"/>
      <c r="H5" s="1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>
      <c r="A6" s="127" t="s">
        <v>1</v>
      </c>
      <c r="B6" s="114"/>
      <c r="C6" s="114"/>
      <c r="D6" s="114"/>
      <c r="E6" s="114"/>
      <c r="F6" s="11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customHeight="1">
      <c r="A7" s="4" t="s">
        <v>39</v>
      </c>
      <c r="B7" s="4"/>
      <c r="C7" s="4"/>
      <c r="D7" s="3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>
      <c r="A8" s="6"/>
      <c r="B8" s="6"/>
      <c r="C8" s="6"/>
      <c r="D8" s="4"/>
      <c r="E8" s="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>
      <c r="A9" s="128" t="s">
        <v>26</v>
      </c>
      <c r="B9" s="128"/>
      <c r="C9" s="128"/>
      <c r="D9" s="128"/>
      <c r="E9" s="128"/>
      <c r="F9" s="128"/>
      <c r="G9" s="128"/>
      <c r="H9" s="12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>
      <c r="A10" s="6"/>
      <c r="B10" s="6"/>
      <c r="C10" s="6"/>
      <c r="D10" s="6"/>
      <c r="E10" s="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 customHeight="1">
      <c r="A11" s="118" t="s">
        <v>17</v>
      </c>
      <c r="B11" s="118"/>
      <c r="C11" s="118"/>
      <c r="D11" s="118"/>
      <c r="E11" s="118"/>
      <c r="F11" s="118"/>
      <c r="G11" s="118"/>
      <c r="H11" s="1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>
      <c r="A12" s="9"/>
      <c r="B12" s="9"/>
      <c r="C12" s="9"/>
      <c r="D12" s="9"/>
      <c r="E12" s="10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>
      <c r="A13" s="11">
        <v>1</v>
      </c>
      <c r="B13" s="12" t="s">
        <v>28</v>
      </c>
      <c r="C13" s="2"/>
      <c r="D13" s="13"/>
      <c r="E13" s="10"/>
      <c r="F13" s="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>
      <c r="A14" s="11">
        <v>2</v>
      </c>
      <c r="B14" s="2" t="s">
        <v>31</v>
      </c>
      <c r="C14" s="14"/>
      <c r="D14" s="9"/>
      <c r="E14" s="10"/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>
      <c r="A15" s="11">
        <v>3</v>
      </c>
      <c r="B15" s="2" t="s">
        <v>43</v>
      </c>
      <c r="D15" s="9"/>
      <c r="E15" s="10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>
      <c r="A16" s="11">
        <v>4</v>
      </c>
      <c r="B16" s="2" t="s">
        <v>33</v>
      </c>
      <c r="C16" s="14"/>
      <c r="D16" s="9"/>
      <c r="E16" s="10"/>
      <c r="F16" s="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11">
        <v>5</v>
      </c>
      <c r="B17" s="15" t="s">
        <v>41</v>
      </c>
      <c r="C17" s="16"/>
      <c r="D17" s="9"/>
      <c r="E17" s="10"/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>
      <c r="A18" s="17">
        <v>6</v>
      </c>
      <c r="B18" s="15" t="s">
        <v>42</v>
      </c>
      <c r="D18" s="9"/>
      <c r="E18" s="10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>
      <c r="A19" s="18"/>
      <c r="B19" s="15"/>
      <c r="D19" s="9"/>
      <c r="E19" s="10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>
      <c r="A20" s="6"/>
      <c r="B20" s="6" t="s">
        <v>18</v>
      </c>
      <c r="C20" s="3"/>
      <c r="D20" s="3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>
      <c r="A21" s="6"/>
      <c r="B21" s="6"/>
      <c r="C21" s="3"/>
      <c r="D21" s="3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>
      <c r="A22" s="4">
        <v>1</v>
      </c>
      <c r="B22" s="12" t="s">
        <v>27</v>
      </c>
      <c r="C22" s="3"/>
      <c r="D22" s="3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>
      <c r="A23" s="4">
        <v>2</v>
      </c>
      <c r="B23" s="12" t="s">
        <v>28</v>
      </c>
      <c r="C23" s="3"/>
      <c r="D23" s="3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>
      <c r="A24" s="4">
        <v>3</v>
      </c>
      <c r="B24" s="12" t="s">
        <v>29</v>
      </c>
      <c r="C24" s="3"/>
      <c r="D24" s="3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>
      <c r="A25" s="4">
        <v>4</v>
      </c>
      <c r="B25" s="12" t="s">
        <v>30</v>
      </c>
      <c r="C25" s="3"/>
      <c r="D25" s="3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>
      <c r="A26" s="4">
        <v>5</v>
      </c>
      <c r="B26" s="12" t="s">
        <v>31</v>
      </c>
      <c r="C26" s="3"/>
      <c r="D26" s="3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>
      <c r="A27" s="4">
        <v>6</v>
      </c>
      <c r="B27" s="12" t="s">
        <v>32</v>
      </c>
      <c r="C27" s="3"/>
      <c r="D27" s="3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>
      <c r="A28" s="4">
        <v>7</v>
      </c>
      <c r="B28" s="12" t="s">
        <v>33</v>
      </c>
      <c r="C28" s="3"/>
      <c r="D28" s="3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>
      <c r="A29" s="4">
        <v>8</v>
      </c>
      <c r="B29" s="12" t="s">
        <v>34</v>
      </c>
      <c r="C29" s="3"/>
      <c r="D29" s="3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>
      <c r="A30" s="4">
        <v>9</v>
      </c>
      <c r="B30" s="12" t="s">
        <v>35</v>
      </c>
      <c r="C30" s="3"/>
      <c r="D30" s="3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>
      <c r="A31" s="4">
        <v>10</v>
      </c>
      <c r="B31" s="12" t="s">
        <v>36</v>
      </c>
      <c r="C31" s="3"/>
      <c r="D31" s="3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>
      <c r="A32" s="4"/>
      <c r="B32" s="12"/>
      <c r="C32" s="3"/>
      <c r="D32" s="3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.75" customHeight="1">
      <c r="A33" s="19">
        <v>2</v>
      </c>
      <c r="B33" s="124" t="s">
        <v>6</v>
      </c>
      <c r="C33" s="124"/>
      <c r="D33" s="20"/>
      <c r="E33" s="21"/>
      <c r="F33" s="2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5" customHeight="1">
      <c r="A34" s="126" t="s">
        <v>7</v>
      </c>
      <c r="B34" s="126"/>
      <c r="C34" s="126"/>
      <c r="D34" s="126"/>
      <c r="E34" s="126"/>
      <c r="F34" s="126"/>
      <c r="G34" s="126"/>
      <c r="H34" s="12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6.5" customHeight="1">
      <c r="A35" s="125" t="s">
        <v>8</v>
      </c>
      <c r="B35" s="125"/>
      <c r="C35" s="125"/>
      <c r="D35" s="22" t="s">
        <v>19</v>
      </c>
      <c r="E35" s="23" t="s">
        <v>20</v>
      </c>
      <c r="F35" s="22" t="s">
        <v>11</v>
      </c>
      <c r="G35" s="22" t="s">
        <v>21</v>
      </c>
      <c r="H35" s="22" t="s">
        <v>22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75" customHeight="1">
      <c r="A36" s="125"/>
      <c r="B36" s="125"/>
      <c r="C36" s="125"/>
      <c r="D36" s="22" t="s">
        <v>9</v>
      </c>
      <c r="E36" s="23" t="s">
        <v>9</v>
      </c>
      <c r="F36" s="22" t="s">
        <v>9</v>
      </c>
      <c r="G36" s="22" t="s">
        <v>9</v>
      </c>
      <c r="H36" s="22" t="s">
        <v>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.75" customHeight="1">
      <c r="A37" s="24">
        <v>1</v>
      </c>
      <c r="B37" s="121" t="s">
        <v>27</v>
      </c>
      <c r="C37" s="122"/>
      <c r="D37" s="25" t="s">
        <v>10</v>
      </c>
      <c r="E37" s="26" t="s">
        <v>10</v>
      </c>
      <c r="F37" s="27" t="s">
        <v>10</v>
      </c>
      <c r="G37" s="27" t="s">
        <v>10</v>
      </c>
      <c r="H37" s="27" t="s">
        <v>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customHeight="1">
      <c r="A38" s="28">
        <v>2</v>
      </c>
      <c r="B38" s="121" t="s">
        <v>28</v>
      </c>
      <c r="C38" s="122"/>
      <c r="D38" s="25" t="s">
        <v>10</v>
      </c>
      <c r="E38" s="26" t="s">
        <v>10</v>
      </c>
      <c r="F38" s="27" t="s">
        <v>10</v>
      </c>
      <c r="G38" s="27" t="s">
        <v>10</v>
      </c>
      <c r="H38" s="27" t="s">
        <v>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.75" customHeight="1">
      <c r="A39" s="24">
        <v>3</v>
      </c>
      <c r="B39" s="121" t="s">
        <v>29</v>
      </c>
      <c r="C39" s="122"/>
      <c r="D39" s="25" t="s">
        <v>10</v>
      </c>
      <c r="E39" s="26" t="s">
        <v>10</v>
      </c>
      <c r="F39" s="27" t="s">
        <v>10</v>
      </c>
      <c r="G39" s="27" t="s">
        <v>10</v>
      </c>
      <c r="H39" s="27" t="s">
        <v>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.75" customHeight="1">
      <c r="A40" s="28">
        <v>4</v>
      </c>
      <c r="B40" s="121" t="s">
        <v>30</v>
      </c>
      <c r="C40" s="122"/>
      <c r="D40" s="25" t="s">
        <v>10</v>
      </c>
      <c r="E40" s="26" t="s">
        <v>10</v>
      </c>
      <c r="F40" s="27" t="s">
        <v>10</v>
      </c>
      <c r="G40" s="27" t="s">
        <v>10</v>
      </c>
      <c r="H40" s="27" t="s">
        <v>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>
      <c r="A41" s="24">
        <v>5</v>
      </c>
      <c r="B41" s="121" t="s">
        <v>31</v>
      </c>
      <c r="C41" s="122"/>
      <c r="D41" s="25" t="s">
        <v>10</v>
      </c>
      <c r="E41" s="26" t="s">
        <v>10</v>
      </c>
      <c r="F41" s="27" t="s">
        <v>10</v>
      </c>
      <c r="G41" s="27" t="s">
        <v>10</v>
      </c>
      <c r="H41" s="27" t="s">
        <v>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.75" customHeight="1">
      <c r="A42" s="28">
        <v>6</v>
      </c>
      <c r="B42" s="121" t="s">
        <v>32</v>
      </c>
      <c r="C42" s="122"/>
      <c r="D42" s="25" t="s">
        <v>10</v>
      </c>
      <c r="E42" s="26" t="s">
        <v>10</v>
      </c>
      <c r="F42" s="27" t="s">
        <v>10</v>
      </c>
      <c r="G42" s="27" t="s">
        <v>10</v>
      </c>
      <c r="H42" s="27" t="s">
        <v>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.75" customHeight="1">
      <c r="A43" s="24">
        <v>7</v>
      </c>
      <c r="B43" s="121" t="s">
        <v>33</v>
      </c>
      <c r="C43" s="122"/>
      <c r="D43" s="25" t="s">
        <v>10</v>
      </c>
      <c r="E43" s="26" t="s">
        <v>10</v>
      </c>
      <c r="F43" s="27" t="s">
        <v>10</v>
      </c>
      <c r="G43" s="27" t="s">
        <v>10</v>
      </c>
      <c r="H43" s="27" t="s">
        <v>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>
      <c r="A44" s="28">
        <v>8</v>
      </c>
      <c r="B44" s="121" t="s">
        <v>34</v>
      </c>
      <c r="C44" s="122"/>
      <c r="D44" s="25" t="s">
        <v>10</v>
      </c>
      <c r="E44" s="26" t="s">
        <v>10</v>
      </c>
      <c r="F44" s="27" t="s">
        <v>10</v>
      </c>
      <c r="G44" s="27" t="s">
        <v>10</v>
      </c>
      <c r="H44" s="27" t="s">
        <v>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>
      <c r="A45" s="24">
        <v>9</v>
      </c>
      <c r="B45" s="121" t="s">
        <v>35</v>
      </c>
      <c r="C45" s="122"/>
      <c r="D45" s="25" t="s">
        <v>10</v>
      </c>
      <c r="E45" s="26" t="s">
        <v>10</v>
      </c>
      <c r="F45" s="27" t="s">
        <v>10</v>
      </c>
      <c r="G45" s="27" t="s">
        <v>10</v>
      </c>
      <c r="H45" s="27" t="s">
        <v>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2.25" customHeight="1">
      <c r="A46" s="24">
        <v>10</v>
      </c>
      <c r="B46" s="121" t="s">
        <v>36</v>
      </c>
      <c r="C46" s="122"/>
      <c r="D46" s="25" t="s">
        <v>10</v>
      </c>
      <c r="E46" s="29" t="s">
        <v>10</v>
      </c>
      <c r="F46" s="27" t="s">
        <v>10</v>
      </c>
      <c r="G46" s="27" t="s">
        <v>10</v>
      </c>
      <c r="H46" s="27" t="s">
        <v>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0.5" customHeight="1">
      <c r="A47" s="30"/>
      <c r="B47" s="31"/>
      <c r="C47" s="31"/>
      <c r="D47" s="32"/>
      <c r="E47" s="33"/>
      <c r="F47" s="34"/>
      <c r="G47" s="34"/>
      <c r="H47" s="34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.75" customHeight="1">
      <c r="A48" s="4" t="s">
        <v>37</v>
      </c>
      <c r="B48" s="3"/>
      <c r="C48" s="3"/>
      <c r="D48" s="3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>
      <c r="A49" s="35"/>
      <c r="B49" s="31"/>
      <c r="C49" s="31"/>
      <c r="D49" s="36"/>
      <c r="E49" s="3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.75" customHeight="1">
      <c r="A50" s="119" t="s">
        <v>23</v>
      </c>
      <c r="B50" s="114"/>
      <c r="C50" s="114"/>
      <c r="D50" s="114"/>
      <c r="E50" s="114"/>
      <c r="F50" s="11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53.25" customHeight="1">
      <c r="A51" s="120" t="s">
        <v>60</v>
      </c>
      <c r="B51" s="120"/>
      <c r="C51" s="120"/>
      <c r="D51" s="120"/>
      <c r="E51" s="120"/>
      <c r="F51" s="120"/>
      <c r="G51" s="120"/>
      <c r="H51" s="12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7.75" customHeight="1">
      <c r="A52" s="119" t="s">
        <v>24</v>
      </c>
      <c r="B52" s="114"/>
      <c r="C52" s="114"/>
      <c r="D52" s="114"/>
      <c r="E52" s="114"/>
      <c r="F52" s="11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0.5" customHeight="1">
      <c r="A53" s="120" t="s">
        <v>40</v>
      </c>
      <c r="B53" s="120"/>
      <c r="C53" s="120"/>
      <c r="D53" s="120"/>
      <c r="E53" s="120"/>
      <c r="F53" s="120"/>
      <c r="G53" s="120"/>
      <c r="H53" s="12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7.25" customHeight="1">
      <c r="A54" s="120" t="s">
        <v>63</v>
      </c>
      <c r="B54" s="120"/>
      <c r="C54" s="120"/>
      <c r="D54" s="120"/>
      <c r="E54" s="120"/>
      <c r="F54" s="120"/>
      <c r="G54" s="120"/>
      <c r="H54" s="120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38" t="s">
        <v>3</v>
      </c>
      <c r="B55" s="38"/>
      <c r="C55" s="4"/>
      <c r="D55" s="4"/>
      <c r="E55" s="7"/>
      <c r="F55" s="3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8.25" customHeight="1">
      <c r="A56" s="120" t="s">
        <v>38</v>
      </c>
      <c r="B56" s="120"/>
      <c r="C56" s="120"/>
      <c r="D56" s="120"/>
      <c r="E56" s="120"/>
      <c r="F56" s="120"/>
      <c r="G56" s="120"/>
      <c r="H56" s="12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.5" customHeight="1">
      <c r="A57" s="9"/>
      <c r="B57" s="9"/>
      <c r="C57" s="9"/>
      <c r="D57" s="9"/>
      <c r="E57" s="10"/>
      <c r="F57" s="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>
      <c r="A58" s="133" t="s">
        <v>52</v>
      </c>
      <c r="B58" s="134"/>
      <c r="C58" s="135" t="s">
        <v>2</v>
      </c>
      <c r="D58" s="136"/>
      <c r="E58" s="137"/>
      <c r="F58" s="115" t="s">
        <v>12</v>
      </c>
      <c r="G58" s="11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>
      <c r="A59" s="39">
        <v>1</v>
      </c>
      <c r="B59" s="40" t="s">
        <v>44</v>
      </c>
      <c r="C59" s="129" t="s">
        <v>62</v>
      </c>
      <c r="D59" s="130"/>
      <c r="E59" s="131"/>
      <c r="F59" s="117">
        <f>+'[1]ÍTEM 1 - OLEOQUÍMICA'!$J$12</f>
        <v>14295470</v>
      </c>
      <c r="G59" s="11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>
      <c r="A60" s="39">
        <v>2</v>
      </c>
      <c r="B60" s="40" t="s">
        <v>44</v>
      </c>
      <c r="C60" s="129" t="s">
        <v>29</v>
      </c>
      <c r="D60" s="130"/>
      <c r="E60" s="131"/>
      <c r="F60" s="117">
        <v>3376684.5</v>
      </c>
      <c r="G60" s="11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>
      <c r="A61" s="132">
        <v>4</v>
      </c>
      <c r="B61" s="40" t="s">
        <v>44</v>
      </c>
      <c r="C61" s="129" t="s">
        <v>45</v>
      </c>
      <c r="D61" s="130"/>
      <c r="E61" s="131"/>
      <c r="F61" s="117">
        <v>13156759</v>
      </c>
      <c r="G61" s="11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>
      <c r="A62" s="132"/>
      <c r="B62" s="40" t="s">
        <v>47</v>
      </c>
      <c r="C62" s="129" t="s">
        <v>46</v>
      </c>
      <c r="D62" s="130"/>
      <c r="E62" s="131"/>
      <c r="F62" s="117">
        <v>19054042</v>
      </c>
      <c r="G62" s="11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>
      <c r="A63" s="132">
        <v>5</v>
      </c>
      <c r="B63" s="40" t="s">
        <v>44</v>
      </c>
      <c r="C63" s="129" t="s">
        <v>29</v>
      </c>
      <c r="D63" s="130"/>
      <c r="E63" s="131"/>
      <c r="F63" s="117">
        <v>4717688.3599999994</v>
      </c>
      <c r="G63" s="117"/>
      <c r="H63" s="3"/>
      <c r="I63" s="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>
      <c r="A64" s="132"/>
      <c r="B64" s="40" t="s">
        <v>47</v>
      </c>
      <c r="C64" s="129" t="s">
        <v>49</v>
      </c>
      <c r="D64" s="130"/>
      <c r="E64" s="131"/>
      <c r="F64" s="117">
        <v>4021271.8</v>
      </c>
      <c r="G64" s="117"/>
      <c r="H64" s="3"/>
      <c r="I64" s="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>
      <c r="A65" s="132"/>
      <c r="B65" s="40" t="s">
        <v>48</v>
      </c>
      <c r="C65" s="129" t="s">
        <v>29</v>
      </c>
      <c r="D65" s="130"/>
      <c r="E65" s="131"/>
      <c r="F65" s="117">
        <v>4155533.55</v>
      </c>
      <c r="G65" s="117"/>
      <c r="H65" s="5"/>
      <c r="I65" s="5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4.5" customHeight="1">
      <c r="A66" s="41">
        <v>6</v>
      </c>
      <c r="B66" s="42" t="s">
        <v>44</v>
      </c>
      <c r="C66" s="129" t="s">
        <v>36</v>
      </c>
      <c r="D66" s="130"/>
      <c r="E66" s="131"/>
      <c r="F66" s="117">
        <v>4481540</v>
      </c>
      <c r="G66" s="117"/>
      <c r="H66" s="3"/>
      <c r="I66" s="5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>
      <c r="A67" s="132">
        <v>7</v>
      </c>
      <c r="B67" s="43" t="s">
        <v>44</v>
      </c>
      <c r="C67" s="129" t="s">
        <v>45</v>
      </c>
      <c r="D67" s="130"/>
      <c r="E67" s="131"/>
      <c r="F67" s="117">
        <v>372113</v>
      </c>
      <c r="G67" s="11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>
      <c r="A68" s="132"/>
      <c r="B68" s="43" t="s">
        <v>47</v>
      </c>
      <c r="C68" s="129" t="s">
        <v>50</v>
      </c>
      <c r="D68" s="130"/>
      <c r="E68" s="131"/>
      <c r="F68" s="117">
        <v>449701</v>
      </c>
      <c r="G68" s="11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9.25" customHeight="1">
      <c r="A69" s="132"/>
      <c r="B69" s="43" t="s">
        <v>48</v>
      </c>
      <c r="C69" s="129" t="s">
        <v>36</v>
      </c>
      <c r="D69" s="130"/>
      <c r="E69" s="131"/>
      <c r="F69" s="117">
        <v>379610</v>
      </c>
      <c r="G69" s="11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>
      <c r="A70" s="41">
        <v>8</v>
      </c>
      <c r="B70" s="43" t="s">
        <v>51</v>
      </c>
      <c r="C70" s="129" t="s">
        <v>30</v>
      </c>
      <c r="D70" s="130"/>
      <c r="E70" s="131"/>
      <c r="F70" s="117">
        <v>2631090</v>
      </c>
      <c r="G70" s="117"/>
      <c r="H70" s="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>
      <c r="A71" s="3"/>
      <c r="B71" s="3"/>
      <c r="C71" s="3"/>
      <c r="D71" s="3"/>
      <c r="E71" s="5"/>
      <c r="F71" s="138">
        <f>SUM(F59:G70)</f>
        <v>71091503.209999993</v>
      </c>
      <c r="G71" s="13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>
      <c r="A72" s="3"/>
      <c r="B72" s="3"/>
      <c r="C72" s="3"/>
      <c r="D72" s="3"/>
      <c r="E72" s="5"/>
      <c r="F72" s="45"/>
      <c r="G72" s="4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>
      <c r="A73" s="3"/>
      <c r="B73" s="3"/>
      <c r="C73" s="3"/>
      <c r="D73" s="3"/>
      <c r="E73" s="5"/>
      <c r="F73" s="45"/>
      <c r="G73" s="4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>
      <c r="A74" s="3"/>
      <c r="B74" s="3"/>
      <c r="C74" s="3"/>
      <c r="D74" s="3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>
      <c r="A75" s="46" t="s">
        <v>15</v>
      </c>
      <c r="C75" s="3"/>
      <c r="D75" s="3"/>
      <c r="E75" s="1" t="s">
        <v>61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>
      <c r="A76" s="46" t="s">
        <v>16</v>
      </c>
      <c r="C76" s="3"/>
      <c r="D76" s="3"/>
      <c r="E76" s="113" t="s">
        <v>4</v>
      </c>
      <c r="F76" s="11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>
      <c r="A77" s="46"/>
      <c r="C77" s="3"/>
      <c r="D77" s="3"/>
      <c r="E77" s="5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>
      <c r="A78" s="3"/>
      <c r="B78" s="46"/>
      <c r="C78" s="3"/>
      <c r="D78" s="3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>
      <c r="A79" s="3"/>
      <c r="B79" s="46"/>
      <c r="C79" s="3"/>
      <c r="D79" s="3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>
      <c r="A80" s="1" t="s">
        <v>53</v>
      </c>
      <c r="B80" s="3"/>
      <c r="C80" s="16"/>
      <c r="D80" s="47"/>
      <c r="E80" s="1" t="s">
        <v>54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>
      <c r="A81" s="113" t="s">
        <v>4</v>
      </c>
      <c r="B81" s="114"/>
      <c r="C81" s="46"/>
      <c r="D81" s="46"/>
      <c r="E81" s="113" t="s">
        <v>4</v>
      </c>
      <c r="F81" s="11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>
      <c r="A82" s="16"/>
      <c r="B82" s="14"/>
      <c r="C82" s="16"/>
      <c r="D82" s="16"/>
      <c r="E82" s="48"/>
      <c r="F82" s="1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>
      <c r="A83" s="16"/>
      <c r="B83" s="14"/>
      <c r="C83" s="16"/>
      <c r="D83" s="16"/>
      <c r="E83" s="48"/>
      <c r="F83" s="1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>
      <c r="A84" s="3"/>
      <c r="B84" s="3"/>
      <c r="C84" s="3"/>
      <c r="D84" s="3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>
      <c r="A85" s="1" t="s">
        <v>55</v>
      </c>
      <c r="B85" s="3"/>
      <c r="C85" s="3"/>
      <c r="D85" s="3"/>
      <c r="E85" s="1" t="s">
        <v>56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>
      <c r="A86" s="113" t="s">
        <v>4</v>
      </c>
      <c r="B86" s="114"/>
      <c r="C86" s="3"/>
      <c r="D86" s="3"/>
      <c r="E86" s="113" t="s">
        <v>4</v>
      </c>
      <c r="F86" s="11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>
      <c r="A87" s="50"/>
      <c r="C87" s="3"/>
      <c r="D87" s="3"/>
      <c r="E87" s="5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>
      <c r="A88" s="50"/>
      <c r="C88" s="3"/>
      <c r="D88" s="3"/>
      <c r="E88" s="5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>
      <c r="A89" s="3"/>
      <c r="B89" s="3"/>
      <c r="C89" s="3"/>
      <c r="D89" s="3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>
      <c r="A90" s="3"/>
      <c r="B90" s="3"/>
      <c r="C90" s="3"/>
      <c r="D90" s="3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>
      <c r="A91" s="1" t="s">
        <v>57</v>
      </c>
      <c r="B91" s="3"/>
      <c r="C91" s="3"/>
      <c r="D91" s="3"/>
      <c r="E91" s="1" t="s">
        <v>58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>
      <c r="A92" s="113" t="s">
        <v>4</v>
      </c>
      <c r="B92" s="114"/>
      <c r="C92" s="3"/>
      <c r="D92" s="3"/>
      <c r="E92" s="113" t="s">
        <v>4</v>
      </c>
      <c r="F92" s="11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>
      <c r="A93" s="50"/>
      <c r="C93" s="3"/>
      <c r="D93" s="3"/>
      <c r="E93" s="5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>
      <c r="A94" s="3"/>
      <c r="B94" s="3"/>
      <c r="C94" s="3"/>
      <c r="D94" s="3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>
      <c r="A95" s="3"/>
      <c r="B95" s="3"/>
      <c r="C95" s="3"/>
      <c r="D95" s="3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>
      <c r="A96" s="1" t="s">
        <v>59</v>
      </c>
      <c r="B96" s="3"/>
      <c r="C96" s="3"/>
      <c r="D96" s="3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>
      <c r="A97" s="113" t="s">
        <v>4</v>
      </c>
      <c r="B97" s="114"/>
      <c r="C97" s="3"/>
      <c r="D97" s="3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>
      <c r="A98" s="3"/>
      <c r="B98" s="3"/>
      <c r="C98" s="3"/>
      <c r="D98" s="3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>
      <c r="A99" s="3"/>
      <c r="B99" s="3"/>
      <c r="C99" s="3"/>
      <c r="D99" s="3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>
      <c r="A100" s="3"/>
      <c r="B100" s="3"/>
      <c r="C100" s="3"/>
      <c r="D100" s="3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>
      <c r="A101" s="3"/>
      <c r="B101" s="3"/>
      <c r="C101" s="3"/>
      <c r="D101" s="3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>
      <c r="A102" s="3"/>
      <c r="B102" s="3"/>
      <c r="C102" s="3"/>
      <c r="D102" s="3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>
      <c r="A103" s="3"/>
      <c r="B103" s="3"/>
      <c r="C103" s="3"/>
      <c r="D103" s="3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>
      <c r="A104" s="3"/>
      <c r="B104" s="3"/>
      <c r="C104" s="3"/>
      <c r="D104" s="3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>
      <c r="A105" s="3"/>
      <c r="B105" s="3"/>
      <c r="C105" s="3"/>
      <c r="D105" s="3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>
      <c r="A106" s="3"/>
      <c r="B106" s="3"/>
      <c r="C106" s="3"/>
      <c r="D106" s="3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>
      <c r="A107" s="3"/>
      <c r="B107" s="3"/>
      <c r="C107" s="3"/>
      <c r="D107" s="3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>
      <c r="A108" s="3"/>
      <c r="B108" s="3"/>
      <c r="C108" s="3"/>
      <c r="D108" s="3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>
      <c r="A109" s="3"/>
      <c r="B109" s="3"/>
      <c r="C109" s="3"/>
      <c r="D109" s="3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>
      <c r="A110" s="3"/>
      <c r="B110" s="3"/>
      <c r="C110" s="3"/>
      <c r="D110" s="3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>
      <c r="A111" s="3"/>
      <c r="B111" s="3"/>
      <c r="C111" s="3"/>
      <c r="D111" s="3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>
      <c r="A112" s="3"/>
      <c r="B112" s="3"/>
      <c r="C112" s="3"/>
      <c r="D112" s="3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>
      <c r="A113" s="3"/>
      <c r="B113" s="3"/>
      <c r="C113" s="3"/>
      <c r="D113" s="3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>
      <c r="A114" s="3"/>
      <c r="B114" s="3"/>
      <c r="C114" s="3"/>
      <c r="D114" s="3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>
      <c r="A115" s="3"/>
      <c r="B115" s="3"/>
      <c r="C115" s="3"/>
      <c r="D115" s="3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>
      <c r="A116" s="3"/>
      <c r="B116" s="3"/>
      <c r="C116" s="3"/>
      <c r="D116" s="3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>
      <c r="A117" s="3"/>
      <c r="B117" s="3"/>
      <c r="C117" s="3"/>
      <c r="D117" s="3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>
      <c r="A118" s="3"/>
      <c r="B118" s="3"/>
      <c r="C118" s="3"/>
      <c r="D118" s="3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>
      <c r="A119" s="3"/>
      <c r="B119" s="3"/>
      <c r="C119" s="3"/>
      <c r="D119" s="3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>
      <c r="A120" s="3"/>
      <c r="B120" s="3"/>
      <c r="C120" s="3"/>
      <c r="D120" s="3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>
      <c r="A121" s="3"/>
      <c r="B121" s="3"/>
      <c r="C121" s="3"/>
      <c r="D121" s="3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>
      <c r="A122" s="3"/>
      <c r="B122" s="3"/>
      <c r="C122" s="3"/>
      <c r="D122" s="3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>
      <c r="A123" s="3"/>
      <c r="B123" s="3"/>
      <c r="C123" s="3"/>
      <c r="D123" s="3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>
      <c r="A124" s="3"/>
      <c r="B124" s="3"/>
      <c r="C124" s="3"/>
      <c r="D124" s="3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>
      <c r="A125" s="3"/>
      <c r="B125" s="3"/>
      <c r="C125" s="3"/>
      <c r="D125" s="3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>
      <c r="A126" s="3"/>
      <c r="B126" s="3"/>
      <c r="C126" s="3"/>
      <c r="D126" s="3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>
      <c r="A127" s="3"/>
      <c r="B127" s="3"/>
      <c r="C127" s="3"/>
      <c r="D127" s="3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>
      <c r="A128" s="3"/>
      <c r="B128" s="3"/>
      <c r="C128" s="3"/>
      <c r="D128" s="3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>
      <c r="A129" s="3"/>
      <c r="B129" s="3"/>
      <c r="C129" s="3"/>
      <c r="D129" s="3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>
      <c r="A130" s="3"/>
      <c r="B130" s="3"/>
      <c r="C130" s="3"/>
      <c r="D130" s="3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>
      <c r="A131" s="3"/>
      <c r="B131" s="3"/>
      <c r="C131" s="3"/>
      <c r="D131" s="3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>
      <c r="A132" s="3"/>
      <c r="B132" s="3"/>
      <c r="C132" s="3"/>
      <c r="D132" s="3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>
      <c r="A133" s="3"/>
      <c r="B133" s="3"/>
      <c r="C133" s="3"/>
      <c r="D133" s="3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>
      <c r="A134" s="3"/>
      <c r="B134" s="3"/>
      <c r="C134" s="3"/>
      <c r="D134" s="3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>
      <c r="A135" s="3"/>
      <c r="B135" s="3"/>
      <c r="C135" s="3"/>
      <c r="D135" s="3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>
      <c r="A136" s="3"/>
      <c r="B136" s="3"/>
      <c r="C136" s="3"/>
      <c r="D136" s="3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>
      <c r="A137" s="3"/>
      <c r="B137" s="3"/>
      <c r="C137" s="3"/>
      <c r="D137" s="3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>
      <c r="A138" s="3"/>
      <c r="B138" s="3"/>
      <c r="C138" s="3"/>
      <c r="D138" s="3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>
      <c r="A139" s="3"/>
      <c r="B139" s="3"/>
      <c r="C139" s="3"/>
      <c r="D139" s="3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>
      <c r="A140" s="3"/>
      <c r="B140" s="3"/>
      <c r="C140" s="3"/>
      <c r="D140" s="3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>
      <c r="A141" s="3"/>
      <c r="B141" s="3"/>
      <c r="C141" s="3"/>
      <c r="D141" s="3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>
      <c r="A142" s="3"/>
      <c r="B142" s="3"/>
      <c r="C142" s="3"/>
      <c r="D142" s="3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>
      <c r="A143" s="3"/>
      <c r="B143" s="3"/>
      <c r="C143" s="3"/>
      <c r="D143" s="3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>
      <c r="A144" s="3"/>
      <c r="B144" s="3"/>
      <c r="C144" s="3"/>
      <c r="D144" s="3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>
      <c r="A145" s="3"/>
      <c r="B145" s="3"/>
      <c r="C145" s="3"/>
      <c r="D145" s="3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>
      <c r="A146" s="3"/>
      <c r="B146" s="3"/>
      <c r="C146" s="3"/>
      <c r="D146" s="3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>
      <c r="A147" s="3"/>
      <c r="B147" s="3"/>
      <c r="C147" s="3"/>
      <c r="D147" s="3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>
      <c r="A148" s="3"/>
      <c r="B148" s="3"/>
      <c r="C148" s="3"/>
      <c r="D148" s="3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>
      <c r="A149" s="3"/>
      <c r="B149" s="3"/>
      <c r="C149" s="3"/>
      <c r="D149" s="3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>
      <c r="A150" s="3"/>
      <c r="B150" s="3"/>
      <c r="C150" s="3"/>
      <c r="D150" s="3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>
      <c r="A151" s="3"/>
      <c r="B151" s="3"/>
      <c r="C151" s="3"/>
      <c r="D151" s="3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>
      <c r="A152" s="3"/>
      <c r="B152" s="3"/>
      <c r="C152" s="3"/>
      <c r="D152" s="3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>
      <c r="A153" s="3"/>
      <c r="B153" s="3"/>
      <c r="C153" s="3"/>
      <c r="D153" s="3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>
      <c r="A154" s="3"/>
      <c r="B154" s="3"/>
      <c r="C154" s="3"/>
      <c r="D154" s="3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>
      <c r="A155" s="3"/>
      <c r="B155" s="3"/>
      <c r="C155" s="3"/>
      <c r="D155" s="3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>
      <c r="A156" s="3"/>
      <c r="B156" s="3"/>
      <c r="C156" s="3"/>
      <c r="D156" s="3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>
      <c r="A157" s="3"/>
      <c r="B157" s="3"/>
      <c r="C157" s="3"/>
      <c r="D157" s="3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>
      <c r="A158" s="3"/>
      <c r="B158" s="3"/>
      <c r="C158" s="3"/>
      <c r="D158" s="3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>
      <c r="A159" s="3"/>
      <c r="B159" s="3"/>
      <c r="C159" s="3"/>
      <c r="D159" s="3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>
      <c r="A160" s="3"/>
      <c r="B160" s="3"/>
      <c r="C160" s="3"/>
      <c r="D160" s="3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>
      <c r="A161" s="3"/>
      <c r="B161" s="3"/>
      <c r="C161" s="3"/>
      <c r="D161" s="3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>
      <c r="A162" s="3"/>
      <c r="B162" s="3"/>
      <c r="C162" s="3"/>
      <c r="D162" s="3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>
      <c r="A163" s="3"/>
      <c r="B163" s="3"/>
      <c r="C163" s="3"/>
      <c r="D163" s="3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>
      <c r="A164" s="3"/>
      <c r="B164" s="3"/>
      <c r="C164" s="3"/>
      <c r="D164" s="3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>
      <c r="A165" s="3"/>
      <c r="B165" s="3"/>
      <c r="C165" s="3"/>
      <c r="D165" s="3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>
      <c r="A166" s="3"/>
      <c r="B166" s="3"/>
      <c r="C166" s="3"/>
      <c r="D166" s="3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>
      <c r="A167" s="3"/>
      <c r="B167" s="3"/>
      <c r="C167" s="3"/>
      <c r="D167" s="3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>
      <c r="A168" s="3"/>
      <c r="B168" s="3"/>
      <c r="C168" s="3"/>
      <c r="D168" s="3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>
      <c r="A169" s="3"/>
      <c r="B169" s="3"/>
      <c r="C169" s="3"/>
      <c r="D169" s="3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>
      <c r="A170" s="3"/>
      <c r="B170" s="3"/>
      <c r="C170" s="3"/>
      <c r="D170" s="3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>
      <c r="A171" s="3"/>
      <c r="B171" s="3"/>
      <c r="C171" s="3"/>
      <c r="D171" s="3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>
      <c r="A172" s="3"/>
      <c r="B172" s="3"/>
      <c r="C172" s="3"/>
      <c r="D172" s="3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>
      <c r="A173" s="3"/>
      <c r="B173" s="3"/>
      <c r="C173" s="3"/>
      <c r="D173" s="3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>
      <c r="A174" s="3"/>
      <c r="B174" s="3"/>
      <c r="C174" s="3"/>
      <c r="D174" s="3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>
      <c r="A175" s="3"/>
      <c r="B175" s="3"/>
      <c r="C175" s="3"/>
      <c r="D175" s="3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>
      <c r="A176" s="3"/>
      <c r="B176" s="3"/>
      <c r="C176" s="3"/>
      <c r="D176" s="3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>
      <c r="A177" s="3"/>
      <c r="B177" s="3"/>
      <c r="C177" s="3"/>
      <c r="D177" s="3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>
      <c r="A178" s="3"/>
      <c r="B178" s="3"/>
      <c r="C178" s="3"/>
      <c r="D178" s="3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>
      <c r="A179" s="3"/>
      <c r="B179" s="3"/>
      <c r="C179" s="3"/>
      <c r="D179" s="3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>
      <c r="A180" s="3"/>
      <c r="B180" s="3"/>
      <c r="C180" s="3"/>
      <c r="D180" s="3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>
      <c r="A181" s="3"/>
      <c r="B181" s="3"/>
      <c r="C181" s="3"/>
      <c r="D181" s="3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>
      <c r="A182" s="3"/>
      <c r="B182" s="3"/>
      <c r="C182" s="3"/>
      <c r="D182" s="3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>
      <c r="A183" s="3"/>
      <c r="B183" s="3"/>
      <c r="C183" s="3"/>
      <c r="D183" s="3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>
      <c r="A184" s="3"/>
      <c r="B184" s="3"/>
      <c r="C184" s="3"/>
      <c r="D184" s="3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>
      <c r="A185" s="3"/>
      <c r="B185" s="3"/>
      <c r="C185" s="3"/>
      <c r="D185" s="3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>
      <c r="A186" s="3"/>
      <c r="B186" s="3"/>
      <c r="C186" s="3"/>
      <c r="D186" s="3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>
      <c r="A187" s="3"/>
      <c r="B187" s="3"/>
      <c r="C187" s="3"/>
      <c r="D187" s="3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>
      <c r="A188" s="3"/>
      <c r="B188" s="3"/>
      <c r="C188" s="3"/>
      <c r="D188" s="3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>
      <c r="A189" s="3"/>
      <c r="B189" s="3"/>
      <c r="C189" s="3"/>
      <c r="D189" s="3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>
      <c r="A190" s="3"/>
      <c r="B190" s="3"/>
      <c r="C190" s="3"/>
      <c r="D190" s="3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>
      <c r="A191" s="3"/>
      <c r="B191" s="3"/>
      <c r="C191" s="3"/>
      <c r="D191" s="3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>
      <c r="A192" s="3"/>
      <c r="B192" s="3"/>
      <c r="C192" s="3"/>
      <c r="D192" s="3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>
      <c r="A193" s="3"/>
      <c r="B193" s="3"/>
      <c r="C193" s="3"/>
      <c r="D193" s="3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>
      <c r="A194" s="3"/>
      <c r="B194" s="3"/>
      <c r="C194" s="3"/>
      <c r="D194" s="3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>
      <c r="A195" s="3"/>
      <c r="B195" s="3"/>
      <c r="C195" s="3"/>
      <c r="D195" s="3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>
      <c r="A196" s="3"/>
      <c r="B196" s="3"/>
      <c r="C196" s="3"/>
      <c r="D196" s="3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>
      <c r="A197" s="3"/>
      <c r="B197" s="3"/>
      <c r="C197" s="3"/>
      <c r="D197" s="3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>
      <c r="A198" s="3"/>
      <c r="B198" s="3"/>
      <c r="C198" s="3"/>
      <c r="D198" s="3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>
      <c r="A199" s="3"/>
      <c r="B199" s="3"/>
      <c r="C199" s="3"/>
      <c r="D199" s="3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>
      <c r="A200" s="3"/>
      <c r="B200" s="3"/>
      <c r="C200" s="3"/>
      <c r="D200" s="3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>
      <c r="A201" s="3"/>
      <c r="B201" s="3"/>
      <c r="C201" s="3"/>
      <c r="D201" s="3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>
      <c r="A202" s="3"/>
      <c r="B202" s="3"/>
      <c r="C202" s="3"/>
      <c r="D202" s="3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>
      <c r="A203" s="3"/>
      <c r="B203" s="3"/>
      <c r="C203" s="3"/>
      <c r="D203" s="3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>
      <c r="A204" s="3"/>
      <c r="B204" s="3"/>
      <c r="C204" s="3"/>
      <c r="D204" s="3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>
      <c r="A205" s="3"/>
      <c r="B205" s="3"/>
      <c r="C205" s="3"/>
      <c r="D205" s="3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>
      <c r="A206" s="3"/>
      <c r="B206" s="3"/>
      <c r="C206" s="3"/>
      <c r="D206" s="3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>
      <c r="A207" s="3"/>
      <c r="B207" s="3"/>
      <c r="C207" s="3"/>
      <c r="D207" s="3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>
      <c r="A208" s="3"/>
      <c r="B208" s="3"/>
      <c r="C208" s="3"/>
      <c r="D208" s="3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>
      <c r="A209" s="3"/>
      <c r="B209" s="3"/>
      <c r="C209" s="3"/>
      <c r="D209" s="3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>
      <c r="A210" s="3"/>
      <c r="B210" s="3"/>
      <c r="C210" s="3"/>
      <c r="D210" s="3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>
      <c r="A211" s="3"/>
      <c r="B211" s="3"/>
      <c r="C211" s="3"/>
      <c r="D211" s="3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>
      <c r="A212" s="3"/>
      <c r="B212" s="3"/>
      <c r="C212" s="3"/>
      <c r="D212" s="3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>
      <c r="A213" s="3"/>
      <c r="B213" s="3"/>
      <c r="C213" s="3"/>
      <c r="D213" s="3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>
      <c r="A214" s="3"/>
      <c r="B214" s="3"/>
      <c r="C214" s="3"/>
      <c r="D214" s="3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>
      <c r="A215" s="3"/>
      <c r="B215" s="3"/>
      <c r="C215" s="3"/>
      <c r="D215" s="3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>
      <c r="A216" s="3"/>
      <c r="B216" s="3"/>
      <c r="C216" s="3"/>
      <c r="D216" s="3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>
      <c r="A217" s="3"/>
      <c r="B217" s="3"/>
      <c r="C217" s="3"/>
      <c r="D217" s="3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>
      <c r="A218" s="3"/>
      <c r="B218" s="3"/>
      <c r="C218" s="3"/>
      <c r="D218" s="3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>
      <c r="A219" s="3"/>
      <c r="B219" s="3"/>
      <c r="C219" s="3"/>
      <c r="D219" s="3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>
      <c r="A220" s="3"/>
      <c r="B220" s="3"/>
      <c r="C220" s="3"/>
      <c r="D220" s="3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>
      <c r="A221" s="3"/>
      <c r="B221" s="3"/>
      <c r="C221" s="3"/>
      <c r="D221" s="3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>
      <c r="A222" s="3"/>
      <c r="B222" s="3"/>
      <c r="C222" s="3"/>
      <c r="D222" s="3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>
      <c r="A223" s="3"/>
      <c r="B223" s="3"/>
      <c r="C223" s="3"/>
      <c r="D223" s="3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>
      <c r="A224" s="3"/>
      <c r="B224" s="3"/>
      <c r="C224" s="3"/>
      <c r="D224" s="3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>
      <c r="A225" s="3"/>
      <c r="B225" s="3"/>
      <c r="C225" s="3"/>
      <c r="D225" s="3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>
      <c r="A226" s="3"/>
      <c r="B226" s="3"/>
      <c r="C226" s="3"/>
      <c r="D226" s="3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>
      <c r="A227" s="3"/>
      <c r="B227" s="3"/>
      <c r="C227" s="3"/>
      <c r="D227" s="3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>
      <c r="A228" s="3"/>
      <c r="B228" s="3"/>
      <c r="C228" s="3"/>
      <c r="D228" s="3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>
      <c r="A229" s="3"/>
      <c r="B229" s="3"/>
      <c r="C229" s="3"/>
      <c r="D229" s="3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>
      <c r="A230" s="3"/>
      <c r="B230" s="3"/>
      <c r="C230" s="3"/>
      <c r="D230" s="3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>
      <c r="A231" s="3"/>
      <c r="B231" s="3"/>
      <c r="C231" s="3"/>
      <c r="D231" s="3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>
      <c r="A232" s="3"/>
      <c r="B232" s="3"/>
      <c r="C232" s="3"/>
      <c r="D232" s="3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>
      <c r="A233" s="3"/>
      <c r="B233" s="3"/>
      <c r="C233" s="3"/>
      <c r="D233" s="3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>
      <c r="A234" s="3"/>
      <c r="B234" s="3"/>
      <c r="C234" s="3"/>
      <c r="D234" s="3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>
      <c r="A235" s="3"/>
      <c r="B235" s="3"/>
      <c r="C235" s="3"/>
      <c r="D235" s="3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>
      <c r="A236" s="3"/>
      <c r="B236" s="3"/>
      <c r="C236" s="3"/>
      <c r="D236" s="3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>
      <c r="A237" s="3"/>
      <c r="B237" s="3"/>
      <c r="C237" s="3"/>
      <c r="D237" s="3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>
      <c r="A238" s="3"/>
      <c r="B238" s="3"/>
      <c r="C238" s="3"/>
      <c r="D238" s="3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>
      <c r="A239" s="3"/>
      <c r="B239" s="3"/>
      <c r="C239" s="3"/>
      <c r="D239" s="3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>
      <c r="A240" s="3"/>
      <c r="B240" s="3"/>
      <c r="C240" s="3"/>
      <c r="D240" s="3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>
      <c r="A241" s="3"/>
      <c r="B241" s="3"/>
      <c r="C241" s="3"/>
      <c r="D241" s="3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>
      <c r="A242" s="3"/>
      <c r="B242" s="3"/>
      <c r="C242" s="3"/>
      <c r="D242" s="3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>
      <c r="A243" s="3"/>
      <c r="B243" s="3"/>
      <c r="C243" s="3"/>
      <c r="D243" s="3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>
      <c r="A244" s="3"/>
      <c r="B244" s="3"/>
      <c r="C244" s="3"/>
      <c r="D244" s="3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>
      <c r="A245" s="3"/>
      <c r="B245" s="3"/>
      <c r="C245" s="3"/>
      <c r="D245" s="3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>
      <c r="A246" s="3"/>
      <c r="B246" s="3"/>
      <c r="C246" s="3"/>
      <c r="D246" s="3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>
      <c r="A247" s="3"/>
      <c r="B247" s="3"/>
      <c r="C247" s="3"/>
      <c r="D247" s="3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>
      <c r="A248" s="3"/>
      <c r="B248" s="3"/>
      <c r="C248" s="3"/>
      <c r="D248" s="3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>
      <c r="A249" s="3"/>
      <c r="B249" s="3"/>
      <c r="C249" s="3"/>
      <c r="D249" s="3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>
      <c r="A250" s="3"/>
      <c r="B250" s="3"/>
      <c r="C250" s="3"/>
      <c r="D250" s="3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>
      <c r="A251" s="3"/>
      <c r="B251" s="3"/>
      <c r="C251" s="3"/>
      <c r="D251" s="3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>
      <c r="A252" s="3"/>
      <c r="B252" s="3"/>
      <c r="C252" s="3"/>
      <c r="D252" s="3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>
      <c r="A253" s="3"/>
      <c r="B253" s="3"/>
      <c r="C253" s="3"/>
      <c r="D253" s="3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>
      <c r="A254" s="3"/>
      <c r="B254" s="3"/>
      <c r="C254" s="3"/>
      <c r="D254" s="3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>
      <c r="A255" s="3"/>
      <c r="B255" s="3"/>
      <c r="C255" s="3"/>
      <c r="D255" s="3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>
      <c r="A256" s="3"/>
      <c r="B256" s="3"/>
      <c r="C256" s="3"/>
      <c r="D256" s="3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>
      <c r="A257" s="3"/>
      <c r="B257" s="3"/>
      <c r="C257" s="3"/>
      <c r="D257" s="3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>
      <c r="A258" s="3"/>
      <c r="B258" s="3"/>
      <c r="C258" s="3"/>
      <c r="D258" s="3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>
      <c r="A259" s="3"/>
      <c r="B259" s="3"/>
      <c r="C259" s="3"/>
      <c r="D259" s="3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>
      <c r="A260" s="3"/>
      <c r="B260" s="3"/>
      <c r="C260" s="3"/>
      <c r="D260" s="3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>
      <c r="A261" s="3"/>
      <c r="B261" s="3"/>
      <c r="C261" s="3"/>
      <c r="D261" s="3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>
      <c r="A262" s="3"/>
      <c r="B262" s="3"/>
      <c r="C262" s="3"/>
      <c r="D262" s="3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>
      <c r="A263" s="3"/>
      <c r="B263" s="3"/>
      <c r="C263" s="3"/>
      <c r="D263" s="3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>
      <c r="A264" s="3"/>
      <c r="B264" s="3"/>
      <c r="C264" s="3"/>
      <c r="D264" s="3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>
      <c r="A265" s="3"/>
      <c r="B265" s="3"/>
      <c r="C265" s="3"/>
      <c r="D265" s="3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>
      <c r="A266" s="3"/>
      <c r="B266" s="3"/>
      <c r="C266" s="3"/>
      <c r="D266" s="3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>
      <c r="A267" s="3"/>
      <c r="B267" s="3"/>
      <c r="C267" s="3"/>
      <c r="D267" s="3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>
      <c r="A268" s="3"/>
      <c r="B268" s="3"/>
      <c r="C268" s="3"/>
      <c r="D268" s="3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>
      <c r="A269" s="3"/>
      <c r="B269" s="3"/>
      <c r="C269" s="3"/>
      <c r="D269" s="3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>
      <c r="A270" s="3"/>
      <c r="B270" s="3"/>
      <c r="C270" s="3"/>
      <c r="D270" s="3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>
      <c r="A271" s="3"/>
      <c r="B271" s="3"/>
      <c r="C271" s="3"/>
      <c r="D271" s="3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>
      <c r="A272" s="3"/>
      <c r="B272" s="3"/>
      <c r="C272" s="3"/>
      <c r="D272" s="3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>
      <c r="A273" s="3"/>
      <c r="B273" s="3"/>
      <c r="C273" s="3"/>
      <c r="D273" s="3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>
      <c r="A274" s="3"/>
      <c r="B274" s="3"/>
      <c r="C274" s="3"/>
      <c r="D274" s="3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>
      <c r="A275" s="3"/>
      <c r="B275" s="3"/>
      <c r="C275" s="3"/>
      <c r="D275" s="3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>
      <c r="A276" s="3"/>
      <c r="B276" s="3"/>
      <c r="C276" s="3"/>
      <c r="D276" s="3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>
      <c r="A277" s="3"/>
      <c r="B277" s="3"/>
      <c r="C277" s="3"/>
      <c r="D277" s="3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>
      <c r="A278" s="3"/>
      <c r="B278" s="3"/>
      <c r="C278" s="3"/>
      <c r="D278" s="3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>
      <c r="A279" s="3"/>
      <c r="B279" s="3"/>
      <c r="C279" s="3"/>
      <c r="D279" s="3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>
      <c r="A280" s="3"/>
      <c r="B280" s="3"/>
      <c r="C280" s="3"/>
      <c r="D280" s="3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>
      <c r="A281" s="3"/>
      <c r="B281" s="3"/>
      <c r="C281" s="3"/>
      <c r="D281" s="3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>
      <c r="A282" s="3"/>
      <c r="B282" s="3"/>
      <c r="C282" s="3"/>
      <c r="D282" s="3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>
      <c r="A283" s="3"/>
      <c r="B283" s="3"/>
      <c r="C283" s="3"/>
      <c r="D283" s="3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>
      <c r="A284" s="3"/>
      <c r="B284" s="3"/>
      <c r="C284" s="3"/>
      <c r="D284" s="3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>
      <c r="A285" s="3"/>
      <c r="B285" s="3"/>
      <c r="C285" s="3"/>
      <c r="D285" s="3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>
      <c r="A286" s="3"/>
      <c r="B286" s="3"/>
      <c r="C286" s="3"/>
      <c r="D286" s="3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>
      <c r="A287" s="3"/>
      <c r="B287" s="3"/>
      <c r="C287" s="3"/>
      <c r="D287" s="3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>
      <c r="A288" s="3"/>
      <c r="B288" s="3"/>
      <c r="C288" s="3"/>
      <c r="D288" s="3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>
      <c r="A289" s="3"/>
      <c r="B289" s="3"/>
      <c r="C289" s="3"/>
      <c r="D289" s="3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>
      <c r="A290" s="3"/>
      <c r="B290" s="3"/>
      <c r="C290" s="3"/>
      <c r="D290" s="3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>
      <c r="A291" s="3"/>
      <c r="B291" s="3"/>
      <c r="C291" s="3"/>
      <c r="D291" s="3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>
      <c r="A292" s="3"/>
      <c r="B292" s="3"/>
      <c r="C292" s="3"/>
      <c r="D292" s="3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>
      <c r="A293" s="3"/>
      <c r="B293" s="3"/>
      <c r="C293" s="3"/>
      <c r="D293" s="3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>
      <c r="A294" s="3"/>
      <c r="B294" s="3"/>
      <c r="C294" s="3"/>
      <c r="D294" s="3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>
      <c r="A295" s="3"/>
      <c r="B295" s="3"/>
      <c r="C295" s="3"/>
      <c r="D295" s="3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>
      <c r="A296" s="3"/>
      <c r="B296" s="3"/>
      <c r="C296" s="3"/>
      <c r="D296" s="3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>
      <c r="A297" s="3"/>
      <c r="B297" s="3"/>
      <c r="C297" s="3"/>
      <c r="D297" s="3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>
      <c r="A298" s="3"/>
      <c r="B298" s="3"/>
      <c r="C298" s="3"/>
      <c r="D298" s="3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>
      <c r="A299" s="3"/>
      <c r="B299" s="3"/>
      <c r="C299" s="3"/>
      <c r="D299" s="3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>
      <c r="A300" s="3"/>
      <c r="B300" s="3"/>
      <c r="C300" s="3"/>
      <c r="D300" s="3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>
      <c r="A301" s="3"/>
      <c r="B301" s="3"/>
      <c r="C301" s="3"/>
      <c r="D301" s="3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>
      <c r="A302" s="3"/>
      <c r="B302" s="3"/>
      <c r="C302" s="3"/>
      <c r="D302" s="3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>
      <c r="A303" s="3"/>
      <c r="B303" s="3"/>
      <c r="C303" s="3"/>
      <c r="D303" s="3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>
      <c r="A304" s="3"/>
      <c r="B304" s="3"/>
      <c r="C304" s="3"/>
      <c r="D304" s="3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>
      <c r="A305" s="3"/>
      <c r="B305" s="3"/>
      <c r="C305" s="3"/>
      <c r="D305" s="3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>
      <c r="A306" s="3"/>
      <c r="B306" s="3"/>
      <c r="C306" s="3"/>
      <c r="D306" s="3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>
      <c r="A307" s="3"/>
      <c r="B307" s="3"/>
      <c r="C307" s="3"/>
      <c r="D307" s="3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>
      <c r="A308" s="3"/>
      <c r="B308" s="3"/>
      <c r="C308" s="3"/>
      <c r="D308" s="3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>
      <c r="A309" s="3"/>
      <c r="B309" s="3"/>
      <c r="C309" s="3"/>
      <c r="D309" s="3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>
      <c r="A310" s="3"/>
      <c r="B310" s="3"/>
      <c r="C310" s="3"/>
      <c r="D310" s="3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>
      <c r="A311" s="3"/>
      <c r="B311" s="3"/>
      <c r="C311" s="3"/>
      <c r="D311" s="3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>
      <c r="A312" s="3"/>
      <c r="B312" s="3"/>
      <c r="C312" s="3"/>
      <c r="D312" s="3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>
      <c r="A313" s="3"/>
      <c r="B313" s="3"/>
      <c r="C313" s="3"/>
      <c r="D313" s="3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>
      <c r="A314" s="3"/>
      <c r="B314" s="3"/>
      <c r="C314" s="3"/>
      <c r="D314" s="3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>
      <c r="A315" s="3"/>
      <c r="B315" s="3"/>
      <c r="C315" s="3"/>
      <c r="D315" s="3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>
      <c r="A316" s="3"/>
      <c r="B316" s="3"/>
      <c r="C316" s="3"/>
      <c r="D316" s="3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>
      <c r="A317" s="3"/>
      <c r="B317" s="3"/>
      <c r="C317" s="3"/>
      <c r="D317" s="3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>
      <c r="A318" s="3"/>
      <c r="B318" s="3"/>
      <c r="C318" s="3"/>
      <c r="D318" s="3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>
      <c r="A319" s="3"/>
      <c r="B319" s="3"/>
      <c r="C319" s="3"/>
      <c r="D319" s="3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>
      <c r="A320" s="3"/>
      <c r="B320" s="3"/>
      <c r="C320" s="3"/>
      <c r="D320" s="3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>
      <c r="A321" s="3"/>
      <c r="B321" s="3"/>
      <c r="C321" s="3"/>
      <c r="D321" s="3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>
      <c r="A322" s="3"/>
      <c r="B322" s="3"/>
      <c r="C322" s="3"/>
      <c r="D322" s="3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>
      <c r="A323" s="3"/>
      <c r="B323" s="3"/>
      <c r="C323" s="3"/>
      <c r="D323" s="3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>
      <c r="A324" s="3"/>
      <c r="B324" s="3"/>
      <c r="C324" s="3"/>
      <c r="D324" s="3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>
      <c r="A325" s="3"/>
      <c r="B325" s="3"/>
      <c r="C325" s="3"/>
      <c r="D325" s="3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>
      <c r="A326" s="3"/>
      <c r="B326" s="3"/>
      <c r="C326" s="3"/>
      <c r="D326" s="3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>
      <c r="A327" s="3"/>
      <c r="B327" s="3"/>
      <c r="C327" s="3"/>
      <c r="D327" s="3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>
      <c r="A328" s="3"/>
      <c r="B328" s="3"/>
      <c r="C328" s="3"/>
      <c r="D328" s="3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>
      <c r="A329" s="3"/>
      <c r="B329" s="3"/>
      <c r="C329" s="3"/>
      <c r="D329" s="3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>
      <c r="A330" s="3"/>
      <c r="B330" s="3"/>
      <c r="C330" s="3"/>
      <c r="D330" s="3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>
      <c r="A331" s="3"/>
      <c r="B331" s="3"/>
      <c r="C331" s="3"/>
      <c r="D331" s="3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>
      <c r="A332" s="3"/>
      <c r="B332" s="3"/>
      <c r="C332" s="3"/>
      <c r="D332" s="3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>
      <c r="A333" s="3"/>
      <c r="B333" s="3"/>
      <c r="C333" s="3"/>
      <c r="D333" s="3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>
      <c r="A334" s="3"/>
      <c r="B334" s="3"/>
      <c r="C334" s="3"/>
      <c r="D334" s="3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>
      <c r="A335" s="3"/>
      <c r="B335" s="3"/>
      <c r="C335" s="3"/>
      <c r="D335" s="3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>
      <c r="A336" s="3"/>
      <c r="B336" s="3"/>
      <c r="C336" s="3"/>
      <c r="D336" s="3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>
      <c r="A337" s="3"/>
      <c r="B337" s="3"/>
      <c r="C337" s="3"/>
      <c r="D337" s="3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>
      <c r="A338" s="3"/>
      <c r="B338" s="3"/>
      <c r="C338" s="3"/>
      <c r="D338" s="3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>
      <c r="A339" s="3"/>
      <c r="B339" s="3"/>
      <c r="C339" s="3"/>
      <c r="D339" s="3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>
      <c r="A340" s="3"/>
      <c r="B340" s="3"/>
      <c r="C340" s="3"/>
      <c r="D340" s="3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>
      <c r="A341" s="3"/>
      <c r="B341" s="3"/>
      <c r="C341" s="3"/>
      <c r="D341" s="3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>
      <c r="A342" s="3"/>
      <c r="B342" s="3"/>
      <c r="C342" s="3"/>
      <c r="D342" s="3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>
      <c r="A343" s="3"/>
      <c r="B343" s="3"/>
      <c r="C343" s="3"/>
      <c r="D343" s="3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>
      <c r="A344" s="3"/>
      <c r="B344" s="3"/>
      <c r="C344" s="3"/>
      <c r="D344" s="3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>
      <c r="A345" s="3"/>
      <c r="B345" s="3"/>
      <c r="C345" s="3"/>
      <c r="D345" s="3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>
      <c r="A346" s="3"/>
      <c r="B346" s="3"/>
      <c r="C346" s="3"/>
      <c r="D346" s="3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>
      <c r="A347" s="3"/>
      <c r="B347" s="3"/>
      <c r="C347" s="3"/>
      <c r="D347" s="3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>
      <c r="A348" s="3"/>
      <c r="B348" s="3"/>
      <c r="C348" s="3"/>
      <c r="D348" s="3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>
      <c r="A349" s="3"/>
      <c r="B349" s="3"/>
      <c r="C349" s="3"/>
      <c r="D349" s="3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>
      <c r="A350" s="3"/>
      <c r="B350" s="3"/>
      <c r="C350" s="3"/>
      <c r="D350" s="3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>
      <c r="A351" s="3"/>
      <c r="B351" s="3"/>
      <c r="C351" s="3"/>
      <c r="D351" s="3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>
      <c r="A352" s="3"/>
      <c r="B352" s="3"/>
      <c r="C352" s="3"/>
      <c r="D352" s="3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>
      <c r="A353" s="3"/>
      <c r="B353" s="3"/>
      <c r="C353" s="3"/>
      <c r="D353" s="3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>
      <c r="A354" s="3"/>
      <c r="B354" s="3"/>
      <c r="C354" s="3"/>
      <c r="D354" s="3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>
      <c r="A355" s="3"/>
      <c r="B355" s="3"/>
      <c r="C355" s="3"/>
      <c r="D355" s="3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>
      <c r="A356" s="3"/>
      <c r="B356" s="3"/>
      <c r="C356" s="3"/>
      <c r="D356" s="3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>
      <c r="A357" s="3"/>
      <c r="B357" s="3"/>
      <c r="C357" s="3"/>
      <c r="D357" s="3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>
      <c r="A358" s="3"/>
      <c r="B358" s="3"/>
      <c r="C358" s="3"/>
      <c r="D358" s="3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>
      <c r="A359" s="3"/>
      <c r="B359" s="3"/>
      <c r="C359" s="3"/>
      <c r="D359" s="3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>
      <c r="A360" s="3"/>
      <c r="B360" s="3"/>
      <c r="C360" s="3"/>
      <c r="D360" s="3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>
      <c r="A361" s="3"/>
      <c r="B361" s="3"/>
      <c r="C361" s="3"/>
      <c r="D361" s="3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>
      <c r="A362" s="3"/>
      <c r="B362" s="3"/>
      <c r="C362" s="3"/>
      <c r="D362" s="3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>
      <c r="A363" s="3"/>
      <c r="B363" s="3"/>
      <c r="C363" s="3"/>
      <c r="D363" s="3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>
      <c r="A364" s="3"/>
      <c r="B364" s="3"/>
      <c r="C364" s="3"/>
      <c r="D364" s="3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>
      <c r="A365" s="3"/>
      <c r="B365" s="3"/>
      <c r="C365" s="3"/>
      <c r="D365" s="3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>
      <c r="A366" s="3"/>
      <c r="B366" s="3"/>
      <c r="C366" s="3"/>
      <c r="D366" s="3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>
      <c r="A367" s="3"/>
      <c r="B367" s="3"/>
      <c r="C367" s="3"/>
      <c r="D367" s="3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>
      <c r="A368" s="3"/>
      <c r="B368" s="3"/>
      <c r="C368" s="3"/>
      <c r="D368" s="3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>
      <c r="A369" s="3"/>
      <c r="B369" s="3"/>
      <c r="C369" s="3"/>
      <c r="D369" s="3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>
      <c r="A370" s="3"/>
      <c r="B370" s="3"/>
      <c r="C370" s="3"/>
      <c r="D370" s="3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>
      <c r="A371" s="3"/>
      <c r="B371" s="3"/>
      <c r="C371" s="3"/>
      <c r="D371" s="3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>
      <c r="A372" s="3"/>
      <c r="B372" s="3"/>
      <c r="C372" s="3"/>
      <c r="D372" s="3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>
      <c r="A373" s="3"/>
      <c r="B373" s="3"/>
      <c r="C373" s="3"/>
      <c r="D373" s="3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>
      <c r="A374" s="3"/>
      <c r="B374" s="3"/>
      <c r="C374" s="3"/>
      <c r="D374" s="3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>
      <c r="A375" s="3"/>
      <c r="B375" s="3"/>
      <c r="C375" s="3"/>
      <c r="D375" s="3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>
      <c r="A376" s="3"/>
      <c r="B376" s="3"/>
      <c r="C376" s="3"/>
      <c r="D376" s="3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>
      <c r="A377" s="3"/>
      <c r="B377" s="3"/>
      <c r="C377" s="3"/>
      <c r="D377" s="3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>
      <c r="A378" s="3"/>
      <c r="B378" s="3"/>
      <c r="C378" s="3"/>
      <c r="D378" s="3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>
      <c r="A379" s="3"/>
      <c r="B379" s="3"/>
      <c r="C379" s="3"/>
      <c r="D379" s="3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>
      <c r="A380" s="3"/>
      <c r="B380" s="3"/>
      <c r="C380" s="3"/>
      <c r="D380" s="3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>
      <c r="A381" s="3"/>
      <c r="B381" s="3"/>
      <c r="C381" s="3"/>
      <c r="D381" s="3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>
      <c r="A382" s="3"/>
      <c r="B382" s="3"/>
      <c r="C382" s="3"/>
      <c r="D382" s="3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>
      <c r="A383" s="3"/>
      <c r="B383" s="3"/>
      <c r="C383" s="3"/>
      <c r="D383" s="3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>
      <c r="A384" s="3"/>
      <c r="B384" s="3"/>
      <c r="C384" s="3"/>
      <c r="D384" s="3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>
      <c r="A385" s="3"/>
      <c r="B385" s="3"/>
      <c r="C385" s="3"/>
      <c r="D385" s="3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>
      <c r="A386" s="3"/>
      <c r="B386" s="3"/>
      <c r="C386" s="3"/>
      <c r="D386" s="3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>
      <c r="A387" s="3"/>
      <c r="B387" s="3"/>
      <c r="C387" s="3"/>
      <c r="D387" s="3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>
      <c r="A388" s="3"/>
      <c r="B388" s="3"/>
      <c r="C388" s="3"/>
      <c r="D388" s="3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>
      <c r="A389" s="3"/>
      <c r="B389" s="3"/>
      <c r="C389" s="3"/>
      <c r="D389" s="3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>
      <c r="A390" s="3"/>
      <c r="B390" s="3"/>
      <c r="C390" s="3"/>
      <c r="D390" s="3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>
      <c r="A391" s="3"/>
      <c r="B391" s="3"/>
      <c r="C391" s="3"/>
      <c r="D391" s="3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>
      <c r="A392" s="3"/>
      <c r="B392" s="3"/>
      <c r="C392" s="3"/>
      <c r="D392" s="3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>
      <c r="A393" s="3"/>
      <c r="B393" s="3"/>
      <c r="C393" s="3"/>
      <c r="D393" s="3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>
      <c r="A394" s="3"/>
      <c r="B394" s="3"/>
      <c r="C394" s="3"/>
      <c r="D394" s="3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>
      <c r="A395" s="3"/>
      <c r="B395" s="3"/>
      <c r="C395" s="3"/>
      <c r="D395" s="3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>
      <c r="A396" s="3"/>
      <c r="B396" s="3"/>
      <c r="C396" s="3"/>
      <c r="D396" s="3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>
      <c r="A397" s="3"/>
      <c r="B397" s="3"/>
      <c r="C397" s="3"/>
      <c r="D397" s="3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>
      <c r="A398" s="3"/>
      <c r="B398" s="3"/>
      <c r="C398" s="3"/>
      <c r="D398" s="3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>
      <c r="A399" s="3"/>
      <c r="B399" s="3"/>
      <c r="C399" s="3"/>
      <c r="D399" s="3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>
      <c r="A400" s="3"/>
      <c r="B400" s="3"/>
      <c r="C400" s="3"/>
      <c r="D400" s="3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>
      <c r="A401" s="3"/>
      <c r="B401" s="3"/>
      <c r="C401" s="3"/>
      <c r="D401" s="3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>
      <c r="A402" s="3"/>
      <c r="B402" s="3"/>
      <c r="C402" s="3"/>
      <c r="D402" s="3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>
      <c r="A403" s="3"/>
      <c r="B403" s="3"/>
      <c r="C403" s="3"/>
      <c r="D403" s="3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>
      <c r="A404" s="3"/>
      <c r="B404" s="3"/>
      <c r="C404" s="3"/>
      <c r="D404" s="3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>
      <c r="A405" s="3"/>
      <c r="B405" s="3"/>
      <c r="C405" s="3"/>
      <c r="D405" s="3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>
      <c r="A406" s="3"/>
      <c r="B406" s="3"/>
      <c r="C406" s="3"/>
      <c r="D406" s="3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>
      <c r="A407" s="3"/>
      <c r="B407" s="3"/>
      <c r="C407" s="3"/>
      <c r="D407" s="3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>
      <c r="A408" s="3"/>
      <c r="B408" s="3"/>
      <c r="C408" s="3"/>
      <c r="D408" s="3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>
      <c r="A409" s="3"/>
      <c r="B409" s="3"/>
      <c r="C409" s="3"/>
      <c r="D409" s="3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>
      <c r="A410" s="3"/>
      <c r="B410" s="3"/>
      <c r="C410" s="3"/>
      <c r="D410" s="3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>
      <c r="A411" s="3"/>
      <c r="B411" s="3"/>
      <c r="C411" s="3"/>
      <c r="D411" s="3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>
      <c r="A412" s="3"/>
      <c r="B412" s="3"/>
      <c r="C412" s="3"/>
      <c r="D412" s="3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>
      <c r="A413" s="3"/>
      <c r="B413" s="3"/>
      <c r="C413" s="3"/>
      <c r="D413" s="3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>
      <c r="A414" s="3"/>
      <c r="B414" s="3"/>
      <c r="C414" s="3"/>
      <c r="D414" s="3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>
      <c r="A415" s="3"/>
      <c r="B415" s="3"/>
      <c r="C415" s="3"/>
      <c r="D415" s="3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>
      <c r="A416" s="3"/>
      <c r="B416" s="3"/>
      <c r="C416" s="3"/>
      <c r="D416" s="3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>
      <c r="A417" s="3"/>
      <c r="B417" s="3"/>
      <c r="C417" s="3"/>
      <c r="D417" s="3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>
      <c r="A418" s="3"/>
      <c r="B418" s="3"/>
      <c r="C418" s="3"/>
      <c r="D418" s="3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>
      <c r="A419" s="3"/>
      <c r="B419" s="3"/>
      <c r="C419" s="3"/>
      <c r="D419" s="3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>
      <c r="A420" s="3"/>
      <c r="B420" s="3"/>
      <c r="C420" s="3"/>
      <c r="D420" s="3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>
      <c r="A421" s="3"/>
      <c r="B421" s="3"/>
      <c r="C421" s="3"/>
      <c r="D421" s="3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>
      <c r="A422" s="3"/>
      <c r="B422" s="3"/>
      <c r="C422" s="3"/>
      <c r="D422" s="3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>
      <c r="A423" s="3"/>
      <c r="B423" s="3"/>
      <c r="C423" s="3"/>
      <c r="D423" s="3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>
      <c r="A424" s="3"/>
      <c r="B424" s="3"/>
      <c r="C424" s="3"/>
      <c r="D424" s="3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>
      <c r="A425" s="3"/>
      <c r="B425" s="3"/>
      <c r="C425" s="3"/>
      <c r="D425" s="3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>
      <c r="A426" s="3"/>
      <c r="B426" s="3"/>
      <c r="C426" s="3"/>
      <c r="D426" s="3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>
      <c r="A427" s="3"/>
      <c r="B427" s="3"/>
      <c r="C427" s="3"/>
      <c r="D427" s="3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>
      <c r="A428" s="3"/>
      <c r="B428" s="3"/>
      <c r="C428" s="3"/>
      <c r="D428" s="3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>
      <c r="A429" s="3"/>
      <c r="B429" s="3"/>
      <c r="C429" s="3"/>
      <c r="D429" s="3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>
      <c r="A430" s="3"/>
      <c r="B430" s="3"/>
      <c r="C430" s="3"/>
      <c r="D430" s="3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>
      <c r="A431" s="3"/>
      <c r="B431" s="3"/>
      <c r="C431" s="3"/>
      <c r="D431" s="3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>
      <c r="A432" s="3"/>
      <c r="B432" s="3"/>
      <c r="C432" s="3"/>
      <c r="D432" s="3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>
      <c r="A433" s="3"/>
      <c r="B433" s="3"/>
      <c r="C433" s="3"/>
      <c r="D433" s="3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>
      <c r="A434" s="3"/>
      <c r="B434" s="3"/>
      <c r="C434" s="3"/>
      <c r="D434" s="3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>
      <c r="A435" s="3"/>
      <c r="B435" s="3"/>
      <c r="C435" s="3"/>
      <c r="D435" s="3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>
      <c r="A436" s="3"/>
      <c r="B436" s="3"/>
      <c r="C436" s="3"/>
      <c r="D436" s="3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>
      <c r="A437" s="3"/>
      <c r="B437" s="3"/>
      <c r="C437" s="3"/>
      <c r="D437" s="3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>
      <c r="A438" s="3"/>
      <c r="B438" s="3"/>
      <c r="C438" s="3"/>
      <c r="D438" s="3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>
      <c r="A439" s="3"/>
      <c r="B439" s="3"/>
      <c r="C439" s="3"/>
      <c r="D439" s="3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>
      <c r="A440" s="3"/>
      <c r="B440" s="3"/>
      <c r="C440" s="3"/>
      <c r="D440" s="3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>
      <c r="A441" s="3"/>
      <c r="B441" s="3"/>
      <c r="C441" s="3"/>
      <c r="D441" s="3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>
      <c r="A442" s="3"/>
      <c r="B442" s="3"/>
      <c r="C442" s="3"/>
      <c r="D442" s="3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>
      <c r="A443" s="3"/>
      <c r="B443" s="3"/>
      <c r="C443" s="3"/>
      <c r="D443" s="3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>
      <c r="A444" s="3"/>
      <c r="B444" s="3"/>
      <c r="C444" s="3"/>
      <c r="D444" s="3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>
      <c r="A445" s="3"/>
      <c r="B445" s="3"/>
      <c r="C445" s="3"/>
      <c r="D445" s="3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>
      <c r="A446" s="3"/>
      <c r="B446" s="3"/>
      <c r="C446" s="3"/>
      <c r="D446" s="3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>
      <c r="A447" s="3"/>
      <c r="B447" s="3"/>
      <c r="C447" s="3"/>
      <c r="D447" s="3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>
      <c r="A448" s="3"/>
      <c r="B448" s="3"/>
      <c r="C448" s="3"/>
      <c r="D448" s="3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>
      <c r="A449" s="3"/>
      <c r="B449" s="3"/>
      <c r="C449" s="3"/>
      <c r="D449" s="3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>
      <c r="A450" s="3"/>
      <c r="B450" s="3"/>
      <c r="C450" s="3"/>
      <c r="D450" s="3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>
      <c r="A451" s="3"/>
      <c r="B451" s="3"/>
      <c r="C451" s="3"/>
      <c r="D451" s="3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>
      <c r="A452" s="3"/>
      <c r="B452" s="3"/>
      <c r="C452" s="3"/>
      <c r="D452" s="3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>
      <c r="A453" s="3"/>
      <c r="B453" s="3"/>
      <c r="C453" s="3"/>
      <c r="D453" s="3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>
      <c r="A454" s="3"/>
      <c r="B454" s="3"/>
      <c r="C454" s="3"/>
      <c r="D454" s="3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>
      <c r="A455" s="3"/>
      <c r="B455" s="3"/>
      <c r="C455" s="3"/>
      <c r="D455" s="3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>
      <c r="A456" s="3"/>
      <c r="B456" s="3"/>
      <c r="C456" s="3"/>
      <c r="D456" s="3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>
      <c r="A457" s="3"/>
      <c r="B457" s="3"/>
      <c r="C457" s="3"/>
      <c r="D457" s="3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>
      <c r="A458" s="3"/>
      <c r="B458" s="3"/>
      <c r="C458" s="3"/>
      <c r="D458" s="3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>
      <c r="A459" s="3"/>
      <c r="B459" s="3"/>
      <c r="C459" s="3"/>
      <c r="D459" s="3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>
      <c r="A460" s="3"/>
      <c r="B460" s="3"/>
      <c r="C460" s="3"/>
      <c r="D460" s="3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>
      <c r="A461" s="3"/>
      <c r="B461" s="3"/>
      <c r="C461" s="3"/>
      <c r="D461" s="3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>
      <c r="A462" s="3"/>
      <c r="B462" s="3"/>
      <c r="C462" s="3"/>
      <c r="D462" s="3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>
      <c r="A463" s="3"/>
      <c r="B463" s="3"/>
      <c r="C463" s="3"/>
      <c r="D463" s="3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>
      <c r="A464" s="3"/>
      <c r="B464" s="3"/>
      <c r="C464" s="3"/>
      <c r="D464" s="3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>
      <c r="A465" s="3"/>
      <c r="B465" s="3"/>
      <c r="C465" s="3"/>
      <c r="D465" s="3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>
      <c r="A466" s="3"/>
      <c r="B466" s="3"/>
      <c r="C466" s="3"/>
      <c r="D466" s="3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>
      <c r="A467" s="3"/>
      <c r="B467" s="3"/>
      <c r="C467" s="3"/>
      <c r="D467" s="3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>
      <c r="A468" s="3"/>
      <c r="B468" s="3"/>
      <c r="C468" s="3"/>
      <c r="D468" s="3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>
      <c r="A469" s="3"/>
      <c r="B469" s="3"/>
      <c r="C469" s="3"/>
      <c r="D469" s="3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>
      <c r="A470" s="3"/>
      <c r="B470" s="3"/>
      <c r="C470" s="3"/>
      <c r="D470" s="3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>
      <c r="A471" s="3"/>
      <c r="B471" s="3"/>
      <c r="C471" s="3"/>
      <c r="D471" s="3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>
      <c r="A472" s="3"/>
      <c r="B472" s="3"/>
      <c r="C472" s="3"/>
      <c r="D472" s="3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>
      <c r="A473" s="3"/>
      <c r="B473" s="3"/>
      <c r="C473" s="3"/>
      <c r="D473" s="3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>
      <c r="A474" s="3"/>
      <c r="B474" s="3"/>
      <c r="C474" s="3"/>
      <c r="D474" s="3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>
      <c r="A475" s="3"/>
      <c r="B475" s="3"/>
      <c r="C475" s="3"/>
      <c r="D475" s="3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>
      <c r="A476" s="3"/>
      <c r="B476" s="3"/>
      <c r="C476" s="3"/>
      <c r="D476" s="3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>
      <c r="A477" s="3"/>
      <c r="B477" s="3"/>
      <c r="C477" s="3"/>
      <c r="D477" s="3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>
      <c r="A478" s="3"/>
      <c r="B478" s="3"/>
      <c r="C478" s="3"/>
      <c r="D478" s="3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>
      <c r="A479" s="3"/>
      <c r="B479" s="3"/>
      <c r="C479" s="3"/>
      <c r="D479" s="3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>
      <c r="A480" s="3"/>
      <c r="B480" s="3"/>
      <c r="C480" s="3"/>
      <c r="D480" s="3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>
      <c r="A481" s="3"/>
      <c r="B481" s="3"/>
      <c r="C481" s="3"/>
      <c r="D481" s="3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>
      <c r="A482" s="3"/>
      <c r="B482" s="3"/>
      <c r="C482" s="3"/>
      <c r="D482" s="3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>
      <c r="A483" s="3"/>
      <c r="B483" s="3"/>
      <c r="C483" s="3"/>
      <c r="D483" s="3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>
      <c r="A484" s="3"/>
      <c r="B484" s="3"/>
      <c r="C484" s="3"/>
      <c r="D484" s="3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>
      <c r="A485" s="3"/>
      <c r="B485" s="3"/>
      <c r="C485" s="3"/>
      <c r="D485" s="3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>
      <c r="A486" s="3"/>
      <c r="B486" s="3"/>
      <c r="C486" s="3"/>
      <c r="D486" s="3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>
      <c r="A487" s="3"/>
      <c r="B487" s="3"/>
      <c r="C487" s="3"/>
      <c r="D487" s="3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>
      <c r="A488" s="3"/>
      <c r="B488" s="3"/>
      <c r="C488" s="3"/>
      <c r="D488" s="3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>
      <c r="A489" s="3"/>
      <c r="B489" s="3"/>
      <c r="C489" s="3"/>
      <c r="D489" s="3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>
      <c r="A490" s="3"/>
      <c r="B490" s="3"/>
      <c r="C490" s="3"/>
      <c r="D490" s="3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>
      <c r="A491" s="3"/>
      <c r="B491" s="3"/>
      <c r="C491" s="3"/>
      <c r="D491" s="3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>
      <c r="A492" s="3"/>
      <c r="B492" s="3"/>
      <c r="C492" s="3"/>
      <c r="D492" s="3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>
      <c r="A493" s="3"/>
      <c r="B493" s="3"/>
      <c r="C493" s="3"/>
      <c r="D493" s="3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>
      <c r="A494" s="3"/>
      <c r="B494" s="3"/>
      <c r="C494" s="3"/>
      <c r="D494" s="3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>
      <c r="A495" s="3"/>
      <c r="B495" s="3"/>
      <c r="C495" s="3"/>
      <c r="D495" s="3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>
      <c r="A496" s="3"/>
      <c r="B496" s="3"/>
      <c r="C496" s="3"/>
      <c r="D496" s="3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>
      <c r="A497" s="3"/>
      <c r="B497" s="3"/>
      <c r="C497" s="3"/>
      <c r="D497" s="3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>
      <c r="A498" s="3"/>
      <c r="B498" s="3"/>
      <c r="C498" s="3"/>
      <c r="D498" s="3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>
      <c r="A499" s="3"/>
      <c r="B499" s="3"/>
      <c r="C499" s="3"/>
      <c r="D499" s="3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>
      <c r="A500" s="3"/>
      <c r="B500" s="3"/>
      <c r="C500" s="3"/>
      <c r="D500" s="3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>
      <c r="A501" s="3"/>
      <c r="B501" s="3"/>
      <c r="C501" s="3"/>
      <c r="D501" s="3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>
      <c r="A502" s="3"/>
      <c r="B502" s="3"/>
      <c r="C502" s="3"/>
      <c r="D502" s="3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>
      <c r="A503" s="3"/>
      <c r="B503" s="3"/>
      <c r="C503" s="3"/>
      <c r="D503" s="3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>
      <c r="A504" s="3"/>
      <c r="B504" s="3"/>
      <c r="C504" s="3"/>
      <c r="D504" s="3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>
      <c r="A505" s="3"/>
      <c r="B505" s="3"/>
      <c r="C505" s="3"/>
      <c r="D505" s="3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>
      <c r="A506" s="3"/>
      <c r="B506" s="3"/>
      <c r="C506" s="3"/>
      <c r="D506" s="3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>
      <c r="A507" s="3"/>
      <c r="B507" s="3"/>
      <c r="C507" s="3"/>
      <c r="D507" s="3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>
      <c r="A508" s="3"/>
      <c r="B508" s="3"/>
      <c r="C508" s="3"/>
      <c r="D508" s="3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>
      <c r="A509" s="3"/>
      <c r="B509" s="3"/>
      <c r="C509" s="3"/>
      <c r="D509" s="3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>
      <c r="A510" s="3"/>
      <c r="B510" s="3"/>
      <c r="C510" s="3"/>
      <c r="D510" s="3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>
      <c r="A511" s="3"/>
      <c r="B511" s="3"/>
      <c r="C511" s="3"/>
      <c r="D511" s="3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>
      <c r="A512" s="3"/>
      <c r="B512" s="3"/>
      <c r="C512" s="3"/>
      <c r="D512" s="3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>
      <c r="A513" s="3"/>
      <c r="B513" s="3"/>
      <c r="C513" s="3"/>
      <c r="D513" s="3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>
      <c r="A514" s="3"/>
      <c r="B514" s="3"/>
      <c r="C514" s="3"/>
      <c r="D514" s="3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>
      <c r="A515" s="3"/>
      <c r="B515" s="3"/>
      <c r="C515" s="3"/>
      <c r="D515" s="3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>
      <c r="A516" s="3"/>
      <c r="B516" s="3"/>
      <c r="C516" s="3"/>
      <c r="D516" s="3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>
      <c r="A517" s="3"/>
      <c r="B517" s="3"/>
      <c r="C517" s="3"/>
      <c r="D517" s="3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>
      <c r="A518" s="3"/>
      <c r="B518" s="3"/>
      <c r="C518" s="3"/>
      <c r="D518" s="3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>
      <c r="A519" s="3"/>
      <c r="B519" s="3"/>
      <c r="C519" s="3"/>
      <c r="D519" s="3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>
      <c r="A520" s="3"/>
      <c r="B520" s="3"/>
      <c r="C520" s="3"/>
      <c r="D520" s="3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>
      <c r="A521" s="3"/>
      <c r="B521" s="3"/>
      <c r="C521" s="3"/>
      <c r="D521" s="3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>
      <c r="A522" s="3"/>
      <c r="B522" s="3"/>
      <c r="C522" s="3"/>
      <c r="D522" s="3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>
      <c r="A523" s="3"/>
      <c r="B523" s="3"/>
      <c r="C523" s="3"/>
      <c r="D523" s="3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>
      <c r="A524" s="3"/>
      <c r="B524" s="3"/>
      <c r="C524" s="3"/>
      <c r="D524" s="3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>
      <c r="A525" s="3"/>
      <c r="B525" s="3"/>
      <c r="C525" s="3"/>
      <c r="D525" s="3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>
      <c r="A526" s="3"/>
      <c r="B526" s="3"/>
      <c r="C526" s="3"/>
      <c r="D526" s="3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>
      <c r="A527" s="3"/>
      <c r="B527" s="3"/>
      <c r="C527" s="3"/>
      <c r="D527" s="3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>
      <c r="A528" s="3"/>
      <c r="B528" s="3"/>
      <c r="C528" s="3"/>
      <c r="D528" s="3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>
      <c r="A529" s="3"/>
      <c r="B529" s="3"/>
      <c r="C529" s="3"/>
      <c r="D529" s="3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>
      <c r="A530" s="3"/>
      <c r="B530" s="3"/>
      <c r="C530" s="3"/>
      <c r="D530" s="3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>
      <c r="A531" s="3"/>
      <c r="B531" s="3"/>
      <c r="C531" s="3"/>
      <c r="D531" s="3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>
      <c r="A532" s="3"/>
      <c r="B532" s="3"/>
      <c r="C532" s="3"/>
      <c r="D532" s="3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>
      <c r="A533" s="3"/>
      <c r="B533" s="3"/>
      <c r="C533" s="3"/>
      <c r="D533" s="3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>
      <c r="A534" s="3"/>
      <c r="B534" s="3"/>
      <c r="C534" s="3"/>
      <c r="D534" s="3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>
      <c r="A535" s="3"/>
      <c r="B535" s="3"/>
      <c r="C535" s="3"/>
      <c r="D535" s="3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>
      <c r="A536" s="3"/>
      <c r="B536" s="3"/>
      <c r="C536" s="3"/>
      <c r="D536" s="3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>
      <c r="A537" s="3"/>
      <c r="B537" s="3"/>
      <c r="C537" s="3"/>
      <c r="D537" s="3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>
      <c r="A538" s="3"/>
      <c r="B538" s="3"/>
      <c r="C538" s="3"/>
      <c r="D538" s="3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>
      <c r="A539" s="3"/>
      <c r="B539" s="3"/>
      <c r="C539" s="3"/>
      <c r="D539" s="3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>
      <c r="A540" s="3"/>
      <c r="B540" s="3"/>
      <c r="C540" s="3"/>
      <c r="D540" s="3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>
      <c r="A541" s="3"/>
      <c r="B541" s="3"/>
      <c r="C541" s="3"/>
      <c r="D541" s="3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>
      <c r="A542" s="3"/>
      <c r="B542" s="3"/>
      <c r="C542" s="3"/>
      <c r="D542" s="3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>
      <c r="A543" s="3"/>
      <c r="B543" s="3"/>
      <c r="C543" s="3"/>
      <c r="D543" s="3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>
      <c r="A544" s="3"/>
      <c r="B544" s="3"/>
      <c r="C544" s="3"/>
      <c r="D544" s="3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>
      <c r="A545" s="3"/>
      <c r="B545" s="3"/>
      <c r="C545" s="3"/>
      <c r="D545" s="3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>
      <c r="A546" s="3"/>
      <c r="B546" s="3"/>
      <c r="C546" s="3"/>
      <c r="D546" s="3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>
      <c r="A547" s="3"/>
      <c r="B547" s="3"/>
      <c r="C547" s="3"/>
      <c r="D547" s="3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>
      <c r="A548" s="3"/>
      <c r="B548" s="3"/>
      <c r="C548" s="3"/>
      <c r="D548" s="3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>
      <c r="A549" s="3"/>
      <c r="B549" s="3"/>
      <c r="C549" s="3"/>
      <c r="D549" s="3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>
      <c r="A550" s="3"/>
      <c r="B550" s="3"/>
      <c r="C550" s="3"/>
      <c r="D550" s="3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>
      <c r="A551" s="3"/>
      <c r="B551" s="3"/>
      <c r="C551" s="3"/>
      <c r="D551" s="3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>
      <c r="A552" s="3"/>
      <c r="B552" s="3"/>
      <c r="C552" s="3"/>
      <c r="D552" s="3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>
      <c r="A553" s="3"/>
      <c r="B553" s="3"/>
      <c r="C553" s="3"/>
      <c r="D553" s="3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>
      <c r="A554" s="3"/>
      <c r="B554" s="3"/>
      <c r="C554" s="3"/>
      <c r="D554" s="3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>
      <c r="A555" s="3"/>
      <c r="B555" s="3"/>
      <c r="C555" s="3"/>
      <c r="D555" s="3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>
      <c r="A556" s="3"/>
      <c r="B556" s="3"/>
      <c r="C556" s="3"/>
      <c r="D556" s="3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>
      <c r="A557" s="3"/>
      <c r="B557" s="3"/>
      <c r="C557" s="3"/>
      <c r="D557" s="3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>
      <c r="A558" s="3"/>
      <c r="B558" s="3"/>
      <c r="C558" s="3"/>
      <c r="D558" s="3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>
      <c r="A559" s="3"/>
      <c r="B559" s="3"/>
      <c r="C559" s="3"/>
      <c r="D559" s="3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>
      <c r="A560" s="3"/>
      <c r="B560" s="3"/>
      <c r="C560" s="3"/>
      <c r="D560" s="3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>
      <c r="A561" s="3"/>
      <c r="B561" s="3"/>
      <c r="C561" s="3"/>
      <c r="D561" s="3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>
      <c r="A562" s="3"/>
      <c r="B562" s="3"/>
      <c r="C562" s="3"/>
      <c r="D562" s="3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>
      <c r="A563" s="3"/>
      <c r="B563" s="3"/>
      <c r="C563" s="3"/>
      <c r="D563" s="3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>
      <c r="A564" s="3"/>
      <c r="B564" s="3"/>
      <c r="C564" s="3"/>
      <c r="D564" s="3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>
      <c r="A565" s="3"/>
      <c r="B565" s="3"/>
      <c r="C565" s="3"/>
      <c r="D565" s="3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>
      <c r="A566" s="3"/>
      <c r="B566" s="3"/>
      <c r="C566" s="3"/>
      <c r="D566" s="3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>
      <c r="A567" s="3"/>
      <c r="B567" s="3"/>
      <c r="C567" s="3"/>
      <c r="D567" s="3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>
      <c r="A568" s="3"/>
      <c r="B568" s="3"/>
      <c r="C568" s="3"/>
      <c r="D568" s="3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>
      <c r="A569" s="3"/>
      <c r="B569" s="3"/>
      <c r="C569" s="3"/>
      <c r="D569" s="3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>
      <c r="A570" s="3"/>
      <c r="B570" s="3"/>
      <c r="C570" s="3"/>
      <c r="D570" s="3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>
      <c r="A571" s="3"/>
      <c r="B571" s="3"/>
      <c r="C571" s="3"/>
      <c r="D571" s="3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>
      <c r="A572" s="3"/>
      <c r="B572" s="3"/>
      <c r="C572" s="3"/>
      <c r="D572" s="3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>
      <c r="A573" s="3"/>
      <c r="B573" s="3"/>
      <c r="C573" s="3"/>
      <c r="D573" s="3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>
      <c r="A574" s="3"/>
      <c r="B574" s="3"/>
      <c r="C574" s="3"/>
      <c r="D574" s="3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>
      <c r="A575" s="3"/>
      <c r="B575" s="3"/>
      <c r="C575" s="3"/>
      <c r="D575" s="3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>
      <c r="A576" s="3"/>
      <c r="B576" s="3"/>
      <c r="C576" s="3"/>
      <c r="D576" s="3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>
      <c r="A577" s="3"/>
      <c r="B577" s="3"/>
      <c r="C577" s="3"/>
      <c r="D577" s="3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>
      <c r="A578" s="3"/>
      <c r="B578" s="3"/>
      <c r="C578" s="3"/>
      <c r="D578" s="3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>
      <c r="A579" s="3"/>
      <c r="B579" s="3"/>
      <c r="C579" s="3"/>
      <c r="D579" s="3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>
      <c r="A580" s="3"/>
      <c r="B580" s="3"/>
      <c r="C580" s="3"/>
      <c r="D580" s="3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>
      <c r="A581" s="3"/>
      <c r="B581" s="3"/>
      <c r="C581" s="3"/>
      <c r="D581" s="3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>
      <c r="A582" s="3"/>
      <c r="B582" s="3"/>
      <c r="C582" s="3"/>
      <c r="D582" s="3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>
      <c r="A583" s="3"/>
      <c r="B583" s="3"/>
      <c r="C583" s="3"/>
      <c r="D583" s="3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>
      <c r="A584" s="3"/>
      <c r="B584" s="3"/>
      <c r="C584" s="3"/>
      <c r="D584" s="3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>
      <c r="A585" s="3"/>
      <c r="B585" s="3"/>
      <c r="C585" s="3"/>
      <c r="D585" s="3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>
      <c r="A586" s="3"/>
      <c r="B586" s="3"/>
      <c r="C586" s="3"/>
      <c r="D586" s="3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>
      <c r="A587" s="3"/>
      <c r="B587" s="3"/>
      <c r="C587" s="3"/>
      <c r="D587" s="3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>
      <c r="A588" s="3"/>
      <c r="B588" s="3"/>
      <c r="C588" s="3"/>
      <c r="D588" s="3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>
      <c r="A589" s="3"/>
      <c r="B589" s="3"/>
      <c r="C589" s="3"/>
      <c r="D589" s="3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>
      <c r="A590" s="3"/>
      <c r="B590" s="3"/>
      <c r="C590" s="3"/>
      <c r="D590" s="3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>
      <c r="A591" s="3"/>
      <c r="B591" s="3"/>
      <c r="C591" s="3"/>
      <c r="D591" s="3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>
      <c r="A592" s="3"/>
      <c r="B592" s="3"/>
      <c r="C592" s="3"/>
      <c r="D592" s="3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>
      <c r="A593" s="3"/>
      <c r="B593" s="3"/>
      <c r="C593" s="3"/>
      <c r="D593" s="3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>
      <c r="A594" s="3"/>
      <c r="B594" s="3"/>
      <c r="C594" s="3"/>
      <c r="D594" s="3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>
      <c r="A595" s="3"/>
      <c r="B595" s="3"/>
      <c r="C595" s="3"/>
      <c r="D595" s="3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>
      <c r="A596" s="3"/>
      <c r="B596" s="3"/>
      <c r="C596" s="3"/>
      <c r="D596" s="3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>
      <c r="A597" s="3"/>
      <c r="B597" s="3"/>
      <c r="C597" s="3"/>
      <c r="D597" s="3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>
      <c r="A598" s="3"/>
      <c r="B598" s="3"/>
      <c r="C598" s="3"/>
      <c r="D598" s="3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>
      <c r="A599" s="3"/>
      <c r="B599" s="3"/>
      <c r="C599" s="3"/>
      <c r="D599" s="3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>
      <c r="A600" s="3"/>
      <c r="B600" s="3"/>
      <c r="C600" s="3"/>
      <c r="D600" s="3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>
      <c r="A601" s="3"/>
      <c r="B601" s="3"/>
      <c r="C601" s="3"/>
      <c r="D601" s="3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>
      <c r="A602" s="3"/>
      <c r="B602" s="3"/>
      <c r="C602" s="3"/>
      <c r="D602" s="3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>
      <c r="A603" s="3"/>
      <c r="B603" s="3"/>
      <c r="C603" s="3"/>
      <c r="D603" s="3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>
      <c r="A604" s="3"/>
      <c r="B604" s="3"/>
      <c r="C604" s="3"/>
      <c r="D604" s="3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>
      <c r="A605" s="3"/>
      <c r="B605" s="3"/>
      <c r="C605" s="3"/>
      <c r="D605" s="3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>
      <c r="A606" s="3"/>
      <c r="B606" s="3"/>
      <c r="C606" s="3"/>
      <c r="D606" s="3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>
      <c r="A607" s="3"/>
      <c r="B607" s="3"/>
      <c r="C607" s="3"/>
      <c r="D607" s="3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>
      <c r="A608" s="3"/>
      <c r="B608" s="3"/>
      <c r="C608" s="3"/>
      <c r="D608" s="3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>
      <c r="A609" s="3"/>
      <c r="B609" s="3"/>
      <c r="C609" s="3"/>
      <c r="D609" s="3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>
      <c r="A610" s="3"/>
      <c r="B610" s="3"/>
      <c r="C610" s="3"/>
      <c r="D610" s="3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>
      <c r="A611" s="3"/>
      <c r="B611" s="3"/>
      <c r="C611" s="3"/>
      <c r="D611" s="3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>
      <c r="A612" s="3"/>
      <c r="B612" s="3"/>
      <c r="C612" s="3"/>
      <c r="D612" s="3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>
      <c r="A613" s="3"/>
      <c r="B613" s="3"/>
      <c r="C613" s="3"/>
      <c r="D613" s="3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>
      <c r="A614" s="3"/>
      <c r="B614" s="3"/>
      <c r="C614" s="3"/>
      <c r="D614" s="3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>
      <c r="A615" s="3"/>
      <c r="B615" s="3"/>
      <c r="C615" s="3"/>
      <c r="D615" s="3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>
      <c r="A616" s="3"/>
      <c r="B616" s="3"/>
      <c r="C616" s="3"/>
      <c r="D616" s="3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>
      <c r="A617" s="3"/>
      <c r="B617" s="3"/>
      <c r="C617" s="3"/>
      <c r="D617" s="3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>
      <c r="A618" s="3"/>
      <c r="B618" s="3"/>
      <c r="C618" s="3"/>
      <c r="D618" s="3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>
      <c r="A619" s="3"/>
      <c r="B619" s="3"/>
      <c r="C619" s="3"/>
      <c r="D619" s="3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>
      <c r="A620" s="3"/>
      <c r="B620" s="3"/>
      <c r="C620" s="3"/>
      <c r="D620" s="3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>
      <c r="A621" s="3"/>
      <c r="B621" s="3"/>
      <c r="C621" s="3"/>
      <c r="D621" s="3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>
      <c r="A622" s="3"/>
      <c r="B622" s="3"/>
      <c r="C622" s="3"/>
      <c r="D622" s="3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>
      <c r="A623" s="3"/>
      <c r="B623" s="3"/>
      <c r="C623" s="3"/>
      <c r="D623" s="3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>
      <c r="A624" s="3"/>
      <c r="B624" s="3"/>
      <c r="C624" s="3"/>
      <c r="D624" s="3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>
      <c r="A625" s="3"/>
      <c r="B625" s="3"/>
      <c r="C625" s="3"/>
      <c r="D625" s="3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>
      <c r="A626" s="3"/>
      <c r="B626" s="3"/>
      <c r="C626" s="3"/>
      <c r="D626" s="3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>
      <c r="A627" s="3"/>
      <c r="B627" s="3"/>
      <c r="C627" s="3"/>
      <c r="D627" s="3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>
      <c r="A628" s="3"/>
      <c r="B628" s="3"/>
      <c r="C628" s="3"/>
      <c r="D628" s="3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>
      <c r="A629" s="3"/>
      <c r="B629" s="3"/>
      <c r="C629" s="3"/>
      <c r="D629" s="3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>
      <c r="A630" s="3"/>
      <c r="B630" s="3"/>
      <c r="C630" s="3"/>
      <c r="D630" s="3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>
      <c r="A631" s="3"/>
      <c r="B631" s="3"/>
      <c r="C631" s="3"/>
      <c r="D631" s="3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>
      <c r="A632" s="3"/>
      <c r="B632" s="3"/>
      <c r="C632" s="3"/>
      <c r="D632" s="3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>
      <c r="A633" s="3"/>
      <c r="B633" s="3"/>
      <c r="C633" s="3"/>
      <c r="D633" s="3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>
      <c r="A634" s="3"/>
      <c r="B634" s="3"/>
      <c r="C634" s="3"/>
      <c r="D634" s="3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>
      <c r="A635" s="3"/>
      <c r="B635" s="3"/>
      <c r="C635" s="3"/>
      <c r="D635" s="3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>
      <c r="A636" s="3"/>
      <c r="B636" s="3"/>
      <c r="C636" s="3"/>
      <c r="D636" s="3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>
      <c r="A637" s="3"/>
      <c r="B637" s="3"/>
      <c r="C637" s="3"/>
      <c r="D637" s="3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>
      <c r="A638" s="3"/>
      <c r="B638" s="3"/>
      <c r="C638" s="3"/>
      <c r="D638" s="3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>
      <c r="A639" s="3"/>
      <c r="B639" s="3"/>
      <c r="C639" s="3"/>
      <c r="D639" s="3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>
      <c r="A640" s="3"/>
      <c r="B640" s="3"/>
      <c r="C640" s="3"/>
      <c r="D640" s="3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>
      <c r="A641" s="3"/>
      <c r="B641" s="3"/>
      <c r="C641" s="3"/>
      <c r="D641" s="3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>
      <c r="A642" s="3"/>
      <c r="B642" s="3"/>
      <c r="C642" s="3"/>
      <c r="D642" s="3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>
      <c r="A643" s="3"/>
      <c r="B643" s="3"/>
      <c r="C643" s="3"/>
      <c r="D643" s="3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>
      <c r="A644" s="3"/>
      <c r="B644" s="3"/>
      <c r="C644" s="3"/>
      <c r="D644" s="3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>
      <c r="A645" s="3"/>
      <c r="B645" s="3"/>
      <c r="C645" s="3"/>
      <c r="D645" s="3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>
      <c r="A646" s="3"/>
      <c r="B646" s="3"/>
      <c r="C646" s="3"/>
      <c r="D646" s="3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>
      <c r="A647" s="3"/>
      <c r="B647" s="3"/>
      <c r="C647" s="3"/>
      <c r="D647" s="3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>
      <c r="A648" s="3"/>
      <c r="B648" s="3"/>
      <c r="C648" s="3"/>
      <c r="D648" s="3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>
      <c r="A649" s="3"/>
      <c r="B649" s="3"/>
      <c r="C649" s="3"/>
      <c r="D649" s="3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>
      <c r="A650" s="3"/>
      <c r="B650" s="3"/>
      <c r="C650" s="3"/>
      <c r="D650" s="3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>
      <c r="A651" s="3"/>
      <c r="B651" s="3"/>
      <c r="C651" s="3"/>
      <c r="D651" s="3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>
      <c r="A652" s="3"/>
      <c r="B652" s="3"/>
      <c r="C652" s="3"/>
      <c r="D652" s="3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>
      <c r="A653" s="3"/>
      <c r="B653" s="3"/>
      <c r="C653" s="3"/>
      <c r="D653" s="3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>
      <c r="A654" s="3"/>
      <c r="B654" s="3"/>
      <c r="C654" s="3"/>
      <c r="D654" s="3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>
      <c r="A655" s="3"/>
      <c r="B655" s="3"/>
      <c r="C655" s="3"/>
      <c r="D655" s="3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>
      <c r="A656" s="3"/>
      <c r="B656" s="3"/>
      <c r="C656" s="3"/>
      <c r="D656" s="3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>
      <c r="A657" s="3"/>
      <c r="B657" s="3"/>
      <c r="C657" s="3"/>
      <c r="D657" s="3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>
      <c r="A658" s="3"/>
      <c r="B658" s="3"/>
      <c r="C658" s="3"/>
      <c r="D658" s="3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>
      <c r="A659" s="3"/>
      <c r="B659" s="3"/>
      <c r="C659" s="3"/>
      <c r="D659" s="3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>
      <c r="A660" s="3"/>
      <c r="B660" s="3"/>
      <c r="C660" s="3"/>
      <c r="D660" s="3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>
      <c r="A661" s="3"/>
      <c r="B661" s="3"/>
      <c r="C661" s="3"/>
      <c r="D661" s="3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>
      <c r="A662" s="3"/>
      <c r="B662" s="3"/>
      <c r="C662" s="3"/>
      <c r="D662" s="3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>
      <c r="A663" s="3"/>
      <c r="B663" s="3"/>
      <c r="C663" s="3"/>
      <c r="D663" s="3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>
      <c r="A664" s="3"/>
      <c r="B664" s="3"/>
      <c r="C664" s="3"/>
      <c r="D664" s="3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>
      <c r="A665" s="3"/>
      <c r="B665" s="3"/>
      <c r="C665" s="3"/>
      <c r="D665" s="3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>
      <c r="A666" s="3"/>
      <c r="B666" s="3"/>
      <c r="C666" s="3"/>
      <c r="D666" s="3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>
      <c r="A667" s="3"/>
      <c r="B667" s="3"/>
      <c r="C667" s="3"/>
      <c r="D667" s="3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>
      <c r="A668" s="3"/>
      <c r="B668" s="3"/>
      <c r="C668" s="3"/>
      <c r="D668" s="3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>
      <c r="A669" s="3"/>
      <c r="B669" s="3"/>
      <c r="C669" s="3"/>
      <c r="D669" s="3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>
      <c r="A670" s="3"/>
      <c r="B670" s="3"/>
      <c r="C670" s="3"/>
      <c r="D670" s="3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>
      <c r="A671" s="3"/>
      <c r="B671" s="3"/>
      <c r="C671" s="3"/>
      <c r="D671" s="3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>
      <c r="A672" s="3"/>
      <c r="B672" s="3"/>
      <c r="C672" s="3"/>
      <c r="D672" s="3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>
      <c r="A673" s="3"/>
      <c r="B673" s="3"/>
      <c r="C673" s="3"/>
      <c r="D673" s="3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>
      <c r="A674" s="3"/>
      <c r="B674" s="3"/>
      <c r="C674" s="3"/>
      <c r="D674" s="3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>
      <c r="A675" s="3"/>
      <c r="B675" s="3"/>
      <c r="C675" s="3"/>
      <c r="D675" s="3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>
      <c r="A676" s="3"/>
      <c r="B676" s="3"/>
      <c r="C676" s="3"/>
      <c r="D676" s="3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>
      <c r="A677" s="3"/>
      <c r="B677" s="3"/>
      <c r="C677" s="3"/>
      <c r="D677" s="3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>
      <c r="A678" s="3"/>
      <c r="B678" s="3"/>
      <c r="C678" s="3"/>
      <c r="D678" s="3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>
      <c r="A679" s="3"/>
      <c r="B679" s="3"/>
      <c r="C679" s="3"/>
      <c r="D679" s="3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>
      <c r="A680" s="3"/>
      <c r="B680" s="3"/>
      <c r="C680" s="3"/>
      <c r="D680" s="3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>
      <c r="A681" s="3"/>
      <c r="B681" s="3"/>
      <c r="C681" s="3"/>
      <c r="D681" s="3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>
      <c r="A682" s="3"/>
      <c r="B682" s="3"/>
      <c r="C682" s="3"/>
      <c r="D682" s="3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>
      <c r="A683" s="3"/>
      <c r="B683" s="3"/>
      <c r="C683" s="3"/>
      <c r="D683" s="3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>
      <c r="A684" s="3"/>
      <c r="B684" s="3"/>
      <c r="C684" s="3"/>
      <c r="D684" s="3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>
      <c r="A685" s="3"/>
      <c r="B685" s="3"/>
      <c r="C685" s="3"/>
      <c r="D685" s="3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>
      <c r="A686" s="3"/>
      <c r="B686" s="3"/>
      <c r="C686" s="3"/>
      <c r="D686" s="3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>
      <c r="A687" s="3"/>
      <c r="B687" s="3"/>
      <c r="C687" s="3"/>
      <c r="D687" s="3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>
      <c r="A688" s="3"/>
      <c r="B688" s="3"/>
      <c r="C688" s="3"/>
      <c r="D688" s="3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>
      <c r="A689" s="3"/>
      <c r="B689" s="3"/>
      <c r="C689" s="3"/>
      <c r="D689" s="3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>
      <c r="A690" s="3"/>
      <c r="B690" s="3"/>
      <c r="C690" s="3"/>
      <c r="D690" s="3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>
      <c r="A691" s="3"/>
      <c r="B691" s="3"/>
      <c r="C691" s="3"/>
      <c r="D691" s="3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>
      <c r="A692" s="3"/>
      <c r="B692" s="3"/>
      <c r="C692" s="3"/>
      <c r="D692" s="3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>
      <c r="A693" s="3"/>
      <c r="B693" s="3"/>
      <c r="C693" s="3"/>
      <c r="D693" s="3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>
      <c r="A694" s="3"/>
      <c r="B694" s="3"/>
      <c r="C694" s="3"/>
      <c r="D694" s="3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>
      <c r="A695" s="3"/>
      <c r="B695" s="3"/>
      <c r="C695" s="3"/>
      <c r="D695" s="3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>
      <c r="A696" s="3"/>
      <c r="B696" s="3"/>
      <c r="C696" s="3"/>
      <c r="D696" s="3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>
      <c r="A697" s="3"/>
      <c r="B697" s="3"/>
      <c r="C697" s="3"/>
      <c r="D697" s="3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>
      <c r="A698" s="3"/>
      <c r="B698" s="3"/>
      <c r="C698" s="3"/>
      <c r="D698" s="3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>
      <c r="A699" s="3"/>
      <c r="B699" s="3"/>
      <c r="C699" s="3"/>
      <c r="D699" s="3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>
      <c r="A700" s="3"/>
      <c r="B700" s="3"/>
      <c r="C700" s="3"/>
      <c r="D700" s="3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>
      <c r="A701" s="3"/>
      <c r="B701" s="3"/>
      <c r="C701" s="3"/>
      <c r="D701" s="3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>
      <c r="A702" s="3"/>
      <c r="B702" s="3"/>
      <c r="C702" s="3"/>
      <c r="D702" s="3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>
      <c r="A703" s="3"/>
      <c r="B703" s="3"/>
      <c r="C703" s="3"/>
      <c r="D703" s="3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>
      <c r="A704" s="3"/>
      <c r="B704" s="3"/>
      <c r="C704" s="3"/>
      <c r="D704" s="3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>
      <c r="A705" s="3"/>
      <c r="B705" s="3"/>
      <c r="C705" s="3"/>
      <c r="D705" s="3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>
      <c r="A706" s="3"/>
      <c r="B706" s="3"/>
      <c r="C706" s="3"/>
      <c r="D706" s="3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>
      <c r="A707" s="3"/>
      <c r="B707" s="3"/>
      <c r="C707" s="3"/>
      <c r="D707" s="3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>
      <c r="A708" s="3"/>
      <c r="B708" s="3"/>
      <c r="C708" s="3"/>
      <c r="D708" s="3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>
      <c r="A709" s="3"/>
      <c r="B709" s="3"/>
      <c r="C709" s="3"/>
      <c r="D709" s="3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>
      <c r="A710" s="3"/>
      <c r="B710" s="3"/>
      <c r="C710" s="3"/>
      <c r="D710" s="3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>
      <c r="A711" s="3"/>
      <c r="B711" s="3"/>
      <c r="C711" s="3"/>
      <c r="D711" s="3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>
      <c r="A712" s="3"/>
      <c r="B712" s="3"/>
      <c r="C712" s="3"/>
      <c r="D712" s="3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>
      <c r="A713" s="3"/>
      <c r="B713" s="3"/>
      <c r="C713" s="3"/>
      <c r="D713" s="3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>
      <c r="A714" s="3"/>
      <c r="B714" s="3"/>
      <c r="C714" s="3"/>
      <c r="D714" s="3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>
      <c r="A715" s="3"/>
      <c r="B715" s="3"/>
      <c r="C715" s="3"/>
      <c r="D715" s="3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>
      <c r="A716" s="3"/>
      <c r="B716" s="3"/>
      <c r="C716" s="3"/>
      <c r="D716" s="3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>
      <c r="A717" s="3"/>
      <c r="B717" s="3"/>
      <c r="C717" s="3"/>
      <c r="D717" s="3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>
      <c r="A718" s="3"/>
      <c r="B718" s="3"/>
      <c r="C718" s="3"/>
      <c r="D718" s="3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>
      <c r="A719" s="3"/>
      <c r="B719" s="3"/>
      <c r="C719" s="3"/>
      <c r="D719" s="3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>
      <c r="A720" s="3"/>
      <c r="B720" s="3"/>
      <c r="C720" s="3"/>
      <c r="D720" s="3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>
      <c r="A721" s="3"/>
      <c r="B721" s="3"/>
      <c r="C721" s="3"/>
      <c r="D721" s="3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>
      <c r="A722" s="3"/>
      <c r="B722" s="3"/>
      <c r="C722" s="3"/>
      <c r="D722" s="3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>
      <c r="A723" s="3"/>
      <c r="B723" s="3"/>
      <c r="C723" s="3"/>
      <c r="D723" s="3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>
      <c r="A724" s="3"/>
      <c r="B724" s="3"/>
      <c r="C724" s="3"/>
      <c r="D724" s="3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>
      <c r="A725" s="3"/>
      <c r="B725" s="3"/>
      <c r="C725" s="3"/>
      <c r="D725" s="3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>
      <c r="A726" s="3"/>
      <c r="B726" s="3"/>
      <c r="C726" s="3"/>
      <c r="D726" s="3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>
      <c r="A727" s="3"/>
      <c r="B727" s="3"/>
      <c r="C727" s="3"/>
      <c r="D727" s="3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>
      <c r="A728" s="3"/>
      <c r="B728" s="3"/>
      <c r="C728" s="3"/>
      <c r="D728" s="3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>
      <c r="A729" s="3"/>
      <c r="B729" s="3"/>
      <c r="C729" s="3"/>
      <c r="D729" s="3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>
      <c r="A730" s="3"/>
      <c r="B730" s="3"/>
      <c r="C730" s="3"/>
      <c r="D730" s="3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>
      <c r="A731" s="3"/>
      <c r="B731" s="3"/>
      <c r="C731" s="3"/>
      <c r="D731" s="3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>
      <c r="A732" s="3"/>
      <c r="B732" s="3"/>
      <c r="C732" s="3"/>
      <c r="D732" s="3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>
      <c r="A733" s="3"/>
      <c r="B733" s="3"/>
      <c r="C733" s="3"/>
      <c r="D733" s="3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>
      <c r="A734" s="3"/>
      <c r="B734" s="3"/>
      <c r="C734" s="3"/>
      <c r="D734" s="3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>
      <c r="A735" s="3"/>
      <c r="B735" s="3"/>
      <c r="C735" s="3"/>
      <c r="D735" s="3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>
      <c r="A736" s="3"/>
      <c r="B736" s="3"/>
      <c r="C736" s="3"/>
      <c r="D736" s="3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>
      <c r="A737" s="3"/>
      <c r="B737" s="3"/>
      <c r="C737" s="3"/>
      <c r="D737" s="3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>
      <c r="A738" s="3"/>
      <c r="B738" s="3"/>
      <c r="C738" s="3"/>
      <c r="D738" s="3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>
      <c r="A739" s="3"/>
      <c r="B739" s="3"/>
      <c r="C739" s="3"/>
      <c r="D739" s="3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>
      <c r="A740" s="3"/>
      <c r="B740" s="3"/>
      <c r="C740" s="3"/>
      <c r="D740" s="3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>
      <c r="A741" s="3"/>
      <c r="B741" s="3"/>
      <c r="C741" s="3"/>
      <c r="D741" s="3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>
      <c r="A742" s="3"/>
      <c r="B742" s="3"/>
      <c r="C742" s="3"/>
      <c r="D742" s="3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>
      <c r="A743" s="3"/>
      <c r="B743" s="3"/>
      <c r="C743" s="3"/>
      <c r="D743" s="3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>
      <c r="A744" s="3"/>
      <c r="B744" s="3"/>
      <c r="C744" s="3"/>
      <c r="D744" s="3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>
      <c r="A745" s="3"/>
      <c r="B745" s="3"/>
      <c r="C745" s="3"/>
      <c r="D745" s="3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>
      <c r="A746" s="3"/>
      <c r="B746" s="3"/>
      <c r="C746" s="3"/>
      <c r="D746" s="3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>
      <c r="A747" s="3"/>
      <c r="B747" s="3"/>
      <c r="C747" s="3"/>
      <c r="D747" s="3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>
      <c r="A748" s="3"/>
      <c r="B748" s="3"/>
      <c r="C748" s="3"/>
      <c r="D748" s="3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>
      <c r="A749" s="3"/>
      <c r="B749" s="3"/>
      <c r="C749" s="3"/>
      <c r="D749" s="3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>
      <c r="A750" s="3"/>
      <c r="B750" s="3"/>
      <c r="C750" s="3"/>
      <c r="D750" s="3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>
      <c r="A751" s="3"/>
      <c r="B751" s="3"/>
      <c r="C751" s="3"/>
      <c r="D751" s="3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>
      <c r="A752" s="3"/>
      <c r="B752" s="3"/>
      <c r="C752" s="3"/>
      <c r="D752" s="3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>
      <c r="A753" s="3"/>
      <c r="B753" s="3"/>
      <c r="C753" s="3"/>
      <c r="D753" s="3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>
      <c r="A754" s="3"/>
      <c r="B754" s="3"/>
      <c r="C754" s="3"/>
      <c r="D754" s="3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>
      <c r="A755" s="3"/>
      <c r="B755" s="3"/>
      <c r="C755" s="3"/>
      <c r="D755" s="3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>
      <c r="A756" s="3"/>
      <c r="B756" s="3"/>
      <c r="C756" s="3"/>
      <c r="D756" s="3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>
      <c r="A757" s="3"/>
      <c r="B757" s="3"/>
      <c r="C757" s="3"/>
      <c r="D757" s="3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>
      <c r="A758" s="3"/>
      <c r="B758" s="3"/>
      <c r="C758" s="3"/>
      <c r="D758" s="3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>
      <c r="A759" s="3"/>
      <c r="B759" s="3"/>
      <c r="C759" s="3"/>
      <c r="D759" s="3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>
      <c r="A760" s="3"/>
      <c r="B760" s="3"/>
      <c r="C760" s="3"/>
      <c r="D760" s="3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>
      <c r="A761" s="3"/>
      <c r="B761" s="3"/>
      <c r="C761" s="3"/>
      <c r="D761" s="3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>
      <c r="A762" s="3"/>
      <c r="B762" s="3"/>
      <c r="C762" s="3"/>
      <c r="D762" s="3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>
      <c r="A763" s="3"/>
      <c r="B763" s="3"/>
      <c r="C763" s="3"/>
      <c r="D763" s="3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>
      <c r="A764" s="3"/>
      <c r="B764" s="3"/>
      <c r="C764" s="3"/>
      <c r="D764" s="3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>
      <c r="A765" s="3"/>
      <c r="B765" s="3"/>
      <c r="C765" s="3"/>
      <c r="D765" s="3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>
      <c r="A766" s="3"/>
      <c r="B766" s="3"/>
      <c r="C766" s="3"/>
      <c r="D766" s="3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>
      <c r="A767" s="3"/>
      <c r="B767" s="3"/>
      <c r="C767" s="3"/>
      <c r="D767" s="3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>
      <c r="A768" s="3"/>
      <c r="B768" s="3"/>
      <c r="C768" s="3"/>
      <c r="D768" s="3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>
      <c r="A769" s="3"/>
      <c r="B769" s="3"/>
      <c r="C769" s="3"/>
      <c r="D769" s="3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>
      <c r="A770" s="3"/>
      <c r="B770" s="3"/>
      <c r="C770" s="3"/>
      <c r="D770" s="3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>
      <c r="A771" s="3"/>
      <c r="B771" s="3"/>
      <c r="C771" s="3"/>
      <c r="D771" s="3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>
      <c r="A772" s="3"/>
      <c r="B772" s="3"/>
      <c r="C772" s="3"/>
      <c r="D772" s="3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>
      <c r="A773" s="3"/>
      <c r="B773" s="3"/>
      <c r="C773" s="3"/>
      <c r="D773" s="3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>
      <c r="A774" s="3"/>
      <c r="B774" s="3"/>
      <c r="C774" s="3"/>
      <c r="D774" s="3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>
      <c r="A775" s="3"/>
      <c r="B775" s="3"/>
      <c r="C775" s="3"/>
      <c r="D775" s="3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>
      <c r="A776" s="3"/>
      <c r="B776" s="3"/>
      <c r="C776" s="3"/>
      <c r="D776" s="3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>
      <c r="A777" s="3"/>
      <c r="B777" s="3"/>
      <c r="C777" s="3"/>
      <c r="D777" s="3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>
      <c r="A778" s="3"/>
      <c r="B778" s="3"/>
      <c r="C778" s="3"/>
      <c r="D778" s="3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>
      <c r="A779" s="3"/>
      <c r="B779" s="3"/>
      <c r="C779" s="3"/>
      <c r="D779" s="3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>
      <c r="A780" s="3"/>
      <c r="B780" s="3"/>
      <c r="C780" s="3"/>
      <c r="D780" s="3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>
      <c r="A781" s="3"/>
      <c r="B781" s="3"/>
      <c r="C781" s="3"/>
      <c r="D781" s="3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>
      <c r="A782" s="3"/>
      <c r="B782" s="3"/>
      <c r="C782" s="3"/>
      <c r="D782" s="3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>
      <c r="A783" s="3"/>
      <c r="B783" s="3"/>
      <c r="C783" s="3"/>
      <c r="D783" s="3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>
      <c r="A784" s="3"/>
      <c r="B784" s="3"/>
      <c r="C784" s="3"/>
      <c r="D784" s="3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>
      <c r="A785" s="3"/>
      <c r="B785" s="3"/>
      <c r="C785" s="3"/>
      <c r="D785" s="3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>
      <c r="A786" s="3"/>
      <c r="B786" s="3"/>
      <c r="C786" s="3"/>
      <c r="D786" s="3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>
      <c r="A787" s="3"/>
      <c r="B787" s="3"/>
      <c r="C787" s="3"/>
      <c r="D787" s="3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>
      <c r="A788" s="3"/>
      <c r="B788" s="3"/>
      <c r="C788" s="3"/>
      <c r="D788" s="3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>
      <c r="A789" s="3"/>
      <c r="B789" s="3"/>
      <c r="C789" s="3"/>
      <c r="D789" s="3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>
      <c r="A790" s="3"/>
      <c r="B790" s="3"/>
      <c r="C790" s="3"/>
      <c r="D790" s="3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>
      <c r="A791" s="3"/>
      <c r="B791" s="3"/>
      <c r="C791" s="3"/>
      <c r="D791" s="3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>
      <c r="A792" s="3"/>
      <c r="B792" s="3"/>
      <c r="C792" s="3"/>
      <c r="D792" s="3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>
      <c r="A793" s="3"/>
      <c r="B793" s="3"/>
      <c r="C793" s="3"/>
      <c r="D793" s="3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>
      <c r="A794" s="3"/>
      <c r="B794" s="3"/>
      <c r="C794" s="3"/>
      <c r="D794" s="3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>
      <c r="A795" s="3"/>
      <c r="B795" s="3"/>
      <c r="C795" s="3"/>
      <c r="D795" s="3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>
      <c r="A796" s="3"/>
      <c r="B796" s="3"/>
      <c r="C796" s="3"/>
      <c r="D796" s="3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>
      <c r="A797" s="3"/>
      <c r="B797" s="3"/>
      <c r="C797" s="3"/>
      <c r="D797" s="3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>
      <c r="A798" s="3"/>
      <c r="B798" s="3"/>
      <c r="C798" s="3"/>
      <c r="D798" s="3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>
      <c r="A799" s="3"/>
      <c r="B799" s="3"/>
      <c r="C799" s="3"/>
      <c r="D799" s="3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>
      <c r="A800" s="3"/>
      <c r="B800" s="3"/>
      <c r="C800" s="3"/>
      <c r="D800" s="3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>
      <c r="A801" s="3"/>
      <c r="B801" s="3"/>
      <c r="C801" s="3"/>
      <c r="D801" s="3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>
      <c r="A802" s="3"/>
      <c r="B802" s="3"/>
      <c r="C802" s="3"/>
      <c r="D802" s="3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>
      <c r="A803" s="3"/>
      <c r="B803" s="3"/>
      <c r="C803" s="3"/>
      <c r="D803" s="3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>
      <c r="A804" s="3"/>
      <c r="B804" s="3"/>
      <c r="C804" s="3"/>
      <c r="D804" s="3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>
      <c r="A805" s="3"/>
      <c r="B805" s="3"/>
      <c r="C805" s="3"/>
      <c r="D805" s="3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>
      <c r="A806" s="3"/>
      <c r="B806" s="3"/>
      <c r="C806" s="3"/>
      <c r="D806" s="3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>
      <c r="A807" s="3"/>
      <c r="B807" s="3"/>
      <c r="C807" s="3"/>
      <c r="D807" s="3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>
      <c r="A808" s="3"/>
      <c r="B808" s="3"/>
      <c r="C808" s="3"/>
      <c r="D808" s="3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>
      <c r="A809" s="3"/>
      <c r="B809" s="3"/>
      <c r="C809" s="3"/>
      <c r="D809" s="3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>
      <c r="A810" s="3"/>
      <c r="B810" s="3"/>
      <c r="C810" s="3"/>
      <c r="D810" s="3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>
      <c r="A811" s="3"/>
      <c r="B811" s="3"/>
      <c r="C811" s="3"/>
      <c r="D811" s="3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>
      <c r="A812" s="3"/>
      <c r="B812" s="3"/>
      <c r="C812" s="3"/>
      <c r="D812" s="3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>
      <c r="A813" s="3"/>
      <c r="B813" s="3"/>
      <c r="C813" s="3"/>
      <c r="D813" s="3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>
      <c r="A814" s="3"/>
      <c r="B814" s="3"/>
      <c r="C814" s="3"/>
      <c r="D814" s="3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>
      <c r="A815" s="3"/>
      <c r="B815" s="3"/>
      <c r="C815" s="3"/>
      <c r="D815" s="3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>
      <c r="A816" s="3"/>
      <c r="B816" s="3"/>
      <c r="C816" s="3"/>
      <c r="D816" s="3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>
      <c r="A817" s="3"/>
      <c r="B817" s="3"/>
      <c r="C817" s="3"/>
      <c r="D817" s="3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>
      <c r="A818" s="3"/>
      <c r="B818" s="3"/>
      <c r="C818" s="3"/>
      <c r="D818" s="3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>
      <c r="A819" s="3"/>
      <c r="B819" s="3"/>
      <c r="C819" s="3"/>
      <c r="D819" s="3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>
      <c r="A820" s="3"/>
      <c r="B820" s="3"/>
      <c r="C820" s="3"/>
      <c r="D820" s="3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>
      <c r="A821" s="3"/>
      <c r="B821" s="3"/>
      <c r="C821" s="3"/>
      <c r="D821" s="3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>
      <c r="A822" s="3"/>
      <c r="B822" s="3"/>
      <c r="C822" s="3"/>
      <c r="D822" s="3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>
      <c r="A823" s="3"/>
      <c r="B823" s="3"/>
      <c r="C823" s="3"/>
      <c r="D823" s="3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>
      <c r="A824" s="3"/>
      <c r="B824" s="3"/>
      <c r="C824" s="3"/>
      <c r="D824" s="3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>
      <c r="A825" s="3"/>
      <c r="B825" s="3"/>
      <c r="C825" s="3"/>
      <c r="D825" s="3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>
      <c r="A826" s="3"/>
      <c r="B826" s="3"/>
      <c r="C826" s="3"/>
      <c r="D826" s="3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>
      <c r="A827" s="3"/>
      <c r="B827" s="3"/>
      <c r="C827" s="3"/>
      <c r="D827" s="3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>
      <c r="A828" s="3"/>
      <c r="B828" s="3"/>
      <c r="C828" s="3"/>
      <c r="D828" s="3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>
      <c r="A829" s="3"/>
      <c r="B829" s="3"/>
      <c r="C829" s="3"/>
      <c r="D829" s="3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>
      <c r="A830" s="3"/>
      <c r="B830" s="3"/>
      <c r="C830" s="3"/>
      <c r="D830" s="3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>
      <c r="A831" s="3"/>
      <c r="B831" s="3"/>
      <c r="C831" s="3"/>
      <c r="D831" s="3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>
      <c r="A832" s="3"/>
      <c r="B832" s="3"/>
      <c r="C832" s="3"/>
      <c r="D832" s="3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>
      <c r="A833" s="3"/>
      <c r="B833" s="3"/>
      <c r="C833" s="3"/>
      <c r="D833" s="3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>
      <c r="A834" s="3"/>
      <c r="B834" s="3"/>
      <c r="C834" s="3"/>
      <c r="D834" s="3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>
      <c r="A835" s="3"/>
      <c r="B835" s="3"/>
      <c r="C835" s="3"/>
      <c r="D835" s="3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>
      <c r="A836" s="3"/>
      <c r="B836" s="3"/>
      <c r="C836" s="3"/>
      <c r="D836" s="3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>
      <c r="A837" s="3"/>
      <c r="B837" s="3"/>
      <c r="C837" s="3"/>
      <c r="D837" s="3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>
      <c r="A838" s="3"/>
      <c r="B838" s="3"/>
      <c r="C838" s="3"/>
      <c r="D838" s="3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>
      <c r="A839" s="3"/>
      <c r="B839" s="3"/>
      <c r="C839" s="3"/>
      <c r="D839" s="3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>
      <c r="A840" s="3"/>
      <c r="B840" s="3"/>
      <c r="C840" s="3"/>
      <c r="D840" s="3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>
      <c r="A841" s="3"/>
      <c r="B841" s="3"/>
      <c r="C841" s="3"/>
      <c r="D841" s="3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>
      <c r="A842" s="3"/>
      <c r="B842" s="3"/>
      <c r="C842" s="3"/>
      <c r="D842" s="3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>
      <c r="A843" s="3"/>
      <c r="B843" s="3"/>
      <c r="C843" s="3"/>
      <c r="D843" s="3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>
      <c r="A844" s="3"/>
      <c r="B844" s="3"/>
      <c r="C844" s="3"/>
      <c r="D844" s="3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>
      <c r="A845" s="3"/>
      <c r="B845" s="3"/>
      <c r="C845" s="3"/>
      <c r="D845" s="3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>
      <c r="A846" s="3"/>
      <c r="B846" s="3"/>
      <c r="C846" s="3"/>
      <c r="D846" s="3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>
      <c r="A847" s="3"/>
      <c r="B847" s="3"/>
      <c r="C847" s="3"/>
      <c r="D847" s="3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>
      <c r="A848" s="3"/>
      <c r="B848" s="3"/>
      <c r="C848" s="3"/>
      <c r="D848" s="3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>
      <c r="A849" s="3"/>
      <c r="B849" s="3"/>
      <c r="C849" s="3"/>
      <c r="D849" s="3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>
      <c r="A850" s="3"/>
      <c r="B850" s="3"/>
      <c r="C850" s="3"/>
      <c r="D850" s="3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>
      <c r="A851" s="3"/>
      <c r="B851" s="3"/>
      <c r="C851" s="3"/>
      <c r="D851" s="3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>
      <c r="A852" s="3"/>
      <c r="B852" s="3"/>
      <c r="C852" s="3"/>
      <c r="D852" s="3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>
      <c r="A853" s="3"/>
      <c r="B853" s="3"/>
      <c r="C853" s="3"/>
      <c r="D853" s="3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>
      <c r="A854" s="3"/>
      <c r="B854" s="3"/>
      <c r="C854" s="3"/>
      <c r="D854" s="3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>
      <c r="A855" s="3"/>
      <c r="B855" s="3"/>
      <c r="C855" s="3"/>
      <c r="D855" s="3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>
      <c r="A856" s="3"/>
      <c r="B856" s="3"/>
      <c r="C856" s="3"/>
      <c r="D856" s="3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>
      <c r="A857" s="3"/>
      <c r="B857" s="3"/>
      <c r="C857" s="3"/>
      <c r="D857" s="3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>
      <c r="A858" s="3"/>
      <c r="B858" s="3"/>
      <c r="C858" s="3"/>
      <c r="D858" s="3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>
      <c r="A859" s="3"/>
      <c r="B859" s="3"/>
      <c r="C859" s="3"/>
      <c r="D859" s="3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>
      <c r="A860" s="3"/>
      <c r="B860" s="3"/>
      <c r="C860" s="3"/>
      <c r="D860" s="3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>
      <c r="A861" s="3"/>
      <c r="B861" s="3"/>
      <c r="C861" s="3"/>
      <c r="D861" s="3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>
      <c r="A862" s="3"/>
      <c r="B862" s="3"/>
      <c r="C862" s="3"/>
      <c r="D862" s="3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>
      <c r="A863" s="3"/>
      <c r="B863" s="3"/>
      <c r="C863" s="3"/>
      <c r="D863" s="3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>
      <c r="A864" s="3"/>
      <c r="B864" s="3"/>
      <c r="C864" s="3"/>
      <c r="D864" s="3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>
      <c r="A865" s="3"/>
      <c r="B865" s="3"/>
      <c r="C865" s="3"/>
      <c r="D865" s="3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>
      <c r="A866" s="3"/>
      <c r="B866" s="3"/>
      <c r="C866" s="3"/>
      <c r="D866" s="3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>
      <c r="A867" s="3"/>
      <c r="B867" s="3"/>
      <c r="C867" s="3"/>
      <c r="D867" s="3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>
      <c r="A868" s="3"/>
      <c r="B868" s="3"/>
      <c r="C868" s="3"/>
      <c r="D868" s="3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>
      <c r="A869" s="3"/>
      <c r="B869" s="3"/>
      <c r="C869" s="3"/>
      <c r="D869" s="3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>
      <c r="A870" s="3"/>
      <c r="B870" s="3"/>
      <c r="C870" s="3"/>
      <c r="D870" s="3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>
      <c r="A871" s="3"/>
      <c r="B871" s="3"/>
      <c r="C871" s="3"/>
      <c r="D871" s="3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>
      <c r="A872" s="3"/>
      <c r="B872" s="3"/>
      <c r="C872" s="3"/>
      <c r="D872" s="3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>
      <c r="A873" s="3"/>
      <c r="B873" s="3"/>
      <c r="C873" s="3"/>
      <c r="D873" s="3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>
      <c r="A874" s="3"/>
      <c r="B874" s="3"/>
      <c r="C874" s="3"/>
      <c r="D874" s="3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>
      <c r="A875" s="3"/>
      <c r="B875" s="3"/>
      <c r="C875" s="3"/>
      <c r="D875" s="3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>
      <c r="A876" s="3"/>
      <c r="B876" s="3"/>
      <c r="C876" s="3"/>
      <c r="D876" s="3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>
      <c r="A877" s="3"/>
      <c r="B877" s="3"/>
      <c r="C877" s="3"/>
      <c r="D877" s="3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>
      <c r="A878" s="3"/>
      <c r="B878" s="3"/>
      <c r="C878" s="3"/>
      <c r="D878" s="3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>
      <c r="A879" s="3"/>
      <c r="B879" s="3"/>
      <c r="C879" s="3"/>
      <c r="D879" s="3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>
      <c r="A880" s="3"/>
      <c r="B880" s="3"/>
      <c r="C880" s="3"/>
      <c r="D880" s="3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>
      <c r="A881" s="3"/>
      <c r="B881" s="3"/>
      <c r="C881" s="3"/>
      <c r="D881" s="3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>
      <c r="A882" s="3"/>
      <c r="B882" s="3"/>
      <c r="C882" s="3"/>
      <c r="D882" s="3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>
      <c r="A883" s="3"/>
      <c r="B883" s="3"/>
      <c r="C883" s="3"/>
      <c r="D883" s="3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>
      <c r="A884" s="3"/>
      <c r="B884" s="3"/>
      <c r="C884" s="3"/>
      <c r="D884" s="3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>
      <c r="A885" s="3"/>
      <c r="B885" s="3"/>
      <c r="C885" s="3"/>
      <c r="D885" s="3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>
      <c r="A886" s="3"/>
      <c r="B886" s="3"/>
      <c r="C886" s="3"/>
      <c r="D886" s="3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>
      <c r="A887" s="3"/>
      <c r="B887" s="3"/>
      <c r="C887" s="3"/>
      <c r="D887" s="3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>
      <c r="A888" s="3"/>
      <c r="B888" s="3"/>
      <c r="C888" s="3"/>
      <c r="D888" s="3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>
      <c r="A889" s="3"/>
      <c r="B889" s="3"/>
      <c r="C889" s="3"/>
      <c r="D889" s="3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>
      <c r="A890" s="3"/>
      <c r="B890" s="3"/>
      <c r="C890" s="3"/>
      <c r="D890" s="3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>
      <c r="A891" s="3"/>
      <c r="B891" s="3"/>
      <c r="C891" s="3"/>
      <c r="D891" s="3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>
      <c r="A892" s="3"/>
      <c r="B892" s="3"/>
      <c r="C892" s="3"/>
      <c r="D892" s="3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>
      <c r="A893" s="3"/>
      <c r="B893" s="3"/>
      <c r="C893" s="3"/>
      <c r="D893" s="3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>
      <c r="A894" s="3"/>
      <c r="B894" s="3"/>
      <c r="C894" s="3"/>
      <c r="D894" s="3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>
      <c r="A895" s="3"/>
      <c r="B895" s="3"/>
      <c r="C895" s="3"/>
      <c r="D895" s="3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>
      <c r="A896" s="3"/>
      <c r="B896" s="3"/>
      <c r="C896" s="3"/>
      <c r="D896" s="3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>
      <c r="A897" s="3"/>
      <c r="B897" s="3"/>
      <c r="C897" s="3"/>
      <c r="D897" s="3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>
      <c r="A898" s="3"/>
      <c r="B898" s="3"/>
      <c r="C898" s="3"/>
      <c r="D898" s="3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>
      <c r="A899" s="3"/>
      <c r="B899" s="3"/>
      <c r="C899" s="3"/>
      <c r="D899" s="3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>
      <c r="A900" s="3"/>
      <c r="B900" s="3"/>
      <c r="C900" s="3"/>
      <c r="D900" s="3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>
      <c r="A901" s="3"/>
      <c r="B901" s="3"/>
      <c r="C901" s="3"/>
      <c r="D901" s="3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>
      <c r="A902" s="3"/>
      <c r="B902" s="3"/>
      <c r="C902" s="3"/>
      <c r="D902" s="3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>
      <c r="A903" s="3"/>
      <c r="B903" s="3"/>
      <c r="C903" s="3"/>
      <c r="D903" s="3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>
      <c r="A904" s="3"/>
      <c r="B904" s="3"/>
      <c r="C904" s="3"/>
      <c r="D904" s="3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>
      <c r="A905" s="3"/>
      <c r="B905" s="3"/>
      <c r="C905" s="3"/>
      <c r="D905" s="3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>
      <c r="A906" s="3"/>
      <c r="B906" s="3"/>
      <c r="C906" s="3"/>
      <c r="D906" s="3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>
      <c r="A907" s="3"/>
      <c r="B907" s="3"/>
      <c r="C907" s="3"/>
      <c r="D907" s="3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>
      <c r="A908" s="3"/>
      <c r="B908" s="3"/>
      <c r="C908" s="3"/>
      <c r="D908" s="3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>
      <c r="A909" s="3"/>
      <c r="B909" s="3"/>
      <c r="C909" s="3"/>
      <c r="D909" s="3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>
      <c r="A910" s="3"/>
      <c r="B910" s="3"/>
      <c r="C910" s="3"/>
      <c r="D910" s="3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>
      <c r="A911" s="3"/>
      <c r="B911" s="3"/>
      <c r="C911" s="3"/>
      <c r="D911" s="3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>
      <c r="A912" s="3"/>
      <c r="B912" s="3"/>
      <c r="C912" s="3"/>
      <c r="D912" s="3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>
      <c r="A913" s="3"/>
      <c r="B913" s="3"/>
      <c r="C913" s="3"/>
      <c r="D913" s="3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>
      <c r="A914" s="3"/>
      <c r="B914" s="3"/>
      <c r="C914" s="3"/>
      <c r="D914" s="3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>
      <c r="A915" s="3"/>
      <c r="B915" s="3"/>
      <c r="C915" s="3"/>
      <c r="D915" s="3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>
      <c r="A916" s="3"/>
      <c r="B916" s="3"/>
      <c r="C916" s="3"/>
      <c r="D916" s="3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>
      <c r="A917" s="3"/>
      <c r="B917" s="3"/>
      <c r="C917" s="3"/>
      <c r="D917" s="3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>
      <c r="A918" s="3"/>
      <c r="B918" s="3"/>
      <c r="C918" s="3"/>
      <c r="D918" s="3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>
      <c r="A919" s="3"/>
      <c r="B919" s="3"/>
      <c r="C919" s="3"/>
      <c r="D919" s="3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>
      <c r="A920" s="3"/>
      <c r="B920" s="3"/>
      <c r="C920" s="3"/>
      <c r="D920" s="3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>
      <c r="A921" s="3"/>
      <c r="B921" s="3"/>
      <c r="C921" s="3"/>
      <c r="D921" s="3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>
      <c r="A922" s="3"/>
      <c r="B922" s="3"/>
      <c r="C922" s="3"/>
      <c r="D922" s="3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>
      <c r="A923" s="3"/>
      <c r="B923" s="3"/>
      <c r="C923" s="3"/>
      <c r="D923" s="3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>
      <c r="A924" s="3"/>
      <c r="B924" s="3"/>
      <c r="C924" s="3"/>
      <c r="D924" s="3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</sheetData>
  <sortState ref="A14:B42">
    <sortCondition ref="B13"/>
  </sortState>
  <mergeCells count="66">
    <mergeCell ref="A97:B97"/>
    <mergeCell ref="A54:H54"/>
    <mergeCell ref="E81:F81"/>
    <mergeCell ref="A86:B86"/>
    <mergeCell ref="E86:F86"/>
    <mergeCell ref="A92:B92"/>
    <mergeCell ref="E92:F92"/>
    <mergeCell ref="A67:A69"/>
    <mergeCell ref="A63:A65"/>
    <mergeCell ref="A61:A62"/>
    <mergeCell ref="A58:B58"/>
    <mergeCell ref="C58:E58"/>
    <mergeCell ref="F70:G70"/>
    <mergeCell ref="F71:G71"/>
    <mergeCell ref="C59:E59"/>
    <mergeCell ref="C60:E60"/>
    <mergeCell ref="C68:E68"/>
    <mergeCell ref="C69:E69"/>
    <mergeCell ref="C70:E70"/>
    <mergeCell ref="C61:E61"/>
    <mergeCell ref="C62:E62"/>
    <mergeCell ref="C63:E63"/>
    <mergeCell ref="C64:E64"/>
    <mergeCell ref="C65:E65"/>
    <mergeCell ref="A1:F1"/>
    <mergeCell ref="B33:C33"/>
    <mergeCell ref="A35:C36"/>
    <mergeCell ref="B37:C37"/>
    <mergeCell ref="A51:H51"/>
    <mergeCell ref="A34:H34"/>
    <mergeCell ref="A2:H2"/>
    <mergeCell ref="A3:H3"/>
    <mergeCell ref="A4:H4"/>
    <mergeCell ref="A5:H5"/>
    <mergeCell ref="A6:F6"/>
    <mergeCell ref="B40:C40"/>
    <mergeCell ref="B41:C41"/>
    <mergeCell ref="B42:C42"/>
    <mergeCell ref="B43:C43"/>
    <mergeCell ref="A9:H9"/>
    <mergeCell ref="A11:H11"/>
    <mergeCell ref="A52:F52"/>
    <mergeCell ref="A50:F50"/>
    <mergeCell ref="A56:H56"/>
    <mergeCell ref="A53:H53"/>
    <mergeCell ref="B38:C38"/>
    <mergeCell ref="B39:C39"/>
    <mergeCell ref="B44:C44"/>
    <mergeCell ref="B45:C45"/>
    <mergeCell ref="B46:C46"/>
    <mergeCell ref="A81:B81"/>
    <mergeCell ref="E76:F76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C66:E66"/>
    <mergeCell ref="C67:E6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3"/>
  <sheetViews>
    <sheetView tabSelected="1" workbookViewId="0">
      <selection activeCell="F71" sqref="F71"/>
    </sheetView>
  </sheetViews>
  <sheetFormatPr baseColWidth="10" defaultRowHeight="12.75"/>
  <cols>
    <col min="1" max="1" width="7.5703125" style="51" customWidth="1"/>
    <col min="2" max="2" width="23.28515625" style="51" customWidth="1"/>
    <col min="3" max="3" width="49" style="51" customWidth="1"/>
    <col min="4" max="4" width="16.28515625" style="51" customWidth="1"/>
    <col min="5" max="5" width="5.5703125" style="51" customWidth="1"/>
    <col min="6" max="6" width="11" style="51" customWidth="1"/>
    <col min="7" max="8" width="10.42578125" style="51" customWidth="1"/>
    <col min="9" max="9" width="12" style="51" customWidth="1"/>
    <col min="10" max="10" width="11.85546875" style="51" customWidth="1"/>
    <col min="11" max="11" width="13.140625" style="51" customWidth="1"/>
    <col min="12" max="12" width="14.140625" style="51" customWidth="1"/>
    <col min="13" max="13" width="11.42578125" style="51"/>
    <col min="14" max="14" width="12.85546875" style="51" customWidth="1"/>
    <col min="15" max="15" width="11.42578125" style="51"/>
    <col min="16" max="16" width="12" style="51" customWidth="1"/>
    <col min="17" max="17" width="13.140625" style="51" customWidth="1"/>
    <col min="18" max="16384" width="11.42578125" style="51"/>
  </cols>
  <sheetData>
    <row r="1" spans="1:19">
      <c r="A1" s="148" t="s">
        <v>64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9">
      <c r="A2" s="148" t="s">
        <v>65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9">
      <c r="A3" s="148" t="s">
        <v>66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9">
      <c r="A4" s="148" t="s">
        <v>67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9">
      <c r="A5" s="148" t="s">
        <v>68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</row>
    <row r="6" spans="1:19">
      <c r="A6" s="52"/>
      <c r="B6" s="53"/>
      <c r="C6" s="53"/>
      <c r="D6" s="54"/>
      <c r="E6" s="53"/>
      <c r="F6" s="53"/>
      <c r="G6" s="55"/>
      <c r="H6" s="55"/>
      <c r="I6" s="53"/>
      <c r="J6" s="53"/>
      <c r="K6" s="53"/>
      <c r="L6" s="53"/>
    </row>
    <row r="7" spans="1:19">
      <c r="A7" s="52" t="s">
        <v>69</v>
      </c>
      <c r="B7" s="53"/>
      <c r="C7" s="53"/>
      <c r="D7" s="54"/>
      <c r="E7" s="53"/>
      <c r="F7" s="53"/>
      <c r="G7" s="55"/>
      <c r="H7" s="55"/>
      <c r="I7" s="53"/>
      <c r="J7" s="53"/>
      <c r="K7" s="53"/>
      <c r="L7" s="53"/>
    </row>
    <row r="8" spans="1:19">
      <c r="A8" s="53"/>
      <c r="B8" s="56"/>
      <c r="C8" s="56"/>
      <c r="D8" s="54"/>
      <c r="E8" s="56"/>
      <c r="F8" s="143" t="s">
        <v>62</v>
      </c>
      <c r="G8" s="143"/>
      <c r="H8" s="143"/>
      <c r="I8" s="143"/>
      <c r="J8" s="143"/>
      <c r="K8" s="143"/>
      <c r="L8" s="143"/>
      <c r="M8" s="149" t="s">
        <v>49</v>
      </c>
      <c r="N8" s="149"/>
      <c r="O8" s="149"/>
      <c r="P8" s="149"/>
      <c r="Q8" s="149"/>
      <c r="R8" s="149"/>
      <c r="S8" s="149"/>
    </row>
    <row r="9" spans="1:19" ht="63.75">
      <c r="A9" s="57" t="s">
        <v>70</v>
      </c>
      <c r="B9" s="58" t="s">
        <v>71</v>
      </c>
      <c r="C9" s="57" t="s">
        <v>72</v>
      </c>
      <c r="D9" s="57" t="s">
        <v>73</v>
      </c>
      <c r="E9" s="58" t="s">
        <v>74</v>
      </c>
      <c r="F9" s="58" t="s">
        <v>75</v>
      </c>
      <c r="G9" s="58" t="s">
        <v>76</v>
      </c>
      <c r="H9" s="58" t="s">
        <v>77</v>
      </c>
      <c r="I9" s="58" t="s">
        <v>78</v>
      </c>
      <c r="J9" s="58" t="s">
        <v>79</v>
      </c>
      <c r="K9" s="58" t="s">
        <v>80</v>
      </c>
      <c r="L9" s="58" t="s">
        <v>81</v>
      </c>
      <c r="M9" s="58" t="s">
        <v>75</v>
      </c>
      <c r="N9" s="59" t="s">
        <v>76</v>
      </c>
      <c r="O9" s="59" t="s">
        <v>77</v>
      </c>
      <c r="P9" s="59" t="s">
        <v>78</v>
      </c>
      <c r="Q9" s="59" t="s">
        <v>79</v>
      </c>
      <c r="R9" s="58" t="s">
        <v>80</v>
      </c>
      <c r="S9" s="58" t="s">
        <v>81</v>
      </c>
    </row>
    <row r="10" spans="1:19">
      <c r="A10" s="150">
        <v>1</v>
      </c>
      <c r="B10" s="152" t="s">
        <v>82</v>
      </c>
      <c r="C10" s="153" t="s">
        <v>83</v>
      </c>
      <c r="D10" s="154" t="s">
        <v>84</v>
      </c>
      <c r="E10" s="155">
        <v>1</v>
      </c>
      <c r="F10" s="150" t="s">
        <v>85</v>
      </c>
      <c r="G10" s="157">
        <v>12013000</v>
      </c>
      <c r="H10" s="157">
        <f>+G10*0.19</f>
        <v>2282470</v>
      </c>
      <c r="I10" s="157">
        <f>+G10+H10</f>
        <v>14295470</v>
      </c>
      <c r="J10" s="157">
        <f>+I10*E10</f>
        <v>14295470</v>
      </c>
      <c r="K10" s="150">
        <v>4</v>
      </c>
      <c r="L10" s="150">
        <v>365</v>
      </c>
      <c r="M10" s="150" t="s">
        <v>86</v>
      </c>
      <c r="N10" s="159">
        <v>13298400</v>
      </c>
      <c r="O10" s="159">
        <v>2526696</v>
      </c>
      <c r="P10" s="159">
        <v>15825096</v>
      </c>
      <c r="Q10" s="159">
        <v>15825096</v>
      </c>
      <c r="R10" s="161">
        <v>60</v>
      </c>
      <c r="S10" s="161" t="s">
        <v>87</v>
      </c>
    </row>
    <row r="11" spans="1:19">
      <c r="A11" s="151"/>
      <c r="B11" s="152"/>
      <c r="C11" s="153"/>
      <c r="D11" s="154"/>
      <c r="E11" s="155"/>
      <c r="F11" s="156"/>
      <c r="G11" s="158"/>
      <c r="H11" s="158"/>
      <c r="I11" s="158"/>
      <c r="J11" s="158"/>
      <c r="K11" s="151"/>
      <c r="L11" s="151"/>
      <c r="M11" s="151"/>
      <c r="N11" s="160"/>
      <c r="O11" s="160"/>
      <c r="P11" s="160"/>
      <c r="Q11" s="160"/>
      <c r="R11" s="162"/>
      <c r="S11" s="162"/>
    </row>
    <row r="12" spans="1:19">
      <c r="A12" s="163" t="s">
        <v>88</v>
      </c>
      <c r="B12" s="164"/>
      <c r="C12" s="164"/>
      <c r="D12" s="164"/>
      <c r="E12" s="164"/>
      <c r="F12" s="164"/>
      <c r="G12" s="164"/>
      <c r="H12" s="164"/>
      <c r="I12" s="165"/>
      <c r="J12" s="58">
        <f>SUM(J10:J11)</f>
        <v>14295470</v>
      </c>
      <c r="Q12" s="60">
        <f>SUM(Q10)</f>
        <v>15825096</v>
      </c>
    </row>
    <row r="13" spans="1:19">
      <c r="A13" s="61"/>
      <c r="B13" s="61"/>
      <c r="C13" s="61"/>
      <c r="D13" s="61"/>
      <c r="E13" s="61"/>
      <c r="F13" s="61"/>
      <c r="G13" s="61"/>
      <c r="H13" s="61"/>
      <c r="I13" s="61"/>
      <c r="J13" s="62"/>
    </row>
    <row r="15" spans="1:19">
      <c r="A15" s="38" t="s">
        <v>89</v>
      </c>
      <c r="B15" s="3"/>
      <c r="C15" s="3"/>
      <c r="D15" s="35"/>
      <c r="E15" s="3"/>
      <c r="F15" s="3"/>
      <c r="G15" s="63"/>
      <c r="H15" s="63"/>
      <c r="I15" s="3"/>
      <c r="J15" s="3"/>
      <c r="K15" s="3"/>
      <c r="L15" s="3"/>
    </row>
    <row r="16" spans="1:19">
      <c r="A16" s="3"/>
      <c r="B16" s="4"/>
      <c r="C16" s="4"/>
      <c r="D16" s="35"/>
      <c r="E16" s="4"/>
      <c r="F16" s="143" t="s">
        <v>29</v>
      </c>
      <c r="G16" s="143"/>
      <c r="H16" s="143"/>
      <c r="I16" s="143"/>
      <c r="J16" s="143"/>
      <c r="K16" s="143"/>
      <c r="L16" s="143"/>
    </row>
    <row r="17" spans="1:26" ht="63.75">
      <c r="A17" s="44" t="s">
        <v>70</v>
      </c>
      <c r="B17" s="64" t="s">
        <v>71</v>
      </c>
      <c r="C17" s="44" t="s">
        <v>72</v>
      </c>
      <c r="D17" s="44" t="s">
        <v>73</v>
      </c>
      <c r="E17" s="64" t="s">
        <v>74</v>
      </c>
      <c r="F17" s="64" t="s">
        <v>75</v>
      </c>
      <c r="G17" s="64" t="s">
        <v>76</v>
      </c>
      <c r="H17" s="64" t="s">
        <v>77</v>
      </c>
      <c r="I17" s="64" t="s">
        <v>78</v>
      </c>
      <c r="J17" s="64" t="s">
        <v>79</v>
      </c>
      <c r="K17" s="64" t="s">
        <v>80</v>
      </c>
      <c r="L17" s="64" t="s">
        <v>81</v>
      </c>
    </row>
    <row r="18" spans="1:26" ht="51">
      <c r="A18" s="65">
        <v>1</v>
      </c>
      <c r="B18" s="66" t="s">
        <v>90</v>
      </c>
      <c r="C18" s="42" t="s">
        <v>91</v>
      </c>
      <c r="D18" s="25" t="s">
        <v>92</v>
      </c>
      <c r="E18" s="41">
        <v>1</v>
      </c>
      <c r="F18" s="67" t="s">
        <v>93</v>
      </c>
      <c r="G18" s="68">
        <v>2837550</v>
      </c>
      <c r="H18" s="68">
        <v>539134.5</v>
      </c>
      <c r="I18" s="68">
        <v>3376684.5</v>
      </c>
      <c r="J18" s="68">
        <v>3376684.5</v>
      </c>
      <c r="K18" s="69" t="s">
        <v>94</v>
      </c>
      <c r="L18" s="70" t="s">
        <v>95</v>
      </c>
    </row>
    <row r="19" spans="1:26">
      <c r="A19" s="139" t="s">
        <v>88</v>
      </c>
      <c r="B19" s="140"/>
      <c r="C19" s="140"/>
      <c r="D19" s="140"/>
      <c r="E19" s="140"/>
      <c r="F19" s="140"/>
      <c r="G19" s="140"/>
      <c r="H19" s="140"/>
      <c r="I19" s="141"/>
      <c r="J19" s="64">
        <f>SUM(J18:J18)</f>
        <v>3376684.5</v>
      </c>
      <c r="K19" s="71"/>
      <c r="L19" s="71"/>
    </row>
    <row r="22" spans="1:26">
      <c r="A22" s="72" t="s">
        <v>96</v>
      </c>
      <c r="B22" s="5"/>
      <c r="C22" s="5"/>
      <c r="D22" s="5"/>
      <c r="E22" s="5"/>
      <c r="F22" s="5"/>
      <c r="G22" s="73"/>
      <c r="H22" s="73"/>
      <c r="I22" s="5"/>
      <c r="J22" s="5"/>
      <c r="K22" s="5"/>
      <c r="L22" s="5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>
      <c r="A23" s="5"/>
      <c r="B23" s="7"/>
      <c r="C23" s="7"/>
      <c r="D23" s="7"/>
      <c r="E23" s="7"/>
      <c r="F23" s="144" t="s">
        <v>45</v>
      </c>
      <c r="G23" s="144"/>
      <c r="H23" s="144"/>
      <c r="I23" s="144"/>
      <c r="J23" s="144"/>
      <c r="K23" s="144"/>
      <c r="L23" s="144"/>
      <c r="M23" s="144" t="s">
        <v>46</v>
      </c>
      <c r="N23" s="144"/>
      <c r="O23" s="144"/>
      <c r="P23" s="144"/>
      <c r="Q23" s="144"/>
      <c r="R23" s="144"/>
      <c r="S23" s="144"/>
      <c r="T23" s="138" t="s">
        <v>97</v>
      </c>
      <c r="U23" s="138"/>
      <c r="V23" s="138"/>
      <c r="W23" s="138"/>
      <c r="X23" s="138"/>
      <c r="Y23" s="138"/>
      <c r="Z23" s="138"/>
    </row>
    <row r="24" spans="1:26" ht="63.75">
      <c r="A24" s="44" t="s">
        <v>70</v>
      </c>
      <c r="B24" s="64" t="s">
        <v>71</v>
      </c>
      <c r="C24" s="44" t="s">
        <v>72</v>
      </c>
      <c r="D24" s="44" t="s">
        <v>73</v>
      </c>
      <c r="E24" s="64" t="s">
        <v>74</v>
      </c>
      <c r="F24" s="64" t="s">
        <v>75</v>
      </c>
      <c r="G24" s="64" t="s">
        <v>76</v>
      </c>
      <c r="H24" s="64" t="s">
        <v>77</v>
      </c>
      <c r="I24" s="64" t="s">
        <v>78</v>
      </c>
      <c r="J24" s="64" t="s">
        <v>79</v>
      </c>
      <c r="K24" s="64" t="s">
        <v>80</v>
      </c>
      <c r="L24" s="64" t="s">
        <v>81</v>
      </c>
      <c r="M24" s="64" t="s">
        <v>75</v>
      </c>
      <c r="N24" s="64" t="s">
        <v>76</v>
      </c>
      <c r="O24" s="64" t="s">
        <v>77</v>
      </c>
      <c r="P24" s="64" t="s">
        <v>78</v>
      </c>
      <c r="Q24" s="64" t="s">
        <v>79</v>
      </c>
      <c r="R24" s="64" t="s">
        <v>80</v>
      </c>
      <c r="S24" s="64" t="s">
        <v>81</v>
      </c>
      <c r="T24" s="64" t="s">
        <v>75</v>
      </c>
      <c r="U24" s="64" t="s">
        <v>76</v>
      </c>
      <c r="V24" s="64" t="s">
        <v>77</v>
      </c>
      <c r="W24" s="64" t="s">
        <v>78</v>
      </c>
      <c r="X24" s="64" t="s">
        <v>79</v>
      </c>
      <c r="Y24" s="64" t="s">
        <v>80</v>
      </c>
      <c r="Z24" s="64" t="s">
        <v>81</v>
      </c>
    </row>
    <row r="25" spans="1:26" ht="25.5">
      <c r="A25" s="145">
        <v>1</v>
      </c>
      <c r="B25" s="145" t="s">
        <v>98</v>
      </c>
      <c r="C25" s="75" t="s">
        <v>99</v>
      </c>
      <c r="D25" s="68" t="s">
        <v>100</v>
      </c>
      <c r="E25" s="76">
        <v>1</v>
      </c>
      <c r="F25" s="77" t="s">
        <v>101</v>
      </c>
      <c r="G25" s="78">
        <v>10879000</v>
      </c>
      <c r="H25" s="78">
        <v>2067010</v>
      </c>
      <c r="I25" s="78">
        <v>12946010</v>
      </c>
      <c r="J25" s="78">
        <v>12946010</v>
      </c>
      <c r="K25" s="76">
        <v>60</v>
      </c>
      <c r="L25" s="76">
        <v>370</v>
      </c>
      <c r="M25" s="79" t="s">
        <v>102</v>
      </c>
      <c r="N25" s="78">
        <v>11195200</v>
      </c>
      <c r="O25" s="78">
        <f>+N25*0.19</f>
        <v>2127088</v>
      </c>
      <c r="P25" s="78">
        <f>+N25*1.19</f>
        <v>13322288</v>
      </c>
      <c r="Q25" s="78">
        <f>+P25*E25</f>
        <v>13322288</v>
      </c>
      <c r="R25" s="76">
        <v>30</v>
      </c>
      <c r="S25" s="76">
        <v>365</v>
      </c>
      <c r="T25" s="77" t="s">
        <v>103</v>
      </c>
      <c r="U25" s="77">
        <v>11344000</v>
      </c>
      <c r="V25" s="77">
        <v>2155360</v>
      </c>
      <c r="W25" s="77">
        <v>13499360</v>
      </c>
      <c r="X25" s="77">
        <v>13499360</v>
      </c>
      <c r="Y25" s="80">
        <v>45</v>
      </c>
      <c r="Z25" s="80">
        <v>365</v>
      </c>
    </row>
    <row r="26" spans="1:26">
      <c r="A26" s="146"/>
      <c r="B26" s="146"/>
      <c r="C26" s="75" t="s">
        <v>104</v>
      </c>
      <c r="D26" s="81" t="s">
        <v>100</v>
      </c>
      <c r="E26" s="76">
        <v>1</v>
      </c>
      <c r="F26" s="77" t="s">
        <v>105</v>
      </c>
      <c r="G26" s="78">
        <v>177100</v>
      </c>
      <c r="H26" s="78">
        <v>33649</v>
      </c>
      <c r="I26" s="78">
        <v>210749</v>
      </c>
      <c r="J26" s="78">
        <v>210749</v>
      </c>
      <c r="K26" s="76">
        <v>60</v>
      </c>
      <c r="L26" s="76">
        <v>370</v>
      </c>
      <c r="M26" s="79" t="s">
        <v>106</v>
      </c>
      <c r="N26" s="78">
        <v>177600</v>
      </c>
      <c r="O26" s="78">
        <f t="shared" ref="O26" si="0">+N26*0.19</f>
        <v>33744</v>
      </c>
      <c r="P26" s="78">
        <f t="shared" ref="P26" si="1">+N26*1.19</f>
        <v>211344</v>
      </c>
      <c r="Q26" s="78">
        <f>+P26*E26</f>
        <v>211344</v>
      </c>
      <c r="R26" s="76">
        <v>30</v>
      </c>
      <c r="S26" s="76">
        <v>365</v>
      </c>
      <c r="T26" s="77" t="s">
        <v>107</v>
      </c>
      <c r="U26" s="77">
        <v>181000</v>
      </c>
      <c r="V26" s="77">
        <v>34390</v>
      </c>
      <c r="W26" s="77">
        <v>215390</v>
      </c>
      <c r="X26" s="77">
        <v>215390</v>
      </c>
      <c r="Y26" s="80">
        <v>45</v>
      </c>
      <c r="Z26" s="80">
        <v>365</v>
      </c>
    </row>
    <row r="27" spans="1:26">
      <c r="A27" s="82"/>
      <c r="B27" s="82"/>
      <c r="C27" s="83" t="s">
        <v>108</v>
      </c>
      <c r="D27" s="81"/>
      <c r="E27" s="76"/>
      <c r="F27" s="77"/>
      <c r="G27" s="78"/>
      <c r="H27" s="78"/>
      <c r="I27" s="78"/>
      <c r="J27" s="84">
        <v>13156759</v>
      </c>
      <c r="K27" s="76"/>
      <c r="L27" s="76"/>
      <c r="M27" s="79"/>
      <c r="N27" s="78"/>
      <c r="O27" s="78"/>
      <c r="P27" s="78"/>
      <c r="Q27" s="85">
        <f>SUM(Q25:Q26)</f>
        <v>13533632</v>
      </c>
      <c r="R27" s="76"/>
      <c r="S27" s="76">
        <v>365</v>
      </c>
      <c r="T27" s="77"/>
      <c r="U27" s="77"/>
      <c r="V27" s="77"/>
      <c r="W27" s="77"/>
      <c r="X27" s="86">
        <f>SUM(X25:X26)</f>
        <v>13714750</v>
      </c>
      <c r="Y27" s="80"/>
      <c r="Z27" s="80"/>
    </row>
    <row r="28" spans="1:26" ht="102">
      <c r="A28" s="145">
        <v>2</v>
      </c>
      <c r="B28" s="145" t="s">
        <v>109</v>
      </c>
      <c r="C28" s="75" t="s">
        <v>110</v>
      </c>
      <c r="D28" s="81" t="s">
        <v>111</v>
      </c>
      <c r="E28" s="76">
        <v>1</v>
      </c>
      <c r="F28" s="77" t="s">
        <v>112</v>
      </c>
      <c r="G28" s="78">
        <v>13171200</v>
      </c>
      <c r="H28" s="78">
        <v>2502528</v>
      </c>
      <c r="I28" s="78">
        <v>15673728</v>
      </c>
      <c r="J28" s="78">
        <v>15673728</v>
      </c>
      <c r="K28" s="76">
        <v>60</v>
      </c>
      <c r="L28" s="76">
        <v>370</v>
      </c>
      <c r="M28" s="75" t="s">
        <v>113</v>
      </c>
      <c r="N28" s="78">
        <v>12986400</v>
      </c>
      <c r="O28" s="78">
        <v>2467416</v>
      </c>
      <c r="P28" s="78">
        <v>15453816</v>
      </c>
      <c r="Q28" s="78">
        <v>15453816</v>
      </c>
      <c r="R28" s="76">
        <v>30</v>
      </c>
      <c r="S28" s="76">
        <v>365</v>
      </c>
      <c r="T28" s="75" t="s">
        <v>114</v>
      </c>
      <c r="U28" s="78">
        <v>12570000</v>
      </c>
      <c r="V28" s="78">
        <v>2388300</v>
      </c>
      <c r="W28" s="78">
        <v>14958300</v>
      </c>
      <c r="X28" s="78">
        <v>14958300</v>
      </c>
      <c r="Y28" s="76">
        <v>45</v>
      </c>
      <c r="Z28" s="76">
        <v>365</v>
      </c>
    </row>
    <row r="29" spans="1:26" ht="51">
      <c r="A29" s="147"/>
      <c r="B29" s="147"/>
      <c r="C29" s="75" t="s">
        <v>115</v>
      </c>
      <c r="D29" s="81" t="s">
        <v>111</v>
      </c>
      <c r="E29" s="76">
        <v>1</v>
      </c>
      <c r="F29" s="77" t="s">
        <v>116</v>
      </c>
      <c r="G29" s="78">
        <v>500900</v>
      </c>
      <c r="H29" s="78">
        <v>95171</v>
      </c>
      <c r="I29" s="78">
        <v>596071</v>
      </c>
      <c r="J29" s="78">
        <v>596071</v>
      </c>
      <c r="K29" s="76">
        <v>60</v>
      </c>
      <c r="L29" s="76">
        <v>370</v>
      </c>
      <c r="M29" s="79" t="s">
        <v>117</v>
      </c>
      <c r="N29" s="78">
        <v>432200</v>
      </c>
      <c r="O29" s="78">
        <v>82118</v>
      </c>
      <c r="P29" s="78">
        <v>514318</v>
      </c>
      <c r="Q29" s="78">
        <v>514318</v>
      </c>
      <c r="R29" s="76">
        <v>30</v>
      </c>
      <c r="S29" s="76">
        <v>365</v>
      </c>
      <c r="T29" s="79" t="s">
        <v>118</v>
      </c>
      <c r="U29" s="77">
        <v>498000</v>
      </c>
      <c r="V29" s="77">
        <v>94620</v>
      </c>
      <c r="W29" s="77">
        <v>592620</v>
      </c>
      <c r="X29" s="77">
        <v>592620</v>
      </c>
      <c r="Y29" s="80">
        <v>45</v>
      </c>
      <c r="Z29" s="80">
        <v>365</v>
      </c>
    </row>
    <row r="30" spans="1:26" ht="38.25">
      <c r="A30" s="147"/>
      <c r="B30" s="147"/>
      <c r="C30" s="75" t="s">
        <v>119</v>
      </c>
      <c r="D30" s="81" t="s">
        <v>111</v>
      </c>
      <c r="E30" s="76">
        <v>1</v>
      </c>
      <c r="F30" s="77" t="s">
        <v>120</v>
      </c>
      <c r="G30" s="78">
        <v>500900</v>
      </c>
      <c r="H30" s="78">
        <v>95171</v>
      </c>
      <c r="I30" s="78">
        <v>596071</v>
      </c>
      <c r="J30" s="78">
        <v>596071</v>
      </c>
      <c r="K30" s="76">
        <v>60</v>
      </c>
      <c r="L30" s="76">
        <v>370</v>
      </c>
      <c r="M30" s="79" t="s">
        <v>121</v>
      </c>
      <c r="N30" s="78">
        <v>432200</v>
      </c>
      <c r="O30" s="78">
        <v>82118</v>
      </c>
      <c r="P30" s="78">
        <v>514318</v>
      </c>
      <c r="Q30" s="78">
        <v>514318</v>
      </c>
      <c r="R30" s="76">
        <v>30</v>
      </c>
      <c r="S30" s="76">
        <v>365</v>
      </c>
      <c r="T30" s="79" t="s">
        <v>122</v>
      </c>
      <c r="U30" s="77">
        <v>498000</v>
      </c>
      <c r="V30" s="77">
        <v>94620</v>
      </c>
      <c r="W30" s="77">
        <v>592620</v>
      </c>
      <c r="X30" s="77">
        <v>592620</v>
      </c>
      <c r="Y30" s="80">
        <v>45</v>
      </c>
      <c r="Z30" s="80">
        <v>365</v>
      </c>
    </row>
    <row r="31" spans="1:26" ht="51">
      <c r="A31" s="147"/>
      <c r="B31" s="147"/>
      <c r="C31" s="75" t="s">
        <v>123</v>
      </c>
      <c r="D31" s="81" t="s">
        <v>111</v>
      </c>
      <c r="E31" s="76">
        <v>1</v>
      </c>
      <c r="F31" s="77" t="s">
        <v>124</v>
      </c>
      <c r="G31" s="78">
        <v>500900</v>
      </c>
      <c r="H31" s="78">
        <v>95171</v>
      </c>
      <c r="I31" s="78">
        <v>596071</v>
      </c>
      <c r="J31" s="78">
        <v>596071</v>
      </c>
      <c r="K31" s="76">
        <v>60</v>
      </c>
      <c r="L31" s="76">
        <v>370</v>
      </c>
      <c r="M31" s="79" t="s">
        <v>125</v>
      </c>
      <c r="N31" s="78">
        <v>432200</v>
      </c>
      <c r="O31" s="78">
        <v>82118</v>
      </c>
      <c r="P31" s="78">
        <v>514318</v>
      </c>
      <c r="Q31" s="78">
        <v>514318</v>
      </c>
      <c r="R31" s="76">
        <v>30</v>
      </c>
      <c r="S31" s="76">
        <v>365</v>
      </c>
      <c r="T31" s="79" t="s">
        <v>126</v>
      </c>
      <c r="U31" s="77">
        <v>498000</v>
      </c>
      <c r="V31" s="77">
        <v>94620</v>
      </c>
      <c r="W31" s="77">
        <v>592620</v>
      </c>
      <c r="X31" s="77">
        <v>592620</v>
      </c>
      <c r="Y31" s="80">
        <v>45</v>
      </c>
      <c r="Z31" s="80">
        <v>365</v>
      </c>
    </row>
    <row r="32" spans="1:26" ht="51">
      <c r="A32" s="147"/>
      <c r="B32" s="147"/>
      <c r="C32" s="75" t="s">
        <v>127</v>
      </c>
      <c r="D32" s="81" t="s">
        <v>111</v>
      </c>
      <c r="E32" s="76">
        <v>1</v>
      </c>
      <c r="F32" s="77" t="s">
        <v>128</v>
      </c>
      <c r="G32" s="78">
        <v>500900</v>
      </c>
      <c r="H32" s="78">
        <v>95171</v>
      </c>
      <c r="I32" s="78">
        <v>596071</v>
      </c>
      <c r="J32" s="78">
        <v>596071</v>
      </c>
      <c r="K32" s="76">
        <v>60</v>
      </c>
      <c r="L32" s="76">
        <v>370</v>
      </c>
      <c r="M32" s="79" t="s">
        <v>129</v>
      </c>
      <c r="N32" s="78">
        <v>432200</v>
      </c>
      <c r="O32" s="78">
        <v>82118</v>
      </c>
      <c r="P32" s="78">
        <v>514318</v>
      </c>
      <c r="Q32" s="78">
        <v>514318</v>
      </c>
      <c r="R32" s="76">
        <v>30</v>
      </c>
      <c r="S32" s="76">
        <v>365</v>
      </c>
      <c r="T32" s="79" t="s">
        <v>130</v>
      </c>
      <c r="U32" s="77">
        <v>498000</v>
      </c>
      <c r="V32" s="77">
        <v>94620</v>
      </c>
      <c r="W32" s="77">
        <v>592620</v>
      </c>
      <c r="X32" s="77">
        <v>592620</v>
      </c>
      <c r="Y32" s="80">
        <v>45</v>
      </c>
      <c r="Z32" s="80">
        <v>365</v>
      </c>
    </row>
    <row r="33" spans="1:33" ht="51">
      <c r="A33" s="147"/>
      <c r="B33" s="147"/>
      <c r="C33" s="75" t="s">
        <v>131</v>
      </c>
      <c r="D33" s="81" t="s">
        <v>111</v>
      </c>
      <c r="E33" s="76">
        <v>1</v>
      </c>
      <c r="F33" s="77" t="s">
        <v>132</v>
      </c>
      <c r="G33" s="78">
        <v>500900</v>
      </c>
      <c r="H33" s="78">
        <v>95171</v>
      </c>
      <c r="I33" s="78">
        <v>596071</v>
      </c>
      <c r="J33" s="78">
        <v>596071</v>
      </c>
      <c r="K33" s="76">
        <v>60</v>
      </c>
      <c r="L33" s="76">
        <v>370</v>
      </c>
      <c r="M33" s="79" t="s">
        <v>133</v>
      </c>
      <c r="N33" s="78">
        <v>432200</v>
      </c>
      <c r="O33" s="78">
        <v>82118</v>
      </c>
      <c r="P33" s="78">
        <v>514318</v>
      </c>
      <c r="Q33" s="78">
        <v>514318</v>
      </c>
      <c r="R33" s="76">
        <v>30</v>
      </c>
      <c r="S33" s="76">
        <v>365</v>
      </c>
      <c r="T33" s="79" t="s">
        <v>134</v>
      </c>
      <c r="U33" s="77">
        <v>498000</v>
      </c>
      <c r="V33" s="77">
        <v>94620</v>
      </c>
      <c r="W33" s="77">
        <v>592620</v>
      </c>
      <c r="X33" s="77">
        <v>592620</v>
      </c>
      <c r="Y33" s="80">
        <v>45</v>
      </c>
      <c r="Z33" s="80">
        <v>365</v>
      </c>
    </row>
    <row r="34" spans="1:33" ht="51">
      <c r="A34" s="147"/>
      <c r="B34" s="147"/>
      <c r="C34" s="75" t="s">
        <v>135</v>
      </c>
      <c r="D34" s="81" t="s">
        <v>111</v>
      </c>
      <c r="E34" s="76">
        <v>1</v>
      </c>
      <c r="F34" s="77" t="s">
        <v>136</v>
      </c>
      <c r="G34" s="78">
        <v>500900</v>
      </c>
      <c r="H34" s="78">
        <v>95171</v>
      </c>
      <c r="I34" s="78">
        <v>596071</v>
      </c>
      <c r="J34" s="78">
        <v>596071</v>
      </c>
      <c r="K34" s="76">
        <v>60</v>
      </c>
      <c r="L34" s="76">
        <v>370</v>
      </c>
      <c r="M34" s="79" t="s">
        <v>137</v>
      </c>
      <c r="N34" s="78">
        <v>432200</v>
      </c>
      <c r="O34" s="78">
        <v>82118</v>
      </c>
      <c r="P34" s="78">
        <v>514318</v>
      </c>
      <c r="Q34" s="78">
        <v>514318</v>
      </c>
      <c r="R34" s="76">
        <v>30</v>
      </c>
      <c r="S34" s="76">
        <v>365</v>
      </c>
      <c r="T34" s="79" t="s">
        <v>138</v>
      </c>
      <c r="U34" s="77">
        <v>498000</v>
      </c>
      <c r="V34" s="77">
        <v>94620</v>
      </c>
      <c r="W34" s="77">
        <v>592620</v>
      </c>
      <c r="X34" s="77">
        <v>592620</v>
      </c>
      <c r="Y34" s="80">
        <v>45</v>
      </c>
      <c r="Z34" s="80">
        <v>365</v>
      </c>
    </row>
    <row r="35" spans="1:33" ht="51">
      <c r="A35" s="146"/>
      <c r="B35" s="146"/>
      <c r="C35" s="75" t="s">
        <v>139</v>
      </c>
      <c r="D35" s="81" t="s">
        <v>111</v>
      </c>
      <c r="E35" s="76">
        <v>1</v>
      </c>
      <c r="F35" s="77" t="s">
        <v>140</v>
      </c>
      <c r="G35" s="78">
        <v>500900</v>
      </c>
      <c r="H35" s="78">
        <v>95171</v>
      </c>
      <c r="I35" s="78">
        <v>596071</v>
      </c>
      <c r="J35" s="78">
        <v>596071</v>
      </c>
      <c r="K35" s="78">
        <v>60</v>
      </c>
      <c r="L35" s="78">
        <v>370</v>
      </c>
      <c r="M35" s="79" t="s">
        <v>141</v>
      </c>
      <c r="N35" s="78">
        <v>432200</v>
      </c>
      <c r="O35" s="78">
        <v>82118</v>
      </c>
      <c r="P35" s="78">
        <v>514318</v>
      </c>
      <c r="Q35" s="78">
        <v>514318</v>
      </c>
      <c r="R35" s="76">
        <v>30</v>
      </c>
      <c r="S35" s="76">
        <v>365</v>
      </c>
      <c r="T35" s="79" t="s">
        <v>142</v>
      </c>
      <c r="U35" s="77">
        <v>498000</v>
      </c>
      <c r="V35" s="77">
        <v>94620</v>
      </c>
      <c r="W35" s="77">
        <v>592620</v>
      </c>
      <c r="X35" s="77">
        <v>592620</v>
      </c>
      <c r="Y35" s="80">
        <v>45</v>
      </c>
      <c r="Z35" s="80">
        <v>365</v>
      </c>
    </row>
    <row r="36" spans="1:33">
      <c r="A36" s="87"/>
      <c r="B36" s="88"/>
      <c r="C36" s="89" t="s">
        <v>143</v>
      </c>
      <c r="D36" s="90"/>
      <c r="E36" s="91"/>
      <c r="F36" s="92"/>
      <c r="G36" s="93"/>
      <c r="H36" s="93"/>
      <c r="I36" s="94"/>
      <c r="J36" s="95">
        <v>19846225</v>
      </c>
      <c r="K36" s="96"/>
      <c r="L36" s="96"/>
      <c r="M36" s="74"/>
      <c r="N36" s="74"/>
      <c r="O36" s="74"/>
      <c r="P36" s="74"/>
      <c r="Q36" s="97">
        <f>SUM(Q28:Q35)</f>
        <v>19054042</v>
      </c>
      <c r="R36" s="74"/>
      <c r="S36" s="74"/>
      <c r="T36" s="74"/>
      <c r="U36" s="74"/>
      <c r="V36" s="74"/>
      <c r="W36" s="74"/>
      <c r="X36" s="86">
        <f>SUM(X28:X35)</f>
        <v>19106640</v>
      </c>
      <c r="Y36" s="74"/>
      <c r="Z36" s="74"/>
    </row>
    <row r="37" spans="1:33">
      <c r="A37" s="139" t="s">
        <v>88</v>
      </c>
      <c r="B37" s="140"/>
      <c r="C37" s="140"/>
      <c r="D37" s="140"/>
      <c r="E37" s="140"/>
      <c r="F37" s="140"/>
      <c r="G37" s="140"/>
      <c r="H37" s="140"/>
      <c r="I37" s="141"/>
      <c r="J37" s="64">
        <f>+J36+J27</f>
        <v>33002984</v>
      </c>
      <c r="K37" s="74"/>
      <c r="L37" s="74"/>
      <c r="M37" s="74"/>
      <c r="N37" s="74"/>
      <c r="O37" s="74"/>
      <c r="P37" s="74"/>
      <c r="Q37" s="86">
        <f>+Q36+Q27</f>
        <v>32587674</v>
      </c>
      <c r="R37" s="74"/>
      <c r="S37" s="74"/>
      <c r="T37" s="74"/>
      <c r="U37" s="74"/>
      <c r="V37" s="74"/>
      <c r="W37" s="74"/>
      <c r="X37" s="86">
        <f>+X36+X27</f>
        <v>32821390</v>
      </c>
      <c r="Y37" s="74"/>
      <c r="Z37" s="74"/>
    </row>
    <row r="40" spans="1:33">
      <c r="A40" s="38" t="s">
        <v>144</v>
      </c>
      <c r="B40" s="3"/>
      <c r="C40" s="3"/>
      <c r="D40" s="35"/>
      <c r="E40" s="3"/>
      <c r="F40" s="3"/>
      <c r="G40" s="63"/>
      <c r="H40" s="63"/>
      <c r="I40" s="3"/>
      <c r="J40" s="3"/>
      <c r="K40" s="3"/>
      <c r="L40" s="3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spans="1:33">
      <c r="A41" s="3"/>
      <c r="B41" s="4"/>
      <c r="C41" s="4"/>
      <c r="D41" s="35"/>
      <c r="E41" s="4"/>
      <c r="F41" s="142" t="s">
        <v>50</v>
      </c>
      <c r="G41" s="142"/>
      <c r="H41" s="142"/>
      <c r="I41" s="142"/>
      <c r="J41" s="142"/>
      <c r="K41" s="142"/>
      <c r="L41" s="142"/>
      <c r="M41" s="143" t="s">
        <v>29</v>
      </c>
      <c r="N41" s="143"/>
      <c r="O41" s="143"/>
      <c r="P41" s="143"/>
      <c r="Q41" s="143"/>
      <c r="R41" s="143"/>
      <c r="S41" s="143"/>
      <c r="T41" s="142" t="s">
        <v>49</v>
      </c>
      <c r="U41" s="142"/>
      <c r="V41" s="142"/>
      <c r="W41" s="142"/>
      <c r="X41" s="142"/>
      <c r="Y41" s="142"/>
      <c r="Z41" s="142"/>
      <c r="AA41" s="142" t="s">
        <v>145</v>
      </c>
      <c r="AB41" s="142"/>
      <c r="AC41" s="142"/>
      <c r="AD41" s="142"/>
      <c r="AE41" s="142"/>
      <c r="AF41" s="142"/>
      <c r="AG41" s="142"/>
    </row>
    <row r="42" spans="1:33" ht="63.75">
      <c r="A42" s="44" t="s">
        <v>70</v>
      </c>
      <c r="B42" s="64" t="s">
        <v>71</v>
      </c>
      <c r="C42" s="44" t="s">
        <v>72</v>
      </c>
      <c r="D42" s="44" t="s">
        <v>73</v>
      </c>
      <c r="E42" s="64" t="s">
        <v>74</v>
      </c>
      <c r="F42" s="64" t="s">
        <v>75</v>
      </c>
      <c r="G42" s="64" t="s">
        <v>76</v>
      </c>
      <c r="H42" s="64" t="s">
        <v>77</v>
      </c>
      <c r="I42" s="64" t="s">
        <v>78</v>
      </c>
      <c r="J42" s="64" t="s">
        <v>79</v>
      </c>
      <c r="K42" s="64" t="s">
        <v>80</v>
      </c>
      <c r="L42" s="64" t="s">
        <v>81</v>
      </c>
      <c r="M42" s="64" t="s">
        <v>75</v>
      </c>
      <c r="N42" s="64" t="s">
        <v>76</v>
      </c>
      <c r="O42" s="64" t="s">
        <v>77</v>
      </c>
      <c r="P42" s="64" t="s">
        <v>78</v>
      </c>
      <c r="Q42" s="64" t="s">
        <v>79</v>
      </c>
      <c r="R42" s="64" t="s">
        <v>80</v>
      </c>
      <c r="S42" s="64" t="s">
        <v>81</v>
      </c>
      <c r="T42" s="64" t="s">
        <v>75</v>
      </c>
      <c r="U42" s="98" t="s">
        <v>76</v>
      </c>
      <c r="V42" s="98" t="s">
        <v>77</v>
      </c>
      <c r="W42" s="98" t="s">
        <v>78</v>
      </c>
      <c r="X42" s="98" t="s">
        <v>79</v>
      </c>
      <c r="Y42" s="64" t="s">
        <v>80</v>
      </c>
      <c r="Z42" s="64" t="s">
        <v>81</v>
      </c>
      <c r="AA42" s="64" t="s">
        <v>75</v>
      </c>
      <c r="AB42" s="98" t="s">
        <v>76</v>
      </c>
      <c r="AC42" s="98" t="s">
        <v>77</v>
      </c>
      <c r="AD42" s="98" t="s">
        <v>78</v>
      </c>
      <c r="AE42" s="98" t="s">
        <v>79</v>
      </c>
      <c r="AF42" s="64" t="s">
        <v>80</v>
      </c>
      <c r="AG42" s="64" t="s">
        <v>81</v>
      </c>
    </row>
    <row r="43" spans="1:33" ht="63.75">
      <c r="A43" s="99">
        <v>1</v>
      </c>
      <c r="B43" s="25" t="s">
        <v>146</v>
      </c>
      <c r="C43" s="40" t="s">
        <v>147</v>
      </c>
      <c r="D43" s="25" t="s">
        <v>148</v>
      </c>
      <c r="E43" s="25">
        <v>1</v>
      </c>
      <c r="F43" s="100"/>
      <c r="G43" s="100"/>
      <c r="H43" s="65"/>
      <c r="I43" s="65"/>
      <c r="J43" s="65"/>
      <c r="K43" s="100"/>
      <c r="L43" s="100"/>
      <c r="M43" s="69" t="s">
        <v>149</v>
      </c>
      <c r="N43" s="101">
        <v>3964444</v>
      </c>
      <c r="O43" s="102">
        <v>753244.36</v>
      </c>
      <c r="P43" s="102">
        <v>4717688.3599999994</v>
      </c>
      <c r="Q43" s="103">
        <v>4717688.3599999994</v>
      </c>
      <c r="R43" s="65" t="s">
        <v>94</v>
      </c>
      <c r="S43" s="69" t="s">
        <v>150</v>
      </c>
      <c r="T43" s="100"/>
      <c r="U43" s="100"/>
      <c r="V43" s="100">
        <v>0</v>
      </c>
      <c r="W43" s="100">
        <v>0</v>
      </c>
      <c r="X43" s="100">
        <v>0</v>
      </c>
      <c r="Y43" s="100"/>
      <c r="Z43" s="100"/>
      <c r="AA43" s="75" t="s">
        <v>151</v>
      </c>
      <c r="AB43" s="78">
        <v>4033000</v>
      </c>
      <c r="AC43" s="78">
        <v>766270</v>
      </c>
      <c r="AD43" s="78">
        <v>4799270</v>
      </c>
      <c r="AE43" s="78">
        <v>4799270</v>
      </c>
      <c r="AF43" s="78" t="s">
        <v>152</v>
      </c>
      <c r="AG43" s="78" t="s">
        <v>153</v>
      </c>
    </row>
    <row r="44" spans="1:33" ht="114.75">
      <c r="A44" s="99">
        <v>2</v>
      </c>
      <c r="B44" s="25" t="s">
        <v>154</v>
      </c>
      <c r="C44" s="42" t="s">
        <v>155</v>
      </c>
      <c r="D44" s="25" t="s">
        <v>156</v>
      </c>
      <c r="E44" s="25">
        <v>1</v>
      </c>
      <c r="F44" s="100"/>
      <c r="G44" s="100"/>
      <c r="H44" s="65"/>
      <c r="I44" s="65"/>
      <c r="J44" s="65"/>
      <c r="K44" s="100"/>
      <c r="L44" s="100"/>
      <c r="M44" s="69" t="s">
        <v>149</v>
      </c>
      <c r="N44" s="101">
        <v>3742727</v>
      </c>
      <c r="O44" s="102">
        <v>711118.13</v>
      </c>
      <c r="P44" s="102">
        <v>4453845.13</v>
      </c>
      <c r="Q44" s="104">
        <v>4453845.13</v>
      </c>
      <c r="R44" s="65" t="s">
        <v>94</v>
      </c>
      <c r="S44" s="69" t="s">
        <v>150</v>
      </c>
      <c r="T44" s="105" t="s">
        <v>157</v>
      </c>
      <c r="U44" s="101">
        <v>3379220</v>
      </c>
      <c r="V44" s="102">
        <v>642051.80000000005</v>
      </c>
      <c r="W44" s="102">
        <v>4021271.8</v>
      </c>
      <c r="X44" s="103">
        <v>4021271.8</v>
      </c>
      <c r="Y44" s="65">
        <v>8</v>
      </c>
      <c r="Z44" s="65" t="s">
        <v>158</v>
      </c>
      <c r="AA44" s="75" t="s">
        <v>159</v>
      </c>
      <c r="AB44" s="78">
        <v>3779000</v>
      </c>
      <c r="AC44" s="78">
        <v>718010</v>
      </c>
      <c r="AD44" s="78">
        <v>4497010</v>
      </c>
      <c r="AE44" s="78">
        <v>4497010</v>
      </c>
      <c r="AF44" s="78" t="s">
        <v>152</v>
      </c>
      <c r="AG44" s="78" t="s">
        <v>153</v>
      </c>
    </row>
    <row r="45" spans="1:33" ht="38.25">
      <c r="A45" s="99">
        <v>4</v>
      </c>
      <c r="B45" s="25" t="s">
        <v>160</v>
      </c>
      <c r="C45" s="42" t="s">
        <v>161</v>
      </c>
      <c r="D45" s="25" t="s">
        <v>162</v>
      </c>
      <c r="E45" s="25">
        <v>1</v>
      </c>
      <c r="F45" s="70" t="s">
        <v>163</v>
      </c>
      <c r="G45" s="101">
        <v>3528600</v>
      </c>
      <c r="H45" s="101">
        <v>670434</v>
      </c>
      <c r="I45" s="101">
        <v>4199034</v>
      </c>
      <c r="J45" s="101">
        <v>4199034</v>
      </c>
      <c r="K45" s="65" t="s">
        <v>164</v>
      </c>
      <c r="L45" s="65" t="s">
        <v>165</v>
      </c>
      <c r="M45" s="69" t="s">
        <v>166</v>
      </c>
      <c r="N45" s="101">
        <v>3492045</v>
      </c>
      <c r="O45" s="102">
        <v>663488.55000000005</v>
      </c>
      <c r="P45" s="102">
        <v>4155533.55</v>
      </c>
      <c r="Q45" s="103">
        <v>4155533.55</v>
      </c>
      <c r="R45" s="65" t="s">
        <v>167</v>
      </c>
      <c r="S45" s="69" t="s">
        <v>168</v>
      </c>
      <c r="T45" s="100"/>
      <c r="U45" s="100"/>
      <c r="V45" s="100">
        <v>0</v>
      </c>
      <c r="W45" s="100">
        <v>0</v>
      </c>
      <c r="X45" s="100">
        <v>0</v>
      </c>
      <c r="Y45" s="100"/>
      <c r="Z45" s="100"/>
      <c r="AA45" s="75" t="s">
        <v>169</v>
      </c>
      <c r="AB45" s="78">
        <v>3509000</v>
      </c>
      <c r="AC45" s="78">
        <v>666710</v>
      </c>
      <c r="AD45" s="78">
        <v>4175710</v>
      </c>
      <c r="AE45" s="78">
        <v>4175710</v>
      </c>
      <c r="AF45" s="78" t="s">
        <v>170</v>
      </c>
      <c r="AG45" s="78" t="s">
        <v>153</v>
      </c>
    </row>
    <row r="46" spans="1:33">
      <c r="A46" s="139" t="s">
        <v>88</v>
      </c>
      <c r="B46" s="140"/>
      <c r="C46" s="140"/>
      <c r="D46" s="140"/>
      <c r="E46" s="140"/>
      <c r="F46" s="140"/>
      <c r="G46" s="140"/>
      <c r="H46" s="140"/>
      <c r="I46" s="141"/>
      <c r="J46" s="64">
        <f>SUM(J43:J45)</f>
        <v>4199034</v>
      </c>
      <c r="K46" s="71"/>
      <c r="L46" s="71"/>
      <c r="M46" s="71"/>
      <c r="N46" s="71"/>
      <c r="O46" s="71"/>
      <c r="P46" s="71"/>
      <c r="Q46" s="64">
        <f>SUM(Q43:Q45)</f>
        <v>13327067.039999999</v>
      </c>
      <c r="R46" s="71"/>
      <c r="S46" s="71"/>
      <c r="T46" s="71"/>
      <c r="U46" s="71"/>
      <c r="V46" s="71"/>
      <c r="W46" s="71"/>
      <c r="X46" s="106">
        <f>SUM(X43:X45)</f>
        <v>4021271.8</v>
      </c>
      <c r="Y46" s="71"/>
      <c r="Z46" s="71"/>
      <c r="AA46" s="71"/>
      <c r="AB46" s="71"/>
      <c r="AC46" s="71"/>
      <c r="AD46" s="71"/>
      <c r="AE46" s="86">
        <f>SUM(AE43:AE45)</f>
        <v>13471990</v>
      </c>
      <c r="AF46" s="71"/>
      <c r="AG46" s="71"/>
    </row>
    <row r="47" spans="1:33">
      <c r="A47" s="45"/>
      <c r="B47" s="45"/>
      <c r="C47" s="45"/>
      <c r="D47" s="45"/>
      <c r="E47" s="45"/>
      <c r="F47" s="45"/>
      <c r="G47" s="45"/>
      <c r="H47" s="45"/>
      <c r="I47" s="45"/>
      <c r="J47" s="107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50" spans="1:47">
      <c r="A50" s="38" t="s">
        <v>171</v>
      </c>
      <c r="B50" s="3"/>
      <c r="C50" s="3"/>
      <c r="D50" s="35"/>
      <c r="E50" s="3"/>
      <c r="F50" s="3"/>
      <c r="G50" s="63"/>
      <c r="H50" s="63"/>
      <c r="I50" s="3"/>
      <c r="J50" s="3"/>
      <c r="K50" s="3"/>
      <c r="L50" s="3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</row>
    <row r="51" spans="1:47">
      <c r="A51" s="3"/>
      <c r="B51" s="4"/>
      <c r="C51" s="4"/>
      <c r="D51" s="35"/>
      <c r="E51" s="4"/>
      <c r="F51" s="142" t="s">
        <v>50</v>
      </c>
      <c r="G51" s="142"/>
      <c r="H51" s="142"/>
      <c r="I51" s="142"/>
      <c r="J51" s="142"/>
      <c r="K51" s="142"/>
      <c r="L51" s="142"/>
      <c r="M51" s="142" t="s">
        <v>29</v>
      </c>
      <c r="N51" s="142"/>
      <c r="O51" s="142"/>
      <c r="P51" s="142"/>
      <c r="Q51" s="142"/>
      <c r="R51" s="142"/>
      <c r="S51" s="142"/>
      <c r="T51" s="142" t="s">
        <v>49</v>
      </c>
      <c r="U51" s="142"/>
      <c r="V51" s="142"/>
      <c r="W51" s="142"/>
      <c r="X51" s="142"/>
      <c r="Y51" s="142"/>
      <c r="Z51" s="142"/>
      <c r="AA51" s="142" t="s">
        <v>172</v>
      </c>
      <c r="AB51" s="142"/>
      <c r="AC51" s="142"/>
      <c r="AD51" s="142"/>
      <c r="AE51" s="142"/>
      <c r="AF51" s="142"/>
      <c r="AG51" s="142"/>
      <c r="AH51" s="142" t="s">
        <v>145</v>
      </c>
      <c r="AI51" s="142"/>
      <c r="AJ51" s="142"/>
      <c r="AK51" s="142"/>
      <c r="AL51" s="142"/>
      <c r="AM51" s="142"/>
      <c r="AN51" s="142"/>
      <c r="AO51" s="144" t="s">
        <v>97</v>
      </c>
      <c r="AP51" s="144"/>
      <c r="AQ51" s="144"/>
      <c r="AR51" s="144"/>
      <c r="AS51" s="144"/>
      <c r="AT51" s="144"/>
      <c r="AU51" s="144"/>
    </row>
    <row r="52" spans="1:47" ht="63.75">
      <c r="A52" s="44" t="s">
        <v>70</v>
      </c>
      <c r="B52" s="64" t="s">
        <v>71</v>
      </c>
      <c r="C52" s="44" t="s">
        <v>72</v>
      </c>
      <c r="D52" s="44" t="s">
        <v>73</v>
      </c>
      <c r="E52" s="64" t="s">
        <v>74</v>
      </c>
      <c r="F52" s="64" t="s">
        <v>75</v>
      </c>
      <c r="G52" s="64" t="s">
        <v>76</v>
      </c>
      <c r="H52" s="64" t="s">
        <v>77</v>
      </c>
      <c r="I52" s="64" t="s">
        <v>78</v>
      </c>
      <c r="J52" s="64" t="s">
        <v>79</v>
      </c>
      <c r="K52" s="64" t="s">
        <v>80</v>
      </c>
      <c r="L52" s="64" t="s">
        <v>81</v>
      </c>
      <c r="M52" s="64" t="s">
        <v>75</v>
      </c>
      <c r="N52" s="64" t="s">
        <v>76</v>
      </c>
      <c r="O52" s="64" t="s">
        <v>77</v>
      </c>
      <c r="P52" s="64" t="s">
        <v>78</v>
      </c>
      <c r="Q52" s="64" t="s">
        <v>79</v>
      </c>
      <c r="R52" s="64" t="s">
        <v>80</v>
      </c>
      <c r="S52" s="64" t="s">
        <v>81</v>
      </c>
      <c r="T52" s="64" t="s">
        <v>75</v>
      </c>
      <c r="U52" s="98" t="s">
        <v>76</v>
      </c>
      <c r="V52" s="98" t="s">
        <v>77</v>
      </c>
      <c r="W52" s="98" t="s">
        <v>78</v>
      </c>
      <c r="X52" s="98" t="s">
        <v>79</v>
      </c>
      <c r="Y52" s="64" t="s">
        <v>80</v>
      </c>
      <c r="Z52" s="64" t="s">
        <v>81</v>
      </c>
      <c r="AA52" s="64" t="s">
        <v>75</v>
      </c>
      <c r="AB52" s="98" t="s">
        <v>76</v>
      </c>
      <c r="AC52" s="98" t="s">
        <v>77</v>
      </c>
      <c r="AD52" s="98" t="s">
        <v>78</v>
      </c>
      <c r="AE52" s="98" t="s">
        <v>79</v>
      </c>
      <c r="AF52" s="64" t="s">
        <v>80</v>
      </c>
      <c r="AG52" s="64" t="s">
        <v>81</v>
      </c>
      <c r="AH52" s="64" t="s">
        <v>75</v>
      </c>
      <c r="AI52" s="98" t="s">
        <v>76</v>
      </c>
      <c r="AJ52" s="98" t="s">
        <v>77</v>
      </c>
      <c r="AK52" s="98" t="s">
        <v>78</v>
      </c>
      <c r="AL52" s="98" t="s">
        <v>79</v>
      </c>
      <c r="AM52" s="64" t="s">
        <v>80</v>
      </c>
      <c r="AN52" s="64" t="s">
        <v>81</v>
      </c>
      <c r="AO52" s="64" t="s">
        <v>75</v>
      </c>
      <c r="AP52" s="64" t="s">
        <v>76</v>
      </c>
      <c r="AQ52" s="64" t="s">
        <v>77</v>
      </c>
      <c r="AR52" s="64" t="s">
        <v>78</v>
      </c>
      <c r="AS52" s="64" t="s">
        <v>79</v>
      </c>
      <c r="AT52" s="64" t="s">
        <v>80</v>
      </c>
      <c r="AU52" s="64" t="s">
        <v>81</v>
      </c>
    </row>
    <row r="53" spans="1:47" ht="140.25">
      <c r="A53" s="108">
        <v>1</v>
      </c>
      <c r="B53" s="99" t="s">
        <v>173</v>
      </c>
      <c r="C53" s="70" t="s">
        <v>174</v>
      </c>
      <c r="D53" s="109" t="s">
        <v>175</v>
      </c>
      <c r="E53" s="99">
        <v>1</v>
      </c>
      <c r="F53" s="108" t="s">
        <v>176</v>
      </c>
      <c r="G53" s="78">
        <v>4210800</v>
      </c>
      <c r="H53" s="78">
        <v>800052</v>
      </c>
      <c r="I53" s="78">
        <v>5010852</v>
      </c>
      <c r="J53" s="78">
        <v>5010852</v>
      </c>
      <c r="K53" s="65" t="s">
        <v>177</v>
      </c>
      <c r="L53" s="65" t="s">
        <v>178</v>
      </c>
      <c r="M53" s="65" t="s">
        <v>175</v>
      </c>
      <c r="N53" s="102">
        <v>5070800</v>
      </c>
      <c r="O53" s="102">
        <v>963452</v>
      </c>
      <c r="P53" s="102">
        <v>6034252</v>
      </c>
      <c r="Q53" s="102">
        <v>6034252</v>
      </c>
      <c r="R53" s="65" t="s">
        <v>179</v>
      </c>
      <c r="S53" s="65" t="s">
        <v>180</v>
      </c>
      <c r="T53" s="100"/>
      <c r="U53" s="78">
        <v>4513000</v>
      </c>
      <c r="V53" s="78">
        <v>857470</v>
      </c>
      <c r="W53" s="78">
        <v>5370470</v>
      </c>
      <c r="X53" s="78">
        <v>5370470</v>
      </c>
      <c r="Y53" s="76" t="s">
        <v>181</v>
      </c>
      <c r="Z53" s="76" t="s">
        <v>87</v>
      </c>
      <c r="AA53" s="99" t="s">
        <v>176</v>
      </c>
      <c r="AB53" s="78">
        <v>4790000</v>
      </c>
      <c r="AC53" s="78">
        <f>+AB53*0.19</f>
        <v>910100</v>
      </c>
      <c r="AD53" s="78">
        <f>+AC53+AB53</f>
        <v>5700100</v>
      </c>
      <c r="AE53" s="78">
        <f>+AD53*E53</f>
        <v>5700100</v>
      </c>
      <c r="AF53" s="78"/>
      <c r="AG53" s="105" t="s">
        <v>182</v>
      </c>
      <c r="AH53" s="109" t="s">
        <v>175</v>
      </c>
      <c r="AI53" s="78">
        <v>4970000</v>
      </c>
      <c r="AJ53" s="78">
        <f>+AI53*0.19</f>
        <v>944300</v>
      </c>
      <c r="AK53" s="78">
        <f>+AI53*1.19</f>
        <v>5914300</v>
      </c>
      <c r="AL53" s="78">
        <f>+AK53*E53</f>
        <v>5914300</v>
      </c>
      <c r="AM53" s="78" t="s">
        <v>183</v>
      </c>
      <c r="AN53" s="65" t="s">
        <v>184</v>
      </c>
      <c r="AO53" s="70" t="s">
        <v>185</v>
      </c>
      <c r="AP53" s="78">
        <v>3766000</v>
      </c>
      <c r="AQ53" s="78">
        <v>715540</v>
      </c>
      <c r="AR53" s="78">
        <v>4481540</v>
      </c>
      <c r="AS53" s="78">
        <v>4481540</v>
      </c>
      <c r="AT53" s="78">
        <v>45</v>
      </c>
      <c r="AU53" s="78">
        <v>365</v>
      </c>
    </row>
    <row r="54" spans="1:47">
      <c r="A54" s="139" t="s">
        <v>88</v>
      </c>
      <c r="B54" s="140"/>
      <c r="C54" s="140"/>
      <c r="D54" s="140"/>
      <c r="E54" s="140"/>
      <c r="F54" s="140"/>
      <c r="G54" s="140"/>
      <c r="H54" s="140"/>
      <c r="I54" s="141"/>
      <c r="J54" s="64">
        <f>SUM(J53:J53)</f>
        <v>5010852</v>
      </c>
      <c r="K54" s="71"/>
      <c r="L54" s="71"/>
      <c r="M54" s="71"/>
      <c r="N54" s="71"/>
      <c r="O54" s="71"/>
      <c r="P54" s="71"/>
      <c r="Q54" s="64">
        <f>SUM(Q53:Q53)</f>
        <v>6034252</v>
      </c>
      <c r="R54" s="71"/>
      <c r="S54" s="71"/>
      <c r="T54" s="71"/>
      <c r="U54" s="71"/>
      <c r="V54" s="71"/>
      <c r="W54" s="71"/>
      <c r="X54" s="86">
        <f>SUM(X53)</f>
        <v>5370470</v>
      </c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95">
        <f>SUM(AL53)</f>
        <v>5914300</v>
      </c>
      <c r="AM54" s="71"/>
      <c r="AN54" s="71"/>
      <c r="AO54" s="71"/>
      <c r="AP54" s="71"/>
      <c r="AQ54" s="71"/>
      <c r="AR54" s="71"/>
      <c r="AS54" s="95">
        <f>SUM(AS53)</f>
        <v>4481540</v>
      </c>
      <c r="AT54" s="71"/>
      <c r="AU54" s="71"/>
    </row>
    <row r="55" spans="1:47">
      <c r="A55" s="45"/>
      <c r="B55" s="45"/>
      <c r="C55" s="45"/>
      <c r="D55" s="45"/>
      <c r="E55" s="45"/>
      <c r="F55" s="45"/>
      <c r="G55" s="45"/>
      <c r="H55" s="45"/>
      <c r="I55" s="45"/>
      <c r="J55" s="107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</row>
    <row r="56" spans="1:4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</row>
    <row r="58" spans="1:47">
      <c r="A58" s="38" t="s">
        <v>186</v>
      </c>
      <c r="B58" s="3"/>
      <c r="C58" s="3"/>
      <c r="D58" s="35"/>
      <c r="E58" s="3"/>
      <c r="F58" s="3"/>
      <c r="G58" s="63"/>
      <c r="H58" s="63"/>
      <c r="I58" s="3"/>
      <c r="J58" s="3"/>
      <c r="K58" s="3"/>
      <c r="L58" s="3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</row>
    <row r="59" spans="1:47">
      <c r="A59" s="3"/>
      <c r="B59" s="4"/>
      <c r="C59" s="4"/>
      <c r="D59" s="35"/>
      <c r="E59" s="4"/>
      <c r="F59" s="143" t="s">
        <v>50</v>
      </c>
      <c r="G59" s="143"/>
      <c r="H59" s="143"/>
      <c r="I59" s="143"/>
      <c r="J59" s="143"/>
      <c r="K59" s="143"/>
      <c r="L59" s="143"/>
      <c r="M59" s="142" t="s">
        <v>29</v>
      </c>
      <c r="N59" s="142"/>
      <c r="O59" s="142"/>
      <c r="P59" s="142"/>
      <c r="Q59" s="142"/>
      <c r="R59" s="142"/>
      <c r="S59" s="142"/>
      <c r="T59" s="142" t="s">
        <v>30</v>
      </c>
      <c r="U59" s="142"/>
      <c r="V59" s="142"/>
      <c r="W59" s="142"/>
      <c r="X59" s="142"/>
      <c r="Y59" s="142"/>
      <c r="Z59" s="142"/>
      <c r="AA59" s="143" t="s">
        <v>45</v>
      </c>
      <c r="AB59" s="143"/>
      <c r="AC59" s="143"/>
      <c r="AD59" s="143"/>
      <c r="AE59" s="143"/>
      <c r="AF59" s="143"/>
      <c r="AG59" s="143"/>
      <c r="AH59" s="142" t="s">
        <v>49</v>
      </c>
      <c r="AI59" s="142"/>
      <c r="AJ59" s="142"/>
      <c r="AK59" s="142"/>
      <c r="AL59" s="142"/>
      <c r="AM59" s="142"/>
      <c r="AN59" s="142"/>
      <c r="AO59" s="144" t="s">
        <v>97</v>
      </c>
      <c r="AP59" s="144"/>
      <c r="AQ59" s="144"/>
      <c r="AR59" s="144"/>
      <c r="AS59" s="144"/>
      <c r="AT59" s="144"/>
      <c r="AU59" s="144"/>
    </row>
    <row r="60" spans="1:47" ht="63.75">
      <c r="A60" s="44" t="s">
        <v>70</v>
      </c>
      <c r="B60" s="64" t="s">
        <v>71</v>
      </c>
      <c r="C60" s="64" t="s">
        <v>72</v>
      </c>
      <c r="D60" s="44" t="s">
        <v>73</v>
      </c>
      <c r="E60" s="64" t="s">
        <v>74</v>
      </c>
      <c r="F60" s="64" t="s">
        <v>75</v>
      </c>
      <c r="G60" s="64" t="s">
        <v>76</v>
      </c>
      <c r="H60" s="64" t="s">
        <v>77</v>
      </c>
      <c r="I60" s="64" t="s">
        <v>78</v>
      </c>
      <c r="J60" s="64" t="s">
        <v>79</v>
      </c>
      <c r="K60" s="64" t="s">
        <v>80</v>
      </c>
      <c r="L60" s="64" t="s">
        <v>81</v>
      </c>
      <c r="M60" s="64" t="s">
        <v>75</v>
      </c>
      <c r="N60" s="64" t="s">
        <v>76</v>
      </c>
      <c r="O60" s="64" t="s">
        <v>77</v>
      </c>
      <c r="P60" s="64" t="s">
        <v>78</v>
      </c>
      <c r="Q60" s="64" t="s">
        <v>79</v>
      </c>
      <c r="R60" s="64" t="s">
        <v>80</v>
      </c>
      <c r="S60" s="64" t="s">
        <v>81</v>
      </c>
      <c r="T60" s="64" t="s">
        <v>75</v>
      </c>
      <c r="U60" s="64" t="s">
        <v>76</v>
      </c>
      <c r="V60" s="64" t="s">
        <v>77</v>
      </c>
      <c r="W60" s="64" t="s">
        <v>78</v>
      </c>
      <c r="X60" s="64" t="s">
        <v>79</v>
      </c>
      <c r="Y60" s="64" t="s">
        <v>80</v>
      </c>
      <c r="Z60" s="64" t="s">
        <v>81</v>
      </c>
      <c r="AA60" s="64" t="s">
        <v>75</v>
      </c>
      <c r="AB60" s="64" t="s">
        <v>76</v>
      </c>
      <c r="AC60" s="64" t="s">
        <v>77</v>
      </c>
      <c r="AD60" s="64" t="s">
        <v>78</v>
      </c>
      <c r="AE60" s="64" t="s">
        <v>79</v>
      </c>
      <c r="AF60" s="64" t="s">
        <v>80</v>
      </c>
      <c r="AG60" s="64" t="s">
        <v>81</v>
      </c>
      <c r="AH60" s="64" t="s">
        <v>75</v>
      </c>
      <c r="AI60" s="98" t="s">
        <v>76</v>
      </c>
      <c r="AJ60" s="98" t="s">
        <v>77</v>
      </c>
      <c r="AK60" s="98" t="s">
        <v>78</v>
      </c>
      <c r="AL60" s="98" t="s">
        <v>79</v>
      </c>
      <c r="AM60" s="64" t="s">
        <v>80</v>
      </c>
      <c r="AN60" s="64" t="s">
        <v>81</v>
      </c>
      <c r="AO60" s="64" t="s">
        <v>75</v>
      </c>
      <c r="AP60" s="98" t="s">
        <v>76</v>
      </c>
      <c r="AQ60" s="98" t="s">
        <v>77</v>
      </c>
      <c r="AR60" s="98" t="s">
        <v>78</v>
      </c>
      <c r="AS60" s="98" t="s">
        <v>79</v>
      </c>
      <c r="AT60" s="64" t="s">
        <v>80</v>
      </c>
      <c r="AU60" s="64" t="s">
        <v>81</v>
      </c>
    </row>
    <row r="61" spans="1:47" ht="89.25">
      <c r="A61" s="99">
        <v>1</v>
      </c>
      <c r="B61" s="110" t="str">
        <f>UPPER('[1]ÍTEM 7 - TEC PROD HORTÍCOLA'!$B$10)</f>
        <v>TERMOMETRO INFRAROJO</v>
      </c>
      <c r="C61" s="70" t="s">
        <v>187</v>
      </c>
      <c r="D61" s="109" t="s">
        <v>188</v>
      </c>
      <c r="E61" s="99">
        <v>1</v>
      </c>
      <c r="F61" s="105" t="s">
        <v>189</v>
      </c>
      <c r="G61" s="77">
        <v>358900</v>
      </c>
      <c r="H61" s="76">
        <v>68191</v>
      </c>
      <c r="I61" s="76">
        <v>427091</v>
      </c>
      <c r="J61" s="76">
        <v>427091</v>
      </c>
      <c r="K61" s="77" t="s">
        <v>177</v>
      </c>
      <c r="L61" s="77" t="s">
        <v>178</v>
      </c>
      <c r="M61" s="79" t="s">
        <v>188</v>
      </c>
      <c r="N61" s="77">
        <v>478824</v>
      </c>
      <c r="O61" s="77">
        <v>90976.56</v>
      </c>
      <c r="P61" s="77">
        <v>569800.55999999994</v>
      </c>
      <c r="Q61" s="77">
        <v>569800.55999999994</v>
      </c>
      <c r="R61" s="100" t="s">
        <v>190</v>
      </c>
      <c r="S61" s="100" t="s">
        <v>180</v>
      </c>
      <c r="T61" s="79" t="s">
        <v>191</v>
      </c>
      <c r="U61" s="77">
        <v>453000</v>
      </c>
      <c r="V61" s="77">
        <v>86070</v>
      </c>
      <c r="W61" s="77">
        <v>539070</v>
      </c>
      <c r="X61" s="77">
        <v>539070</v>
      </c>
      <c r="Y61" s="100" t="s">
        <v>192</v>
      </c>
      <c r="Z61" s="100">
        <v>365</v>
      </c>
      <c r="AA61" s="105" t="s">
        <v>193</v>
      </c>
      <c r="AB61" s="77">
        <v>312700</v>
      </c>
      <c r="AC61" s="77">
        <v>59413</v>
      </c>
      <c r="AD61" s="77">
        <v>372113</v>
      </c>
      <c r="AE61" s="111">
        <v>372113</v>
      </c>
      <c r="AF61" s="100">
        <v>60</v>
      </c>
      <c r="AG61" s="100">
        <v>370</v>
      </c>
      <c r="AH61" s="105" t="s">
        <v>194</v>
      </c>
      <c r="AI61" s="101">
        <v>480000</v>
      </c>
      <c r="AJ61" s="102">
        <v>91200</v>
      </c>
      <c r="AK61" s="102">
        <v>571200</v>
      </c>
      <c r="AL61" s="102">
        <v>571200</v>
      </c>
      <c r="AM61" s="65" t="s">
        <v>195</v>
      </c>
      <c r="AN61" s="65" t="s">
        <v>196</v>
      </c>
      <c r="AO61" s="105" t="s">
        <v>197</v>
      </c>
      <c r="AP61" s="77">
        <v>494000</v>
      </c>
      <c r="AQ61" s="77">
        <v>93860</v>
      </c>
      <c r="AR61" s="77">
        <v>587860</v>
      </c>
      <c r="AS61" s="77">
        <v>587860</v>
      </c>
      <c r="AT61" s="100">
        <v>45</v>
      </c>
      <c r="AU61" s="100">
        <v>365</v>
      </c>
    </row>
    <row r="62" spans="1:47" ht="38.25">
      <c r="A62" s="99">
        <v>2</v>
      </c>
      <c r="B62" s="110" t="s">
        <v>198</v>
      </c>
      <c r="C62" s="70" t="s">
        <v>199</v>
      </c>
      <c r="D62" s="109" t="s">
        <v>200</v>
      </c>
      <c r="E62" s="99">
        <v>1</v>
      </c>
      <c r="F62" s="105" t="s">
        <v>201</v>
      </c>
      <c r="G62" s="77">
        <v>377900</v>
      </c>
      <c r="H62" s="76">
        <v>71801</v>
      </c>
      <c r="I62" s="76">
        <v>449701</v>
      </c>
      <c r="J62" s="112">
        <v>449701</v>
      </c>
      <c r="K62" s="77" t="s">
        <v>177</v>
      </c>
      <c r="L62" s="77" t="s">
        <v>178</v>
      </c>
      <c r="M62" s="77" t="s">
        <v>200</v>
      </c>
      <c r="N62" s="77">
        <v>435400</v>
      </c>
      <c r="O62" s="77">
        <v>82726</v>
      </c>
      <c r="P62" s="77">
        <v>518126</v>
      </c>
      <c r="Q62" s="77">
        <v>518126</v>
      </c>
      <c r="R62" s="100" t="s">
        <v>179</v>
      </c>
      <c r="S62" s="100" t="s">
        <v>180</v>
      </c>
      <c r="T62" s="77"/>
      <c r="U62" s="77"/>
      <c r="V62" s="77"/>
      <c r="W62" s="77"/>
      <c r="X62" s="77"/>
      <c r="Y62" s="100"/>
      <c r="Z62" s="100">
        <v>365</v>
      </c>
      <c r="AA62" s="105" t="s">
        <v>202</v>
      </c>
      <c r="AB62" s="77">
        <v>437100</v>
      </c>
      <c r="AC62" s="77">
        <v>83049</v>
      </c>
      <c r="AD62" s="77">
        <v>520149</v>
      </c>
      <c r="AE62" s="77">
        <v>520149</v>
      </c>
      <c r="AF62" s="100">
        <v>60</v>
      </c>
      <c r="AG62" s="100">
        <v>370</v>
      </c>
      <c r="AH62" s="100"/>
      <c r="AI62" s="100"/>
      <c r="AJ62" s="65"/>
      <c r="AK62" s="65"/>
      <c r="AL62" s="65"/>
      <c r="AM62" s="100"/>
      <c r="AN62" s="100"/>
      <c r="AO62" s="105" t="s">
        <v>203</v>
      </c>
      <c r="AP62" s="77">
        <v>442000</v>
      </c>
      <c r="AQ62" s="77">
        <v>83980</v>
      </c>
      <c r="AR62" s="77">
        <v>525980</v>
      </c>
      <c r="AS62" s="77">
        <v>525980</v>
      </c>
      <c r="AT62" s="100">
        <v>45</v>
      </c>
      <c r="AU62" s="100">
        <v>365</v>
      </c>
    </row>
    <row r="63" spans="1:47" ht="38.25">
      <c r="A63" s="99">
        <v>4</v>
      </c>
      <c r="B63" s="110" t="s">
        <v>204</v>
      </c>
      <c r="C63" s="70" t="s">
        <v>205</v>
      </c>
      <c r="D63" s="109" t="s">
        <v>206</v>
      </c>
      <c r="E63" s="99">
        <v>1</v>
      </c>
      <c r="F63" s="105" t="s">
        <v>207</v>
      </c>
      <c r="G63" s="77">
        <v>411400</v>
      </c>
      <c r="H63" s="76">
        <v>78166</v>
      </c>
      <c r="I63" s="76">
        <v>489566</v>
      </c>
      <c r="J63" s="76">
        <v>489566</v>
      </c>
      <c r="K63" s="77" t="s">
        <v>177</v>
      </c>
      <c r="L63" s="77" t="s">
        <v>178</v>
      </c>
      <c r="M63" s="77"/>
      <c r="N63" s="77"/>
      <c r="O63" s="77"/>
      <c r="P63" s="77"/>
      <c r="Q63" s="77"/>
      <c r="R63" s="100"/>
      <c r="S63" s="100"/>
      <c r="T63" s="77"/>
      <c r="U63" s="77"/>
      <c r="V63" s="77"/>
      <c r="W63" s="77"/>
      <c r="X63" s="77"/>
      <c r="Y63" s="100"/>
      <c r="Z63" s="100"/>
      <c r="AA63" s="105" t="s">
        <v>208</v>
      </c>
      <c r="AB63" s="77">
        <v>500900</v>
      </c>
      <c r="AC63" s="77">
        <v>95171</v>
      </c>
      <c r="AD63" s="77">
        <v>596071</v>
      </c>
      <c r="AE63" s="77">
        <v>596071</v>
      </c>
      <c r="AF63" s="100">
        <v>60</v>
      </c>
      <c r="AG63" s="100">
        <v>370</v>
      </c>
      <c r="AH63" s="100"/>
      <c r="AI63" s="100"/>
      <c r="AJ63" s="65"/>
      <c r="AK63" s="65"/>
      <c r="AL63" s="65"/>
      <c r="AM63" s="100"/>
      <c r="AN63" s="100"/>
      <c r="AO63" s="105" t="s">
        <v>209</v>
      </c>
      <c r="AP63" s="77">
        <v>319000</v>
      </c>
      <c r="AQ63" s="77">
        <v>60610</v>
      </c>
      <c r="AR63" s="77">
        <v>379610</v>
      </c>
      <c r="AS63" s="111">
        <v>379610</v>
      </c>
      <c r="AT63" s="100">
        <v>45</v>
      </c>
      <c r="AU63" s="100">
        <v>60</v>
      </c>
    </row>
    <row r="64" spans="1:47">
      <c r="A64" s="139" t="s">
        <v>88</v>
      </c>
      <c r="B64" s="140"/>
      <c r="C64" s="140"/>
      <c r="D64" s="140"/>
      <c r="E64" s="140"/>
      <c r="F64" s="140"/>
      <c r="G64" s="140"/>
      <c r="H64" s="140"/>
      <c r="I64" s="141"/>
      <c r="J64" s="64">
        <f>SUM(J61:J63)</f>
        <v>1366358</v>
      </c>
      <c r="K64" s="71"/>
      <c r="L64" s="71"/>
      <c r="M64" s="71"/>
      <c r="N64" s="71"/>
      <c r="O64" s="71"/>
      <c r="P64" s="71"/>
      <c r="Q64" s="64">
        <f>SUM(Q61:Q63)</f>
        <v>1087926.56</v>
      </c>
      <c r="R64" s="71"/>
      <c r="S64" s="71"/>
      <c r="T64" s="71"/>
      <c r="U64" s="71"/>
      <c r="V64" s="71"/>
      <c r="W64" s="71"/>
      <c r="X64" s="64">
        <f>SUM(X61:X63)</f>
        <v>539070</v>
      </c>
      <c r="Y64" s="71"/>
      <c r="Z64" s="71"/>
      <c r="AA64" s="71"/>
      <c r="AB64" s="71"/>
      <c r="AC64" s="71"/>
      <c r="AD64" s="71"/>
      <c r="AE64" s="86">
        <f>SUM(AE61:AE63)</f>
        <v>1488333</v>
      </c>
      <c r="AF64" s="71"/>
      <c r="AG64" s="71"/>
      <c r="AH64" s="71"/>
      <c r="AI64" s="71"/>
      <c r="AJ64" s="71"/>
      <c r="AK64" s="71"/>
      <c r="AL64" s="86">
        <f>SUM(AL61:AL63)</f>
        <v>571200</v>
      </c>
      <c r="AM64" s="71"/>
      <c r="AN64" s="71"/>
      <c r="AO64" s="71"/>
      <c r="AP64" s="71"/>
      <c r="AQ64" s="71"/>
      <c r="AR64" s="71"/>
      <c r="AS64" s="86">
        <f>SUM(AS61:AS63)</f>
        <v>1493450</v>
      </c>
      <c r="AT64" s="71"/>
      <c r="AU64" s="71"/>
    </row>
    <row r="67" spans="1:27">
      <c r="A67" s="38" t="s">
        <v>210</v>
      </c>
      <c r="B67" s="3"/>
      <c r="C67" s="3"/>
      <c r="D67" s="3"/>
      <c r="E67" s="3"/>
      <c r="F67" s="3"/>
      <c r="G67" s="63"/>
      <c r="H67" s="63"/>
      <c r="I67" s="3"/>
      <c r="J67" s="3"/>
      <c r="K67" s="3"/>
      <c r="L67" s="3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  <row r="68" spans="1:27">
      <c r="A68" s="3"/>
      <c r="B68" s="4"/>
      <c r="C68" s="4"/>
      <c r="D68" s="4"/>
      <c r="E68" s="4"/>
      <c r="F68" s="142" t="s">
        <v>29</v>
      </c>
      <c r="G68" s="142"/>
      <c r="H68" s="142"/>
      <c r="I68" s="142"/>
      <c r="J68" s="142"/>
      <c r="K68" s="142"/>
      <c r="L68" s="142"/>
      <c r="M68" s="143" t="s">
        <v>30</v>
      </c>
      <c r="N68" s="143"/>
      <c r="O68" s="143"/>
      <c r="P68" s="143"/>
      <c r="Q68" s="143"/>
      <c r="R68" s="143"/>
      <c r="S68" s="143"/>
      <c r="T68" s="138" t="s">
        <v>97</v>
      </c>
      <c r="U68" s="138"/>
      <c r="V68" s="138"/>
      <c r="W68" s="138"/>
      <c r="X68" s="138"/>
      <c r="Y68" s="138"/>
      <c r="Z68" s="138"/>
      <c r="AA68" s="71"/>
    </row>
    <row r="69" spans="1:27" ht="63.75">
      <c r="A69" s="44" t="s">
        <v>70</v>
      </c>
      <c r="B69" s="64" t="s">
        <v>71</v>
      </c>
      <c r="C69" s="44" t="s">
        <v>72</v>
      </c>
      <c r="D69" s="44" t="s">
        <v>73</v>
      </c>
      <c r="E69" s="64" t="s">
        <v>74</v>
      </c>
      <c r="F69" s="64" t="s">
        <v>75</v>
      </c>
      <c r="G69" s="64" t="s">
        <v>76</v>
      </c>
      <c r="H69" s="64" t="s">
        <v>77</v>
      </c>
      <c r="I69" s="64" t="s">
        <v>78</v>
      </c>
      <c r="J69" s="64" t="s">
        <v>79</v>
      </c>
      <c r="K69" s="64" t="s">
        <v>80</v>
      </c>
      <c r="L69" s="64" t="s">
        <v>81</v>
      </c>
      <c r="M69" s="64" t="s">
        <v>75</v>
      </c>
      <c r="N69" s="64" t="s">
        <v>76</v>
      </c>
      <c r="O69" s="64" t="s">
        <v>77</v>
      </c>
      <c r="P69" s="64" t="s">
        <v>78</v>
      </c>
      <c r="Q69" s="64" t="s">
        <v>79</v>
      </c>
      <c r="R69" s="64" t="s">
        <v>80</v>
      </c>
      <c r="S69" s="64" t="s">
        <v>81</v>
      </c>
      <c r="T69" s="64" t="s">
        <v>75</v>
      </c>
      <c r="U69" s="98" t="s">
        <v>76</v>
      </c>
      <c r="V69" s="98" t="s">
        <v>77</v>
      </c>
      <c r="W69" s="98" t="s">
        <v>78</v>
      </c>
      <c r="X69" s="98" t="s">
        <v>79</v>
      </c>
      <c r="Y69" s="64" t="s">
        <v>80</v>
      </c>
      <c r="Z69" s="64" t="s">
        <v>81</v>
      </c>
      <c r="AA69" s="71"/>
    </row>
    <row r="70" spans="1:27" ht="63.75">
      <c r="A70" s="99">
        <v>1</v>
      </c>
      <c r="B70" s="99" t="s">
        <v>211</v>
      </c>
      <c r="C70" s="70" t="s">
        <v>212</v>
      </c>
      <c r="D70" s="99" t="s">
        <v>213</v>
      </c>
      <c r="E70" s="65">
        <v>1</v>
      </c>
      <c r="F70" s="69" t="s">
        <v>213</v>
      </c>
      <c r="G70" s="78">
        <v>1158800</v>
      </c>
      <c r="H70" s="78">
        <v>220172</v>
      </c>
      <c r="I70" s="78">
        <v>1378972</v>
      </c>
      <c r="J70" s="78">
        <v>1378972</v>
      </c>
      <c r="K70" s="78" t="s">
        <v>190</v>
      </c>
      <c r="L70" s="78" t="s">
        <v>180</v>
      </c>
      <c r="M70" s="75" t="s">
        <v>213</v>
      </c>
      <c r="N70" s="78">
        <v>906000</v>
      </c>
      <c r="O70" s="78">
        <v>172140</v>
      </c>
      <c r="P70" s="78">
        <v>1078140</v>
      </c>
      <c r="Q70" s="78">
        <v>1078140</v>
      </c>
      <c r="R70" s="69" t="s">
        <v>214</v>
      </c>
      <c r="S70" s="69">
        <v>365</v>
      </c>
      <c r="T70" s="105" t="s">
        <v>215</v>
      </c>
      <c r="U70" s="78">
        <v>1030000</v>
      </c>
      <c r="V70" s="78">
        <v>195700</v>
      </c>
      <c r="W70" s="78">
        <v>1225700</v>
      </c>
      <c r="X70" s="78">
        <v>1225700</v>
      </c>
      <c r="Y70" s="100">
        <v>45</v>
      </c>
      <c r="Z70" s="100">
        <v>365</v>
      </c>
      <c r="AA70" s="71"/>
    </row>
    <row r="71" spans="1:27" ht="63.75">
      <c r="A71" s="99">
        <v>2</v>
      </c>
      <c r="B71" s="99" t="s">
        <v>216</v>
      </c>
      <c r="C71" s="70" t="s">
        <v>217</v>
      </c>
      <c r="D71" s="109" t="s">
        <v>218</v>
      </c>
      <c r="E71" s="65">
        <v>9</v>
      </c>
      <c r="F71" s="69" t="s">
        <v>219</v>
      </c>
      <c r="G71" s="78">
        <v>228900</v>
      </c>
      <c r="H71" s="78">
        <v>43491</v>
      </c>
      <c r="I71" s="78">
        <v>272391</v>
      </c>
      <c r="J71" s="78">
        <v>2451519</v>
      </c>
      <c r="K71" s="78" t="s">
        <v>190</v>
      </c>
      <c r="L71" s="78" t="s">
        <v>180</v>
      </c>
      <c r="M71" s="75" t="s">
        <v>219</v>
      </c>
      <c r="N71" s="78">
        <v>145000</v>
      </c>
      <c r="O71" s="78">
        <v>27550</v>
      </c>
      <c r="P71" s="78">
        <v>172550</v>
      </c>
      <c r="Q71" s="78">
        <v>1552950</v>
      </c>
      <c r="R71" s="69" t="s">
        <v>214</v>
      </c>
      <c r="S71" s="69">
        <v>365</v>
      </c>
      <c r="T71" s="105" t="s">
        <v>220</v>
      </c>
      <c r="U71" s="78">
        <v>153000</v>
      </c>
      <c r="V71" s="78">
        <v>29070</v>
      </c>
      <c r="W71" s="78">
        <v>182070</v>
      </c>
      <c r="X71" s="78">
        <v>1638630</v>
      </c>
      <c r="Y71" s="100">
        <v>45</v>
      </c>
      <c r="Z71" s="100">
        <v>365</v>
      </c>
      <c r="AA71" s="71"/>
    </row>
    <row r="72" spans="1:27">
      <c r="A72" s="139" t="s">
        <v>88</v>
      </c>
      <c r="B72" s="140"/>
      <c r="C72" s="140"/>
      <c r="D72" s="140"/>
      <c r="E72" s="140"/>
      <c r="F72" s="140"/>
      <c r="G72" s="140"/>
      <c r="H72" s="140"/>
      <c r="I72" s="141"/>
      <c r="J72" s="64">
        <f>SUM(J70:J71)</f>
        <v>3830491</v>
      </c>
      <c r="K72" s="71"/>
      <c r="L72" s="71"/>
      <c r="M72" s="71"/>
      <c r="N72" s="71"/>
      <c r="O72" s="71"/>
      <c r="P72" s="71"/>
      <c r="Q72" s="95">
        <f>SUM(Q70:Q71)</f>
        <v>2631090</v>
      </c>
      <c r="R72" s="71"/>
      <c r="S72" s="71"/>
      <c r="T72" s="71"/>
      <c r="U72" s="71"/>
      <c r="V72" s="71"/>
      <c r="W72" s="71"/>
      <c r="X72" s="95">
        <f>SUM(X70:X71)</f>
        <v>2864330</v>
      </c>
      <c r="Y72" s="71"/>
      <c r="Z72" s="71"/>
      <c r="AA72" s="71"/>
    </row>
    <row r="73" spans="1:27">
      <c r="A73" s="45"/>
      <c r="B73" s="45"/>
      <c r="C73" s="45"/>
      <c r="D73" s="45"/>
      <c r="E73" s="45"/>
      <c r="F73" s="45"/>
      <c r="G73" s="45"/>
      <c r="H73" s="45"/>
      <c r="I73" s="45"/>
      <c r="J73" s="107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</row>
  </sheetData>
  <mergeCells count="60">
    <mergeCell ref="O10:O11"/>
    <mergeCell ref="A12:I12"/>
    <mergeCell ref="J10:J11"/>
    <mergeCell ref="K10:K11"/>
    <mergeCell ref="L10:L11"/>
    <mergeCell ref="M10:M11"/>
    <mergeCell ref="M8:S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F8:L8"/>
    <mergeCell ref="P10:P11"/>
    <mergeCell ref="Q10:Q11"/>
    <mergeCell ref="R10:R11"/>
    <mergeCell ref="S10:S11"/>
    <mergeCell ref="N10:N11"/>
    <mergeCell ref="A1:L1"/>
    <mergeCell ref="A2:L2"/>
    <mergeCell ref="A3:L3"/>
    <mergeCell ref="A4:L4"/>
    <mergeCell ref="A5:L5"/>
    <mergeCell ref="F16:L16"/>
    <mergeCell ref="A19:I19"/>
    <mergeCell ref="F23:L23"/>
    <mergeCell ref="M23:S23"/>
    <mergeCell ref="T23:Z23"/>
    <mergeCell ref="A25:A26"/>
    <mergeCell ref="B25:B26"/>
    <mergeCell ref="A28:A35"/>
    <mergeCell ref="B28:B35"/>
    <mergeCell ref="A37:I37"/>
    <mergeCell ref="F41:L41"/>
    <mergeCell ref="M41:S41"/>
    <mergeCell ref="T41:Z41"/>
    <mergeCell ref="AA41:AG41"/>
    <mergeCell ref="A46:I46"/>
    <mergeCell ref="AO51:AU51"/>
    <mergeCell ref="A54:I54"/>
    <mergeCell ref="F59:L59"/>
    <mergeCell ref="M59:S59"/>
    <mergeCell ref="T59:Z59"/>
    <mergeCell ref="AA59:AG59"/>
    <mergeCell ref="AH59:AN59"/>
    <mergeCell ref="AO59:AU59"/>
    <mergeCell ref="F51:L51"/>
    <mergeCell ref="M51:S51"/>
    <mergeCell ref="T51:Z51"/>
    <mergeCell ref="AA51:AG51"/>
    <mergeCell ref="AH51:AN51"/>
    <mergeCell ref="A64:I64"/>
    <mergeCell ref="F68:L68"/>
    <mergeCell ref="M68:S68"/>
    <mergeCell ref="T68:Z68"/>
    <mergeCell ref="A72:I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Acta Recomendación</vt:lpstr>
      <vt:lpstr>EVALUACIÓN ECONÓMICA</vt:lpstr>
      <vt:lpstr>'Acta Recomendación'!Área_de_impresión</vt:lpstr>
      <vt:lpstr>'EVALUACIÓN ECONÓMICA'!Área_de_impresión</vt:lpstr>
      <vt:lpstr>'Acta Recomendación'!Títulos_a_imprimir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La Nueva Aura Li</cp:lastModifiedBy>
  <cp:lastPrinted>2018-06-15T20:44:26Z</cp:lastPrinted>
  <dcterms:created xsi:type="dcterms:W3CDTF">2017-02-27T20:27:11Z</dcterms:created>
  <dcterms:modified xsi:type="dcterms:W3CDTF">2018-06-16T16:00:59Z</dcterms:modified>
</cp:coreProperties>
</file>