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 UTP\Desktop\DOCUMENTOS 2019\INVITACIONES PÚBLICAS\11. INVITACIÓN PÚBLICA AMUEBLAMIENTO EDIFICIO MECÁNICA, GALPÓN Y ARCHIVO RODANTE\TÉRMINOS Y ANEXO 1\"/>
    </mc:Choice>
  </mc:AlternateContent>
  <bookViews>
    <workbookView xWindow="0" yWindow="0" windowWidth="28800" windowHeight="12330" activeTab="3"/>
  </bookViews>
  <sheets>
    <sheet name="ITEM 1 - GALPÓN" sheetId="1" r:id="rId1"/>
    <sheet name="ÍTEM 2 - ED. MECÁNICA" sheetId="4" r:id="rId2"/>
    <sheet name="ÍTEM 3 - ARCHIVO RODANTE" sheetId="5" r:id="rId3"/>
    <sheet name="ÍTEM 4 - SILLAS, POLTRONAS, SOF" sheetId="3" r:id="rId4"/>
  </sheets>
  <externalReferences>
    <externalReference r:id="rId5"/>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 i="3" l="1"/>
  <c r="H11" i="3"/>
  <c r="G12" i="3"/>
  <c r="H12" i="3"/>
  <c r="I12" i="3" s="1"/>
  <c r="G13" i="3"/>
  <c r="H13" i="3" s="1"/>
  <c r="I13" i="3" s="1"/>
  <c r="G14" i="3"/>
  <c r="H14" i="3" s="1"/>
  <c r="I14" i="3" s="1"/>
  <c r="G15" i="3"/>
  <c r="H15" i="3" s="1"/>
  <c r="I15" i="3" s="1"/>
  <c r="G16" i="3"/>
  <c r="H16" i="3"/>
  <c r="G17" i="3"/>
  <c r="H17" i="3"/>
  <c r="G18" i="3"/>
  <c r="H18" i="3"/>
  <c r="G19" i="3"/>
  <c r="H19" i="3"/>
  <c r="G20" i="3"/>
  <c r="H20" i="3"/>
  <c r="G21" i="3"/>
  <c r="H21" i="3" s="1"/>
  <c r="I21" i="3" s="1"/>
  <c r="G22" i="3"/>
  <c r="H22" i="3" s="1"/>
  <c r="I22" i="3" s="1"/>
  <c r="G23" i="3"/>
  <c r="H23" i="3" s="1"/>
  <c r="I23" i="3" s="1"/>
  <c r="G24" i="3"/>
  <c r="H24" i="3"/>
  <c r="I24" i="3"/>
  <c r="H10" i="3"/>
  <c r="G10" i="3"/>
  <c r="I15" i="5"/>
  <c r="G11" i="5"/>
  <c r="H11" i="5"/>
  <c r="I11" i="5" s="1"/>
  <c r="G12" i="5"/>
  <c r="H12" i="5" s="1"/>
  <c r="I12" i="5" s="1"/>
  <c r="G13" i="5"/>
  <c r="H13" i="5"/>
  <c r="I13" i="5" s="1"/>
  <c r="G14" i="5"/>
  <c r="H14" i="5" s="1"/>
  <c r="I14" i="5" s="1"/>
  <c r="I10" i="5"/>
  <c r="H10" i="5"/>
  <c r="G10" i="5"/>
  <c r="G11" i="4"/>
  <c r="H11" i="4"/>
  <c r="I11" i="4" s="1"/>
  <c r="G12" i="4"/>
  <c r="H12" i="4"/>
  <c r="I12" i="4" s="1"/>
  <c r="G13" i="4"/>
  <c r="H13" i="4"/>
  <c r="I13" i="4"/>
  <c r="G14" i="4"/>
  <c r="H14" i="4" s="1"/>
  <c r="G15" i="4"/>
  <c r="H15" i="4" s="1"/>
  <c r="I15" i="4" s="1"/>
  <c r="G16" i="4"/>
  <c r="H16" i="4"/>
  <c r="I16" i="4"/>
  <c r="G17" i="4"/>
  <c r="H17" i="4"/>
  <c r="I17" i="4"/>
  <c r="G18" i="4"/>
  <c r="H18" i="4" s="1"/>
  <c r="I18" i="4" s="1"/>
  <c r="G19" i="4"/>
  <c r="H19" i="4"/>
  <c r="I19" i="4" s="1"/>
  <c r="G20" i="4"/>
  <c r="H20" i="4"/>
  <c r="I20" i="4"/>
  <c r="G21" i="4"/>
  <c r="H21" i="4"/>
  <c r="G22" i="4"/>
  <c r="H22" i="4" s="1"/>
  <c r="I10" i="4"/>
  <c r="H10" i="4"/>
  <c r="I27" i="1"/>
  <c r="G11" i="1"/>
  <c r="H11" i="1"/>
  <c r="I11" i="1" s="1"/>
  <c r="G12" i="1"/>
  <c r="H12" i="1"/>
  <c r="I12" i="1"/>
  <c r="G13" i="1"/>
  <c r="H13" i="1"/>
  <c r="I13" i="1"/>
  <c r="G14" i="1"/>
  <c r="H14" i="1" s="1"/>
  <c r="I14" i="1" s="1"/>
  <c r="G15" i="1"/>
  <c r="H15" i="1"/>
  <c r="I15" i="1"/>
  <c r="G16" i="1"/>
  <c r="H16" i="1"/>
  <c r="I16" i="1"/>
  <c r="G17" i="1"/>
  <c r="H17" i="1"/>
  <c r="I17" i="1"/>
  <c r="G18" i="1"/>
  <c r="H18" i="1"/>
  <c r="I18" i="1"/>
  <c r="G19" i="1"/>
  <c r="H19" i="1"/>
  <c r="I19" i="1" s="1"/>
  <c r="G20" i="1"/>
  <c r="H20" i="1"/>
  <c r="I20" i="1"/>
  <c r="G21" i="1"/>
  <c r="H21" i="1"/>
  <c r="I21" i="1"/>
  <c r="G22" i="1"/>
  <c r="H22" i="1" s="1"/>
  <c r="I22" i="1" s="1"/>
  <c r="G23" i="1"/>
  <c r="H23" i="1"/>
  <c r="I23" i="1"/>
  <c r="G24" i="1"/>
  <c r="H24" i="1"/>
  <c r="I24" i="1"/>
  <c r="G25" i="1"/>
  <c r="H25" i="1"/>
  <c r="I25" i="1"/>
  <c r="G26" i="1"/>
  <c r="H26" i="1"/>
  <c r="I26" i="1"/>
  <c r="I10" i="1"/>
  <c r="H10" i="1"/>
  <c r="I20" i="3" l="1"/>
  <c r="E22" i="4"/>
  <c r="I22" i="4" s="1"/>
  <c r="E21" i="4"/>
  <c r="I21" i="4" s="1"/>
  <c r="E14" i="4"/>
  <c r="I14" i="4" s="1"/>
  <c r="E20" i="3"/>
  <c r="E19" i="3"/>
  <c r="I19" i="3" s="1"/>
  <c r="E16" i="3"/>
  <c r="I16" i="3" s="1"/>
  <c r="E18" i="3"/>
  <c r="I18" i="3" s="1"/>
  <c r="E17" i="3"/>
  <c r="I17" i="3" s="1"/>
  <c r="E10" i="3"/>
  <c r="I10" i="3" s="1"/>
  <c r="E11" i="3"/>
  <c r="I11" i="3" s="1"/>
  <c r="I23" i="4" l="1"/>
  <c r="I25" i="3"/>
  <c r="G10" i="4"/>
  <c r="G10" i="1" l="1"/>
</calcChain>
</file>

<file path=xl/sharedStrings.xml><?xml version="1.0" encoding="utf-8"?>
<sst xmlns="http://schemas.openxmlformats.org/spreadsheetml/2006/main" count="236" uniqueCount="107">
  <si>
    <t>UNIVERSIDAD TECNOLÓGICA DE PEREIRA</t>
  </si>
  <si>
    <t xml:space="preserve"> GESTIÓN DE COMPRA DE BIENES Y SUMINISTROS</t>
  </si>
  <si>
    <t>ANEXO 1 "ESPECIFICACIONES TÉCNICAS Y  PRESENTACIÓN DE OFERTA"</t>
  </si>
  <si>
    <t>SUBITEM</t>
  </si>
  <si>
    <t>NOMBRE DEL ELEMENTO</t>
  </si>
  <si>
    <t>UD DE MEDIDA</t>
  </si>
  <si>
    <t>PRECIO UNITARIO (ANTES DE IVA)</t>
  </si>
  <si>
    <t xml:space="preserve">VALOR IVA </t>
  </si>
  <si>
    <t>PRECIO UNITARIO IVA INCLUÍDO</t>
  </si>
  <si>
    <t>TOTAL</t>
  </si>
  <si>
    <t>GARANTÍA (TIEMPO)</t>
  </si>
  <si>
    <t>TIEMPO DE ENTREGA (Días Calendario)</t>
  </si>
  <si>
    <t>CANTIDAD</t>
  </si>
  <si>
    <t>UND</t>
  </si>
  <si>
    <t xml:space="preserve">TOTAL OFERTA </t>
  </si>
  <si>
    <t>NOMBRE Y NIT  EMPRESA:</t>
  </si>
  <si>
    <t>NOMBRE Y FIRMA REPRESENTANTE LEGAL</t>
  </si>
  <si>
    <t>CÉDULA</t>
  </si>
  <si>
    <t>FECHA:</t>
  </si>
  <si>
    <t>UD</t>
  </si>
  <si>
    <t>ESPECIFICACIÓN Y/O REFERENCIA</t>
  </si>
  <si>
    <t>Barra alta: 1.50m x 0.40m x  altura 1.10m, estructura metálica triangular, Superficie en Corian Glacier White, sin costados.  Sin conectividad.</t>
  </si>
  <si>
    <t>Estructura metálica , Superficie en Corian.  Bases en perfilería triangular estructural de 2” de espesor, lámina de acero CR calibre 16, (ASTM A500 Grado C). Con pintura electrostática tipo epóxipoliester de 60-80µ.
Deben contar con sistema de nivelación que permita absorber posibles desniveles del piso  Niveladores escuacalizables fabricados en polipropileno de alta densidad, con un diámetro total de 30 mm, altura 20 mm, tornillo de rosca de 5/16¨ x 1 ½ ¨.
Las coronas o ménsulas, que se unen a la superficie y sirven de soporte a la chambrana deben estar fabricadas en lámina de acero calibre 12, en corte láser.  Recubiertas en pintura en polvo de aplicación electroestática tipo epoxi poliéster 60-80µ. El polígono de sustentación debe ser igual al área de la superficie de trabajo, o en su defecto no debe ser inferior al 80%. Herrajes elaborados en acero Cold Rolled calibre 16, recubierto con pintura electrostática tipo epóxipoliester 60-80µ igual a la utilizada en la perfilaría, con alta resistencia al impacto y al rallado. El sistema garantiza los elementos estructurales de soporte, que permiten la conexión entre bases y que reciben todo el peso del sistema.  Estos elementos deben ser telescópicos.  Poseen canales receptores de las canaletas de conducción eléctrica. Los elementos tales como soportes, chambranas, pie de amigos, enganches, láminas de unión, bases, elementos conectores etc., deben quedar ocultos y con acabado en pintura electrostática tipo epoxi poliéster 60-80µ, en el mismo color de la perfilería.</t>
  </si>
  <si>
    <t xml:space="preserve">Superficies en aglomerado de espesor 25-30 mm,  compactas 100%.Cantos en PVC rígido de 2 mm termofundidos con tecnología “Hot Melt” .Recubiertas con laminado de alta presión decorativo (F8) en su cara superior en fórmica y en su cara inferior superficie de balance laminado (F6) y herrajes en toda su extensión para su óptimo funcionamiento.  Resistentes al impacto para prevenir daños a otros equipos, a las personas y la humedad (NORMA NEMA). Bases en perfilaría tubular o triangular (esta ultima de preferencia)estructural de 2” de espesor, lámina de acero CR calibre 16, (ASTM A500 Grado C). Con pintura electrostática tipo epóxipoliester de 60-80µ.
Deben contar con sistema de nivelación que permita absorber posibles desniveles del piso  Niveladores escuacalizables fabricados en polipropileno de alta densidad, con un diámetro total de 30 mm, altura 20 mm, tornillo de rosca de 5/16¨ x 1 ½ ¨.
Las coronas o ménsulas, que se unen a la superficie y sirven de soporte a la chambrana deben estar fabricadas en lámina de acero calibre 12, en corte láser.  Recubiertas en pintura en polvo de aplicación electroestática tipo epoxi poliéster 60-80µ. El polígono de sustentación debe ser igual al área de la superficie de trabajo, o en su defecto no debe ser inferior al 80%.Herrajes elaborados en acero Cold Rolled calibre 16, recubierto con pintura electrostática tipo epóxipoliester 60-80µ igual a la utilizada en la perfilaría, con alta resistencia al impacto y al rallado. El sistema garantiza los elementos estructurales de soporte, que permiten la conexión entre bases y que reciben todo el peso del sistema.  Estos elementos deben ser telescópicos.  Poseen canales receptores de las canaletas de conducción eléctrica. Los elementos tales como soportes, chambranas, pie de amigos, enganches, láminas de unión, bases, elementos conectores etc., deben quedar ocultos y con acabado en pintura electrostática tipo epoxi poliéster 60-80µ, en el mismo color de la perfilería. Cajoneras 2X1 (2M1A): Deben estar fabricados totalmente en lámina de acero cold Rolled calibre18 y 20, cerradas por todas las caras y  recubiertas con pintura horneable epoxi poliéster de 60-80µ. Se instalan debajo de la superficie como soporte y la base estructural fija con cuatro niveladores antideslizantes embebidos ocultos.  Frentes metálicos con recubrimiento de pintura electrostática sin manija (manija embebida) correderas full extensión con capacidad de carga de: Gaveta Sencilla 15 kg- Gaveta Doble 30 kg.  Sistema de trampa en el cajón principal para el bloqueo del resto de los cajones y cerradura con llave amaestrable.                                                                                                                                                             PANTALLAS: Las dimensiones son según el ancho de la superficie y alto 0.30 por encima de la superficie. En vidrio laminado 5+5,  o  laminadas fabricadas en aglomerado de 9mm enchapado por las dos caras en laminado de alta presión F8. Deben permitir la ubicación de accesorios en la parte superior.                                                                                                                                                                                                                                                   FALDAS: Las dimensiones corresponden a los diferentes anchos de superficie. Metálicas (lamina cold roll calibre 20 con acabado en pintura electrostática de 60-80µ.) o  laminadas fabricadas en aglomerado de 15mm enchapado por las dos caras en laminado de alta presión F8, deben ir aseguradas por la parte inferior de las superficies por medio de soportes elaborados en CR calibre 18 con acabado en pintura electrostática de 60-80µ.                                                                                                                                                                                                                                                              FALDA PANTALLAS: Metálicas  (lamina cold roll calibre 20 con acabado en pintura electrostática de 60-80µ.)o  laminadas fabricadas en aglomerado de 9mm enchapado por las dos caras en laminado de alta presión F8 y se deben  asegurar con herrajes de aluminio a las superficies. La altura de las pantallas debe ser de 0.30 m sobre la superficie y 0.30 m debajo de esta. </t>
  </si>
  <si>
    <t xml:space="preserve">Superficies en aglomerado de espesor 25-30 mm,  compactas 100%.Cantos en PVC rígido de 2 mm termofundidos con tecnología “Hot Melt” .Recubiertas con laminado de alta presión decorativo (F8) en su cara superior en fórmica y en su cara inferior superficie de balance laminado (F6) y herrajes en toda su extensión para su óptimo funcionamiento.  Resistentes al impacto para prevenir daños a otros equipos, a las personas y la humedad (NORMA NEMA). Bases en perfilería tubular o triangular (esta última de preferencia)estructural de 2” de espesor, lámina de acero CR calibre 16, (ASTM A500 Grado C). Con pintura electrostática tipo epóxipoliester de 60-80µ.
Deben contar con sistema de nivelación que permita absorber posibles desniveles del piso  Niveladores escuacalizables fabricados en polipropileno de alta densidad, con un diámetro total de 30 mm, altura 20 mm, tornillo de rosca de 5/16¨ x 1 ½ ¨.
Las coronas o ménsulas, que se unen a la superficie y sirven de soporte a la chambrana deben estar fabricadas en lámina de acero calibre 12, en corte láser.  Recubiertas en pintura en polvo de aplicación electroestática tipo epoxi poliéster 60-80µ. El polígono de sustentación debe ser igual al área de la superficie de trabajo, o en su defecto no debe ser inferior al 80%.Herrajes elaborados en acero Cold Rolled calibre 16, recubierto con pintura electrostática tipo epóxipoliester 60-80µ igual a la utilizada en la perfilaría, con alta resistencia al impacto y al rallado. El sistema garantiza los elementos estructurales de soporte, que permiten la conexión entre bases y que reciben todo el peso del sistema.  Estos elementos deben ser telescópicos.  Poseen canales receptores de las canaletas de conducción eléctrica. Los elementos tales como soportes, chambranas, pie de amigos, enganches, láminas de unión, bases, elementos conectores etc., deben quedar ocultos y con acabado en pintura electrostática tipo epoxi poliéster 60-80µ, en el mismo color de la perfilería. Cajoneras 2X1 (2M1A): Deben estar fabricados totalmente en lámina de acero cold Rolled calibre18 y 20, cerradas por todas las caras y  recubiertas con pintura horneable epoxi poliéster de 60-80µ. Se instalan debajo de la superficie como soporte y la base estructural fija con cuatro niveladores antideslizantes embebidos ocultos.  Frentes metálicos con recubrimiento de pintura electrostática sin manija (manija embebida) correderas full extensión con capacidad de carga de: Gaveta Sencilla 15 kg- Gaveta Doble 30 kg.  Sistema de trampa en el cajón principal para el bloqueo del resto de los cajones y cerradura con llave amaestrable.                                                                                                                                                             PANTALLAS: Las dimensiones son según el ancho de la superficie y alto 0.30 por encima de la superficie. En vidrio laminado 5+5,  o  laminadas fabricadas en aglomerado de 9mm enchapado por las dos caras en laminado de alta presión F8. Deben permitir la ubicación de accesorios en la parte superior.                                                                                                                                                                                                                                                   FALDAS: Las dimensiones corresponden a los diferentes anchos de superficie. Metálicas (lamina cold roll calibre 20 con acabado en pintura electrostática de 60-80µ.) o  laminadas fabricadas en aglomerado de 15mm enchapado por las dos caras en laminado de alta presión F8, deben ir aseguradas por la parte inferior de las superficies por medio de soportes elaborados en CR calibre 18 con acabado en pintura electrostática de 60-80µ.                                                                                                                                                                                                                                                              FALDA PANTALLAS: Metálicas  (lamina cold roll calibre 20 con acabado en pintura electrostática de 60-80µ.)o  laminadas fabricadas en aglomerado de 9mm enchapado por las dos caras en laminado de alta presión F8 y se deben  asegurar con herrajes de aluminio a las superficies. La altura de las pantallas debe ser de 0.30 m sobre la superficie y 0.30 m debajo de esta. </t>
  </si>
  <si>
    <t>Puesto en L, superficie principal de 1.70m x 0.65m y retorno de 0.90m x 0.60m.  Incluye almacenamiento 2M1A frente metálico.  Con división y lateral en panel (según diagrama) altura 1.27m, tiles en laminado plástico y ductos a nivel de superficie.  Incluye superficie mostrador largo 1.05m x 0.30m a la altura de la ventana en formica. Para cada puesto de trabajo</t>
  </si>
  <si>
    <t>Mesas abatibles y encarrables. Superficies en aglomerado de espesor 25-30 mm,  compactas 100%.Cantos en PVC rígido de 2 mm termofundidos con tecnología “Hot Melt” .Recubiertas con laminado de alta presión decorativo (F8) en su cara superior en fórmica y en su cara inferior superficie de balance laminado (F6) y herrajes en toda su extensión para su óptima Bases en perfilaría tubular o triangular (esta ultima de preferencia)estructural de 2” de espesor, lámina de acero CR calibre 16, (ASTM A500 Grado C). Con pintura electrostática tipo epóxipoliester de 60-80µ.
Deben contar con sistema de nivelación que permita absorber posibles desniveles del piso  Niveladores escuacalizables fabricados en polipropileno de alta densidad, con un diámetro total de 30 mm, altura 20 mm, tornillo de rosca de 5/16¨ x 1 ½ ¨.
Las coronas o ménsulas, que se unen a la superficie y sirven de soporte a la chambrana deben estar fabricadas en lámina de acero calibre 12, en corte láser.  Recubiertas en pintura en polvo de aplicación electroestática tipo epoxi poliéster 60-80µ. El polígono de sustentación debe ser igual al área de la superficie de trabajo, o en su defecto no debe ser inferior al 80%.o funcionamiento.  Resistentes al impacto para prevenir daños a otros equipos, a las personas y la humedad (NORMA NEMA).</t>
  </si>
  <si>
    <t xml:space="preserve">Mesa </t>
  </si>
  <si>
    <t>ALMACENAMIENTOS DE PUERTAS Y ENTREPAÑOS: Almacenamientos con puertas y entrepaños con capacidad para carpetas, libros y az. Con cerradura, contrapeso y sistema antivuelco. Los entrepaños deben ser metálicos removibles, que se puedan graduar en altura. El cuerpo es metálico, en acero CR  calibre 20” – 22” con acabado en pintura al horno de aplicación electrostática  60-80µ,  todas sus partes quedan totalmente recubiertas por este acabado evitando la corrosión. Con niveladores 
Capacidad de carga es de: 80 kg repartida por entrepaño.
Altura = mínimo 1 entrepaño 0.70 cm.
Altura = mínimo 2 entrepaño 1.00cm
Altura = mínimo 3 entrepaño 1.32cm
Altura = mínimo 4 entrepaño 1.65cm
Altura = mínimo 5 entrepaño 2.10cm
Frentes metálicos calibre 20 o  laminados (según solicitud)fabricados en tablero aglomerado de partículas de madera espesor 15mm. Enchapados en laminado plástico de alta presión en su cara frontal y laminado plástico de alta presión de balance en su cara posterior.</t>
  </si>
  <si>
    <t>Gabinete
 Dos puertas batientes un entrepaño interno para dos espacios útiles alto 0.70 x ancho 0.75 x fondo 0.49 cuerpo y Frente lamina CR con acabado en pintura de aplicación electrostática.</t>
  </si>
  <si>
    <t xml:space="preserve">Superficies en aglomerado de espesor 25-30 mm,  compactas 100%.Cantos en PVC rígido de 2 mm termofundidos con tecnología “Hot Melt” .Recubiertas con laminado de alta presión decorativo (F8) en su cara superior en fórmica y en su cara inferior superficie de balance laminado (F6) y herrajes en toda su extensión para su óptimo funcionamiento.  Resistentes al impacto para prevenir daños a otros equipos, a las personas y la humedad (NORMA NEMA). Bases en perfilaría tubular o triangular (esta ultima de preferencia)estructural de 2” de espesor, lámina de acero CR calibre 16, (ASTM A500 Grado C). Con pintura electrostática tipo epóxipoliester de 60-80µ.
Deben contar con sistema de nivelación que permita absorber posibles desniveles del piso  Niveladores escuacalizables fabricados en polipropileno de alta densidad, con un diámetro total de 30 mm, altura 20 mm, tornillo de rosca de 5/16¨ x 1 ½ ¨.
Las coronas o ménsulas, que se unen a la superficie y sirven de soporte a la chambrana deben estar fabricadas en lámina de acero calibre 12, en corte láser.  Recubiertas en pintura en polvo de aplicación electroestática tipo epoxi poliéster 60-80µ. El polígono de sustentación debe ser igual al área de la superficie de trabajo, o en su defecto no debe ser inferior al 80%.Herrajes elaborados en acero Cold Rolled calibre 16, recubierto con pintura electrostática tipo epóxipoliester 60-80µ igual a la utilizada en la perfilaría, con alta resistencia al impacto y al rallado. El sistema garantiza los elementos estructurales de soporte, que permiten la conexión entre bases y que reciben todo el peso del sistema.  Estos elementos deben ser telescópicos.  Poseen canales receptores de las canaletas de conducción eléctrica. Los elementos tales como soportes, chambranas, pie de amigos, enganches, láminas de unión, bases, elementos conectores etc., deben quedar ocultos y con acabado en pintura electrostática tipo epoxi poliéster 60-80µ, en el mismo color de la perfilería. Cajoneras 2X1 (2M1A) o 1L1M1A: Deben estar fabricados totalmente en lámina de acero cold Rolled calibre18 y 20, cerradas por todas las caras y  recubiertas con pintura horneable epoxi poliéster de 60-80µ. Se instalan debajo de la superficie como soporte y la base estructural fija con cuatro niveladores antideslizantes embebidos ocultos.  Frentes metálicos con recubrimiento de pintura electrostática sin manija (manija embebida) correderas full extensión con capacidad de carga de: Gaveta Sencilla 15 kg- Gaveta Doble 30 kg.  Sistema de trampa en el cajón principal para el bloqueo del resto de los cajones y cerradura con llave amaestrable.                                                                                                                                                             PANTALLAS: Las dimensiones son según el ancho de la superficie y alto 0.30 por encima de la superficie. En vidrio laminado 5+5,  o  laminadas fabricadas en aglomerado de 9mm enchapado por las dos caras en laminado de alta presión F8. Deben permitir la ubicación de accesorios en la parte superior.                                                                                                                                                                                                                                                   FALDAS: Las dimensiones corresponden a los diferentes anchos de superficie. Metálicas (lamina cold roll calibre 20 con acabado en pintura electrostática de 60-80µ.) o  laminadas fabricadas en aglomerado de 15mm enchapado por las dos caras en laminado de alta presión F8, deben ir aseguradas por la parte inferior de las superficies por medio de soportes elaborados en CR calibre 18 con acabado en pintura electrostática de 60-80µ.                                                                                                                                                                                                                                                              FALDA PANTALLAS: Metálicas  (lamina cold roll calibre 20 con acabado en pintura electrostática de 60-80µ.)o  laminadas fabricadas en aglomerado de 9mm enchapado por las dos caras en laminado de alta presión F8 y se deben  asegurar con herrajes de aluminio a las superficies. La altura de las pantallas debe ser de 0.30 m sobre la superficie y 0.30 m debajo de esta. </t>
  </si>
  <si>
    <t>Puesto de trabajo en "L"  Superficie principal de 1.50m x 0.60m y retorno de 0.90m x 0.60m, con ducto sencillo Porto a nivel de superficie para conexiones eléctricas, voz y datos. Incluye un almacenamiento 2M1A  frente metálico. Pantalla en formica. Incluye superficie mostrador largo 1.50m x 0.30m.</t>
  </si>
  <si>
    <t>Archivador 2 cajones, alto   0.70x 0.75 ancho x fondo 0.49  Frente Metálico  + (1) Gabinete con dos puertas batientes, un Entrepaño 0.70altura , 0.75 ancho x 0.49 fondo . Cuerpo y frente en lamina CR pintura electroestática</t>
  </si>
  <si>
    <t>Mesa de trabajo superficie 1,50x0,60 mt</t>
  </si>
  <si>
    <t>Gabinete con superficie superior, dos puertas batientes un entrepaño interno para dos espacios útiles alto 0.70 x ancho 0.75 x fondo 0.49 cuerpo y Frente lamina CR con acabado en pintura de aplicación electrostática.</t>
  </si>
  <si>
    <t>Superficies en aglomerado de espesor 25-30 mm,  compactas 100%.Cantos en PVC rígido de 2 mm termofundidos con tecnología “Hot Melt” .Recubiertas con laminado de alta presión decorativo (F8) en su cara superior en fórmica y en su cara inferior superficie de balance laminado (F6) y herrajes en toda su extensión para su óptimo funcionamiento.  Resistentes al impacto para prevenir daños a otros equipos, a las personas y la humedad (NORMA NEMA).  ALMACENAMIENTOS DE PUERTAS Y ENTREPAÑOS: Almacenamientos con puertas y entrepaños con capacidad para carpetas, libros y az. Con cerradura, contrapeso y sistema antivuelco. Los entrepaños deben ser metálicos removibles, que se puedan graduar en altura. El cuerpo es metálico, en acero CR  calibre 20” – 22” con acabado en pintura al horno de aplicación electrostática  60-80µ,  todas sus partes quedan totalmente recubiertas por este acabado evitando la corrosión. Con niveladores 
Capacidad de carga es de: 80 kg repartida por entrepaño.
Altura = mínimo 1 entrepaño 0.70 cm.
Altura = mínimo 2 entrepaño 1.00cm
Altura = mínimo 3 entrepaño 1.32cm
Altura = mínimo 4 entrepaño 1.65cm
Altura = mínimo 5 entrepaño 2.10cm
Frentes metálicos calibre 20 o  laminados (según solicitud)fabricados en tablero aglomerado de partículas de madera espesor 15mm. Enchapados en laminado plástico de alta presión en su cara frontal y laminado plástico de alta presión de balance en su cara posterior.</t>
  </si>
  <si>
    <t>Superficie  en aglomerado de espesor 25-30 mm,  compactas 100%, con cantos en PVC rígido de 2 mm termofundidos con tecnología “Hot Melt”, recubiertas con laminado de alta presión decorativo (F8) en su cara superior en fórmica y en su cara inferior superficie de balance laminado (F6) y herrajes en toda su extensión para su óptimo funcionamiento.  Resistentes al impacto para prevenir daños a otros equipos, a las personas y la humedad (NORMA NEMA). Con insertos metálicos que se unan a la estructura. Las bases deben estar fabricadas en tubería para muebles con costura de 2”, calibre 16, con bases angulares fabricados en aluminio inyectado y dilatadores en barra de aluminio y lámina de acero de 1/8”. Las coronas, que se unen a la superficie deben estar fabricadas en lámina de acero de 1/8” en corte láser. 
Cuando tienen conectividad ,Los grommets y el ducto deben estar fabricados en lámina Cold Rolled calibre 18. La tapa inspeccionable abatible está fabricada en aluminio extruido con cepillo técnico en fibra de polipropileno.</t>
  </si>
  <si>
    <t>Mesa alto 0.30 mt, diámetro 0.70 mt superficie Laminado plástico + (1)  alto 0.40 mt , diámetro 0.60 mt Laminado plástico + (1)  alto 0.50  mt diámetro 0.55 mt Laminado plástico.  Total (3) mesas.</t>
  </si>
  <si>
    <t>Puesto de trabajo Superficie principal recta de 1.50m x 0.60m, retorno de 0.90m x 0.60m, con ducto sencillo a nivel de superficie para conexiones eléctricas, voz y datos . Con falda en formica.  Incluye almacenamiento  2M1A frente en formica.</t>
  </si>
  <si>
    <t xml:space="preserve">ALMACENAMIENTOS - Almacenamiento  (1) Archivador 2 cajones alto 0.70 x ancho 0.75 x fondo 0.49 y (1) Gabinete 2 puertas batientes con un entrepaño para 2 niveles útiles alto 0.70 x ancho 0.75 x fondo 0.49, cuerpo en lamina CR acabado en  pintura aplicación electrostática y puertas en aglomerado de 18mm enchapado en formica. </t>
  </si>
  <si>
    <t>Mesa de reuniones
Superficie circular diámetro 90-100 cm con base  acabado en pintura electrostática</t>
  </si>
  <si>
    <t>Puesto de trabajo Superficie principal recta de 1.50m x 0.60m, retorno de 0.90m x 0.60m, con ducto sencillo a nivel de superficie para conexiones eléctricas, voz y datos . Sin falta. Incluye almacenamiento  2M1A frente metálico.</t>
  </si>
  <si>
    <t>Puesto de trabajo lineal. Con superficie de 1.50m x 0.60m Conectividad con ductos sencillos  a nivel de superficie para conexiones eléctricas, voz y datos. Incluye almacenamientos 2M1A, cuerpo y frente metálico.</t>
  </si>
  <si>
    <t xml:space="preserve">Superficies en aglomerado de espesor 25-30 mm,  compactas 100%.Cantos en PVC rígido de 2 mm termofundidos con tecnología “Hot Melt” .Recubiertas con laminado de alta presión decorativo (F8) en su cara superior en fórmica y en su cara inferior superficie de balance laminado (F6) y herrajes en toda su extensión para su óptimo funcionamiento.  Resistentes al impacto para prevenir daños a otros equipos, a las personas y la humedad (NORMA NEMA). Bases en perfilaría tubular o triangular (esta ultima de preferencia)estructural de 2” de espesor, lámina de acero CR calibre 16, (ASTM A500 Grado C). Con pintura electrostática tipo epóxipoliester de 60-80µ.
Deben contar con sistema de nivelación que permita absorber posibles desniveles del piso  Niveladores escuacalizables fabricados en polipropileno de alta densidad, con un diámetro total de 30 mm, altura 20 mm, tornillo de rosca de 5/16¨ x 1 ½ ¨.
Las coronas o ménsulas, que se unen a la superficie y sirven de soporte a la chambrana deben estar fabricadas en lámina de acero calibre 12, en corte láser.  Recubiertas en pintura en polvo de aplicación electroestática tipo epoxi poliéster 60-80µ. El polígono de sustentación debe ser igual al área de la superficie de trabajo, o en su defecto no debe ser inferior al 80%.Herrajes elaborados en acero Cold Rolled calibre 16, recubierto con pintura electrostática tipo epóxipoliester 60-80µ igual a la utilizada en la perfilaría, con alta resistencia al impacto y al rallado. El sistema garantiza los elementos estructurales de soporte, que permiten la conexión entre bases y que reciben todo el peso del sistema.  Estos elementos deben ser telescópicos.  Poseen canales receptores de las canaletas de conducción eléctrica. Los elementos tales como soportes, chambranas, pie de amigos, enganches, láminas de unión, bases, elementos conectores etc., deben quedar ocultos y con acabado en pintura electrostática tipo epoxi poliéster 60-80µ, en el mismo color de la perfilería.                                                                                                                                   PANTALLAS: Las dimensiones son según el ancho de la superficie y alto 0.30 por encima de la superficie. En vidrio laminado 5+5,  o  laminadas fabricadas en aglomerado de 9mm enchapado por las dos caras en laminado de alta presión F8. Deben permitir la ubicación de accesorios en la parte superior.                                                                                                                                                                                                                                                   FALDAS: Las dimensiones corresponden a los diferentes anchos de superficie. Metálicas (lamina cold roll calibre 20 con acabado en pintura electrostática de 60-80µ.) o  laminadas fabricadas en aglomerado de 15mm enchapado por las dos caras en laminado de alta presión F8, deben ir aseguradas por la parte inferior de las superficies por medio de soportes elaborados en CR calibre 18 con acabado en pintura electrostática de 60-80µ.                                                                                                                                                                                                                                                              FALDA PANTALLAS: Metálicas  (lamina cold roll calibre 20 con acabado en pintura electrostática de 60-80µ.)o  laminadas fabricadas en aglomerado de 9mm enchapado por las dos caras en laminado de alta presión F8 y se deben  asegurar con herrajes de aluminio a las superficies. La altura de las pantallas debe ser de 0.30 m sobre la superficie y 0.30 m debajo de esta. </t>
  </si>
  <si>
    <t>Superficie 0,90  x0,60 sin almacenamiento con separador con ducto sencillo  a nivel de superficie para conexiones eléctricas, voz y datos. Incluye una pantalla lateral en formica.</t>
  </si>
  <si>
    <t>ÍTEM 1 - GALPÓN</t>
  </si>
  <si>
    <t>SILLA ALTA PARA BARRA (BUTACO)</t>
  </si>
  <si>
    <t>SILLA TIPO AUDITORIO</t>
  </si>
  <si>
    <t>SILLA INTERLOCUTORA  (DOCENTES)</t>
  </si>
  <si>
    <t>SILLAS UNIVERSITARIAS</t>
  </si>
  <si>
    <t>SILA INTERLOCUTORA (TIPO 2)</t>
  </si>
  <si>
    <t>ÍTEM 2 - EDIFICIO MECÁNICA</t>
  </si>
  <si>
    <t>Almacenamiento compuesto por  dos Almacenamientos altos de  1.65m.  Un almacenamiento ancho 0.90m, con dos puertas alto 0.67m con un entrepaño interno y un entrepaño abierto.  Un almacenamiento de cajones ancho 0.75m, con dos gavetas alto 0.67m con un entrepaño interno y un entrepaño abierto.  Cuerpo en melamina de 15mm.  Estructura de las gavetas en lamina de acero CR calibre 18 y 20 con frentes en aglomerado de 18mm enchapado en formica con CR.</t>
  </si>
  <si>
    <t xml:space="preserve">Almacenamiento  </t>
  </si>
  <si>
    <t xml:space="preserve">PUESTO DE TRABAJO EN "C", largo 2.10m+1.98m+1.80m, cada uno incluye (1) almacenamiento 1L1M1A frente metálico, con pantalla divisora en formica. Superficie adicional largo 1.05m x 0.60m.  Con ducto compartido  a nivel de superficie para conexiones eléctricas, voz y datos. </t>
  </si>
  <si>
    <t xml:space="preserve"> Puesto de trabajo 1.50m x 1.85m, retorno izquierdo.  Fachada con puerta y counter en formica, cerrando el puesto de trabajo sobre la izquierda.  Counter con exhibidor de libros.  Altura fachada y puerta 0.90m, altura final al counter 1.10m.  Incluye un almacenamiento 2M1A frente en formica.  Sin conectividad (MOSTRADOR PUESTO MONITOR)</t>
  </si>
  <si>
    <t xml:space="preserve"> BIBLIOTECA SIN PUERTAS PARA ALMACENAMIENTO DE LIBROS - , largo total 8.10m , fondo 0.30m, alto 2.10m, 5 NIVELES MIN ajustable en altura. </t>
  </si>
  <si>
    <t>Sistema para almacenamiento de libros modular en dimensiones y configuraciones.
Laterales en lámina CR calibre 18 y entrepaños en lámina CR calibre 20 con un (1) refuerzo, fabricado en lamina CR calibre 16, para poder soportar una carga distribuida de 80-100 kg aproximadamente, acabado con pintura  tipo epoxi poliéster 60-80.  Laterales externos con terminales y tapa superior en aglomerado de 15mm enchapado en laminado de alta presión decorativo (F8) con Cantos en PVC rígido de 2 mm.
Los entrepaños deben tener graduación manual y enganche, sin herramienta, cada 2.5 cm.
El sistema debe contar con unidades sencillas o dobles las cuales se puedan comprar unitariamente en caso de requerir más unidades para el espacio.
Las Unidades Dobles siempre tienen los entrepaños de la misma profundidad en ambas caras.</t>
  </si>
  <si>
    <t xml:space="preserve">BIBLIOTECA SIN PUERTAS  PARA ALMACENAMIENTO DE LIBROS - , largo total 1.50m , fondo 0.30m, alto 2.10m, 5 NIVELES MIN ajustable en altura. </t>
  </si>
  <si>
    <t xml:space="preserve"> BARRA ALTA - Barra largo 4.10m x .fondo 0.45m, H=1,10m.  sin conectividad.  </t>
  </si>
  <si>
    <t>Estructura metálica , Superficie en aglomerado de 25mm enchapado en Formica.  Laterales en aglomerado de 18mm enchapado en Formica  por ambas caras. Cantos en PVC rígido de 2 mm termofundidos con tecnología “Hot Melt” Cantos en PVC rígido de 2 mm termofundidos con tecnología “Hot Melt” Recubiertas con laminado de alta presión decorativo (F8) en su cara superior en fórmica y en su cara inferior superficie de balance laminado (F6) y herrajes en toda su extensión para su óptimo funcionamiento.  Resistentes al impacto para prevenir daños a otros equipos, a las personas y la humedad (NORMA NEMA). Bases en perfilaría tubular o triangular (esta ultima de preferencia)estructural de 2” de espesor, lámina de acero CR calibre 16, (ASTM A500 Grado C). Con pintura electrostática tipo epóxipoliester de 60-80µ.
Deben contar con sistema de nivelación que permita absorber posibles desniveles del piso  Niveladores escuacalizables fabricados en polipropileno de alta densidad, con un diámetro total de 30 mm, altura 20 mm, tornillo de rosca de 5/16¨ x 1 ½ ¨.
Las coronas o ménsulas, que se unen a la superficie y sirven de soporte a la chambrana deben estar fabricadas en lámina de acero calibre 12, en corte láser.  Recubiertas en pintura en polvo de aplicación electroestática tipo epoxi poliéster 60-80µ. El polígono de sustentación debe ser igual al área de la superficie de trabajo, o en su defecto no debe ser inferior al 80%. Herrajes elaborados en acero Cold Rolled calibre 16, recubierto con pintura electrostática tipo epóxipoliester 60-80µ igual a la utilizada en la perfilaría, con alta resistencia al impacto y al rallado. El sistema garantiza los elementos estructurales de soporte, que permiten la conexión entre bases y que reciben todo el peso del sistema.  Estos elementos deben ser telescópicos.  Poseen canales receptores de las canaletas de conducción eléctrica. Los elementos tales como soportes, chambranas, pie de amigos, enganches, láminas de unión, bases, elementos conectores etc., deben quedar ocultos y con acabado en pintura electrostática tipo epoxi poliéster 60-80µ, en el mismo color de la perfilería.</t>
  </si>
  <si>
    <t>PUESTO DOCENTE -  Largo 1.20m x ancho 0.60m.  Sin conectividad.  Incluye falda en formica.</t>
  </si>
  <si>
    <t>MESAS 1 -   Largo 1.50m x ancho 0.70m.  Sin conectividad.</t>
  </si>
  <si>
    <t xml:space="preserve"> MESAS 2 -  Largo 3.00m x ancho 1.00m.  CON conectividad.</t>
  </si>
  <si>
    <t xml:space="preserve"> BARRA ALTA - Barra largo 2.40m x .fondo 0.90m, H=1,10m. sin conectividad. </t>
  </si>
  <si>
    <t xml:space="preserve"> BARRA ALTA - Barra largo 3.89m x .fondo 0.45m, H=1,10m.  sin conectividad.</t>
  </si>
  <si>
    <t xml:space="preserve">  Mesa redonda h.630 x 600mm Diámetro</t>
  </si>
  <si>
    <t xml:space="preserve">Superficies en aglomerado de espesor 25-30 mm,  compactas 100%.Cantos en PVC rígido de 2 mm termofundidos con tecnología “Hot Melt” .Recubiertas con laminado de alta presión decorativo (F8) en su cara superior en fórmica y en su cara inferior superficie de balance laminado (F6) y herrajes en toda su extensión para su óptimo funcionamiento.  Resistentes al impacto para prevenir daños a otros equipos, a las personas y la humedad (NORMA NEMA). Bases en perfilaría tubular o triangular (esta ultima de preferencia)estructural de 2” de espesor, lámina de acero CR calibre 16, (ASTM A500 Grado C). Con pintura electrostática tipo epóxipoliester de 60-80µ.
Deben contar con sistema de nivelación que permita absorber posibles desniveles del piso  Niveladores escuacalizables fabricados en polipropileno de alta densidad, con un diámetro total de 30 mm, altura 20 mm, tornillo de rosca de 5/16¨ x 1 ½ ¨.
Las coronas o ménsulas, que se unen a la superficie y sirven de soporte a la chambrana deben estar fabricadas en lámina de acero calibre 12, en corte láser.  Recubiertas en pintura en polvo de aplicación electroestática tipo epoxi poliéster 60-80µ. El polígono de sustentación debe ser igual al área de la superficie de trabajo, o en su defecto no debe ser inferior al 80%.Herrajes elaborados en acero Cold Rolled calibre 16, recubierto con pintura electrostática tipo epóxipoliester 60-80µ igual a la utilizada en la perfilaría, con alta resistencia al impacto y al rallado. El sistema garantiza los elementos estructurales de soporte, que permiten la conexión entre bases y que reciben todo el peso del sistema.  Estos elementos deben ser telescópicos.  Poseen canales receptores de las canaletas de conducción eléctrica. Los elementos tales como soportes, chambranas, pie de amigos, enganches, láminas de unión, bases, elementos conectores etc., deben quedar ocultos y con acabado en pintura electrostática tipo epoxi poliéster 60-80µ, en el mismo color de la perfilería. </t>
  </si>
  <si>
    <t>MESAS  - Mesas de trabajo  Largo 0.90m x ancho 0.90m. H:0.70  Sin conectividad.</t>
  </si>
  <si>
    <t xml:space="preserve"> Mesas con superficie termolaminada. </t>
  </si>
  <si>
    <t>Bases en tubería y acero con acabado en pintura electrostática. Diseñadas para apoyar equipos portátiles de computo. alto 0.70, largo 0.50 m x fondo 0.35 mt</t>
  </si>
  <si>
    <t>NICHO DE LECTURA</t>
  </si>
  <si>
    <t xml:space="preserve">Modulo de 1.89m x fondo 0.60m , alto 2.00m, con niveladores.  Estructura entamborada enchapada en formica, con  laterales y en techo  en espuma de alta densidad tapizadas en diferentes textiles de trafico comercial según catalogo .  Incluye dos bancas con base en perfilaría tubular estructural de 2” de espesor, lámina de acero CR calibre 16, (ASTM A500 Grado C). Con pintura electrostática tipo epóxipoliester de 60-80µ.(en la parte inferior con espacio para guardar maletines), con espaldar y una mesa central fija con superficie de 0.60m x 0.60m enchapada acabado según el descrito en "Superficies para los puestos de trabajo (incluye mesas)"  altura 0.70m. </t>
  </si>
  <si>
    <t>1. Estructura en parales metálicos Cold Rolled en “U” Calibre 16, troquelados tipo cremallera cada 2.5 cm para graduar el entrepaño a la altura requerida de manera manual, sin herramienta, con un aprovechamiento máximo del 100% del espacio                                                                                                     2. Entrepaños en lámina Cold Rolled cal. 22, cada entrepaño incluye un  (1) refuerzo, fabricado en lamina C.R calibre 16, para poder soportar una carga distribuida de 100 kg para   soportar una carga de 100 kg por entrepaño, graduables, de extracción frontal sin herramienta y aprovechamiento del 100% de sus dimensiones.
3. Estantería con piso y techo metálicos Cold Rolled calibre 22 con refuerzos para soportar una carga de 100 kg cada uno, unidos a los parales con tornillo hexagonal y tuerca.
4. Tapa lateral metálica Cold Rolled Calibre 20.(Que oculte el mecanismo)
5. La puerta debe tener el mismo acabado de los módulos de estantería y cerradura tipo yale o Hafele.
6. Visor identificador metálico con vidrio en tapa lateral, dos (2) por cada módulo doble o uno por cada modulo sencillo.
7. Las manijas para el archivo son de accionamiento manual, tanto para el sistema mecánico como el manual es metálica, con perilla  y permite el desplazamiento de los carros de una forma suave sin necesidad de ejercer mucha fuerza, la manipulación en el sistema mecánico se realiza en forma circular  para no obstaculizar el desplazamiento frente al archivo.
8. Para los módulos que tengan dos o mas carros de profundidad el sistema debe ser mecánico. 
9. El sistema de tracción cubre en su totalidad el módulo móvil, lo que permite un desplazamiento suave al ser accionado por la manija mecánica desde el corredor de circulación y rueden uniformemente sobre el riel antivuelco.              
10. El riel metálico en acero podrá ser anclado o no al piso, dependiendo del sistema de cada proponente, debe ser antivuelco y debe evitar que los carros o módulos se salgan de su curso normal. 
11. La estabilidad del módulo de estantería se debe garantizar con la instalación de tensores con mecanismo que permita su graduación.
12. El tipo de pintura debe ser epoxi poliéster electrostática.
13. Las unidades de consulta llevan instalados tensores graduables de ¼, lo que da mayor estabilidad, rigidez y estructura, y se conforman de la siguiente forma tensor o (perro) de ¼. Varilla de ¼, y tornillo zincado de ¼ x ¾ .
14. El oferente debe efectuar la modulación exacta de acuerdo con las medidas suministradas y los planos entregados, para determinar el número de módulos que se pueden instalar en cada recinto y rectificar medidas para la correcta instalación y funcionamiento del archivo.</t>
  </si>
  <si>
    <t>ARCHIVOS MÓVILES DOBLES MECANICOS METALICOS Compuesto por 32 estanterías con 7 espacios de almacenamiento cada uno Capacidad total mínima de archivo 896  Cajas para Archivo Ref. X200 (20 cms de frente x 26 cms de altura x 40 cms de fondo, cartón corrugado, apertura tipo nevera)</t>
  </si>
  <si>
    <t>ARCHIVO MÓVIL QUINTUPLE MECANICO METÁLICO Compuesto por 60 estanterías con 7 espacios de almacenamiento cada uno Capacidad total mínima de archivo 1680  Cajas para Archivo Ref. X200 (20 cms de frente x 26 cms de altura x 40 cms de fondo, cartón corrugado, apertura tipo nevera)</t>
  </si>
  <si>
    <t>ARCHIVO MÓVIL CUADRUPLE MECANICO METÁLICO Compuesto por 52 estanterías con 7 espacios de almacenamiento cada uno Capacidad total mínima de archivo 1456  Cajas para Archivo Ref. X200 (20 cms de frente x 26 cms de altura x 40 cms de fondo, cartón corrugado, apertura tipo nevera)</t>
  </si>
  <si>
    <t>ARCHIVOS MÓVIL SENCILLO MANUAL METALICO Compuesto por 15 estanterías con 7 espacios de almacenamiento cada uno Capacidad total mínima de archivo 420  Cajas para Archivo Ref. X200 (20 cms de frente x 26 cms de altura x 40 cms de fondo, cartón corrugado, apertura tipo nevera)</t>
  </si>
  <si>
    <t>ARCHIVOS MÓVILES TRIPLE  MECÁNICO METÁLICO, compuesto por 48 estanterías con 7 espacios de almacenamiento cada uno Capacidad total mínima de archivo 1344  Cajas para Archivo Ref. X200 (20 cms de frente x 26 cms de altura x 40 cms de fondo, cartón corrugado, apertura tipo nevera)</t>
  </si>
  <si>
    <t>ÍTEM 3 - ARCHIVO RODANTE</t>
  </si>
  <si>
    <t xml:space="preserve">NOTA: </t>
  </si>
  <si>
    <t>Las dimensiones para espacios entre muros o columnas , debe ser verificado previamente a la fabricación en el  sitio. El presupuesto debe contemplar -/+10 cm de variación en las dimensiones.</t>
  </si>
  <si>
    <t xml:space="preserve"> BANCA CORRIDA CON ESPALDAR.    LARGO 2.00M, FONDO 0.60M. </t>
  </si>
  <si>
    <t xml:space="preserve">BANCA CORRIDA CON ESPALDAR LARGO 2.50M, FONDO 0.60M. </t>
  </si>
  <si>
    <t>SILLAS OPERATIVAS ESPALDAR MEDIO</t>
  </si>
  <si>
    <t>SILLA OPERATIVA ESPALDAR ALTO</t>
  </si>
  <si>
    <t>SILLA INTERLOCUTORA (MESA REUNIONES)</t>
  </si>
  <si>
    <t>SILLA TIPO POLTRONA  PATAS MADERA</t>
  </si>
  <si>
    <r>
      <t xml:space="preserve">SOFA EN "L"  AMBIENTE DE ESTUDIO 1 - </t>
    </r>
    <r>
      <rPr>
        <b/>
        <sz val="10"/>
        <rFont val="Calibri"/>
        <family val="2"/>
        <scheme val="minor"/>
      </rPr>
      <t>SALA 2</t>
    </r>
    <r>
      <rPr>
        <sz val="10"/>
        <rFont val="Calibri"/>
        <family val="2"/>
        <scheme val="minor"/>
      </rPr>
      <t xml:space="preserve">- </t>
    </r>
    <r>
      <rPr>
        <sz val="10"/>
        <color rgb="FFFF0000"/>
        <rFont val="Calibri"/>
        <family val="2"/>
        <scheme val="minor"/>
      </rPr>
      <t>NIVEL 1</t>
    </r>
  </si>
  <si>
    <r>
      <t xml:space="preserve">SOFA EN "L"  AMBIENTE DE ESTUDIO 1 - </t>
    </r>
    <r>
      <rPr>
        <b/>
        <sz val="10"/>
        <rFont val="Calibri"/>
        <family val="2"/>
        <scheme val="minor"/>
      </rPr>
      <t>SALA 2</t>
    </r>
    <r>
      <rPr>
        <sz val="10"/>
        <rFont val="Calibri"/>
        <family val="2"/>
        <scheme val="minor"/>
      </rPr>
      <t xml:space="preserve">- </t>
    </r>
    <r>
      <rPr>
        <sz val="10"/>
        <color rgb="FFFF0000"/>
        <rFont val="Calibri"/>
        <family val="2"/>
        <scheme val="minor"/>
      </rPr>
      <t>NIVEL -1</t>
    </r>
  </si>
  <si>
    <r>
      <t xml:space="preserve">SOFA EN "L"  AMBIENTE DE ESTUDIO 1 - </t>
    </r>
    <r>
      <rPr>
        <b/>
        <sz val="10"/>
        <rFont val="Calibri"/>
        <family val="2"/>
        <scheme val="minor"/>
      </rPr>
      <t>SALA 1</t>
    </r>
    <r>
      <rPr>
        <sz val="10"/>
        <rFont val="Calibri"/>
        <family val="2"/>
        <scheme val="minor"/>
      </rPr>
      <t xml:space="preserve">- </t>
    </r>
    <r>
      <rPr>
        <sz val="10"/>
        <color rgb="FFFF0000"/>
        <rFont val="Calibri"/>
        <family val="2"/>
        <scheme val="minor"/>
      </rPr>
      <t>NIVEL -1</t>
    </r>
  </si>
  <si>
    <r>
      <t xml:space="preserve">POLTRONA 
AMBIENTE DE ESTUDIO 1 Y AMBIENTE DE ESTUDIO 2 - </t>
    </r>
    <r>
      <rPr>
        <sz val="10"/>
        <color rgb="FFFF0000"/>
        <rFont val="Calibri"/>
        <family val="2"/>
        <scheme val="minor"/>
      </rPr>
      <t>NIVEL -1</t>
    </r>
  </si>
  <si>
    <t>ESPALDAR ALTO, GIRATORIA, MECANISMO DE REGULACIÓN DE ALTURA Y ESPALDAR, BLOQUEO EN 4 POSICIONES, ESPALDAR CON SISTEMA DE ELEVACIÓN A TRAVÉS DE CREMALLERA, BASE NYLON RODACHINAS PISO DURO, TAPIZADA EN PAÑO NEGRO, ESPUMA ASIENTO POLIURETANO, INYECTADA DENSIDAD 60, ESPUMA ESPALDAR POLIURETANO LAMINADA DENSIDAD 30. SIN BRAZOS.</t>
  </si>
  <si>
    <t>ESPALDAR MEDIO, GIRATORIA, MECANISMO DE REGULACIÓN DE ALTURA Y ESPALDAR, BLOQUEO EN 4 POSICIONES, ESPALDAR CON SISTEMA DE ELEVACIÓN A TRAVÉS DE CREMALLERA, BASE NYLON RODACHINAS PISO DURO, TAPIZADA EN PAÑO NEGRO, ESPUMA ASIENTO POLIURETANO, INYECTADA DENSIDAD 60, ESPUMA ESPALDAR POLIURETANO LAMINADA DENSIDAD 30.  SIN BRAZOS.</t>
  </si>
  <si>
    <t>ÍTEM 4 - SILLAS, POLTRONAS Y SOFÁS</t>
  </si>
  <si>
    <t xml:space="preserve"> INVITACIÓN PUBLICA 11 DE 2019</t>
  </si>
  <si>
    <t>BUTACO ASIENTO Y ESPALDAR EN UNA MONOCONCHA FORMA ORGÁNICA PARA ADAPTARSE A LA FORMA DE LA ESPALDA. ESQUINAS REDONDEADAS EN POLIPROPILENO DE DIFERENTES COLORES SEGÚN CATÁLOGO DEL PROVEEDOR DEL PROVEEDOR CON FILTRO UV. ESTRUCTURA DE 4 APOYOS CON ACABADO EN PINTURA ELECTROSTÁTICA NEGRA O GRIS. ALTURA 80CMS. CON ASIENTO TAPIZADO EN DIFERENTES TEXTILES DE TRÁFICO COMERCIAL SEGÚN CATÁLOGO DEL PROVEEDO.</t>
  </si>
  <si>
    <t>ASIENTO Y ESPALDAR TIPO MONOCONCHA CON ESPUMA MOLDEADAS INYECTADAS DENSIDAD 60, TAPIZADO EN DIFERENTES TEXTILES DE TRÁFICO COMERCIAL SEGÚN CATÁLOGO DEL PROVEEDOR , CON ESTRUCTURA DE 4 APOYOS MADERA</t>
  </si>
  <si>
    <t>ASIENTO Y ESPALDAR EN UNA MONOCONCHA FORMA ORGÁNICA PARA ADAPTARSE A LA FORMA DE LA ESPALDA. ESQUINAS REDONDEADAS EN POLIPROPILENO DE DIFERENTES COLORES SEGÚN CATÁLOGO DEL PROVEEDOR, CON FILTRO UV. CON ESTRUCTURA DE 4 APOYOS MADERA. CON ASIENTO TAPIZADO EN DIFERENTES TEXTILES DE TRÁFICO COMERCIAL SEGÚN CATÁLOGO DEL PROVEEDOR.</t>
  </si>
  <si>
    <t>SILLA ASIENTO Y ESPALDAR EN POLIPROPILENO, CON ESPALDAR MICROPERFORADO. ESPALDAR Y ASIENTO TAPIZADO  EN DIFERENTES TEXTILES (SEGÚN ELECCIÓN DEL SOLICITANTE, PUEDEN SER COMBINADOS). ESTRUCTURA DE 4 APOYOS CON ACABADO EN PINTURA EN POLVO DE APLICACIÓN ELECTROSTÁTICA.  JUEGO DE BRAZOS COMPLETOS, TABLA DE DOS PUNTOS DE INFLEXIÓN PORQUE SE DOBLA Y SE GUARDA. TABLA ANTIPÁTICO EN PLÁSTICO CON CANTOS REDONDEADOS , EL 5% DE LA COMPRA PODRÁ SER IZQ . CON ELEMENTO (LINK) DE UNIÓN ENTRE SILLAS.</t>
  </si>
  <si>
    <t>SILLA CON ASIENTO Y ESPALDAR EN POLIPROPILENO, ESPALDAR MICROPERFORADO Y ASIENTO TAPIZADO  EN DIFERENTES TEXTILES SEGÚN CATÁLOGO ( (SEGÚN ELECCIÓN DEL SOLICITANTE Y PUEDEN SER COMBINADOS). ESTRUCTURA DE 4 APOYOS CON ACABADO EN PINTURA EN POLVO DE APLICACIÓN ELECTROSTÁTICA</t>
  </si>
  <si>
    <t>ASIENTO Y ESPALDAR EN UNA MONOCONCHA FORMA ORGÁNICA PARA ADAPTARSE A LA FORMA DE LA ESPALDA. ESQUINAS REDONDEADAS EN POLIPROPILENO DE DIFERENTES COLORES SEGÚN CATÁLOGO CON FILTRO UV. CON ESTRUCTURA DE 4 APOYOS PLÁSTICO. CON ASIENTO TAPIZADO EN DIFERENTES TEXTILES DE TRÁFICO COMERCIAL SEGÚN CATÁLOGO.</t>
  </si>
  <si>
    <t>SILLA ASIENTO Y ESPALDAR EN POLIPROPILENO, CON ESPALDAR MICROPERFORADO Y ASIENTO TAPIZADO  EN DIFERENTES TEXTILES SEGÚN CATÁLOGO. ESTRUCTURA DE 4 APOYOS CON ACABADO EN PINTURA EN POLVO DE APLICACIÓN ELECTROSTÁTICA.  JUEGO DE BRAZOS COMPLETOS, TABLA DE DOS PUNTOS DE INFLEXIÓN PORQUE SE DOBLA Y SE GUARDA. TABLA ANTIPÁTICO EN PLÁSTICO CON CANTOS REDONDEADOS, EL 5% DE LA COMPRA PODRÁ SER IZQ.</t>
  </si>
  <si>
    <t>ESTRUCTURA METÁLICA CON ACABADO EN PINTURA ELECTROSTÁTICA, BASTIDOR EN FORMICA. ASIENTO Y ESPALDAR TAPIZADO EN  TEXTIL COMERCIAL A ELEGIR.</t>
  </si>
  <si>
    <t>SOFÁS QUE SE PUEDAN MODULAR, ESPALDAR RECTO APOYADO SOBRE EL ASIENTO EL CUAL ESTA
SOSTENIDO PARALELAMENTE AL PISO POR DOS BASES DE PLATINA METÁLICA Y DOS BRAZOS
UNIDOS AL ASIENTO Y ESPALDAR (SI APLICA), DICHOS BRAZOS TIENEN UNA PROYECCIÓN
HACIA EL FRENTE DANDO UNA APARIENCIA SIMPLE PERO IMPONENTE. LA SUSPENSIÓN DEL
ESPALDAR Y EL ASIENTO ESTÁ CONFORMADA POR CINCHAS ELÁSTICAS DE POLIPROPILENO.COMPONENTES EN LÁMINAS DE AGLOMERADO CON
RESISTENCIA A LA HUMEDAD Y PLAGAS .ESPUMA DE POLIURETANO DE ALTA DENSIDAD.
SE DEBE TENER EN CUENTA LAS DIMENSIONES MÍNIMAS OBSERVADAS EN EL PLANO</t>
  </si>
  <si>
    <t>ASIENTO Y ESPALDAR TIPO MONOCONCHA CON ESPUMA MOLDEADAS INYECTADAS DENSIDAD 60, TAPIZADO EN DIFERENTES TEXTILES DE TRÁFICO COMERCIAL SEGÚN CATÁLOGO DISPONIBLE, CON BASE TRINEO FABRICADA EN TUBO DE ACERO DE ½” CON ACABO EN PINTURA EN POLVO DE APLICACIÓN ELECTROSTÁTICA.</t>
  </si>
  <si>
    <t>SUMINISTRO DE AMUEBLAMIENTO PARA EL EDIFICIO 4B Y EL EDIFICIO CAFETERÍA CENTRAL "EL GALPÓN"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</si>
</sst>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0_-;\-* #,##0_-;_-* &quot;-&quot;_-;_-@_-"/>
  </numFmts>
  <fonts count="20" x14ac:knownFonts="1">
    <font>
      <sz val="11"/>
      <color theme="1"/>
      <name val="Calibri"/>
      <family val="2"/>
      <scheme val="minor"/>
    </font>
    <font>
      <sz val="11"/>
      <color indexed="8"/>
      <name val="Calibri"/>
      <family val="2"/>
      <charset val="1"/>
    </font>
    <font>
      <b/>
      <sz val="9"/>
      <name val="Arial"/>
      <family val="2"/>
      <charset val="1"/>
    </font>
    <font>
      <sz val="9"/>
      <name val="Arial"/>
      <family val="2"/>
      <charset val="1"/>
    </font>
    <font>
      <b/>
      <sz val="9"/>
      <color indexed="8"/>
      <name val="Arial"/>
      <family val="2"/>
      <charset val="1"/>
    </font>
    <font>
      <b/>
      <sz val="9"/>
      <name val="Calibri"/>
      <family val="2"/>
      <scheme val="minor"/>
    </font>
    <font>
      <sz val="10"/>
      <color indexed="8"/>
      <name val="MS Sans Serif"/>
      <family val="2"/>
    </font>
    <font>
      <sz val="9"/>
      <color theme="1"/>
      <name val="Calibri"/>
      <family val="2"/>
      <scheme val="minor"/>
    </font>
    <font>
      <sz val="9"/>
      <name val="Calibri"/>
      <family val="2"/>
      <scheme val="minor"/>
    </font>
    <font>
      <b/>
      <sz val="9"/>
      <name val="Century Gothic"/>
      <family val="2"/>
    </font>
    <font>
      <sz val="9"/>
      <color theme="1"/>
      <name val="Century Gothic"/>
      <family val="2"/>
    </font>
    <font>
      <b/>
      <i/>
      <sz val="9"/>
      <color rgb="FF000000"/>
      <name val="Century Gothic"/>
      <family val="2"/>
    </font>
    <font>
      <b/>
      <sz val="9"/>
      <color theme="1"/>
      <name val="Calibri"/>
      <family val="2"/>
      <scheme val="minor"/>
    </font>
    <font>
      <sz val="10"/>
      <name val="Calibri"/>
      <family val="2"/>
      <scheme val="minor"/>
    </font>
    <font>
      <sz val="8"/>
      <color theme="1"/>
      <name val="Calibri"/>
      <family val="2"/>
      <scheme val="minor"/>
    </font>
    <font>
      <sz val="10"/>
      <name val="Arial"/>
      <family val="2"/>
    </font>
    <font>
      <b/>
      <sz val="9"/>
      <name val="Arial"/>
      <family val="2"/>
    </font>
    <font>
      <b/>
      <sz val="10"/>
      <name val="Calibri"/>
      <family val="2"/>
      <scheme val="minor"/>
    </font>
    <font>
      <sz val="10"/>
      <color rgb="FFFF0000"/>
      <name val="Calibri"/>
      <family val="2"/>
      <scheme val="minor"/>
    </font>
    <font>
      <sz val="12"/>
      <color theme="1"/>
      <name val="Calibri"/>
      <family val="2"/>
      <scheme val="minor"/>
    </font>
  </fonts>
  <fills count="3">
    <fill>
      <patternFill patternType="none"/>
    </fill>
    <fill>
      <patternFill patternType="gray125"/>
    </fill>
    <fill>
      <patternFill patternType="solid">
        <fgColor theme="0"/>
        <bgColor indexed="64"/>
      </patternFill>
    </fill>
  </fills>
  <borders count="38">
    <border>
      <left/>
      <right/>
      <top/>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thin">
        <color indexed="8"/>
      </top>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right/>
      <top style="thin">
        <color auto="1"/>
      </top>
      <bottom style="thin">
        <color auto="1"/>
      </bottom>
      <diagonal/>
    </border>
    <border>
      <left style="thin">
        <color auto="1"/>
      </left>
      <right style="thin">
        <color auto="1"/>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8"/>
      </right>
      <top style="medium">
        <color indexed="64"/>
      </top>
      <bottom style="medium">
        <color indexed="64"/>
      </bottom>
      <diagonal/>
    </border>
    <border>
      <left style="thin">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auto="1"/>
      </left>
      <right style="thin">
        <color auto="1"/>
      </right>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8"/>
      </right>
      <top style="medium">
        <color indexed="64"/>
      </top>
      <bottom/>
      <diagonal/>
    </border>
    <border>
      <left style="thin">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64"/>
      </left>
      <right style="thin">
        <color indexed="64"/>
      </right>
      <top style="medium">
        <color indexed="64"/>
      </top>
      <bottom/>
      <diagonal/>
    </border>
    <border>
      <left style="thin">
        <color indexed="8"/>
      </left>
      <right style="medium">
        <color indexed="64"/>
      </right>
      <top style="medium">
        <color indexed="64"/>
      </top>
      <bottom/>
      <diagonal/>
    </border>
    <border>
      <left style="thin">
        <color indexed="64"/>
      </left>
      <right style="medium">
        <color indexed="64"/>
      </right>
      <top style="thin">
        <color indexed="64"/>
      </top>
      <bottom/>
      <diagonal/>
    </border>
    <border>
      <left style="thin">
        <color auto="1"/>
      </left>
      <right style="medium">
        <color auto="1"/>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 fillId="0" borderId="0"/>
    <xf numFmtId="0" fontId="6" fillId="0" borderId="0"/>
    <xf numFmtId="0" fontId="15" fillId="0" borderId="0"/>
    <xf numFmtId="0" fontId="15" fillId="0" borderId="0"/>
  </cellStyleXfs>
  <cellXfs count="108">
    <xf numFmtId="0" fontId="0" fillId="0" borderId="0" xfId="0"/>
    <xf numFmtId="0" fontId="2" fillId="0" borderId="0" xfId="1" applyFont="1" applyAlignment="1">
      <alignment vertical="center"/>
    </xf>
    <xf numFmtId="0" fontId="3" fillId="0" borderId="0" xfId="1" applyFont="1" applyAlignment="1">
      <alignment vertical="center"/>
    </xf>
    <xf numFmtId="0" fontId="3" fillId="0" borderId="0" xfId="1" applyFont="1" applyAlignment="1">
      <alignment horizontal="center" vertical="center"/>
    </xf>
    <xf numFmtId="0" fontId="3" fillId="0" borderId="0" xfId="1" applyFont="1" applyAlignment="1">
      <alignment horizontal="right" vertical="center"/>
    </xf>
    <xf numFmtId="3" fontId="2" fillId="0" borderId="1" xfId="1" applyNumberFormat="1" applyFont="1" applyBorder="1" applyAlignment="1">
      <alignment horizontal="center" vertical="center" wrapText="1"/>
    </xf>
    <xf numFmtId="3" fontId="2" fillId="0" borderId="2" xfId="1" applyNumberFormat="1" applyFont="1" applyBorder="1" applyAlignment="1">
      <alignment horizontal="center" vertical="center" wrapText="1"/>
    </xf>
    <xf numFmtId="3" fontId="2" fillId="0" borderId="3" xfId="1" applyNumberFormat="1" applyFont="1" applyBorder="1" applyAlignment="1">
      <alignment horizontal="center" vertical="center" wrapText="1"/>
    </xf>
    <xf numFmtId="3" fontId="2" fillId="0" borderId="4" xfId="1" applyNumberFormat="1" applyFont="1" applyBorder="1" applyAlignment="1">
      <alignment horizontal="center" vertical="center" wrapText="1"/>
    </xf>
    <xf numFmtId="3" fontId="5" fillId="0" borderId="5" xfId="0" applyNumberFormat="1" applyFont="1" applyFill="1" applyBorder="1" applyAlignment="1">
      <alignment horizontal="center" vertical="center" wrapText="1"/>
    </xf>
    <xf numFmtId="0" fontId="4" fillId="0" borderId="0" xfId="1" applyFont="1" applyAlignment="1">
      <alignment horizontal="center" vertical="center"/>
    </xf>
    <xf numFmtId="0" fontId="2" fillId="0" borderId="0" xfId="1" applyFont="1" applyBorder="1" applyAlignment="1">
      <alignment horizontal="center" vertical="center"/>
    </xf>
    <xf numFmtId="0" fontId="7" fillId="0" borderId="0" xfId="0" applyFont="1"/>
    <xf numFmtId="0" fontId="7" fillId="0" borderId="5" xfId="0" applyFont="1" applyBorder="1" applyAlignment="1">
      <alignment horizontal="center" vertical="center"/>
    </xf>
    <xf numFmtId="0" fontId="8" fillId="0" borderId="5" xfId="0" applyFont="1" applyFill="1" applyBorder="1" applyAlignment="1">
      <alignment horizontal="center" vertical="center" wrapText="1"/>
    </xf>
    <xf numFmtId="0" fontId="8" fillId="0" borderId="5" xfId="0" applyFont="1" applyBorder="1" applyAlignment="1">
      <alignment horizontal="center" vertical="center"/>
    </xf>
    <xf numFmtId="3" fontId="8" fillId="0" borderId="5" xfId="0" applyNumberFormat="1" applyFont="1" applyFill="1" applyBorder="1" applyAlignment="1">
      <alignment horizontal="center" vertical="center" wrapText="1"/>
    </xf>
    <xf numFmtId="0" fontId="7" fillId="0" borderId="5" xfId="0" applyFont="1" applyBorder="1"/>
    <xf numFmtId="0" fontId="7" fillId="0" borderId="0" xfId="0" applyFont="1" applyAlignment="1">
      <alignment horizontal="center" vertical="center"/>
    </xf>
    <xf numFmtId="0" fontId="9" fillId="0" borderId="0" xfId="0" applyFont="1" applyAlignment="1">
      <alignment vertical="center" wrapText="1"/>
    </xf>
    <xf numFmtId="0" fontId="10" fillId="0" borderId="6" xfId="0" applyFont="1" applyBorder="1" applyAlignment="1"/>
    <xf numFmtId="0" fontId="10" fillId="0" borderId="7" xfId="0" applyFont="1" applyBorder="1" applyAlignment="1"/>
    <xf numFmtId="0" fontId="9" fillId="0" borderId="0" xfId="0" applyFont="1" applyAlignment="1">
      <alignment vertical="center"/>
    </xf>
    <xf numFmtId="0" fontId="11" fillId="0" borderId="7" xfId="0" applyFont="1" applyBorder="1" applyAlignment="1">
      <alignment horizontal="left" vertical="center" wrapText="1"/>
    </xf>
    <xf numFmtId="41" fontId="7" fillId="0" borderId="5" xfId="0" applyNumberFormat="1" applyFont="1" applyBorder="1" applyAlignment="1">
      <alignment vertical="center"/>
    </xf>
    <xf numFmtId="0" fontId="13" fillId="2" borderId="5" xfId="0" applyFont="1" applyFill="1" applyBorder="1" applyAlignment="1" applyProtection="1">
      <alignment horizontal="left" vertical="center" wrapText="1"/>
      <protection locked="0"/>
    </xf>
    <xf numFmtId="0" fontId="14" fillId="2" borderId="5" xfId="0" applyFont="1" applyFill="1" applyBorder="1" applyAlignment="1" applyProtection="1">
      <alignment vertical="center" wrapText="1"/>
      <protection locked="0"/>
    </xf>
    <xf numFmtId="0" fontId="13" fillId="2" borderId="8" xfId="3" applyFont="1" applyFill="1" applyBorder="1" applyAlignment="1" applyProtection="1">
      <alignment vertical="center" wrapText="1"/>
      <protection locked="0"/>
    </xf>
    <xf numFmtId="0" fontId="13" fillId="2" borderId="10" xfId="0" applyFont="1" applyFill="1" applyBorder="1" applyAlignment="1" applyProtection="1">
      <alignment horizontal="left" vertical="center" wrapText="1"/>
      <protection locked="0"/>
    </xf>
    <xf numFmtId="0" fontId="14" fillId="2" borderId="10" xfId="0" applyFont="1" applyFill="1" applyBorder="1" applyAlignment="1" applyProtection="1">
      <alignment vertical="center" wrapText="1"/>
      <protection locked="0"/>
    </xf>
    <xf numFmtId="3" fontId="8" fillId="0" borderId="10" xfId="0" applyNumberFormat="1" applyFont="1" applyFill="1" applyBorder="1" applyAlignment="1">
      <alignment horizontal="center" vertical="center" wrapText="1"/>
    </xf>
    <xf numFmtId="0" fontId="7" fillId="0" borderId="10" xfId="0" applyFont="1" applyBorder="1"/>
    <xf numFmtId="41" fontId="7" fillId="0" borderId="10" xfId="0" applyNumberFormat="1" applyFont="1" applyBorder="1" applyAlignment="1">
      <alignment vertical="center"/>
    </xf>
    <xf numFmtId="3" fontId="2" fillId="0" borderId="11" xfId="1" applyNumberFormat="1" applyFont="1" applyBorder="1" applyAlignment="1">
      <alignment horizontal="center" vertical="center" wrapText="1"/>
    </xf>
    <xf numFmtId="3" fontId="2" fillId="0" borderId="12" xfId="1" applyNumberFormat="1" applyFont="1" applyBorder="1" applyAlignment="1">
      <alignment horizontal="center" vertical="center" wrapText="1"/>
    </xf>
    <xf numFmtId="3" fontId="2" fillId="0" borderId="13" xfId="1" applyNumberFormat="1" applyFont="1" applyBorder="1" applyAlignment="1">
      <alignment horizontal="center" vertical="center" wrapText="1"/>
    </xf>
    <xf numFmtId="3" fontId="5" fillId="0" borderId="14" xfId="0" applyNumberFormat="1" applyFont="1" applyFill="1" applyBorder="1" applyAlignment="1">
      <alignment horizontal="center" vertical="center" wrapText="1"/>
    </xf>
    <xf numFmtId="3" fontId="2" fillId="0" borderId="15" xfId="1" applyNumberFormat="1" applyFont="1" applyBorder="1" applyAlignment="1">
      <alignment horizontal="center" vertical="center" wrapText="1"/>
    </xf>
    <xf numFmtId="0" fontId="7" fillId="0" borderId="17" xfId="0" applyFont="1" applyBorder="1" applyAlignment="1">
      <alignment horizontal="center" vertical="center"/>
    </xf>
    <xf numFmtId="0" fontId="7" fillId="0" borderId="18" xfId="0" applyFont="1" applyBorder="1"/>
    <xf numFmtId="3" fontId="8" fillId="0" borderId="19" xfId="0" applyNumberFormat="1" applyFont="1" applyFill="1" applyBorder="1" applyAlignment="1">
      <alignment horizontal="center" vertical="center" wrapText="1"/>
    </xf>
    <xf numFmtId="0" fontId="7" fillId="0" borderId="19" xfId="0" applyFont="1" applyBorder="1"/>
    <xf numFmtId="41" fontId="7" fillId="0" borderId="19" xfId="0" applyNumberFormat="1" applyFont="1" applyBorder="1" applyAlignment="1">
      <alignment vertical="center"/>
    </xf>
    <xf numFmtId="0" fontId="7" fillId="0" borderId="20" xfId="0" applyFont="1" applyBorder="1"/>
    <xf numFmtId="0" fontId="7" fillId="0" borderId="21" xfId="0" applyFont="1" applyBorder="1" applyAlignment="1">
      <alignment horizontal="center" vertical="center"/>
    </xf>
    <xf numFmtId="0" fontId="7" fillId="2" borderId="8" xfId="0" applyFont="1" applyFill="1" applyBorder="1" applyAlignment="1" applyProtection="1">
      <alignment horizontal="center" vertical="center" wrapText="1"/>
      <protection locked="0"/>
    </xf>
    <xf numFmtId="0" fontId="7" fillId="0" borderId="22" xfId="0" applyFont="1" applyBorder="1"/>
    <xf numFmtId="0" fontId="7" fillId="0" borderId="23" xfId="0" applyFont="1" applyBorder="1" applyAlignment="1">
      <alignment horizontal="center" vertical="center"/>
    </xf>
    <xf numFmtId="0" fontId="8" fillId="0" borderId="23" xfId="0" applyFont="1" applyFill="1" applyBorder="1" applyAlignment="1">
      <alignment horizontal="center" vertical="center" wrapText="1"/>
    </xf>
    <xf numFmtId="0" fontId="8" fillId="0" borderId="23" xfId="0" applyFont="1" applyBorder="1" applyAlignment="1">
      <alignment horizontal="center" vertical="center"/>
    </xf>
    <xf numFmtId="3" fontId="8" fillId="0" borderId="23" xfId="0" applyNumberFormat="1" applyFont="1" applyFill="1" applyBorder="1" applyAlignment="1">
      <alignment horizontal="center" vertical="center" wrapText="1"/>
    </xf>
    <xf numFmtId="0" fontId="7" fillId="0" borderId="23" xfId="0" applyFont="1" applyBorder="1"/>
    <xf numFmtId="41" fontId="7" fillId="0" borderId="23" xfId="0" applyNumberFormat="1" applyFont="1" applyBorder="1" applyAlignment="1">
      <alignment vertical="center"/>
    </xf>
    <xf numFmtId="41" fontId="12" fillId="0" borderId="9" xfId="0" applyNumberFormat="1" applyFont="1" applyBorder="1" applyAlignment="1">
      <alignment vertical="center"/>
    </xf>
    <xf numFmtId="0" fontId="16" fillId="0" borderId="0" xfId="1" applyFont="1" applyFill="1" applyAlignment="1">
      <alignment vertical="center"/>
    </xf>
    <xf numFmtId="0" fontId="2" fillId="0" borderId="0" xfId="1" applyFont="1" applyBorder="1" applyAlignment="1">
      <alignment horizontal="center" vertical="center"/>
    </xf>
    <xf numFmtId="0" fontId="8" fillId="0" borderId="23" xfId="0" applyFont="1" applyFill="1" applyBorder="1" applyAlignment="1">
      <alignment horizontal="center" vertical="top" wrapText="1"/>
    </xf>
    <xf numFmtId="0" fontId="8" fillId="0" borderId="23" xfId="0" applyFont="1" applyFill="1" applyBorder="1" applyAlignment="1">
      <alignment horizontal="left" vertical="center" wrapText="1"/>
    </xf>
    <xf numFmtId="0" fontId="7" fillId="0" borderId="0" xfId="0" applyFont="1" applyAlignment="1">
      <alignment horizontal="center"/>
    </xf>
    <xf numFmtId="0" fontId="7" fillId="0" borderId="27" xfId="0" applyFont="1" applyBorder="1" applyAlignment="1">
      <alignment horizontal="center" vertical="center"/>
    </xf>
    <xf numFmtId="0" fontId="13" fillId="2" borderId="28" xfId="0" applyFont="1" applyFill="1" applyBorder="1" applyAlignment="1" applyProtection="1">
      <alignment horizontal="left" vertical="center" wrapText="1"/>
      <protection locked="0"/>
    </xf>
    <xf numFmtId="0" fontId="14" fillId="2" borderId="28" xfId="0" applyFont="1" applyFill="1" applyBorder="1" applyAlignment="1" applyProtection="1">
      <alignment vertical="center" wrapText="1"/>
      <protection locked="0"/>
    </xf>
    <xf numFmtId="0" fontId="8" fillId="0" borderId="28" xfId="0" applyFont="1" applyBorder="1" applyAlignment="1">
      <alignment horizontal="center" vertical="center"/>
    </xf>
    <xf numFmtId="3" fontId="8" fillId="0" borderId="28" xfId="0" applyNumberFormat="1" applyFont="1" applyFill="1" applyBorder="1" applyAlignment="1">
      <alignment horizontal="center" vertical="center" wrapText="1"/>
    </xf>
    <xf numFmtId="41" fontId="7" fillId="0" borderId="28" xfId="0" applyNumberFormat="1" applyFont="1" applyBorder="1" applyAlignment="1">
      <alignment vertical="center"/>
    </xf>
    <xf numFmtId="0" fontId="7" fillId="0" borderId="28" xfId="0" applyFont="1" applyBorder="1"/>
    <xf numFmtId="0" fontId="7" fillId="0" borderId="29" xfId="0" applyFont="1" applyBorder="1"/>
    <xf numFmtId="0" fontId="8" fillId="0" borderId="16" xfId="0" applyFont="1" applyBorder="1" applyAlignment="1">
      <alignment horizontal="center" vertical="center"/>
    </xf>
    <xf numFmtId="3" fontId="2" fillId="0" borderId="30" xfId="1" applyNumberFormat="1" applyFont="1" applyBorder="1" applyAlignment="1">
      <alignment horizontal="center" vertical="center" wrapText="1"/>
    </xf>
    <xf numFmtId="3" fontId="2" fillId="0" borderId="31" xfId="1" applyNumberFormat="1" applyFont="1" applyBorder="1" applyAlignment="1">
      <alignment horizontal="center" vertical="center" wrapText="1"/>
    </xf>
    <xf numFmtId="3" fontId="2" fillId="0" borderId="32" xfId="1" applyNumberFormat="1" applyFont="1" applyBorder="1" applyAlignment="1">
      <alignment horizontal="center" vertical="center" wrapText="1"/>
    </xf>
    <xf numFmtId="3" fontId="5" fillId="0" borderId="33" xfId="0" applyNumberFormat="1" applyFont="1" applyFill="1" applyBorder="1" applyAlignment="1">
      <alignment horizontal="center" vertical="center" wrapText="1"/>
    </xf>
    <xf numFmtId="3" fontId="2" fillId="0" borderId="34" xfId="1" applyNumberFormat="1" applyFont="1" applyBorder="1" applyAlignment="1">
      <alignment horizontal="center" vertical="center" wrapText="1"/>
    </xf>
    <xf numFmtId="0" fontId="13" fillId="2" borderId="19" xfId="0" applyFont="1" applyFill="1" applyBorder="1" applyAlignment="1" applyProtection="1">
      <alignment horizontal="left" vertical="center" wrapText="1"/>
      <protection locked="0"/>
    </xf>
    <xf numFmtId="0" fontId="14" fillId="2" borderId="19" xfId="0" applyFont="1" applyFill="1" applyBorder="1" applyAlignment="1" applyProtection="1">
      <alignment vertical="center" wrapText="1"/>
      <protection locked="0"/>
    </xf>
    <xf numFmtId="0" fontId="7" fillId="0" borderId="23" xfId="0" applyFont="1" applyFill="1" applyBorder="1" applyAlignment="1">
      <alignment horizontal="center" vertical="center" wrapText="1"/>
    </xf>
    <xf numFmtId="0" fontId="7" fillId="0" borderId="35" xfId="0" applyFont="1" applyBorder="1"/>
    <xf numFmtId="0" fontId="13" fillId="2" borderId="37" xfId="0" applyFont="1" applyFill="1" applyBorder="1" applyAlignment="1" applyProtection="1">
      <alignment horizontal="left" vertical="center" wrapText="1"/>
      <protection locked="0"/>
    </xf>
    <xf numFmtId="0" fontId="14" fillId="2" borderId="37" xfId="0" applyFont="1" applyFill="1" applyBorder="1" applyAlignment="1" applyProtection="1">
      <alignment vertical="center" wrapText="1"/>
      <protection locked="0"/>
    </xf>
    <xf numFmtId="0" fontId="8" fillId="0" borderId="37" xfId="0" applyFont="1" applyBorder="1" applyAlignment="1">
      <alignment horizontal="center" vertical="center"/>
    </xf>
    <xf numFmtId="3" fontId="8" fillId="0" borderId="37" xfId="0" applyNumberFormat="1" applyFont="1" applyFill="1" applyBorder="1" applyAlignment="1">
      <alignment horizontal="center" vertical="center" wrapText="1"/>
    </xf>
    <xf numFmtId="41" fontId="7" fillId="0" borderId="37" xfId="0" applyNumberFormat="1" applyFont="1" applyBorder="1" applyAlignment="1">
      <alignment vertical="center"/>
    </xf>
    <xf numFmtId="0" fontId="7" fillId="0" borderId="37" xfId="0" applyFont="1" applyBorder="1"/>
    <xf numFmtId="0" fontId="7" fillId="0" borderId="36" xfId="0" applyFont="1" applyBorder="1"/>
    <xf numFmtId="0" fontId="13" fillId="2" borderId="37" xfId="3" applyFont="1" applyFill="1" applyBorder="1" applyAlignment="1" applyProtection="1">
      <alignment vertical="center" wrapText="1"/>
      <protection locked="0"/>
    </xf>
    <xf numFmtId="0" fontId="7" fillId="2" borderId="37" xfId="0" applyFont="1" applyFill="1" applyBorder="1" applyAlignment="1" applyProtection="1">
      <alignment horizontal="center" vertical="center" wrapText="1"/>
      <protection locked="0"/>
    </xf>
    <xf numFmtId="3" fontId="8" fillId="0" borderId="8" xfId="0" applyNumberFormat="1" applyFont="1" applyFill="1" applyBorder="1" applyAlignment="1">
      <alignment horizontal="center" vertical="center" wrapText="1"/>
    </xf>
    <xf numFmtId="41" fontId="7" fillId="0" borderId="8" xfId="0" applyNumberFormat="1" applyFont="1" applyBorder="1" applyAlignment="1">
      <alignment vertical="center"/>
    </xf>
    <xf numFmtId="0" fontId="7" fillId="0" borderId="37" xfId="0" applyFont="1" applyBorder="1" applyAlignment="1">
      <alignment horizontal="center" vertical="center"/>
    </xf>
    <xf numFmtId="0" fontId="12" fillId="0" borderId="0" xfId="0" applyFont="1" applyAlignment="1">
      <alignment horizontal="center" vertical="center"/>
    </xf>
    <xf numFmtId="0" fontId="12" fillId="0" borderId="0" xfId="0" applyFont="1"/>
    <xf numFmtId="0" fontId="8" fillId="0" borderId="10" xfId="0" applyFont="1" applyBorder="1" applyAlignment="1">
      <alignment horizontal="center" vertical="center"/>
    </xf>
    <xf numFmtId="0" fontId="19" fillId="2" borderId="8" xfId="0" applyFont="1" applyFill="1" applyBorder="1" applyAlignment="1" applyProtection="1">
      <alignment vertical="center" wrapText="1"/>
      <protection locked="0"/>
    </xf>
    <xf numFmtId="0" fontId="19" fillId="2" borderId="37" xfId="0" applyFont="1" applyFill="1" applyBorder="1" applyAlignment="1" applyProtection="1">
      <alignment vertical="center" wrapText="1"/>
      <protection locked="0"/>
    </xf>
    <xf numFmtId="41" fontId="7" fillId="0" borderId="33" xfId="0" applyNumberFormat="1" applyFont="1" applyBorder="1" applyAlignment="1">
      <alignment vertical="center"/>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2" fillId="0" borderId="0" xfId="1" applyFont="1" applyAlignment="1">
      <alignment horizontal="left" vertical="center"/>
    </xf>
    <xf numFmtId="0" fontId="2" fillId="0" borderId="0" xfId="1" applyFont="1" applyBorder="1" applyAlignment="1">
      <alignment horizontal="center" vertical="center"/>
    </xf>
    <xf numFmtId="0" fontId="2" fillId="0" borderId="0" xfId="1" applyFont="1" applyFill="1" applyBorder="1" applyAlignment="1">
      <alignment horizontal="center" vertical="center"/>
    </xf>
    <xf numFmtId="0" fontId="2" fillId="0" borderId="0" xfId="1" applyFont="1" applyBorder="1" applyAlignment="1">
      <alignment horizontal="center" vertical="center" wrapText="1"/>
    </xf>
    <xf numFmtId="0" fontId="8" fillId="0" borderId="23"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cellXfs>
  <cellStyles count="5">
    <cellStyle name="Excel Built-in Normal" xfId="1"/>
    <cellStyle name="Normal" xfId="0" builtinId="0"/>
    <cellStyle name="Normal 11" xfId="4"/>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333375</xdr:colOff>
      <xdr:row>10</xdr:row>
      <xdr:rowOff>1352549</xdr:rowOff>
    </xdr:from>
    <xdr:to>
      <xdr:col>1</xdr:col>
      <xdr:colOff>2276475</xdr:colOff>
      <xdr:row>10</xdr:row>
      <xdr:rowOff>3406870</xdr:rowOff>
    </xdr:to>
    <xdr:pic>
      <xdr:nvPicPr>
        <xdr:cNvPr id="3" name="Imagen 2"/>
        <xdr:cNvPicPr>
          <a:picLocks noChangeAspect="1"/>
        </xdr:cNvPicPr>
      </xdr:nvPicPr>
      <xdr:blipFill>
        <a:blip xmlns:r="http://schemas.openxmlformats.org/officeDocument/2006/relationships" r:embed="rId1"/>
        <a:stretch>
          <a:fillRect/>
        </a:stretch>
      </xdr:blipFill>
      <xdr:spPr>
        <a:xfrm>
          <a:off x="962025" y="4857749"/>
          <a:ext cx="1943100" cy="205432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20UTP/Desktop/DOCUMENTOS%202019/INVITACIONES%20P&#218;BLICAS/11.%20INVITACI&#211;N%20P&#218;BLICA%20AMUEBLAMIENTO%20EDIFICIO%20MEC&#193;NICA,%20GALP&#211;N%20Y%20ARCHIVO%20RODANTE/Solicitud%20de%20compr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GALPÓN"/>
      <sheetName val="Especificación Galpon"/>
      <sheetName val="Items MECANICA  "/>
      <sheetName val="Especificación Mecánica"/>
      <sheetName val="Solicitud de compra"/>
      <sheetName val="Archivo rodante"/>
      <sheetName val="Especificación Archivo rodante"/>
    </sheetNames>
    <sheetDataSet>
      <sheetData sheetId="0"/>
      <sheetData sheetId="1"/>
      <sheetData sheetId="2">
        <row r="19">
          <cell r="I19">
            <v>1</v>
          </cell>
        </row>
        <row r="20">
          <cell r="I20">
            <v>6</v>
          </cell>
        </row>
        <row r="26">
          <cell r="I26">
            <v>3</v>
          </cell>
        </row>
        <row r="32">
          <cell r="I32">
            <v>16</v>
          </cell>
        </row>
        <row r="33">
          <cell r="I33">
            <v>3</v>
          </cell>
        </row>
        <row r="35">
          <cell r="I35">
            <v>3</v>
          </cell>
        </row>
        <row r="36">
          <cell r="I36">
            <v>120</v>
          </cell>
        </row>
        <row r="37">
          <cell r="I37">
            <v>3</v>
          </cell>
        </row>
        <row r="39">
          <cell r="I39">
            <v>12</v>
          </cell>
        </row>
        <row r="44">
          <cell r="I44">
            <v>3</v>
          </cell>
        </row>
        <row r="45">
          <cell r="I45">
            <v>120</v>
          </cell>
        </row>
        <row r="46">
          <cell r="I46">
            <v>3</v>
          </cell>
        </row>
        <row r="47">
          <cell r="I47">
            <v>1</v>
          </cell>
        </row>
        <row r="48">
          <cell r="I48">
            <v>1</v>
          </cell>
        </row>
        <row r="49">
          <cell r="I49">
            <v>3</v>
          </cell>
        </row>
        <row r="50">
          <cell r="I50">
            <v>2</v>
          </cell>
        </row>
      </sheetData>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topLeftCell="A26" workbookViewId="0">
      <selection activeCell="I27" sqref="I27"/>
    </sheetView>
  </sheetViews>
  <sheetFormatPr baseColWidth="10" defaultRowHeight="12" x14ac:dyDescent="0.2"/>
  <cols>
    <col min="1" max="1" width="9.42578125" style="18" customWidth="1"/>
    <col min="2" max="2" width="40.85546875" style="12" customWidth="1"/>
    <col min="3" max="3" width="125.85546875" style="12" customWidth="1"/>
    <col min="4" max="4" width="8.7109375" style="12" customWidth="1"/>
    <col min="5" max="5" width="10.140625" style="58" customWidth="1"/>
    <col min="6" max="16384" width="11.42578125" style="12"/>
  </cols>
  <sheetData>
    <row r="1" spans="1:11" x14ac:dyDescent="0.2">
      <c r="A1" s="99" t="s">
        <v>0</v>
      </c>
      <c r="B1" s="99"/>
      <c r="C1" s="99"/>
      <c r="D1" s="99"/>
      <c r="E1" s="99"/>
      <c r="F1" s="99"/>
      <c r="G1" s="99"/>
      <c r="H1" s="99"/>
      <c r="I1" s="99"/>
      <c r="J1" s="99"/>
      <c r="K1" s="99"/>
    </row>
    <row r="2" spans="1:11" x14ac:dyDescent="0.2">
      <c r="A2" s="99" t="s">
        <v>1</v>
      </c>
      <c r="B2" s="99"/>
      <c r="C2" s="99"/>
      <c r="D2" s="99"/>
      <c r="E2" s="99"/>
      <c r="F2" s="99"/>
      <c r="G2" s="99"/>
      <c r="H2" s="99"/>
      <c r="I2" s="99"/>
      <c r="J2" s="99"/>
      <c r="K2" s="99"/>
    </row>
    <row r="3" spans="1:11" x14ac:dyDescent="0.2">
      <c r="A3" s="100" t="s">
        <v>95</v>
      </c>
      <c r="B3" s="100"/>
      <c r="C3" s="100"/>
      <c r="D3" s="100"/>
      <c r="E3" s="100"/>
      <c r="F3" s="100"/>
      <c r="G3" s="100"/>
      <c r="H3" s="100"/>
      <c r="I3" s="100"/>
      <c r="J3" s="100"/>
      <c r="K3" s="100"/>
    </row>
    <row r="4" spans="1:11" x14ac:dyDescent="0.2">
      <c r="A4" s="101" t="s">
        <v>106</v>
      </c>
      <c r="B4" s="101"/>
      <c r="C4" s="101"/>
      <c r="D4" s="101"/>
      <c r="E4" s="101"/>
      <c r="F4" s="101"/>
      <c r="G4" s="101"/>
      <c r="H4" s="101"/>
      <c r="I4" s="101"/>
      <c r="J4" s="101"/>
      <c r="K4" s="101"/>
    </row>
    <row r="5" spans="1:11" x14ac:dyDescent="0.2">
      <c r="A5" s="99" t="s">
        <v>2</v>
      </c>
      <c r="B5" s="99"/>
      <c r="C5" s="99"/>
      <c r="D5" s="99"/>
      <c r="E5" s="99"/>
      <c r="F5" s="99"/>
      <c r="G5" s="99"/>
      <c r="H5" s="99"/>
      <c r="I5" s="99"/>
      <c r="J5" s="99"/>
      <c r="K5" s="99"/>
    </row>
    <row r="6" spans="1:11" x14ac:dyDescent="0.2">
      <c r="A6" s="11"/>
      <c r="B6" s="11"/>
      <c r="C6" s="11"/>
      <c r="D6" s="11"/>
      <c r="E6" s="55"/>
      <c r="F6" s="11"/>
      <c r="G6" s="11"/>
      <c r="H6" s="11"/>
      <c r="I6" s="11"/>
      <c r="J6" s="11"/>
      <c r="K6" s="11"/>
    </row>
    <row r="7" spans="1:11" x14ac:dyDescent="0.2">
      <c r="A7" s="98" t="s">
        <v>45</v>
      </c>
      <c r="B7" s="98"/>
      <c r="C7" s="54"/>
      <c r="D7" s="2"/>
      <c r="E7" s="3"/>
      <c r="F7" s="4"/>
      <c r="G7" s="4"/>
      <c r="H7" s="4"/>
      <c r="I7" s="2"/>
      <c r="J7" s="2"/>
      <c r="K7" s="2"/>
    </row>
    <row r="8" spans="1:11" x14ac:dyDescent="0.2">
      <c r="A8" s="10"/>
      <c r="B8" s="1"/>
      <c r="C8" s="2"/>
      <c r="D8" s="2"/>
      <c r="E8" s="3"/>
      <c r="F8" s="4"/>
      <c r="G8" s="4"/>
      <c r="H8" s="4"/>
      <c r="I8" s="2"/>
      <c r="J8" s="2"/>
      <c r="K8" s="2"/>
    </row>
    <row r="9" spans="1:11" ht="48" x14ac:dyDescent="0.2">
      <c r="A9" s="5" t="s">
        <v>3</v>
      </c>
      <c r="B9" s="7" t="s">
        <v>4</v>
      </c>
      <c r="C9" s="8" t="s">
        <v>20</v>
      </c>
      <c r="D9" s="8" t="s">
        <v>5</v>
      </c>
      <c r="E9" s="9" t="s">
        <v>12</v>
      </c>
      <c r="F9" s="6" t="s">
        <v>6</v>
      </c>
      <c r="G9" s="6" t="s">
        <v>7</v>
      </c>
      <c r="H9" s="6" t="s">
        <v>8</v>
      </c>
      <c r="I9" s="6" t="s">
        <v>9</v>
      </c>
      <c r="J9" s="6" t="s">
        <v>10</v>
      </c>
      <c r="K9" s="6" t="s">
        <v>11</v>
      </c>
    </row>
    <row r="10" spans="1:11" ht="132" x14ac:dyDescent="0.2">
      <c r="A10" s="47">
        <v>1</v>
      </c>
      <c r="B10" s="48" t="s">
        <v>21</v>
      </c>
      <c r="C10" s="57" t="s">
        <v>22</v>
      </c>
      <c r="D10" s="49" t="s">
        <v>19</v>
      </c>
      <c r="E10" s="50">
        <v>1</v>
      </c>
      <c r="F10" s="52"/>
      <c r="G10" s="52">
        <f t="shared" ref="G10" si="0">+F10*0.19</f>
        <v>0</v>
      </c>
      <c r="H10" s="52">
        <f>F10+G10</f>
        <v>0</v>
      </c>
      <c r="I10" s="52">
        <f>H10*E10</f>
        <v>0</v>
      </c>
      <c r="J10" s="17"/>
      <c r="K10" s="17"/>
    </row>
    <row r="11" spans="1:11" ht="324" x14ac:dyDescent="0.2">
      <c r="A11" s="47">
        <v>2</v>
      </c>
      <c r="B11" s="56" t="s">
        <v>25</v>
      </c>
      <c r="C11" s="57" t="s">
        <v>24</v>
      </c>
      <c r="D11" s="49" t="s">
        <v>19</v>
      </c>
      <c r="E11" s="50">
        <v>2</v>
      </c>
      <c r="F11" s="52"/>
      <c r="G11" s="52">
        <f t="shared" ref="G11:G26" si="1">+F11*0.19</f>
        <v>0</v>
      </c>
      <c r="H11" s="52">
        <f t="shared" ref="H11:H26" si="2">F11+G11</f>
        <v>0</v>
      </c>
      <c r="I11" s="52">
        <f t="shared" ref="I11:I26" si="3">H11*E11</f>
        <v>0</v>
      </c>
      <c r="J11" s="17"/>
      <c r="K11" s="17"/>
    </row>
    <row r="12" spans="1:11" ht="120" x14ac:dyDescent="0.2">
      <c r="A12" s="47">
        <v>3</v>
      </c>
      <c r="B12" s="48" t="s">
        <v>27</v>
      </c>
      <c r="C12" s="48" t="s">
        <v>26</v>
      </c>
      <c r="D12" s="49" t="s">
        <v>19</v>
      </c>
      <c r="E12" s="49">
        <v>6</v>
      </c>
      <c r="F12" s="52"/>
      <c r="G12" s="52">
        <f t="shared" si="1"/>
        <v>0</v>
      </c>
      <c r="H12" s="52">
        <f t="shared" si="2"/>
        <v>0</v>
      </c>
      <c r="I12" s="52">
        <f t="shared" si="3"/>
        <v>0</v>
      </c>
      <c r="J12" s="17"/>
      <c r="K12" s="17"/>
    </row>
    <row r="13" spans="1:11" ht="144" x14ac:dyDescent="0.2">
      <c r="A13" s="47">
        <v>4</v>
      </c>
      <c r="B13" s="48" t="s">
        <v>29</v>
      </c>
      <c r="C13" s="57" t="s">
        <v>28</v>
      </c>
      <c r="D13" s="49" t="s">
        <v>19</v>
      </c>
      <c r="E13" s="49">
        <v>1</v>
      </c>
      <c r="F13" s="52"/>
      <c r="G13" s="52">
        <f t="shared" si="1"/>
        <v>0</v>
      </c>
      <c r="H13" s="52">
        <f t="shared" si="2"/>
        <v>0</v>
      </c>
      <c r="I13" s="52">
        <f t="shared" si="3"/>
        <v>0</v>
      </c>
      <c r="J13" s="17"/>
      <c r="K13" s="17"/>
    </row>
    <row r="14" spans="1:11" ht="324" x14ac:dyDescent="0.2">
      <c r="A14" s="47">
        <v>5</v>
      </c>
      <c r="B14" s="75" t="s">
        <v>54</v>
      </c>
      <c r="C14" s="57" t="s">
        <v>30</v>
      </c>
      <c r="D14" s="49" t="s">
        <v>19</v>
      </c>
      <c r="E14" s="49">
        <v>1</v>
      </c>
      <c r="F14" s="52"/>
      <c r="G14" s="52">
        <f t="shared" si="1"/>
        <v>0</v>
      </c>
      <c r="H14" s="52">
        <f t="shared" si="2"/>
        <v>0</v>
      </c>
      <c r="I14" s="52">
        <f t="shared" si="3"/>
        <v>0</v>
      </c>
      <c r="J14" s="17"/>
      <c r="K14" s="17"/>
    </row>
    <row r="15" spans="1:11" ht="324" x14ac:dyDescent="0.2">
      <c r="A15" s="47">
        <v>6</v>
      </c>
      <c r="B15" s="57" t="s">
        <v>31</v>
      </c>
      <c r="C15" s="57" t="s">
        <v>23</v>
      </c>
      <c r="D15" s="49" t="s">
        <v>19</v>
      </c>
      <c r="E15" s="49">
        <v>1</v>
      </c>
      <c r="F15" s="52"/>
      <c r="G15" s="52">
        <f t="shared" si="1"/>
        <v>0</v>
      </c>
      <c r="H15" s="52">
        <f t="shared" si="2"/>
        <v>0</v>
      </c>
      <c r="I15" s="52">
        <f t="shared" si="3"/>
        <v>0</v>
      </c>
      <c r="J15" s="17"/>
      <c r="K15" s="17"/>
    </row>
    <row r="16" spans="1:11" ht="144" x14ac:dyDescent="0.2">
      <c r="A16" s="47">
        <v>7</v>
      </c>
      <c r="B16" s="57" t="s">
        <v>32</v>
      </c>
      <c r="C16" s="57" t="s">
        <v>28</v>
      </c>
      <c r="D16" s="49" t="s">
        <v>19</v>
      </c>
      <c r="E16" s="49">
        <v>1</v>
      </c>
      <c r="F16" s="52"/>
      <c r="G16" s="52">
        <f t="shared" si="1"/>
        <v>0</v>
      </c>
      <c r="H16" s="52">
        <f t="shared" si="2"/>
        <v>0</v>
      </c>
      <c r="I16" s="52">
        <f t="shared" si="3"/>
        <v>0</v>
      </c>
      <c r="J16" s="17"/>
      <c r="K16" s="17"/>
    </row>
    <row r="17" spans="1:11" ht="48" x14ac:dyDescent="0.2">
      <c r="A17" s="47">
        <v>8</v>
      </c>
      <c r="B17" s="48" t="s">
        <v>53</v>
      </c>
      <c r="C17" s="57" t="s">
        <v>52</v>
      </c>
      <c r="D17" s="49" t="s">
        <v>19</v>
      </c>
      <c r="E17" s="50">
        <v>1</v>
      </c>
      <c r="F17" s="52"/>
      <c r="G17" s="52">
        <f t="shared" si="1"/>
        <v>0</v>
      </c>
      <c r="H17" s="52">
        <f t="shared" si="2"/>
        <v>0</v>
      </c>
      <c r="I17" s="52">
        <f t="shared" si="3"/>
        <v>0</v>
      </c>
      <c r="J17" s="17"/>
      <c r="K17" s="17"/>
    </row>
    <row r="18" spans="1:11" ht="324" x14ac:dyDescent="0.2">
      <c r="A18" s="47">
        <v>9</v>
      </c>
      <c r="B18" s="48" t="s">
        <v>33</v>
      </c>
      <c r="C18" s="57" t="s">
        <v>23</v>
      </c>
      <c r="D18" s="49" t="s">
        <v>19</v>
      </c>
      <c r="E18" s="49">
        <v>2</v>
      </c>
      <c r="F18" s="52"/>
      <c r="G18" s="52">
        <f t="shared" si="1"/>
        <v>0</v>
      </c>
      <c r="H18" s="52">
        <f t="shared" si="2"/>
        <v>0</v>
      </c>
      <c r="I18" s="52">
        <f t="shared" si="3"/>
        <v>0</v>
      </c>
      <c r="J18" s="17"/>
      <c r="K18" s="17"/>
    </row>
    <row r="19" spans="1:11" ht="180" x14ac:dyDescent="0.2">
      <c r="A19" s="47">
        <v>10</v>
      </c>
      <c r="B19" s="48" t="s">
        <v>34</v>
      </c>
      <c r="C19" s="57" t="s">
        <v>35</v>
      </c>
      <c r="D19" s="49" t="s">
        <v>19</v>
      </c>
      <c r="E19" s="49">
        <v>5</v>
      </c>
      <c r="F19" s="52"/>
      <c r="G19" s="52">
        <f t="shared" si="1"/>
        <v>0</v>
      </c>
      <c r="H19" s="52">
        <f t="shared" si="2"/>
        <v>0</v>
      </c>
      <c r="I19" s="52">
        <f t="shared" si="3"/>
        <v>0</v>
      </c>
      <c r="J19" s="17"/>
      <c r="K19" s="17"/>
    </row>
    <row r="20" spans="1:11" ht="107.25" customHeight="1" x14ac:dyDescent="0.2">
      <c r="A20" s="47">
        <v>11</v>
      </c>
      <c r="B20" s="48" t="s">
        <v>37</v>
      </c>
      <c r="C20" s="57" t="s">
        <v>36</v>
      </c>
      <c r="D20" s="49" t="s">
        <v>19</v>
      </c>
      <c r="E20" s="50">
        <v>1</v>
      </c>
      <c r="F20" s="52"/>
      <c r="G20" s="52">
        <f t="shared" si="1"/>
        <v>0</v>
      </c>
      <c r="H20" s="52">
        <f t="shared" si="2"/>
        <v>0</v>
      </c>
      <c r="I20" s="52">
        <f t="shared" si="3"/>
        <v>0</v>
      </c>
      <c r="J20" s="17"/>
      <c r="K20" s="17"/>
    </row>
    <row r="21" spans="1:11" ht="324" x14ac:dyDescent="0.2">
      <c r="A21" s="47">
        <v>12</v>
      </c>
      <c r="B21" s="48" t="s">
        <v>38</v>
      </c>
      <c r="C21" s="57" t="s">
        <v>23</v>
      </c>
      <c r="D21" s="49" t="s">
        <v>19</v>
      </c>
      <c r="E21" s="50">
        <v>1</v>
      </c>
      <c r="F21" s="52"/>
      <c r="G21" s="52">
        <f t="shared" si="1"/>
        <v>0</v>
      </c>
      <c r="H21" s="52">
        <f t="shared" si="2"/>
        <v>0</v>
      </c>
      <c r="I21" s="52">
        <f t="shared" si="3"/>
        <v>0</v>
      </c>
      <c r="J21" s="17"/>
      <c r="K21" s="17"/>
    </row>
    <row r="22" spans="1:11" ht="180" x14ac:dyDescent="0.2">
      <c r="A22" s="47">
        <v>13</v>
      </c>
      <c r="B22" s="57" t="s">
        <v>39</v>
      </c>
      <c r="C22" s="57" t="s">
        <v>35</v>
      </c>
      <c r="D22" s="49" t="s">
        <v>19</v>
      </c>
      <c r="E22" s="50">
        <v>1</v>
      </c>
      <c r="F22" s="52"/>
      <c r="G22" s="52">
        <f t="shared" si="1"/>
        <v>0</v>
      </c>
      <c r="H22" s="52">
        <f t="shared" si="2"/>
        <v>0</v>
      </c>
      <c r="I22" s="52">
        <f t="shared" si="3"/>
        <v>0</v>
      </c>
      <c r="J22" s="17"/>
      <c r="K22" s="17"/>
    </row>
    <row r="23" spans="1:11" ht="119.25" customHeight="1" x14ac:dyDescent="0.2">
      <c r="A23" s="47">
        <v>14</v>
      </c>
      <c r="B23" s="57" t="s">
        <v>40</v>
      </c>
      <c r="C23" s="57" t="s">
        <v>36</v>
      </c>
      <c r="D23" s="49" t="s">
        <v>19</v>
      </c>
      <c r="E23" s="50">
        <v>1</v>
      </c>
      <c r="F23" s="52"/>
      <c r="G23" s="52">
        <f t="shared" si="1"/>
        <v>0</v>
      </c>
      <c r="H23" s="52">
        <f t="shared" si="2"/>
        <v>0</v>
      </c>
      <c r="I23" s="52">
        <f t="shared" si="3"/>
        <v>0</v>
      </c>
      <c r="J23" s="17"/>
      <c r="K23" s="17"/>
    </row>
    <row r="24" spans="1:11" ht="354" customHeight="1" x14ac:dyDescent="0.2">
      <c r="A24" s="47">
        <v>15</v>
      </c>
      <c r="B24" s="57" t="s">
        <v>41</v>
      </c>
      <c r="C24" s="57" t="s">
        <v>23</v>
      </c>
      <c r="D24" s="49" t="s">
        <v>19</v>
      </c>
      <c r="E24" s="50">
        <v>3</v>
      </c>
      <c r="F24" s="52"/>
      <c r="G24" s="52">
        <f t="shared" si="1"/>
        <v>0</v>
      </c>
      <c r="H24" s="52">
        <f t="shared" si="2"/>
        <v>0</v>
      </c>
      <c r="I24" s="52">
        <f t="shared" si="3"/>
        <v>0</v>
      </c>
      <c r="J24" s="17"/>
      <c r="K24" s="17"/>
    </row>
    <row r="25" spans="1:11" ht="324" x14ac:dyDescent="0.2">
      <c r="A25" s="47">
        <v>16</v>
      </c>
      <c r="B25" s="57" t="s">
        <v>42</v>
      </c>
      <c r="C25" s="57" t="s">
        <v>23</v>
      </c>
      <c r="D25" s="49" t="s">
        <v>19</v>
      </c>
      <c r="E25" s="50">
        <v>3</v>
      </c>
      <c r="F25" s="52"/>
      <c r="G25" s="52">
        <f t="shared" si="1"/>
        <v>0</v>
      </c>
      <c r="H25" s="52">
        <f t="shared" si="2"/>
        <v>0</v>
      </c>
      <c r="I25" s="52">
        <f t="shared" si="3"/>
        <v>0</v>
      </c>
      <c r="J25" s="17"/>
      <c r="K25" s="17"/>
    </row>
    <row r="26" spans="1:11" ht="264.75" thickBot="1" x14ac:dyDescent="0.25">
      <c r="A26" s="47">
        <v>17</v>
      </c>
      <c r="B26" s="57" t="s">
        <v>44</v>
      </c>
      <c r="C26" s="57" t="s">
        <v>43</v>
      </c>
      <c r="D26" s="49" t="s">
        <v>19</v>
      </c>
      <c r="E26" s="50">
        <v>2</v>
      </c>
      <c r="F26" s="52"/>
      <c r="G26" s="52">
        <f t="shared" si="1"/>
        <v>0</v>
      </c>
      <c r="H26" s="52">
        <f t="shared" si="2"/>
        <v>0</v>
      </c>
      <c r="I26" s="52">
        <f t="shared" si="3"/>
        <v>0</v>
      </c>
      <c r="J26" s="17"/>
      <c r="K26" s="17"/>
    </row>
    <row r="27" spans="1:11" ht="15" customHeight="1" thickBot="1" x14ac:dyDescent="0.25">
      <c r="A27" s="95" t="s">
        <v>14</v>
      </c>
      <c r="B27" s="96"/>
      <c r="C27" s="96"/>
      <c r="D27" s="96"/>
      <c r="E27" s="96"/>
      <c r="F27" s="96"/>
      <c r="G27" s="96"/>
      <c r="H27" s="97"/>
      <c r="I27" s="53">
        <f>SUM(I10:I26)</f>
        <v>0</v>
      </c>
    </row>
    <row r="30" spans="1:11" ht="14.25" x14ac:dyDescent="0.3">
      <c r="B30" s="19" t="s">
        <v>15</v>
      </c>
      <c r="C30" s="20"/>
    </row>
    <row r="31" spans="1:11" ht="14.25" x14ac:dyDescent="0.3">
      <c r="B31" s="19" t="s">
        <v>16</v>
      </c>
      <c r="C31" s="21"/>
    </row>
    <row r="32" spans="1:11" ht="14.25" x14ac:dyDescent="0.3">
      <c r="B32" s="22" t="s">
        <v>17</v>
      </c>
      <c r="C32" s="21"/>
    </row>
    <row r="33" spans="2:3" ht="13.5" x14ac:dyDescent="0.2">
      <c r="B33" s="22" t="s">
        <v>18</v>
      </c>
      <c r="C33" s="23"/>
    </row>
  </sheetData>
  <mergeCells count="7">
    <mergeCell ref="A27:H27"/>
    <mergeCell ref="A7:B7"/>
    <mergeCell ref="A5:K5"/>
    <mergeCell ref="A1:K1"/>
    <mergeCell ref="A2:K2"/>
    <mergeCell ref="A3:K3"/>
    <mergeCell ref="A4:K4"/>
  </mergeCells>
  <pageMargins left="0.7" right="0.7" top="0.75" bottom="0.75" header="0.3" footer="0.3"/>
  <pageSetup scale="7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topLeftCell="A22" zoomScale="70" zoomScaleNormal="70" workbookViewId="0">
      <selection activeCell="I23" sqref="I23"/>
    </sheetView>
  </sheetViews>
  <sheetFormatPr baseColWidth="10" defaultRowHeight="12" x14ac:dyDescent="0.2"/>
  <cols>
    <col min="1" max="1" width="8.28515625" style="18" bestFit="1" customWidth="1"/>
    <col min="2" max="2" width="22.28515625" style="12" customWidth="1"/>
    <col min="3" max="3" width="126.5703125" style="12" customWidth="1"/>
    <col min="4" max="4" width="7.28515625" style="12" bestFit="1" customWidth="1"/>
    <col min="5" max="5" width="8.5703125" style="12" bestFit="1" customWidth="1"/>
    <col min="6" max="6" width="10" style="12" bestFit="1" customWidth="1"/>
    <col min="7" max="7" width="9.85546875" style="12" bestFit="1" customWidth="1"/>
    <col min="8" max="8" width="9.140625" style="12" bestFit="1" customWidth="1"/>
    <col min="9" max="9" width="6.42578125" style="12" bestFit="1" customWidth="1"/>
    <col min="10" max="10" width="9.7109375" style="12" bestFit="1" customWidth="1"/>
    <col min="11" max="11" width="10.28515625" style="12" bestFit="1" customWidth="1"/>
    <col min="12" max="16384" width="11.42578125" style="12"/>
  </cols>
  <sheetData>
    <row r="1" spans="1:11" x14ac:dyDescent="0.2">
      <c r="A1" s="99" t="s">
        <v>0</v>
      </c>
      <c r="B1" s="99"/>
      <c r="C1" s="99"/>
      <c r="D1" s="99"/>
      <c r="E1" s="99"/>
      <c r="F1" s="99"/>
      <c r="G1" s="99"/>
      <c r="H1" s="99"/>
      <c r="I1" s="99"/>
      <c r="J1" s="99"/>
      <c r="K1" s="99"/>
    </row>
    <row r="2" spans="1:11" x14ac:dyDescent="0.2">
      <c r="A2" s="99" t="s">
        <v>1</v>
      </c>
      <c r="B2" s="99"/>
      <c r="C2" s="99"/>
      <c r="D2" s="99"/>
      <c r="E2" s="99"/>
      <c r="F2" s="99"/>
      <c r="G2" s="99"/>
      <c r="H2" s="99"/>
      <c r="I2" s="99"/>
      <c r="J2" s="99"/>
      <c r="K2" s="99"/>
    </row>
    <row r="3" spans="1:11" x14ac:dyDescent="0.2">
      <c r="A3" s="100" t="s">
        <v>95</v>
      </c>
      <c r="B3" s="100"/>
      <c r="C3" s="100"/>
      <c r="D3" s="100"/>
      <c r="E3" s="100"/>
      <c r="F3" s="100"/>
      <c r="G3" s="100"/>
      <c r="H3" s="100"/>
      <c r="I3" s="100"/>
      <c r="J3" s="100"/>
      <c r="K3" s="100"/>
    </row>
    <row r="4" spans="1:11" ht="12" customHeight="1" x14ac:dyDescent="0.2">
      <c r="A4" s="101" t="s">
        <v>106</v>
      </c>
      <c r="B4" s="101"/>
      <c r="C4" s="101"/>
      <c r="D4" s="101"/>
      <c r="E4" s="101"/>
      <c r="F4" s="101"/>
      <c r="G4" s="101"/>
      <c r="H4" s="101"/>
      <c r="I4" s="101"/>
      <c r="J4" s="101"/>
      <c r="K4" s="101"/>
    </row>
    <row r="5" spans="1:11" x14ac:dyDescent="0.2">
      <c r="A5" s="99" t="s">
        <v>2</v>
      </c>
      <c r="B5" s="99"/>
      <c r="C5" s="99"/>
      <c r="D5" s="99"/>
      <c r="E5" s="99"/>
      <c r="F5" s="99"/>
      <c r="G5" s="99"/>
      <c r="H5" s="99"/>
      <c r="I5" s="99"/>
      <c r="J5" s="99"/>
      <c r="K5" s="99"/>
    </row>
    <row r="6" spans="1:11" x14ac:dyDescent="0.2">
      <c r="A6" s="11"/>
      <c r="B6" s="11"/>
      <c r="C6" s="11"/>
      <c r="D6" s="11"/>
      <c r="E6" s="11"/>
      <c r="F6" s="11"/>
      <c r="G6" s="11"/>
      <c r="H6" s="11"/>
      <c r="I6" s="11"/>
      <c r="J6" s="11"/>
      <c r="K6" s="11"/>
    </row>
    <row r="7" spans="1:11" x14ac:dyDescent="0.2">
      <c r="A7" s="98" t="s">
        <v>51</v>
      </c>
      <c r="B7" s="98"/>
      <c r="C7" s="98"/>
      <c r="D7" s="2"/>
      <c r="E7" s="2"/>
      <c r="F7" s="4"/>
      <c r="G7" s="4"/>
      <c r="H7" s="4"/>
      <c r="I7" s="2"/>
      <c r="J7" s="2"/>
      <c r="K7" s="2"/>
    </row>
    <row r="8" spans="1:11" ht="12.75" thickBot="1" x14ac:dyDescent="0.25">
      <c r="A8" s="10"/>
      <c r="B8" s="1"/>
      <c r="C8" s="2"/>
      <c r="D8" s="2"/>
      <c r="E8" s="2"/>
      <c r="F8" s="4"/>
      <c r="G8" s="4"/>
      <c r="H8" s="4"/>
      <c r="I8" s="2"/>
      <c r="J8" s="2"/>
      <c r="K8" s="2"/>
    </row>
    <row r="9" spans="1:11" ht="48.75" thickBot="1" x14ac:dyDescent="0.25">
      <c r="A9" s="33" t="s">
        <v>3</v>
      </c>
      <c r="B9" s="34" t="s">
        <v>4</v>
      </c>
      <c r="C9" s="35" t="s">
        <v>20</v>
      </c>
      <c r="D9" s="35" t="s">
        <v>5</v>
      </c>
      <c r="E9" s="36" t="s">
        <v>12</v>
      </c>
      <c r="F9" s="35" t="s">
        <v>6</v>
      </c>
      <c r="G9" s="35" t="s">
        <v>7</v>
      </c>
      <c r="H9" s="35" t="s">
        <v>8</v>
      </c>
      <c r="I9" s="35" t="s">
        <v>9</v>
      </c>
      <c r="J9" s="35" t="s">
        <v>10</v>
      </c>
      <c r="K9" s="37" t="s">
        <v>11</v>
      </c>
    </row>
    <row r="10" spans="1:11" ht="409.5" customHeight="1" x14ac:dyDescent="0.2">
      <c r="A10" s="44">
        <v>1</v>
      </c>
      <c r="B10" s="92" t="s">
        <v>55</v>
      </c>
      <c r="C10" s="27" t="s">
        <v>23</v>
      </c>
      <c r="D10" s="45" t="s">
        <v>13</v>
      </c>
      <c r="E10" s="86">
        <v>1</v>
      </c>
      <c r="F10" s="87"/>
      <c r="G10" s="64">
        <f>+F10*0.19</f>
        <v>0</v>
      </c>
      <c r="H10" s="32">
        <f>F10+G10</f>
        <v>0</v>
      </c>
      <c r="I10" s="32">
        <f>H10*E10</f>
        <v>0</v>
      </c>
      <c r="J10" s="31"/>
      <c r="K10" s="46"/>
    </row>
    <row r="11" spans="1:11" ht="120.75" customHeight="1" x14ac:dyDescent="0.2">
      <c r="A11" s="38">
        <v>2</v>
      </c>
      <c r="B11" s="93" t="s">
        <v>56</v>
      </c>
      <c r="C11" s="84" t="s">
        <v>57</v>
      </c>
      <c r="D11" s="85" t="s">
        <v>13</v>
      </c>
      <c r="E11" s="80">
        <v>1</v>
      </c>
      <c r="F11" s="81"/>
      <c r="G11" s="81">
        <f t="shared" ref="G11:G22" si="0">+F11*0.19</f>
        <v>0</v>
      </c>
      <c r="H11" s="32">
        <f t="shared" ref="H11:H22" si="1">F11+G11</f>
        <v>0</v>
      </c>
      <c r="I11" s="32">
        <f t="shared" ref="I11:I22" si="2">H11*E11</f>
        <v>0</v>
      </c>
      <c r="J11" s="17"/>
      <c r="K11" s="39"/>
    </row>
    <row r="12" spans="1:11" ht="108.75" customHeight="1" x14ac:dyDescent="0.2">
      <c r="A12" s="13">
        <v>3</v>
      </c>
      <c r="B12" s="93" t="s">
        <v>58</v>
      </c>
      <c r="C12" s="84" t="s">
        <v>57</v>
      </c>
      <c r="D12" s="85" t="s">
        <v>13</v>
      </c>
      <c r="E12" s="80">
        <v>1</v>
      </c>
      <c r="F12" s="81"/>
      <c r="G12" s="81">
        <f t="shared" si="0"/>
        <v>0</v>
      </c>
      <c r="H12" s="32">
        <f t="shared" si="1"/>
        <v>0</v>
      </c>
      <c r="I12" s="32">
        <f t="shared" si="2"/>
        <v>0</v>
      </c>
      <c r="J12" s="51"/>
      <c r="K12" s="39"/>
    </row>
    <row r="13" spans="1:11" ht="228.75" customHeight="1" x14ac:dyDescent="0.2">
      <c r="A13" s="44">
        <v>4</v>
      </c>
      <c r="B13" s="93" t="s">
        <v>59</v>
      </c>
      <c r="C13" s="84" t="s">
        <v>60</v>
      </c>
      <c r="D13" s="85" t="s">
        <v>13</v>
      </c>
      <c r="E13" s="80">
        <v>1</v>
      </c>
      <c r="F13" s="81"/>
      <c r="G13" s="81">
        <f t="shared" si="0"/>
        <v>0</v>
      </c>
      <c r="H13" s="32">
        <f t="shared" si="1"/>
        <v>0</v>
      </c>
      <c r="I13" s="32">
        <f t="shared" si="2"/>
        <v>0</v>
      </c>
      <c r="J13" s="17"/>
      <c r="K13" s="46"/>
    </row>
    <row r="14" spans="1:11" ht="409.5" customHeight="1" x14ac:dyDescent="0.2">
      <c r="A14" s="38">
        <v>5</v>
      </c>
      <c r="B14" s="93" t="s">
        <v>61</v>
      </c>
      <c r="C14" s="84" t="s">
        <v>23</v>
      </c>
      <c r="D14" s="85" t="s">
        <v>13</v>
      </c>
      <c r="E14" s="80">
        <f>1+'[1]Items MECANICA  '!$I$33+'[1]Items MECANICA  '!$I$35+'[1]Items MECANICA  '!$I$44</f>
        <v>10</v>
      </c>
      <c r="F14" s="81"/>
      <c r="G14" s="81">
        <f t="shared" si="0"/>
        <v>0</v>
      </c>
      <c r="H14" s="32">
        <f t="shared" si="1"/>
        <v>0</v>
      </c>
      <c r="I14" s="32">
        <f t="shared" si="2"/>
        <v>0</v>
      </c>
      <c r="J14" s="17"/>
      <c r="K14" s="39"/>
    </row>
    <row r="15" spans="1:11" ht="408.75" customHeight="1" x14ac:dyDescent="0.2">
      <c r="A15" s="13">
        <v>6</v>
      </c>
      <c r="B15" s="93" t="s">
        <v>62</v>
      </c>
      <c r="C15" s="84" t="s">
        <v>23</v>
      </c>
      <c r="D15" s="85" t="s">
        <v>13</v>
      </c>
      <c r="E15" s="80">
        <v>3</v>
      </c>
      <c r="F15" s="81"/>
      <c r="G15" s="81">
        <f t="shared" si="0"/>
        <v>0</v>
      </c>
      <c r="H15" s="32">
        <f t="shared" si="1"/>
        <v>0</v>
      </c>
      <c r="I15" s="32">
        <f t="shared" si="2"/>
        <v>0</v>
      </c>
      <c r="J15" s="82"/>
      <c r="K15" s="83"/>
    </row>
    <row r="16" spans="1:11" ht="387.75" customHeight="1" x14ac:dyDescent="0.2">
      <c r="A16" s="44">
        <v>7</v>
      </c>
      <c r="B16" s="93" t="s">
        <v>63</v>
      </c>
      <c r="C16" s="84" t="s">
        <v>23</v>
      </c>
      <c r="D16" s="85" t="s">
        <v>13</v>
      </c>
      <c r="E16" s="80">
        <v>2</v>
      </c>
      <c r="F16" s="81"/>
      <c r="G16" s="81">
        <f t="shared" si="0"/>
        <v>0</v>
      </c>
      <c r="H16" s="32">
        <f t="shared" si="1"/>
        <v>0</v>
      </c>
      <c r="I16" s="32">
        <f t="shared" si="2"/>
        <v>0</v>
      </c>
      <c r="J16" s="31"/>
      <c r="K16" s="46"/>
    </row>
    <row r="17" spans="1:11" ht="235.5" customHeight="1" x14ac:dyDescent="0.2">
      <c r="A17" s="38">
        <v>8</v>
      </c>
      <c r="B17" s="93" t="s">
        <v>64</v>
      </c>
      <c r="C17" s="84" t="s">
        <v>60</v>
      </c>
      <c r="D17" s="85" t="s">
        <v>13</v>
      </c>
      <c r="E17" s="80">
        <v>1</v>
      </c>
      <c r="F17" s="81"/>
      <c r="G17" s="81">
        <f t="shared" si="0"/>
        <v>0</v>
      </c>
      <c r="H17" s="32">
        <f t="shared" si="1"/>
        <v>0</v>
      </c>
      <c r="I17" s="32">
        <f t="shared" si="2"/>
        <v>0</v>
      </c>
      <c r="J17" s="17"/>
      <c r="K17" s="39"/>
    </row>
    <row r="18" spans="1:11" ht="191.25" x14ac:dyDescent="0.2">
      <c r="A18" s="13">
        <v>9</v>
      </c>
      <c r="B18" s="93" t="s">
        <v>65</v>
      </c>
      <c r="C18" s="84" t="s">
        <v>60</v>
      </c>
      <c r="D18" s="85" t="s">
        <v>13</v>
      </c>
      <c r="E18" s="80">
        <v>2</v>
      </c>
      <c r="F18" s="81"/>
      <c r="G18" s="81">
        <f t="shared" si="0"/>
        <v>0</v>
      </c>
      <c r="H18" s="32">
        <f t="shared" si="1"/>
        <v>0</v>
      </c>
      <c r="I18" s="32">
        <f t="shared" si="2"/>
        <v>0</v>
      </c>
      <c r="J18" s="17"/>
      <c r="K18" s="76"/>
    </row>
    <row r="19" spans="1:11" ht="203.25" customHeight="1" x14ac:dyDescent="0.2">
      <c r="A19" s="44">
        <v>10</v>
      </c>
      <c r="B19" s="93" t="s">
        <v>66</v>
      </c>
      <c r="C19" s="84" t="s">
        <v>67</v>
      </c>
      <c r="D19" s="85" t="s">
        <v>13</v>
      </c>
      <c r="E19" s="80">
        <v>21</v>
      </c>
      <c r="F19" s="81"/>
      <c r="G19" s="81">
        <f t="shared" si="0"/>
        <v>0</v>
      </c>
      <c r="H19" s="32">
        <f t="shared" si="1"/>
        <v>0</v>
      </c>
      <c r="I19" s="32">
        <f t="shared" si="2"/>
        <v>0</v>
      </c>
      <c r="J19" s="31"/>
      <c r="K19" s="39"/>
    </row>
    <row r="20" spans="1:11" ht="402.75" customHeight="1" x14ac:dyDescent="0.2">
      <c r="A20" s="38">
        <v>11</v>
      </c>
      <c r="B20" s="93" t="s">
        <v>68</v>
      </c>
      <c r="C20" s="84" t="s">
        <v>23</v>
      </c>
      <c r="D20" s="85" t="s">
        <v>13</v>
      </c>
      <c r="E20" s="80">
        <v>3</v>
      </c>
      <c r="F20" s="81"/>
      <c r="G20" s="81">
        <f t="shared" si="0"/>
        <v>0</v>
      </c>
      <c r="H20" s="32">
        <f t="shared" si="1"/>
        <v>0</v>
      </c>
      <c r="I20" s="32">
        <f t="shared" si="2"/>
        <v>0</v>
      </c>
      <c r="J20" s="17"/>
      <c r="K20" s="39"/>
    </row>
    <row r="21" spans="1:11" ht="108.75" customHeight="1" x14ac:dyDescent="0.2">
      <c r="A21" s="13">
        <v>12</v>
      </c>
      <c r="B21" s="93" t="s">
        <v>69</v>
      </c>
      <c r="C21" s="84" t="s">
        <v>70</v>
      </c>
      <c r="D21" s="85" t="s">
        <v>13</v>
      </c>
      <c r="E21" s="80">
        <f>5+'[1]Items MECANICA  '!$I$49</f>
        <v>8</v>
      </c>
      <c r="F21" s="81"/>
      <c r="G21" s="81">
        <f t="shared" si="0"/>
        <v>0</v>
      </c>
      <c r="H21" s="32">
        <f t="shared" si="1"/>
        <v>0</v>
      </c>
      <c r="I21" s="32">
        <f t="shared" si="2"/>
        <v>0</v>
      </c>
      <c r="J21" s="82"/>
      <c r="K21" s="83"/>
    </row>
    <row r="22" spans="1:11" ht="148.5" customHeight="1" thickBot="1" x14ac:dyDescent="0.25">
      <c r="A22" s="44">
        <v>13</v>
      </c>
      <c r="B22" s="92" t="s">
        <v>71</v>
      </c>
      <c r="C22" s="27" t="s">
        <v>72</v>
      </c>
      <c r="D22" s="45" t="s">
        <v>13</v>
      </c>
      <c r="E22" s="30">
        <f>2+'[1]Items MECANICA  '!$I$50</f>
        <v>4</v>
      </c>
      <c r="F22" s="32"/>
      <c r="G22" s="87">
        <f t="shared" si="0"/>
        <v>0</v>
      </c>
      <c r="H22" s="32">
        <f t="shared" si="1"/>
        <v>0</v>
      </c>
      <c r="I22" s="32">
        <f t="shared" si="2"/>
        <v>0</v>
      </c>
      <c r="J22" s="31"/>
      <c r="K22" s="46"/>
    </row>
    <row r="23" spans="1:11" ht="15" customHeight="1" thickBot="1" x14ac:dyDescent="0.25">
      <c r="A23" s="95" t="s">
        <v>14</v>
      </c>
      <c r="B23" s="96"/>
      <c r="C23" s="96"/>
      <c r="D23" s="96"/>
      <c r="E23" s="96"/>
      <c r="F23" s="96"/>
      <c r="G23" s="96"/>
      <c r="H23" s="97"/>
      <c r="I23" s="53">
        <f>SUM(I10:I22)</f>
        <v>0</v>
      </c>
    </row>
    <row r="26" spans="1:11" ht="14.25" x14ac:dyDescent="0.3">
      <c r="B26" s="19" t="s">
        <v>15</v>
      </c>
      <c r="C26" s="20"/>
    </row>
    <row r="27" spans="1:11" ht="27" x14ac:dyDescent="0.3">
      <c r="B27" s="19" t="s">
        <v>16</v>
      </c>
      <c r="C27" s="21"/>
    </row>
    <row r="28" spans="1:11" ht="14.25" x14ac:dyDescent="0.3">
      <c r="B28" s="22" t="s">
        <v>17</v>
      </c>
      <c r="C28" s="21"/>
    </row>
    <row r="29" spans="1:11" ht="13.5" x14ac:dyDescent="0.2">
      <c r="B29" s="22" t="s">
        <v>18</v>
      </c>
      <c r="C29" s="23"/>
    </row>
  </sheetData>
  <mergeCells count="7">
    <mergeCell ref="A23:H23"/>
    <mergeCell ref="A1:K1"/>
    <mergeCell ref="A2:K2"/>
    <mergeCell ref="A3:K3"/>
    <mergeCell ref="A4:K4"/>
    <mergeCell ref="A5:K5"/>
    <mergeCell ref="A7:C7"/>
  </mergeCells>
  <pageMargins left="0.7" right="0.7" top="0.75" bottom="0.75" header="0.3" footer="0.3"/>
  <pageSetup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topLeftCell="A4" workbookViewId="0">
      <selection activeCell="I16" sqref="I16"/>
    </sheetView>
  </sheetViews>
  <sheetFormatPr baseColWidth="10" defaultRowHeight="12" x14ac:dyDescent="0.2"/>
  <cols>
    <col min="1" max="1" width="8.28515625" style="18" bestFit="1" customWidth="1"/>
    <col min="2" max="2" width="22.28515625" style="12" customWidth="1"/>
    <col min="3" max="3" width="61.7109375" style="12" customWidth="1"/>
    <col min="4" max="4" width="7.28515625" style="12" bestFit="1" customWidth="1"/>
    <col min="5" max="5" width="8.5703125" style="12" bestFit="1" customWidth="1"/>
    <col min="6" max="6" width="10" style="12" bestFit="1" customWidth="1"/>
    <col min="7" max="7" width="9.85546875" style="12" bestFit="1" customWidth="1"/>
    <col min="8" max="8" width="9.140625" style="12" bestFit="1" customWidth="1"/>
    <col min="9" max="9" width="12.28515625" style="12" customWidth="1"/>
    <col min="10" max="10" width="9.7109375" style="12" bestFit="1" customWidth="1"/>
    <col min="11" max="11" width="10.28515625" style="12" bestFit="1" customWidth="1"/>
    <col min="12" max="16384" width="11.42578125" style="12"/>
  </cols>
  <sheetData>
    <row r="1" spans="1:11" x14ac:dyDescent="0.2">
      <c r="A1" s="99" t="s">
        <v>0</v>
      </c>
      <c r="B1" s="99"/>
      <c r="C1" s="99"/>
      <c r="D1" s="99"/>
      <c r="E1" s="99"/>
      <c r="F1" s="99"/>
      <c r="G1" s="99"/>
      <c r="H1" s="99"/>
      <c r="I1" s="99"/>
      <c r="J1" s="99"/>
      <c r="K1" s="99"/>
    </row>
    <row r="2" spans="1:11" x14ac:dyDescent="0.2">
      <c r="A2" s="99" t="s">
        <v>1</v>
      </c>
      <c r="B2" s="99"/>
      <c r="C2" s="99"/>
      <c r="D2" s="99"/>
      <c r="E2" s="99"/>
      <c r="F2" s="99"/>
      <c r="G2" s="99"/>
      <c r="H2" s="99"/>
      <c r="I2" s="99"/>
      <c r="J2" s="99"/>
      <c r="K2" s="99"/>
    </row>
    <row r="3" spans="1:11" x14ac:dyDescent="0.2">
      <c r="A3" s="100" t="s">
        <v>95</v>
      </c>
      <c r="B3" s="100"/>
      <c r="C3" s="100"/>
      <c r="D3" s="100"/>
      <c r="E3" s="100"/>
      <c r="F3" s="100"/>
      <c r="G3" s="100"/>
      <c r="H3" s="100"/>
      <c r="I3" s="100"/>
      <c r="J3" s="100"/>
      <c r="K3" s="100"/>
    </row>
    <row r="4" spans="1:11" ht="12" customHeight="1" x14ac:dyDescent="0.2">
      <c r="A4" s="101" t="s">
        <v>106</v>
      </c>
      <c r="B4" s="101"/>
      <c r="C4" s="101"/>
      <c r="D4" s="101"/>
      <c r="E4" s="101"/>
      <c r="F4" s="101"/>
      <c r="G4" s="101"/>
      <c r="H4" s="101"/>
      <c r="I4" s="101"/>
      <c r="J4" s="101"/>
      <c r="K4" s="101"/>
    </row>
    <row r="5" spans="1:11" x14ac:dyDescent="0.2">
      <c r="A5" s="99" t="s">
        <v>2</v>
      </c>
      <c r="B5" s="99"/>
      <c r="C5" s="99"/>
      <c r="D5" s="99"/>
      <c r="E5" s="99"/>
      <c r="F5" s="99"/>
      <c r="G5" s="99"/>
      <c r="H5" s="99"/>
      <c r="I5" s="99"/>
      <c r="J5" s="99"/>
      <c r="K5" s="99"/>
    </row>
    <row r="6" spans="1:11" x14ac:dyDescent="0.2">
      <c r="A6" s="11"/>
      <c r="B6" s="11"/>
      <c r="C6" s="11"/>
      <c r="D6" s="11"/>
      <c r="E6" s="11"/>
      <c r="F6" s="11"/>
      <c r="G6" s="11"/>
      <c r="H6" s="11"/>
      <c r="I6" s="11"/>
      <c r="J6" s="11"/>
      <c r="K6" s="11"/>
    </row>
    <row r="7" spans="1:11" x14ac:dyDescent="0.2">
      <c r="A7" s="98" t="s">
        <v>79</v>
      </c>
      <c r="B7" s="98"/>
      <c r="C7" s="98"/>
      <c r="D7" s="2"/>
      <c r="E7" s="2"/>
      <c r="F7" s="4"/>
      <c r="G7" s="4"/>
      <c r="H7" s="4"/>
      <c r="I7" s="2"/>
      <c r="J7" s="2"/>
      <c r="K7" s="2"/>
    </row>
    <row r="8" spans="1:11" x14ac:dyDescent="0.2">
      <c r="A8" s="10"/>
      <c r="B8" s="1"/>
      <c r="C8" s="2"/>
      <c r="D8" s="2"/>
      <c r="E8" s="2"/>
      <c r="F8" s="4"/>
      <c r="G8" s="4"/>
      <c r="H8" s="4"/>
      <c r="I8" s="2"/>
      <c r="J8" s="2"/>
      <c r="K8" s="2"/>
    </row>
    <row r="9" spans="1:11" ht="48" x14ac:dyDescent="0.2">
      <c r="A9" s="5" t="s">
        <v>3</v>
      </c>
      <c r="B9" s="7" t="s">
        <v>4</v>
      </c>
      <c r="C9" s="8" t="s">
        <v>20</v>
      </c>
      <c r="D9" s="8" t="s">
        <v>5</v>
      </c>
      <c r="E9" s="9" t="s">
        <v>12</v>
      </c>
      <c r="F9" s="6" t="s">
        <v>6</v>
      </c>
      <c r="G9" s="6" t="s">
        <v>7</v>
      </c>
      <c r="H9" s="6" t="s">
        <v>8</v>
      </c>
      <c r="I9" s="6" t="s">
        <v>9</v>
      </c>
      <c r="J9" s="6" t="s">
        <v>10</v>
      </c>
      <c r="K9" s="6" t="s">
        <v>11</v>
      </c>
    </row>
    <row r="10" spans="1:11" ht="144" x14ac:dyDescent="0.2">
      <c r="A10" s="13">
        <v>1</v>
      </c>
      <c r="B10" s="14" t="s">
        <v>78</v>
      </c>
      <c r="C10" s="102" t="s">
        <v>73</v>
      </c>
      <c r="D10" s="15" t="s">
        <v>13</v>
      </c>
      <c r="E10" s="16">
        <v>1</v>
      </c>
      <c r="F10" s="24"/>
      <c r="G10" s="24">
        <f>F10*0.19</f>
        <v>0</v>
      </c>
      <c r="H10" s="24">
        <f>F10+G10</f>
        <v>0</v>
      </c>
      <c r="I10" s="24">
        <f>H10*E10</f>
        <v>0</v>
      </c>
      <c r="J10" s="17"/>
      <c r="K10" s="17"/>
    </row>
    <row r="11" spans="1:11" ht="160.5" customHeight="1" x14ac:dyDescent="0.2">
      <c r="A11" s="47">
        <v>2</v>
      </c>
      <c r="B11" s="48" t="s">
        <v>74</v>
      </c>
      <c r="C11" s="103"/>
      <c r="D11" s="15" t="s">
        <v>13</v>
      </c>
      <c r="E11" s="50">
        <v>1</v>
      </c>
      <c r="F11" s="52"/>
      <c r="G11" s="24">
        <f t="shared" ref="G11:G14" si="0">F11*0.19</f>
        <v>0</v>
      </c>
      <c r="H11" s="24">
        <f t="shared" ref="H11:H14" si="1">F11+G11</f>
        <v>0</v>
      </c>
      <c r="I11" s="24">
        <f t="shared" ref="I11:I14" si="2">H11*E11</f>
        <v>0</v>
      </c>
      <c r="J11" s="17"/>
      <c r="K11" s="17"/>
    </row>
    <row r="12" spans="1:11" ht="144" x14ac:dyDescent="0.2">
      <c r="A12" s="13">
        <v>3</v>
      </c>
      <c r="B12" s="14" t="s">
        <v>75</v>
      </c>
      <c r="C12" s="103"/>
      <c r="D12" s="15" t="s">
        <v>13</v>
      </c>
      <c r="E12" s="16">
        <v>1</v>
      </c>
      <c r="F12" s="24"/>
      <c r="G12" s="24">
        <f t="shared" si="0"/>
        <v>0</v>
      </c>
      <c r="H12" s="24">
        <f t="shared" si="1"/>
        <v>0</v>
      </c>
      <c r="I12" s="24">
        <f t="shared" si="2"/>
        <v>0</v>
      </c>
      <c r="J12" s="17"/>
      <c r="K12" s="17"/>
    </row>
    <row r="13" spans="1:11" ht="160.5" customHeight="1" x14ac:dyDescent="0.2">
      <c r="A13" s="47">
        <v>4</v>
      </c>
      <c r="B13" s="48" t="s">
        <v>76</v>
      </c>
      <c r="C13" s="103"/>
      <c r="D13" s="15" t="s">
        <v>13</v>
      </c>
      <c r="E13" s="50">
        <v>1</v>
      </c>
      <c r="F13" s="52"/>
      <c r="G13" s="24">
        <f t="shared" si="0"/>
        <v>0</v>
      </c>
      <c r="H13" s="24">
        <f t="shared" si="1"/>
        <v>0</v>
      </c>
      <c r="I13" s="24">
        <f t="shared" si="2"/>
        <v>0</v>
      </c>
      <c r="J13" s="17"/>
      <c r="K13" s="17"/>
    </row>
    <row r="14" spans="1:11" ht="160.5" customHeight="1" thickBot="1" x14ac:dyDescent="0.25">
      <c r="A14" s="47">
        <v>5</v>
      </c>
      <c r="B14" s="48" t="s">
        <v>77</v>
      </c>
      <c r="C14" s="104"/>
      <c r="D14" s="15" t="s">
        <v>13</v>
      </c>
      <c r="E14" s="50">
        <v>1</v>
      </c>
      <c r="F14" s="52"/>
      <c r="G14" s="24">
        <f t="shared" si="0"/>
        <v>0</v>
      </c>
      <c r="H14" s="24">
        <f t="shared" si="1"/>
        <v>0</v>
      </c>
      <c r="I14" s="24">
        <f t="shared" si="2"/>
        <v>0</v>
      </c>
      <c r="J14" s="17"/>
      <c r="K14" s="17"/>
    </row>
    <row r="15" spans="1:11" ht="15" customHeight="1" thickBot="1" x14ac:dyDescent="0.25">
      <c r="A15" s="95" t="s">
        <v>14</v>
      </c>
      <c r="B15" s="96"/>
      <c r="C15" s="96"/>
      <c r="D15" s="96"/>
      <c r="E15" s="96"/>
      <c r="F15" s="96"/>
      <c r="G15" s="96"/>
      <c r="H15" s="97"/>
      <c r="I15" s="53">
        <f>SUM(I10:I14)</f>
        <v>0</v>
      </c>
    </row>
    <row r="17" spans="1:11" x14ac:dyDescent="0.2">
      <c r="A17" s="89" t="s">
        <v>80</v>
      </c>
      <c r="B17" s="90" t="s">
        <v>81</v>
      </c>
      <c r="C17" s="90"/>
      <c r="D17" s="90"/>
      <c r="E17" s="90"/>
      <c r="F17" s="90"/>
      <c r="G17" s="90"/>
      <c r="H17" s="90"/>
      <c r="I17" s="90"/>
      <c r="J17" s="90"/>
      <c r="K17" s="90"/>
    </row>
    <row r="20" spans="1:11" ht="14.25" x14ac:dyDescent="0.3">
      <c r="B20" s="19" t="s">
        <v>15</v>
      </c>
      <c r="C20" s="20"/>
    </row>
    <row r="21" spans="1:11" ht="27" x14ac:dyDescent="0.3">
      <c r="B21" s="19" t="s">
        <v>16</v>
      </c>
      <c r="C21" s="21"/>
    </row>
    <row r="22" spans="1:11" ht="14.25" x14ac:dyDescent="0.3">
      <c r="B22" s="22" t="s">
        <v>17</v>
      </c>
      <c r="C22" s="21"/>
    </row>
    <row r="23" spans="1:11" ht="13.5" x14ac:dyDescent="0.2">
      <c r="B23" s="22" t="s">
        <v>18</v>
      </c>
      <c r="C23" s="23"/>
    </row>
  </sheetData>
  <mergeCells count="8">
    <mergeCell ref="A15:H15"/>
    <mergeCell ref="A1:K1"/>
    <mergeCell ref="A2:K2"/>
    <mergeCell ref="A3:K3"/>
    <mergeCell ref="A4:K4"/>
    <mergeCell ref="A5:K5"/>
    <mergeCell ref="A7:C7"/>
    <mergeCell ref="C10:C14"/>
  </mergeCells>
  <pageMargins left="0.7" right="0.7" top="0.75" bottom="0.75" header="0.3" footer="0.3"/>
  <pageSetup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tabSelected="1" workbookViewId="0">
      <selection activeCell="I25" sqref="I25"/>
    </sheetView>
  </sheetViews>
  <sheetFormatPr baseColWidth="10" defaultRowHeight="12" x14ac:dyDescent="0.2"/>
  <cols>
    <col min="1" max="1" width="8.28515625" style="18" bestFit="1" customWidth="1"/>
    <col min="2" max="2" width="20" style="12" customWidth="1"/>
    <col min="3" max="3" width="64.7109375" style="12" customWidth="1"/>
    <col min="4" max="4" width="7.28515625" style="12" bestFit="1" customWidth="1"/>
    <col min="5" max="5" width="8.5703125" style="12" bestFit="1" customWidth="1"/>
    <col min="6" max="6" width="10" style="12" bestFit="1" customWidth="1"/>
    <col min="7" max="7" width="9.85546875" style="12" bestFit="1" customWidth="1"/>
    <col min="8" max="8" width="9.140625" style="12" bestFit="1" customWidth="1"/>
    <col min="9" max="9" width="17.42578125" style="12" customWidth="1"/>
    <col min="10" max="10" width="9.7109375" style="12" bestFit="1" customWidth="1"/>
    <col min="11" max="11" width="10.28515625" style="12" bestFit="1" customWidth="1"/>
    <col min="12" max="16384" width="11.42578125" style="12"/>
  </cols>
  <sheetData>
    <row r="1" spans="1:11" x14ac:dyDescent="0.2">
      <c r="A1" s="99" t="s">
        <v>0</v>
      </c>
      <c r="B1" s="99"/>
      <c r="C1" s="99"/>
      <c r="D1" s="99"/>
      <c r="E1" s="99"/>
      <c r="F1" s="99"/>
      <c r="G1" s="99"/>
      <c r="H1" s="99"/>
      <c r="I1" s="99"/>
      <c r="J1" s="99"/>
      <c r="K1" s="99"/>
    </row>
    <row r="2" spans="1:11" x14ac:dyDescent="0.2">
      <c r="A2" s="99" t="s">
        <v>1</v>
      </c>
      <c r="B2" s="99"/>
      <c r="C2" s="99"/>
      <c r="D2" s="99"/>
      <c r="E2" s="99"/>
      <c r="F2" s="99"/>
      <c r="G2" s="99"/>
      <c r="H2" s="99"/>
      <c r="I2" s="99"/>
      <c r="J2" s="99"/>
      <c r="K2" s="99"/>
    </row>
    <row r="3" spans="1:11" x14ac:dyDescent="0.2">
      <c r="A3" s="100" t="s">
        <v>95</v>
      </c>
      <c r="B3" s="100"/>
      <c r="C3" s="100"/>
      <c r="D3" s="100"/>
      <c r="E3" s="100"/>
      <c r="F3" s="100"/>
      <c r="G3" s="100"/>
      <c r="H3" s="100"/>
      <c r="I3" s="100"/>
      <c r="J3" s="100"/>
      <c r="K3" s="100"/>
    </row>
    <row r="4" spans="1:11" ht="12" customHeight="1" x14ac:dyDescent="0.2">
      <c r="A4" s="101" t="s">
        <v>106</v>
      </c>
      <c r="B4" s="101"/>
      <c r="C4" s="101"/>
      <c r="D4" s="101"/>
      <c r="E4" s="101"/>
      <c r="F4" s="101"/>
      <c r="G4" s="101"/>
      <c r="H4" s="101"/>
      <c r="I4" s="101"/>
      <c r="J4" s="101"/>
      <c r="K4" s="101"/>
    </row>
    <row r="5" spans="1:11" x14ac:dyDescent="0.2">
      <c r="A5" s="99" t="s">
        <v>2</v>
      </c>
      <c r="B5" s="99"/>
      <c r="C5" s="99"/>
      <c r="D5" s="99"/>
      <c r="E5" s="99"/>
      <c r="F5" s="99"/>
      <c r="G5" s="99"/>
      <c r="H5" s="99"/>
      <c r="I5" s="99"/>
      <c r="J5" s="99"/>
      <c r="K5" s="99"/>
    </row>
    <row r="6" spans="1:11" x14ac:dyDescent="0.2">
      <c r="A6" s="11"/>
      <c r="B6" s="11"/>
      <c r="C6" s="11"/>
      <c r="D6" s="11"/>
      <c r="E6" s="11"/>
      <c r="F6" s="11"/>
      <c r="G6" s="11"/>
      <c r="H6" s="11"/>
      <c r="I6" s="11"/>
      <c r="J6" s="11"/>
      <c r="K6" s="11"/>
    </row>
    <row r="7" spans="1:11" x14ac:dyDescent="0.2">
      <c r="A7" s="98" t="s">
        <v>94</v>
      </c>
      <c r="B7" s="98"/>
      <c r="C7" s="98"/>
      <c r="D7" s="2"/>
      <c r="E7" s="2"/>
      <c r="F7" s="4"/>
      <c r="G7" s="4"/>
      <c r="H7" s="4"/>
      <c r="I7" s="2"/>
      <c r="J7" s="2"/>
      <c r="K7" s="2"/>
    </row>
    <row r="8" spans="1:11" ht="12.75" thickBot="1" x14ac:dyDescent="0.25">
      <c r="A8" s="10"/>
      <c r="B8" s="1"/>
      <c r="C8" s="2"/>
      <c r="D8" s="2"/>
      <c r="E8" s="2"/>
      <c r="F8" s="4"/>
      <c r="G8" s="4"/>
      <c r="H8" s="4"/>
      <c r="I8" s="2"/>
      <c r="J8" s="2"/>
      <c r="K8" s="2"/>
    </row>
    <row r="9" spans="1:11" ht="48.75" thickBot="1" x14ac:dyDescent="0.25">
      <c r="A9" s="68" t="s">
        <v>3</v>
      </c>
      <c r="B9" s="69" t="s">
        <v>4</v>
      </c>
      <c r="C9" s="70" t="s">
        <v>20</v>
      </c>
      <c r="D9" s="70" t="s">
        <v>5</v>
      </c>
      <c r="E9" s="71" t="s">
        <v>12</v>
      </c>
      <c r="F9" s="70" t="s">
        <v>6</v>
      </c>
      <c r="G9" s="70" t="s">
        <v>7</v>
      </c>
      <c r="H9" s="70" t="s">
        <v>8</v>
      </c>
      <c r="I9" s="70" t="s">
        <v>9</v>
      </c>
      <c r="J9" s="70" t="s">
        <v>10</v>
      </c>
      <c r="K9" s="72" t="s">
        <v>11</v>
      </c>
    </row>
    <row r="10" spans="1:11" ht="56.25" customHeight="1" x14ac:dyDescent="0.2">
      <c r="A10" s="59">
        <v>1</v>
      </c>
      <c r="B10" s="60" t="s">
        <v>46</v>
      </c>
      <c r="C10" s="61" t="s">
        <v>96</v>
      </c>
      <c r="D10" s="62" t="s">
        <v>13</v>
      </c>
      <c r="E10" s="63">
        <f>2+'[1]Items MECANICA  '!$I$20+'[1]Items MECANICA  '!$I$32</f>
        <v>24</v>
      </c>
      <c r="F10" s="64"/>
      <c r="G10" s="94">
        <f>F10*0.19</f>
        <v>0</v>
      </c>
      <c r="H10" s="94">
        <f>G10+F10</f>
        <v>0</v>
      </c>
      <c r="I10" s="94">
        <f>H10*E10</f>
        <v>0</v>
      </c>
      <c r="J10" s="65"/>
      <c r="K10" s="66"/>
    </row>
    <row r="11" spans="1:11" ht="74.25" customHeight="1" x14ac:dyDescent="0.2">
      <c r="A11" s="38">
        <v>2</v>
      </c>
      <c r="B11" s="25" t="s">
        <v>84</v>
      </c>
      <c r="C11" s="26" t="s">
        <v>93</v>
      </c>
      <c r="D11" s="15" t="s">
        <v>13</v>
      </c>
      <c r="E11" s="16">
        <f>12+'[1]Items MECANICA  '!$I$19</f>
        <v>13</v>
      </c>
      <c r="F11" s="24"/>
      <c r="G11" s="81">
        <f t="shared" ref="G11:G24" si="0">F11*0.19</f>
        <v>0</v>
      </c>
      <c r="H11" s="81">
        <f t="shared" ref="H11:H24" si="1">G11+F11</f>
        <v>0</v>
      </c>
      <c r="I11" s="81">
        <f t="shared" ref="I11:I24" si="2">H11*E11</f>
        <v>0</v>
      </c>
      <c r="J11" s="17"/>
      <c r="K11" s="39"/>
    </row>
    <row r="12" spans="1:11" ht="56.25" customHeight="1" x14ac:dyDescent="0.2">
      <c r="A12" s="88">
        <v>3</v>
      </c>
      <c r="B12" s="25" t="s">
        <v>87</v>
      </c>
      <c r="C12" s="26" t="s">
        <v>97</v>
      </c>
      <c r="D12" s="15" t="s">
        <v>13</v>
      </c>
      <c r="E12" s="16">
        <v>1</v>
      </c>
      <c r="F12" s="24"/>
      <c r="G12" s="81">
        <f t="shared" si="0"/>
        <v>0</v>
      </c>
      <c r="H12" s="81">
        <f t="shared" si="1"/>
        <v>0</v>
      </c>
      <c r="I12" s="81">
        <f t="shared" si="2"/>
        <v>0</v>
      </c>
      <c r="J12" s="17"/>
      <c r="K12" s="39"/>
    </row>
    <row r="13" spans="1:11" ht="74.25" customHeight="1" x14ac:dyDescent="0.2">
      <c r="A13" s="44">
        <v>4</v>
      </c>
      <c r="B13" s="25" t="s">
        <v>85</v>
      </c>
      <c r="C13" s="26" t="s">
        <v>92</v>
      </c>
      <c r="D13" s="15" t="s">
        <v>13</v>
      </c>
      <c r="E13" s="16">
        <v>1</v>
      </c>
      <c r="F13" s="24"/>
      <c r="G13" s="81">
        <f t="shared" si="0"/>
        <v>0</v>
      </c>
      <c r="H13" s="81">
        <f t="shared" si="1"/>
        <v>0</v>
      </c>
      <c r="I13" s="81">
        <f t="shared" si="2"/>
        <v>0</v>
      </c>
      <c r="J13" s="17"/>
      <c r="K13" s="39"/>
    </row>
    <row r="14" spans="1:11" ht="56.25" customHeight="1" x14ac:dyDescent="0.2">
      <c r="A14" s="38">
        <v>5</v>
      </c>
      <c r="B14" s="25" t="s">
        <v>86</v>
      </c>
      <c r="C14" s="26" t="s">
        <v>98</v>
      </c>
      <c r="D14" s="15" t="s">
        <v>13</v>
      </c>
      <c r="E14" s="16">
        <v>6</v>
      </c>
      <c r="F14" s="24"/>
      <c r="G14" s="81">
        <f t="shared" si="0"/>
        <v>0</v>
      </c>
      <c r="H14" s="81">
        <f t="shared" si="1"/>
        <v>0</v>
      </c>
      <c r="I14" s="81">
        <f t="shared" si="2"/>
        <v>0</v>
      </c>
      <c r="J14" s="17"/>
      <c r="K14" s="39"/>
    </row>
    <row r="15" spans="1:11" ht="74.25" customHeight="1" x14ac:dyDescent="0.2">
      <c r="A15" s="38">
        <v>6</v>
      </c>
      <c r="B15" s="25" t="s">
        <v>47</v>
      </c>
      <c r="C15" s="26" t="s">
        <v>99</v>
      </c>
      <c r="D15" s="15" t="s">
        <v>13</v>
      </c>
      <c r="E15" s="16">
        <v>90</v>
      </c>
      <c r="F15" s="24"/>
      <c r="G15" s="81">
        <f t="shared" si="0"/>
        <v>0</v>
      </c>
      <c r="H15" s="81">
        <f t="shared" si="1"/>
        <v>0</v>
      </c>
      <c r="I15" s="81">
        <f t="shared" si="2"/>
        <v>0</v>
      </c>
      <c r="J15" s="17"/>
      <c r="K15" s="39"/>
    </row>
    <row r="16" spans="1:11" ht="43.5" customHeight="1" x14ac:dyDescent="0.2">
      <c r="A16" s="44">
        <v>7</v>
      </c>
      <c r="B16" s="25" t="s">
        <v>48</v>
      </c>
      <c r="C16" s="26" t="s">
        <v>100</v>
      </c>
      <c r="D16" s="15" t="s">
        <v>13</v>
      </c>
      <c r="E16" s="16">
        <f>1+'[1]Items MECANICA  '!$I$26+'[1]Items MECANICA  '!$I$37+'[1]Items MECANICA  '!$I$46</f>
        <v>10</v>
      </c>
      <c r="F16" s="24"/>
      <c r="G16" s="81">
        <f t="shared" si="0"/>
        <v>0</v>
      </c>
      <c r="H16" s="81">
        <f t="shared" si="1"/>
        <v>0</v>
      </c>
      <c r="I16" s="81">
        <f t="shared" si="2"/>
        <v>0</v>
      </c>
      <c r="J16" s="17"/>
      <c r="K16" s="39"/>
    </row>
    <row r="17" spans="1:11" ht="74.25" customHeight="1" x14ac:dyDescent="0.2">
      <c r="A17" s="38">
        <v>8</v>
      </c>
      <c r="B17" s="25" t="s">
        <v>50</v>
      </c>
      <c r="C17" s="26" t="s">
        <v>101</v>
      </c>
      <c r="D17" s="15" t="s">
        <v>13</v>
      </c>
      <c r="E17" s="16">
        <f>32+'[1]Items MECANICA  '!$I$39</f>
        <v>44</v>
      </c>
      <c r="F17" s="24"/>
      <c r="G17" s="81">
        <f t="shared" si="0"/>
        <v>0</v>
      </c>
      <c r="H17" s="81">
        <f t="shared" si="1"/>
        <v>0</v>
      </c>
      <c r="I17" s="81">
        <f t="shared" si="2"/>
        <v>0</v>
      </c>
      <c r="J17" s="17"/>
      <c r="K17" s="39"/>
    </row>
    <row r="18" spans="1:11" ht="58.5" customHeight="1" x14ac:dyDescent="0.2">
      <c r="A18" s="38">
        <v>9</v>
      </c>
      <c r="B18" s="77" t="s">
        <v>49</v>
      </c>
      <c r="C18" s="78" t="s">
        <v>102</v>
      </c>
      <c r="D18" s="79" t="s">
        <v>13</v>
      </c>
      <c r="E18" s="80">
        <f>120+'[1]Items MECANICA  '!$I$36+'[1]Items MECANICA  '!$I$45</f>
        <v>360</v>
      </c>
      <c r="F18" s="81"/>
      <c r="G18" s="81">
        <f t="shared" si="0"/>
        <v>0</v>
      </c>
      <c r="H18" s="81">
        <f t="shared" si="1"/>
        <v>0</v>
      </c>
      <c r="I18" s="81">
        <f t="shared" si="2"/>
        <v>0</v>
      </c>
      <c r="J18" s="82"/>
      <c r="K18" s="83"/>
    </row>
    <row r="19" spans="1:11" ht="74.25" customHeight="1" x14ac:dyDescent="0.2">
      <c r="A19" s="38">
        <v>10</v>
      </c>
      <c r="B19" s="28" t="s">
        <v>82</v>
      </c>
      <c r="C19" s="29" t="s">
        <v>103</v>
      </c>
      <c r="D19" s="79" t="s">
        <v>13</v>
      </c>
      <c r="E19" s="30">
        <f>1+'[1]Items MECANICA  '!$I$47</f>
        <v>2</v>
      </c>
      <c r="F19" s="32"/>
      <c r="G19" s="81">
        <f t="shared" si="0"/>
        <v>0</v>
      </c>
      <c r="H19" s="81">
        <f t="shared" si="1"/>
        <v>0</v>
      </c>
      <c r="I19" s="81">
        <f t="shared" si="2"/>
        <v>0</v>
      </c>
      <c r="J19" s="31"/>
      <c r="K19" s="46"/>
    </row>
    <row r="20" spans="1:11" ht="58.5" customHeight="1" x14ac:dyDescent="0.2">
      <c r="A20" s="38">
        <v>11</v>
      </c>
      <c r="B20" s="77" t="s">
        <v>83</v>
      </c>
      <c r="C20" s="78" t="s">
        <v>103</v>
      </c>
      <c r="D20" s="79" t="s">
        <v>13</v>
      </c>
      <c r="E20" s="80">
        <f>1+'[1]Items MECANICA  '!$I$48</f>
        <v>2</v>
      </c>
      <c r="F20" s="81"/>
      <c r="G20" s="81">
        <f t="shared" si="0"/>
        <v>0</v>
      </c>
      <c r="H20" s="81">
        <f t="shared" si="1"/>
        <v>0</v>
      </c>
      <c r="I20" s="81">
        <f t="shared" si="2"/>
        <v>0</v>
      </c>
      <c r="J20" s="82"/>
      <c r="K20" s="83"/>
    </row>
    <row r="21" spans="1:11" ht="101.25" x14ac:dyDescent="0.2">
      <c r="A21" s="44">
        <v>12</v>
      </c>
      <c r="B21" s="28" t="s">
        <v>90</v>
      </c>
      <c r="C21" s="29" t="s">
        <v>104</v>
      </c>
      <c r="D21" s="91" t="s">
        <v>13</v>
      </c>
      <c r="E21" s="30">
        <v>1</v>
      </c>
      <c r="F21" s="32"/>
      <c r="G21" s="81">
        <f t="shared" si="0"/>
        <v>0</v>
      </c>
      <c r="H21" s="81">
        <f t="shared" si="1"/>
        <v>0</v>
      </c>
      <c r="I21" s="81">
        <f t="shared" si="2"/>
        <v>0</v>
      </c>
      <c r="J21" s="31"/>
      <c r="K21" s="46"/>
    </row>
    <row r="22" spans="1:11" ht="101.25" x14ac:dyDescent="0.2">
      <c r="A22" s="38">
        <v>13</v>
      </c>
      <c r="B22" s="25" t="s">
        <v>89</v>
      </c>
      <c r="C22" s="29" t="s">
        <v>104</v>
      </c>
      <c r="D22" s="79" t="s">
        <v>13</v>
      </c>
      <c r="E22" s="80">
        <v>1</v>
      </c>
      <c r="F22" s="81"/>
      <c r="G22" s="81">
        <f t="shared" si="0"/>
        <v>0</v>
      </c>
      <c r="H22" s="81">
        <f t="shared" si="1"/>
        <v>0</v>
      </c>
      <c r="I22" s="81">
        <f t="shared" si="2"/>
        <v>0</v>
      </c>
      <c r="J22" s="82"/>
      <c r="K22" s="83"/>
    </row>
    <row r="23" spans="1:11" ht="101.25" x14ac:dyDescent="0.2">
      <c r="A23" s="38">
        <v>14</v>
      </c>
      <c r="B23" s="25" t="s">
        <v>88</v>
      </c>
      <c r="C23" s="29" t="s">
        <v>104</v>
      </c>
      <c r="D23" s="79" t="s">
        <v>13</v>
      </c>
      <c r="E23" s="30">
        <v>1</v>
      </c>
      <c r="F23" s="32"/>
      <c r="G23" s="81">
        <f t="shared" si="0"/>
        <v>0</v>
      </c>
      <c r="H23" s="81">
        <f t="shared" si="1"/>
        <v>0</v>
      </c>
      <c r="I23" s="81">
        <f t="shared" si="2"/>
        <v>0</v>
      </c>
      <c r="J23" s="31"/>
      <c r="K23" s="46"/>
    </row>
    <row r="24" spans="1:11" ht="61.5" customHeight="1" thickBot="1" x14ac:dyDescent="0.25">
      <c r="A24" s="38">
        <v>15</v>
      </c>
      <c r="B24" s="73" t="s">
        <v>91</v>
      </c>
      <c r="C24" s="74" t="s">
        <v>105</v>
      </c>
      <c r="D24" s="67" t="s">
        <v>13</v>
      </c>
      <c r="E24" s="40">
        <v>4</v>
      </c>
      <c r="F24" s="42"/>
      <c r="G24" s="32">
        <f t="shared" si="0"/>
        <v>0</v>
      </c>
      <c r="H24" s="32">
        <f t="shared" si="1"/>
        <v>0</v>
      </c>
      <c r="I24" s="32">
        <f t="shared" si="2"/>
        <v>0</v>
      </c>
      <c r="J24" s="41"/>
      <c r="K24" s="43"/>
    </row>
    <row r="25" spans="1:11" ht="19.5" customHeight="1" thickBot="1" x14ac:dyDescent="0.25">
      <c r="A25" s="105" t="s">
        <v>14</v>
      </c>
      <c r="B25" s="106"/>
      <c r="C25" s="106"/>
      <c r="D25" s="106"/>
      <c r="E25" s="106"/>
      <c r="F25" s="106"/>
      <c r="G25" s="106"/>
      <c r="H25" s="107"/>
      <c r="I25" s="53">
        <f>SUM(I10:I24)</f>
        <v>0</v>
      </c>
    </row>
    <row r="28" spans="1:11" ht="27" x14ac:dyDescent="0.3">
      <c r="B28" s="19" t="s">
        <v>15</v>
      </c>
      <c r="C28" s="20"/>
    </row>
    <row r="29" spans="1:11" ht="27" x14ac:dyDescent="0.3">
      <c r="B29" s="19" t="s">
        <v>16</v>
      </c>
      <c r="C29" s="21"/>
    </row>
    <row r="30" spans="1:11" ht="14.25" x14ac:dyDescent="0.3">
      <c r="B30" s="22" t="s">
        <v>17</v>
      </c>
      <c r="C30" s="21"/>
    </row>
    <row r="31" spans="1:11" ht="13.5" x14ac:dyDescent="0.2">
      <c r="B31" s="22" t="s">
        <v>18</v>
      </c>
      <c r="C31" s="23"/>
    </row>
  </sheetData>
  <mergeCells count="7">
    <mergeCell ref="A25:H25"/>
    <mergeCell ref="A1:K1"/>
    <mergeCell ref="A2:K2"/>
    <mergeCell ref="A3:K3"/>
    <mergeCell ref="A4:K4"/>
    <mergeCell ref="A5:K5"/>
    <mergeCell ref="A7:C7"/>
  </mergeCells>
  <pageMargins left="0.7" right="0.7" top="0.75" bottom="0.75" header="0.3" footer="0.3"/>
  <pageSetup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ITEM 1 - GALPÓN</vt:lpstr>
      <vt:lpstr>ÍTEM 2 - ED. MECÁNICA</vt:lpstr>
      <vt:lpstr>ÍTEM 3 - ARCHIVO RODANTE</vt:lpstr>
      <vt:lpstr>ÍTEM 4 - SILLAS, POLTRONAS, SOF</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Hewlett-Packard Company</cp:lastModifiedBy>
  <cp:lastPrinted>2019-11-13T14:44:38Z</cp:lastPrinted>
  <dcterms:created xsi:type="dcterms:W3CDTF">2019-08-29T14:16:23Z</dcterms:created>
  <dcterms:modified xsi:type="dcterms:W3CDTF">2019-11-20T21:40:14Z</dcterms:modified>
</cp:coreProperties>
</file>