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ESCRITORIO\TODO\COMPRAS 2024\GENERAL 2024\12. DICIEMBRE\"/>
    </mc:Choice>
  </mc:AlternateContent>
  <bookViews>
    <workbookView xWindow="0" yWindow="0" windowWidth="28800" windowHeight="12330"/>
  </bookViews>
  <sheets>
    <sheet name="ANEXO 1" sheetId="1" r:id="rId1"/>
    <sheet name="Hoja1"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K9" i="1" s="1"/>
  <c r="L9" i="1" s="1"/>
  <c r="L11" i="2" l="1"/>
  <c r="L12" i="2"/>
  <c r="K10" i="2"/>
  <c r="L13" i="2"/>
  <c r="L10" i="2"/>
  <c r="L10" i="1" l="1"/>
</calcChain>
</file>

<file path=xl/sharedStrings.xml><?xml version="1.0" encoding="utf-8"?>
<sst xmlns="http://schemas.openxmlformats.org/spreadsheetml/2006/main" count="28" uniqueCount="28">
  <si>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</si>
  <si>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</si>
  <si>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</si>
  <si>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</si>
  <si>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</si>
  <si>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</si>
  <si>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</si>
  <si>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</si>
  <si>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</si>
  <si>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</si>
  <si>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</si>
  <si>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</si>
  <si>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</si>
  <si>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</si>
  <si>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</si>
  <si>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</si>
  <si>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</si>
  <si>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</si>
  <si>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</si>
  <si>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DESCRIPCIÓN ESPECIFICACIONES</t>
  </si>
  <si>
    <t xml:space="preserve">NOMBREL DEL EQUIPO </t>
  </si>
  <si>
    <t>Unidad</t>
  </si>
  <si>
    <t xml:space="preserve">MARCA </t>
  </si>
  <si>
    <t>Planta Eléctrica</t>
  </si>
  <si>
    <t>CUMMINS</t>
  </si>
  <si>
    <r>
      <t>INVITACIÓN PÚBLICA  BS 13</t>
    </r>
    <r>
      <rPr>
        <b/>
        <sz val="10"/>
        <color rgb="FFFF0000"/>
        <rFont val="Calibri"/>
        <family val="2"/>
        <scheme val="minor"/>
      </rPr>
      <t xml:space="preserve"> </t>
    </r>
    <r>
      <rPr>
        <b/>
        <sz val="10"/>
        <rFont val="Calibri"/>
        <family val="2"/>
        <scheme val="minor"/>
      </rPr>
      <t>DE 2024</t>
    </r>
  </si>
  <si>
    <t xml:space="preserve">COMPRA, INSTALACIÓN Y PUESTA EN OPERACIÓN DE UNA PLANTA ELÉCTRICA PARA LA UNIVERSIDAD TECNOLÓGICA DE PEREIRA </t>
  </si>
  <si>
    <t>Suministro e instalación de planta eléctrica Cummins Power Generation de 350 kW nominales (standby), modelo C350D6, diseñada para un rendimiento confiable y eficiente. Incluye sistema de excitación con PMG, controlador PCC 1.1, y protecciones avanzadas: paro por bajo nivel de refrigerante, alarma de bajo voltaje de batería, regulador electrónico de velocidad y paro de emergencia externo. Se debe proporcionar un precalentador de camisas, que mantiene la temperatura del agua lista para soportar la carga inmediatamente tras el arranque. La planta debe contar con un breaker trifasico original de fábrica de 1250 Amperios, acoples para el sistema de escape, así como un tanque de combustible integrado en la base con capacidad de 161 galones. Debe ofrecer versatilidad con voltajes de reconexión disponibles: 277/480 V, 255/440 V, 220/380 V y 127/220 V. Incluye transporte, montaje mecánico y eléctrico, puesta en sitio, anclaje y conexiones eléctricas.
Se debe garantizar el encendido inicial y pruebas funcionales en el lugar, además de prueba estándar de fábrica. La instalación incluye un montacargas y grua de ser necesario para la manipulación de la planta. Se debe suministrar un cargador de baterías 24 V - 10 A, ducto enfocador, batería de 30 H, tipo poste (dimensiones 330 mm x 172 mm x 238 mm),  (Desde Piso) y una cabina diseñada para proteger la planta, fabricada con lámina fiberglass Black Theater de densidad media espesor de 4 Pulgadasde alta calidad, pintura electrostática color verde onan y medidas: largo 5.45 m, ancho 1.51 m, y alto 2.44 m. La cabina dispone de triple puerta por cara para acceso y mantenimiento. El sistema de escape se fabrica en lámina galvanizada, con recubrimiento térmico de 8" y chaqueta en aluminio, abarcando 87 metros lineales. Se incluye un alimentador eléctrico  libre de halogenos cable de cobre flexible con capacidad de 1149 Amperios a 220 V por línea (tres fases + neutro de igual calibre a las fases y tierra segun tablas), esto implica que son varios conductores por fase para lograr la capacidad de corriente requerida, deben llevar sus respectivos conectores de cobre, este conductor debe ir instalado en bandeja destapada con cable desnudo numero 4 awg y conectores certificados con longitud máxima de 40 metros. Adicionalmente, se entregan los siguientes accesorios:
Aditivo para el sistema de refrigeración, aceite 15W40 multigrado. Tarjeta de arranque automático, que activa la planta ante fallas de tensión en la red. Aisladores de vibración tipo disco, que minimizan la transmisión de vibraciones.Tanque de combustible en la base con capacidad de 500 litros (132 galones). Flexible y acoples para la evacuación de gases.
Gobernador electrónico para un control preciso del motor. Regulador de tensión PMG para garantizar estabilidad eléctrica. Se debe garantizar en el suministro e instalación de todos los elementos el cumplimiento del reglamento RETIE.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</si>
</sst>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2"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sz val="10"/>
      <color theme="1"/>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cellStyleXfs>
  <cellXfs count="40">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9" fontId="8" fillId="0" borderId="0" xfId="2" applyFont="1" applyAlignment="1"/>
    <xf numFmtId="0" fontId="4"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5" fillId="0" borderId="0" xfId="0" applyFont="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0" fillId="0" borderId="1" xfId="0" applyFont="1" applyBorder="1" applyAlignment="1">
      <alignment horizontal="center" vertical="center" wrapText="1"/>
    </xf>
    <xf numFmtId="3" fontId="4" fillId="0" borderId="1" xfId="0" applyNumberFormat="1" applyFont="1" applyBorder="1" applyAlignment="1" applyProtection="1">
      <alignment horizontal="left" vertical="center" wrapText="1"/>
      <protection locked="0"/>
    </xf>
    <xf numFmtId="9" fontId="4" fillId="0" borderId="1" xfId="2" applyFont="1" applyBorder="1" applyAlignment="1" applyProtection="1">
      <alignment horizontal="center" vertical="center" wrapText="1"/>
      <protection locked="0"/>
    </xf>
    <xf numFmtId="0" fontId="5" fillId="0" borderId="1"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horizontal="left" wrapText="1"/>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D4" zoomScale="120" zoomScaleNormal="120" workbookViewId="0">
      <selection activeCell="J9" sqref="J9"/>
    </sheetView>
  </sheetViews>
  <sheetFormatPr baseColWidth="10" defaultColWidth="11.42578125" defaultRowHeight="12.75" x14ac:dyDescent="0.2"/>
  <cols>
    <col min="1" max="1" width="4.7109375" style="2" bestFit="1" customWidth="1"/>
    <col min="2" max="2" width="15.140625" style="23" customWidth="1"/>
    <col min="3" max="3" width="85.140625" style="24" customWidth="1"/>
    <col min="4" max="4" width="9.42578125" style="24" customWidth="1"/>
    <col min="5" max="5" width="0.140625" style="2" customWidth="1"/>
    <col min="6" max="6" width="9.28515625" style="2" customWidth="1"/>
    <col min="7" max="7" width="26.7109375" style="2" customWidth="1"/>
    <col min="8" max="8" width="14.42578125" style="2" bestFit="1" customWidth="1"/>
    <col min="9" max="9" width="14" style="2" bestFit="1" customWidth="1"/>
    <col min="10" max="10" width="9.85546875" style="2" bestFit="1" customWidth="1"/>
    <col min="11" max="11" width="14.42578125" style="2" bestFit="1" customWidth="1"/>
    <col min="12" max="12" width="15.42578125" style="2" customWidth="1"/>
    <col min="13" max="13" width="13.42578125" style="2" customWidth="1"/>
    <col min="14" max="14" width="15.85546875" style="2" customWidth="1"/>
    <col min="15" max="16384" width="11.42578125" style="2"/>
  </cols>
  <sheetData>
    <row r="1" spans="1:14" x14ac:dyDescent="0.2">
      <c r="A1" s="36" t="s">
        <v>0</v>
      </c>
      <c r="B1" s="36"/>
      <c r="C1" s="36"/>
      <c r="D1" s="36"/>
      <c r="E1" s="36"/>
      <c r="F1" s="36"/>
      <c r="G1" s="36"/>
      <c r="H1" s="36"/>
      <c r="I1" s="36"/>
      <c r="J1" s="36"/>
      <c r="K1" s="36"/>
      <c r="L1" s="36"/>
      <c r="M1" s="36"/>
      <c r="N1" s="36"/>
    </row>
    <row r="2" spans="1:14" x14ac:dyDescent="0.2">
      <c r="A2" s="36" t="s">
        <v>25</v>
      </c>
      <c r="B2" s="36"/>
      <c r="C2" s="36"/>
      <c r="D2" s="36"/>
      <c r="E2" s="36"/>
      <c r="F2" s="36"/>
      <c r="G2" s="36"/>
      <c r="H2" s="36"/>
      <c r="I2" s="36"/>
      <c r="J2" s="36"/>
      <c r="K2" s="36"/>
      <c r="L2" s="36"/>
      <c r="M2" s="36"/>
      <c r="N2" s="36"/>
    </row>
    <row r="3" spans="1:14" ht="12.75" customHeight="1" x14ac:dyDescent="0.2">
      <c r="A3" s="36" t="s">
        <v>26</v>
      </c>
      <c r="B3" s="36"/>
      <c r="C3" s="36"/>
      <c r="D3" s="36"/>
      <c r="E3" s="36"/>
      <c r="F3" s="36"/>
      <c r="G3" s="36"/>
      <c r="H3" s="36"/>
      <c r="I3" s="36"/>
      <c r="J3" s="36"/>
      <c r="K3" s="36"/>
      <c r="L3" s="36"/>
      <c r="M3" s="36"/>
      <c r="N3" s="36"/>
    </row>
    <row r="4" spans="1:14" x14ac:dyDescent="0.2">
      <c r="A4" s="36" t="s">
        <v>18</v>
      </c>
      <c r="B4" s="36"/>
      <c r="C4" s="36"/>
      <c r="D4" s="36"/>
      <c r="E4" s="36"/>
      <c r="F4" s="36"/>
      <c r="G4" s="36"/>
      <c r="H4" s="36"/>
      <c r="I4" s="36"/>
      <c r="J4" s="36"/>
      <c r="K4" s="36"/>
      <c r="L4" s="36"/>
      <c r="M4" s="36"/>
      <c r="N4" s="36"/>
    </row>
    <row r="5" spans="1:14" x14ac:dyDescent="0.2">
      <c r="A5" s="3"/>
      <c r="B5" s="4"/>
      <c r="C5" s="3"/>
      <c r="D5" s="3"/>
      <c r="E5" s="3"/>
      <c r="F5" s="3"/>
      <c r="G5" s="3"/>
      <c r="H5" s="3"/>
      <c r="I5" s="3"/>
      <c r="J5" s="3"/>
      <c r="K5" s="3"/>
      <c r="L5" s="3"/>
    </row>
    <row r="6" spans="1:14" x14ac:dyDescent="0.2">
      <c r="A6" s="36"/>
      <c r="B6" s="36"/>
      <c r="C6" s="3"/>
      <c r="D6" s="3"/>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20</v>
      </c>
      <c r="C8" s="8" t="s">
        <v>19</v>
      </c>
      <c r="D8" s="8" t="s">
        <v>22</v>
      </c>
      <c r="E8" s="8" t="s">
        <v>1</v>
      </c>
      <c r="F8" s="9" t="s">
        <v>2</v>
      </c>
      <c r="G8" s="10" t="s">
        <v>3</v>
      </c>
      <c r="H8" s="10" t="s">
        <v>4</v>
      </c>
      <c r="I8" s="10" t="s">
        <v>5</v>
      </c>
      <c r="J8" s="10" t="s">
        <v>6</v>
      </c>
      <c r="K8" s="10" t="s">
        <v>7</v>
      </c>
      <c r="L8" s="1" t="s">
        <v>8</v>
      </c>
      <c r="M8" s="1" t="s">
        <v>9</v>
      </c>
      <c r="N8" s="1" t="s">
        <v>10</v>
      </c>
    </row>
    <row r="9" spans="1:14" ht="395.25" x14ac:dyDescent="0.2">
      <c r="A9" s="11">
        <v>1</v>
      </c>
      <c r="B9" s="32" t="s">
        <v>23</v>
      </c>
      <c r="C9" s="33" t="s">
        <v>27</v>
      </c>
      <c r="D9" s="32" t="s">
        <v>24</v>
      </c>
      <c r="E9" s="32" t="s">
        <v>21</v>
      </c>
      <c r="F9" s="32">
        <v>1</v>
      </c>
      <c r="G9" s="33"/>
      <c r="H9" s="12"/>
      <c r="I9" s="34"/>
      <c r="J9" s="12">
        <f>H9*I9</f>
        <v>0</v>
      </c>
      <c r="K9" s="12">
        <f>H9+J9</f>
        <v>0</v>
      </c>
      <c r="L9" s="12">
        <f>K9*F9</f>
        <v>0</v>
      </c>
      <c r="M9" s="12"/>
      <c r="N9" s="12"/>
    </row>
    <row r="10" spans="1:14" s="14" customFormat="1" ht="14.25" customHeight="1" x14ac:dyDescent="0.25">
      <c r="A10" s="37" t="s">
        <v>11</v>
      </c>
      <c r="B10" s="37"/>
      <c r="C10" s="37"/>
      <c r="D10" s="38"/>
      <c r="E10" s="38"/>
      <c r="F10" s="38"/>
      <c r="G10" s="38"/>
      <c r="H10" s="38"/>
      <c r="I10" s="38"/>
      <c r="J10" s="38"/>
      <c r="K10" s="38"/>
      <c r="L10" s="13">
        <f>SUM(L9:L9)</f>
        <v>0</v>
      </c>
    </row>
    <row r="11" spans="1:14" s="14" customFormat="1" ht="14.25" customHeight="1" x14ac:dyDescent="0.25">
      <c r="A11" s="28"/>
      <c r="B11" s="28"/>
      <c r="C11" s="28"/>
      <c r="D11" s="28"/>
      <c r="E11" s="28"/>
      <c r="F11" s="28"/>
      <c r="G11" s="28"/>
      <c r="H11" s="28"/>
      <c r="I11" s="28"/>
      <c r="J11" s="28"/>
      <c r="K11" s="28"/>
      <c r="L11" s="29"/>
    </row>
    <row r="12" spans="1:14" x14ac:dyDescent="0.2">
      <c r="A12" s="39"/>
      <c r="B12" s="39"/>
      <c r="C12" s="39"/>
      <c r="D12" s="39"/>
      <c r="E12" s="39"/>
      <c r="F12" s="39"/>
      <c r="G12" s="39"/>
      <c r="H12" s="39"/>
      <c r="I12" s="39"/>
      <c r="J12" s="39"/>
      <c r="K12" s="39"/>
      <c r="L12" s="39"/>
    </row>
    <row r="13" spans="1:14" ht="48" customHeight="1" x14ac:dyDescent="0.2">
      <c r="A13" s="35" t="s">
        <v>12</v>
      </c>
      <c r="B13" s="35"/>
      <c r="C13" s="35"/>
      <c r="D13" s="35"/>
      <c r="E13" s="35"/>
      <c r="F13" s="35"/>
      <c r="G13" s="35"/>
      <c r="H13" s="35"/>
      <c r="I13" s="35"/>
      <c r="J13" s="35"/>
      <c r="K13" s="35"/>
      <c r="L13" s="35"/>
    </row>
    <row r="14" spans="1:14" x14ac:dyDescent="0.2">
      <c r="A14" s="15"/>
      <c r="B14" s="16"/>
      <c r="C14" s="15"/>
      <c r="D14" s="15"/>
      <c r="E14" s="15"/>
      <c r="F14" s="15"/>
      <c r="G14" s="15"/>
      <c r="H14" s="15"/>
      <c r="I14" s="15"/>
      <c r="J14" s="15"/>
      <c r="K14" s="15"/>
      <c r="L14" s="15"/>
    </row>
    <row r="15" spans="1:14" x14ac:dyDescent="0.2">
      <c r="A15" s="15"/>
      <c r="B15" s="16"/>
      <c r="C15" s="15"/>
      <c r="D15" s="15"/>
      <c r="E15" s="15"/>
      <c r="F15" s="15"/>
      <c r="G15" s="15"/>
      <c r="H15" s="15"/>
      <c r="I15" s="15"/>
      <c r="J15" s="17"/>
      <c r="K15" s="17"/>
      <c r="L15" s="17"/>
    </row>
    <row r="16" spans="1:14" x14ac:dyDescent="0.2">
      <c r="A16" s="17"/>
      <c r="B16" s="18"/>
      <c r="C16" s="19"/>
      <c r="D16" s="19"/>
      <c r="E16" s="17"/>
      <c r="F16" s="17"/>
      <c r="G16" s="17"/>
      <c r="H16" s="17"/>
      <c r="I16" s="17"/>
      <c r="J16" s="17"/>
      <c r="K16" s="17"/>
      <c r="L16" s="17"/>
    </row>
    <row r="17" spans="1:12" x14ac:dyDescent="0.2">
      <c r="A17" s="17"/>
      <c r="B17" s="18"/>
      <c r="C17" s="19"/>
      <c r="D17" s="19"/>
      <c r="E17" s="17"/>
      <c r="F17" s="17"/>
      <c r="G17" s="17"/>
      <c r="H17" s="17"/>
      <c r="I17" s="17"/>
      <c r="J17" s="17"/>
      <c r="K17" s="17"/>
      <c r="L17" s="17"/>
    </row>
    <row r="18" spans="1:12" ht="23.1" customHeight="1" x14ac:dyDescent="0.2">
      <c r="A18" s="17"/>
      <c r="B18" s="30" t="s">
        <v>13</v>
      </c>
      <c r="C18" s="20"/>
      <c r="D18" s="26"/>
      <c r="E18" s="17"/>
      <c r="F18" s="17"/>
      <c r="G18" s="17"/>
      <c r="H18" s="17"/>
      <c r="I18" s="17"/>
      <c r="J18" s="17"/>
      <c r="K18" s="17"/>
      <c r="L18" s="17"/>
    </row>
    <row r="19" spans="1:12" ht="44.25" customHeight="1" x14ac:dyDescent="0.2">
      <c r="A19" s="17"/>
      <c r="B19" s="30" t="s">
        <v>14</v>
      </c>
      <c r="C19" s="21"/>
      <c r="D19" s="26"/>
      <c r="E19" s="17"/>
      <c r="F19" s="17"/>
      <c r="G19" s="17"/>
      <c r="H19" s="17"/>
      <c r="I19" s="17"/>
      <c r="J19" s="17"/>
      <c r="K19" s="17"/>
      <c r="L19" s="17"/>
    </row>
    <row r="20" spans="1:12" ht="42.75" customHeight="1" x14ac:dyDescent="0.2">
      <c r="A20" s="17"/>
      <c r="B20" s="30" t="s">
        <v>15</v>
      </c>
      <c r="C20" s="21"/>
      <c r="D20" s="26"/>
      <c r="E20" s="17"/>
      <c r="F20" s="17"/>
      <c r="G20" s="17"/>
      <c r="H20" s="17"/>
      <c r="I20" s="17"/>
      <c r="J20" s="17"/>
      <c r="K20" s="17"/>
      <c r="L20" s="17"/>
    </row>
    <row r="21" spans="1:12" x14ac:dyDescent="0.2">
      <c r="A21" s="17"/>
      <c r="B21" s="31" t="s">
        <v>16</v>
      </c>
      <c r="C21" s="22"/>
      <c r="D21" s="27"/>
      <c r="E21" s="17"/>
      <c r="F21" s="17"/>
      <c r="G21" s="17"/>
      <c r="H21" s="17"/>
      <c r="I21" s="17"/>
      <c r="J21" s="17"/>
      <c r="K21" s="17"/>
      <c r="L21" s="17"/>
    </row>
    <row r="22" spans="1:12" x14ac:dyDescent="0.2">
      <c r="A22" s="17"/>
      <c r="B22" s="6"/>
      <c r="C22" s="7"/>
      <c r="D22" s="7"/>
      <c r="E22" s="17"/>
      <c r="F22" s="17"/>
      <c r="G22" s="17"/>
      <c r="H22" s="17"/>
      <c r="I22" s="17"/>
      <c r="J22" s="17"/>
      <c r="K22" s="17"/>
      <c r="L22" s="17"/>
    </row>
    <row r="30" spans="1:12" x14ac:dyDescent="0.2">
      <c r="A30" s="25">
        <v>0</v>
      </c>
    </row>
    <row r="31" spans="1:12" x14ac:dyDescent="0.2">
      <c r="A31" s="25">
        <v>0.05</v>
      </c>
    </row>
    <row r="32" spans="1:12" x14ac:dyDescent="0.2">
      <c r="A32" s="25">
        <v>0.1</v>
      </c>
    </row>
    <row r="33" spans="1:1" x14ac:dyDescent="0.2">
      <c r="A33" s="25">
        <v>0.19</v>
      </c>
    </row>
  </sheetData>
  <mergeCells count="8">
    <mergeCell ref="A13:L13"/>
    <mergeCell ref="A6:B6"/>
    <mergeCell ref="A10:K10"/>
    <mergeCell ref="A12:L12"/>
    <mergeCell ref="A1:N1"/>
    <mergeCell ref="A2:N2"/>
    <mergeCell ref="A3:N3"/>
    <mergeCell ref="A4:N4"/>
  </mergeCells>
  <dataValidations count="1">
    <dataValidation type="list" allowBlank="1" showInputMessage="1" showErrorMessage="1" sqref="I9">
      <formula1>$A$30:$A$33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0:L13"/>
  <sheetViews>
    <sheetView workbookViewId="0">
      <selection activeCell="L10" sqref="L10"/>
    </sheetView>
  </sheetViews>
  <sheetFormatPr baseColWidth="10" defaultRowHeight="15" x14ac:dyDescent="0.25"/>
  <sheetData>
    <row r="10" spans="10:12" x14ac:dyDescent="0.25">
      <c r="J10">
        <v>350000</v>
      </c>
      <c r="K10">
        <f>J10/0.9</f>
        <v>388888.88888888888</v>
      </c>
      <c r="L10">
        <f>306.226</f>
        <v>306.226</v>
      </c>
    </row>
    <row r="11" spans="10:12" x14ac:dyDescent="0.25">
      <c r="L11">
        <f>K10/L10</f>
        <v>1269.9407917318872</v>
      </c>
    </row>
    <row r="12" spans="10:12" x14ac:dyDescent="0.25">
      <c r="L12">
        <f>K10/323.89</f>
        <v>1200.6819873688255</v>
      </c>
    </row>
    <row r="13" spans="10:12" x14ac:dyDescent="0.25">
      <c r="L13">
        <f>K10/342.94</f>
        <v>1133.9852128328246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2024-12-06T20:48:09Z</dcterms:modified>
</cp:coreProperties>
</file>