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7470" windowHeight="2700"/>
  </bookViews>
  <sheets>
    <sheet name="Anexo 2" sheetId="2" r:id="rId1"/>
  </sheets>
  <definedNames>
    <definedName name="_xlnm.Print_Area" localSheetId="0">'Anexo 2'!$B$2:$G$190</definedName>
    <definedName name="_xlnm.Print_Titles" localSheetId="0">'Anexo 2'!$2:$4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2" i="2" l="1"/>
  <c r="E18" i="2" l="1"/>
  <c r="G71" i="2" l="1"/>
  <c r="G11" i="2" l="1"/>
  <c r="G183" i="2" l="1"/>
  <c r="G182" i="2"/>
  <c r="G181" i="2"/>
  <c r="G179" i="2"/>
  <c r="G178" i="2"/>
  <c r="G177" i="2"/>
  <c r="G176" i="2"/>
  <c r="G175" i="2"/>
  <c r="G173" i="2"/>
  <c r="G172" i="2"/>
  <c r="G171" i="2"/>
  <c r="G170" i="2"/>
  <c r="G168" i="2"/>
  <c r="G167" i="2"/>
  <c r="G166" i="2"/>
  <c r="G165" i="2"/>
  <c r="G164" i="2"/>
  <c r="G163" i="2"/>
  <c r="G161" i="2"/>
  <c r="G160" i="2"/>
  <c r="G159" i="2"/>
  <c r="G157" i="2"/>
  <c r="G156" i="2"/>
  <c r="G155" i="2"/>
  <c r="G154" i="2"/>
  <c r="G153" i="2"/>
  <c r="G152" i="2"/>
  <c r="G151" i="2"/>
  <c r="G150" i="2"/>
  <c r="G149" i="2"/>
  <c r="G148" i="2"/>
  <c r="G147" i="2"/>
  <c r="G146" i="2"/>
  <c r="G145" i="2"/>
  <c r="G144" i="2"/>
  <c r="G142" i="2"/>
  <c r="G141" i="2"/>
  <c r="G140" i="2"/>
  <c r="G139" i="2"/>
  <c r="G138" i="2"/>
  <c r="G137" i="2"/>
  <c r="G136" i="2"/>
  <c r="G134" i="2"/>
  <c r="G133" i="2"/>
  <c r="G132" i="2"/>
  <c r="G131" i="2"/>
  <c r="G130" i="2"/>
  <c r="G129" i="2"/>
  <c r="G128" i="2"/>
  <c r="G127" i="2"/>
  <c r="G126" i="2"/>
  <c r="G125" i="2"/>
  <c r="G87" i="2"/>
  <c r="G65" i="2"/>
  <c r="G34" i="2" l="1"/>
  <c r="G84" i="2" l="1"/>
  <c r="G85" i="2"/>
  <c r="G86" i="2"/>
  <c r="G88" i="2"/>
  <c r="G89" i="2"/>
  <c r="G90" i="2"/>
  <c r="G91" i="2"/>
  <c r="G92" i="2"/>
  <c r="G93" i="2"/>
  <c r="G94" i="2"/>
  <c r="G96" i="2"/>
  <c r="G97" i="2"/>
  <c r="G82" i="2"/>
  <c r="G81" i="2"/>
  <c r="G80" i="2"/>
  <c r="G79" i="2"/>
  <c r="G78" i="2"/>
  <c r="G77" i="2"/>
  <c r="G75" i="2"/>
  <c r="G74" i="2"/>
  <c r="G73" i="2"/>
  <c r="G72" i="2"/>
  <c r="G70" i="2"/>
  <c r="G69" i="2"/>
  <c r="G68" i="2"/>
  <c r="G67" i="2"/>
  <c r="G66" i="2"/>
  <c r="G64" i="2"/>
  <c r="G63" i="2"/>
  <c r="G62" i="2"/>
  <c r="G53" i="2"/>
  <c r="G60" i="2"/>
  <c r="G59" i="2"/>
  <c r="G55" i="2"/>
  <c r="G54" i="2"/>
  <c r="G58" i="2"/>
  <c r="G57" i="2"/>
  <c r="G56" i="2"/>
  <c r="G52" i="2"/>
  <c r="G51" i="2"/>
  <c r="G50" i="2"/>
  <c r="G49" i="2"/>
  <c r="G47" i="2"/>
  <c r="G46" i="2"/>
  <c r="G45" i="2"/>
  <c r="G44" i="2"/>
  <c r="G43" i="2"/>
  <c r="G42" i="2"/>
  <c r="G41" i="2"/>
  <c r="G40" i="2"/>
  <c r="G39" i="2"/>
  <c r="G117" i="2"/>
  <c r="G116" i="2"/>
  <c r="E115" i="2"/>
  <c r="G115" i="2" s="1"/>
  <c r="G114" i="2"/>
  <c r="G111" i="2"/>
  <c r="G112" i="2"/>
  <c r="G113" i="2"/>
  <c r="G122" i="2" l="1"/>
  <c r="G121" i="2"/>
  <c r="G120" i="2"/>
  <c r="G119" i="2"/>
  <c r="G118" i="2"/>
  <c r="G109" i="2"/>
  <c r="G108" i="2"/>
  <c r="G107" i="2"/>
  <c r="G106" i="2"/>
  <c r="G105" i="2"/>
  <c r="G104" i="2"/>
  <c r="G103" i="2"/>
  <c r="G102" i="2"/>
  <c r="G101" i="2"/>
  <c r="G100" i="2"/>
  <c r="G99" i="2"/>
  <c r="G37" i="2"/>
  <c r="G36" i="2"/>
  <c r="G33" i="2"/>
  <c r="G32" i="2"/>
  <c r="G31" i="2"/>
  <c r="G30" i="2"/>
  <c r="G29" i="2"/>
  <c r="G28" i="2"/>
  <c r="G26" i="2"/>
  <c r="G25" i="2"/>
  <c r="G24" i="2"/>
  <c r="G23" i="2"/>
  <c r="G22" i="2"/>
  <c r="G20" i="2"/>
  <c r="G19" i="2"/>
  <c r="G18" i="2"/>
  <c r="G17" i="2"/>
  <c r="G16" i="2"/>
  <c r="G15" i="2"/>
  <c r="G14" i="2"/>
  <c r="G13" i="2"/>
  <c r="G10" i="2"/>
  <c r="G9" i="2"/>
  <c r="G8" i="2"/>
  <c r="G7" i="2"/>
  <c r="G6" i="2"/>
  <c r="G185" i="2" l="1"/>
  <c r="G188" i="2" s="1"/>
  <c r="G189" i="2" s="1"/>
  <c r="G186" i="2" l="1"/>
  <c r="G187" i="2"/>
  <c r="G190" i="2" l="1"/>
</calcChain>
</file>

<file path=xl/sharedStrings.xml><?xml version="1.0" encoding="utf-8"?>
<sst xmlns="http://schemas.openxmlformats.org/spreadsheetml/2006/main" count="354" uniqueCount="209">
  <si>
    <t>ITEM</t>
  </si>
  <si>
    <t>DESCRIPCIÓN</t>
  </si>
  <si>
    <t>UN</t>
  </si>
  <si>
    <t>CANTIDAD</t>
  </si>
  <si>
    <t>VALOR UNITARIO ($)</t>
  </si>
  <si>
    <t>VALOR TOTAL ($)</t>
  </si>
  <si>
    <t>RED AEREA 33 KV TRAMO 1</t>
  </si>
  <si>
    <t>M</t>
  </si>
  <si>
    <t>M3</t>
  </si>
  <si>
    <t>JGO</t>
  </si>
  <si>
    <t>Ml</t>
  </si>
  <si>
    <t>DESMONTE, TRANSPORTE Y SEÑALIZACIÓN</t>
  </si>
  <si>
    <t>Un</t>
  </si>
  <si>
    <t>ML</t>
  </si>
  <si>
    <t>TOTAL COSTO DIRECTO</t>
  </si>
  <si>
    <t>I.  IMPREVISTOS</t>
  </si>
  <si>
    <t>U. UTILIDAD</t>
  </si>
  <si>
    <t>IVA SOBRE LA UTILIDAD</t>
  </si>
  <si>
    <t>PRESUPUESTO TOTAL</t>
  </si>
  <si>
    <t>ml</t>
  </si>
  <si>
    <t>Glo</t>
  </si>
  <si>
    <t>m2</t>
  </si>
  <si>
    <t>Hc</t>
  </si>
  <si>
    <t>m</t>
  </si>
  <si>
    <t>MODIFICACIÓN SUBESTACIÓN ELÉCTRICA EXISTENTE UTP FACULTAD INGENIERÍA ELÉCTRICA</t>
  </si>
  <si>
    <t>PRELIMINARES</t>
  </si>
  <si>
    <t>Descapote y nivelación</t>
  </si>
  <si>
    <r>
      <t>M</t>
    </r>
    <r>
      <rPr>
        <vertAlign val="superscript"/>
        <sz val="11"/>
        <rFont val="Calibri"/>
        <family val="2"/>
      </rPr>
      <t>2</t>
    </r>
  </si>
  <si>
    <t>Cerramientos provisionales con señalizador y tela de cerramiento.</t>
  </si>
  <si>
    <t>Desraizada, tala y disposición de árboles</t>
  </si>
  <si>
    <t>un</t>
  </si>
  <si>
    <r>
      <t>M</t>
    </r>
    <r>
      <rPr>
        <vertAlign val="superscript"/>
        <sz val="11"/>
        <rFont val="Calibri"/>
        <family val="2"/>
      </rPr>
      <t>3</t>
    </r>
  </si>
  <si>
    <t>Desmonte y acopio de adoquín</t>
  </si>
  <si>
    <t>MOVIMIENTOS DE TIERRA Y LLENOS</t>
  </si>
  <si>
    <t>Lleno compactado con material del sitio</t>
  </si>
  <si>
    <t>Lleno compactado con afirmado.</t>
  </si>
  <si>
    <t>Lleno con material granular</t>
  </si>
  <si>
    <r>
      <t>M</t>
    </r>
    <r>
      <rPr>
        <vertAlign val="superscript"/>
        <sz val="11"/>
        <rFont val="Calibri"/>
        <family val="2"/>
      </rPr>
      <t>3</t>
    </r>
    <r>
      <rPr>
        <sz val="10"/>
        <rFont val="Arial"/>
        <family val="2"/>
      </rPr>
      <t/>
    </r>
  </si>
  <si>
    <t>Lleno con arena</t>
  </si>
  <si>
    <t xml:space="preserve">Cargue - retiro y depósito final del material sobrante, distancia máxima 20 kilómetros </t>
  </si>
  <si>
    <t>CONCRETOS Y ACERO</t>
  </si>
  <si>
    <t>Zapatas en concreto f'c = 21 Mpa</t>
  </si>
  <si>
    <t>Viga de enlace de zapatas en concreto de f'c = 21 Mpa</t>
  </si>
  <si>
    <t>Columna de amarre en concreto de f'c = 21 Mpa de 0,15 x 0,20 m, incluye refuerzo</t>
  </si>
  <si>
    <t>Viga en concreto de f'c = 21 Mpa</t>
  </si>
  <si>
    <t xml:space="preserve">Columna en concreto de f'c = 21 Mpa </t>
  </si>
  <si>
    <t>Placa piso en concreto de f'c = 21 Mpa e = 0,12 m</t>
  </si>
  <si>
    <t>Concreto vigas de 15 x 30 cm de  f'c = 21 Mpa, incluye refuerzo</t>
  </si>
  <si>
    <t>Placa elevada impermeabilizada e=0.15 m f'c= 21 Mpa</t>
  </si>
  <si>
    <t>Cárcamo tipo 1 y 2 y canal concreto f'c= 21 Mpa</t>
  </si>
  <si>
    <t>Dinteles o viga de amarre de 15x20 cm incluye refuerzo</t>
  </si>
  <si>
    <t>Solado en concreto de 14 Mpa</t>
  </si>
  <si>
    <t>Acero de refuerzo Fy = 420 MPA</t>
  </si>
  <si>
    <t>kg</t>
  </si>
  <si>
    <t>Malla electrosoldada M188 diámetro 6 mm, 15x15 cm</t>
  </si>
  <si>
    <t>Muro en ladrillo farol pandereta e = 0,12 m</t>
  </si>
  <si>
    <t>Muro en superboard 2 caras 8 mms interior y 10 mm exterior incluye tratamiento de juntas y estructura (De acuerdo a detalle en planos, placa de fibrocemento)</t>
  </si>
  <si>
    <t>ACABADOS</t>
  </si>
  <si>
    <t>Revoque muro incluye dilataciones y filos</t>
  </si>
  <si>
    <t>Revoque muro impermeabilizado incluye dilataciones y filos</t>
  </si>
  <si>
    <t>Pintura tipo coraza color según planos</t>
  </si>
  <si>
    <t>Pintura vinilitex tipo 1, 3 manos</t>
  </si>
  <si>
    <t>Piso en concreto endurecido a base de cuarzo color gris (Sobre losa contra piso)</t>
  </si>
  <si>
    <t>CARPINTERIA</t>
  </si>
  <si>
    <t>Puerta en lámina C 20, según detalle de plano, incluye anticorrosivo, pintura, chapa de seguridad REF 947, marco, rejilla en lámina metálica; puerta de 1.50 m x 2.20 m (P1).</t>
  </si>
  <si>
    <t>Ventana en lámina microperforada, según detalle de plano, incluye marco en aluminio anodizado (V1), de 0.40 m x 4.00 m.</t>
  </si>
  <si>
    <t>Ventana en lámina microperforada, según detalle de plano, incluye marco en aluminio anodizado (V2), de 0.40 m x 2.70 m.</t>
  </si>
  <si>
    <t>Ventana en lámina microperforada, según detalle de plano, incluye marco en aluminio anodizado (V3), de 3.0 m x 0.40 m.</t>
  </si>
  <si>
    <t>CUBIERTA</t>
  </si>
  <si>
    <t>Correa perlin doble sección 2P10-14 según detalle de plano,  incluye templetes, anticorrosivo y pintura</t>
  </si>
  <si>
    <t>Techo en teja thermoacustic</t>
  </si>
  <si>
    <t>Canal en lámina galvanizada C 22 Ld = 1.2 m</t>
  </si>
  <si>
    <t>Caballete fijo para teja thermoacustic</t>
  </si>
  <si>
    <t>Flanche en lámina calibre 26 Ld=0.60 m</t>
  </si>
  <si>
    <t>Complementarios</t>
  </si>
  <si>
    <t>Bajante de aguas lluvias PVC 3" incluye accesorios</t>
  </si>
  <si>
    <t>Empradización</t>
  </si>
  <si>
    <t>Cerramiento en malla eslabonada, poste, murete, cimentación (Incluye excavación, llenos y retiros) similar al existente</t>
  </si>
  <si>
    <t>OBRAS CIVILES CONSTRUCCIÓN CUARTO DE SUBESTACIÓN</t>
  </si>
  <si>
    <t>Campamento obra general</t>
  </si>
  <si>
    <t>CONSTRUCION LINEA DE 33 KV UTP</t>
  </si>
  <si>
    <t>OBRAS COMPLEMENTARIAS</t>
  </si>
  <si>
    <t>XX%</t>
  </si>
  <si>
    <t xml:space="preserve">ANEXO2: CANTIDADES DE OBRA </t>
  </si>
  <si>
    <t>RED SUBTERRÁNEA  33 KV</t>
  </si>
  <si>
    <t>RED AÉREA 33 KV TRAMO 2</t>
  </si>
  <si>
    <t>RED SUBTERRÁNEA  33 KV FINAL DE CIRCUITO</t>
  </si>
  <si>
    <t>ACOMETIDA AÉREA 33 KV</t>
  </si>
  <si>
    <t>SISTEMA PUESTA A TIERRA SUBESTACIÓN</t>
  </si>
  <si>
    <t>INSTALACIÓN DE CELDAS DE 33 - 13. 2 KV Y TRASFORMADOR</t>
  </si>
  <si>
    <t>SERVICIOS GENERALES SUBESTACIÓN</t>
  </si>
  <si>
    <t>SISTEMA DE CAPTACIÓN Y APANTALLAMIENTO</t>
  </si>
  <si>
    <t>desmonte trasformador de 75 - 150 kva, incluye servicio de grúa</t>
  </si>
  <si>
    <t>RED SUBTERRÁNEA 13.2 KV SUBESTACIÓN NUEVA- SUBESTACIÓN EXISTENTE</t>
  </si>
  <si>
    <t>Localización y replanteo terreno, incluye comisión de topografía</t>
  </si>
  <si>
    <t>Localización y replanteo línea, incluye comisión de topografía</t>
  </si>
  <si>
    <t>Desmonte y retiro cerramiento en malla eslabonada (Incluye cimentación, murete, poste y malla)</t>
  </si>
  <si>
    <t xml:space="preserve">Demolición de andén </t>
  </si>
  <si>
    <t xml:space="preserve">Demolición manual de cajas de paso existentes 1.0 m x 1.0 m </t>
  </si>
  <si>
    <t>Excavaciones en tierra de 0 a 2 metros</t>
  </si>
  <si>
    <t>Excavación conglomerado de 0 a 2 metros</t>
  </si>
  <si>
    <t>Alfajía f'c 21 Mpa incluye refuerzo</t>
  </si>
  <si>
    <t>MAMPOSTERÍA</t>
  </si>
  <si>
    <t>Alfajía en superboard 11 mm RH (Según plano)</t>
  </si>
  <si>
    <t>Estuco y pintura acrílica tipo coraza o similar color gris</t>
  </si>
  <si>
    <t>A. ADMINISTRACIÓN</t>
  </si>
  <si>
    <t xml:space="preserve">Suministro e instalación apoyo n° 1:incluye conjunto tdcc3, postes de 16 metros 1050kg, herrageria, templete a poste auxiliar tpa3, tres (3) templetes directo a tierra 33kv t3 y tierra para cable de guarda tcg. </t>
  </si>
  <si>
    <t>Suministro e instalación apoyo n° 2: incluye conjunto tdcc3, postes de 16 metros 1050kg, herrageria, dos (2) templetes directo a tierra 33kv t3.</t>
  </si>
  <si>
    <t>Suministro e instalación apoyo n° 3:  incluye conjunto tdcc3, postes de 16 metros 1050kg, herrageria, dos (2) templetes directo a tierra 33kv t3</t>
  </si>
  <si>
    <t>Suministro e instalación apoyo n° 4: incluye dos conjunto tscc3, postes de 20 metros 1350 kg, herrageria, tierra para cable de guarda tcg, tres (3) templetes directo a tierra 33kv t3</t>
  </si>
  <si>
    <t>Suministro e instalación apoyo n° 5 :incluye conjunto tdcc3, postes de 16 metros 1050 kg, herrageria, tierra para cable de guarda tcg, un (1) templetes directo a tierra 33kv t3</t>
  </si>
  <si>
    <t>Suministro e instalación de reconectador trifásico automático 38kv, 630 a, 12.5 ka cc, bil mínimo de 170 kv- medio de extinción vacío- aislamiento solido, tanque en acero inoxidable instalado en apoyo 2.</t>
  </si>
  <si>
    <t>Estructura de afloramiento inicio-fin 35 kv  red subterránea de 33 kv: incluye crucero portacajas centrado-33 kv (cpc3), juego de cortacircuito 38kv, 100 amp, juego de descargador de sobretensiones de óxido metálico 30 kv-10 ka</t>
  </si>
  <si>
    <t>Suministro e instalación inicio-fin alimentador primario red subterránea 3n° 1/0 xlpe 34,5 kv 133 %: incluye juego de terminal premoldeado tipo exterior serie 35 kv, bota premoldeada tipo exterior clase 35 kv,  tres (3)tubo conduit galvanizado 6" x 3 m,  uniones galvanizada 6", curva pvc gran radio 6", puesta a tierra cable xlpe 35 kv y los dps</t>
  </si>
  <si>
    <t xml:space="preserve">Acometida subterránea mt en -conductor xlpe  35 kv 3*1/0 awg cobre aislamiento 133% </t>
  </si>
  <si>
    <t>Construcción de cámara en anden , en concreto con medidas libres interiores de 1.74 x 1.74 x 1.5, con tapa de seguridad según eep para red subterránea de 33 kv: incluye demolición anden, excavación, ladrillo estructural, dovelas, acero de refuerzo, triturado, concreto para piso y tapas recamara tapa de seguridad</t>
  </si>
  <si>
    <t>Demolición, excavación , canalización y lleno con material de sitio en zona dura anden red subterránea de 33 kv: incluye compactación del lleno, triturado y afirmado según canalización 33kv norma eep</t>
  </si>
  <si>
    <t>Suministro e instalación de banco de ductos 2x diam 6" pvc db red subterránea de 33 kv: incluye campanas en cada una de las cámaras</t>
  </si>
  <si>
    <t>Reposición de piso en concreto de andenes (andenes-zona verde) red subterránea de 33 kv.</t>
  </si>
  <si>
    <t>Cable en aluminio xlpe tipo ecológico 35 kv para conexión de protecciones afloramiento (inicio - fin) a la red.</t>
  </si>
  <si>
    <t>Suministro e instalación apoyo n° 6: incluye dos conjuntos tscc3, poste de 16 metros 1050 kg, herrageria, tierra para cable de guarda-(tcg), dos templete directo a tierra-33 kv (t3)</t>
  </si>
  <si>
    <t>Suministro e instalación apoyo n° 7: incluye  incluye conjuntos sdcc3, poste de 16 metros 1050 kg, herrageria), un templete directo a tierra-33 kv (t3)</t>
  </si>
  <si>
    <t>Suministro e instalación apoyo n° 8:  incluye conjuntos sdcc3, poste de 16 metros 1050 kg, herrageria, tierra para cable de guarda-(tcg), un templete directo a tierra-33 kv (t3)</t>
  </si>
  <si>
    <t>Suministro e instalación apoyo n° 9 :incluye conjuntos tdcc3, poste de 16 metros 1050 kg, herrageria, dos templete directo a tierra-33 kv (t3)</t>
  </si>
  <si>
    <t>Suministro e instalación apoyo n° 10:  incluye dos conjuntos tscc3, poste de 16 metros 1050 kg, herrageria, tierra para cable de guarda-(tcg), dos templete directo a tierra-33 kv (t3)</t>
  </si>
  <si>
    <t>Estructura de afloramiento 35 kv  red subterránea de 33 kv: incluye crucero portacajas centrado-33 kv (cpc3), juego de cortacircuito 38kv, 100 amp, juego de descargador de sobretensiones de óxido metálico 30 kv-10 ka</t>
  </si>
  <si>
    <t>Suministro e instalación alimentador primario red subterránea 3n° 1/0 xlpe 34,5 kv 133 %: incluye juego de terminal premoldeado tipo exterior serie 35 kv, bota premoldeada tipo exterior clase 35 kv,  tres (3)tubo conduit galvanizado 6" x 3 m,  uniones galvanizada 6", curva galvanizada gran radio 6", puesta a tierra cable xlpe 35 kv</t>
  </si>
  <si>
    <t>Construcción cámara en anden , en concreto con medidas libres interiores de 1.74 x 1.74 x 1.5, con tapa de seguridad según eep para red subterránea de 33 kv: incluye demolición anden, excavación, ladrillo estructural, dovelas, acero de refuerzo, triturado, concreto para piso y tapas recamara tapa de seguridad</t>
  </si>
  <si>
    <t>Terminal premoldeado tipo interior serie 35 kv cable xlp 1/0 cu</t>
  </si>
  <si>
    <t>Terminal premoldeado tipo exterior serie 35 kv cable xlp 1/0 cu</t>
  </si>
  <si>
    <t xml:space="preserve">Suministro e instalación acometida primario red aérea 3n°1/0 cable ecológico 35 kv </t>
  </si>
  <si>
    <t>Suministro e instalación  cable guarda 3/8" acero galvanizado</t>
  </si>
  <si>
    <t>Suministro e instalación de varillas de cobre de 5/8" x 2,4 m incluye caja de inspección 30x30 cm interior.</t>
  </si>
  <si>
    <t>Suministro y tendido de cable de cobre  desnudo 2/0 awg incluye excavación y lleno de brecha., concreto o afirmado a una profundidad mínima de 30 cm.</t>
  </si>
  <si>
    <t>Suministro e instalación de cable de cobre desnudo  2/0 awg para cola de malla de puesta a tierra a barraje equipotencial y para conexión al barraje equipotencial de las  celdas de mt de la s/e.</t>
  </si>
  <si>
    <t>Suministro e instalación de soldadura exotérmica tipo cadweld x 90 grs.</t>
  </si>
  <si>
    <t>Medición de resistencia de puesta a tierra.</t>
  </si>
  <si>
    <t>Suministro e instalación de barraje equipotencial en cobre de 5x35x300 mm incluye aisladores de 30 mm bornas para terminación de cable y conexión en el barraje de doble ojo y los elementos de conexión y fijación</t>
  </si>
  <si>
    <t>Suministro e instalación de conector para equipotencializar tubería</t>
  </si>
  <si>
    <t>Puentes de unión equipotencial en cable de cobre no. 8 awg incluye bornas terminales 3m tipo u</t>
  </si>
  <si>
    <t>Equipotencializacion bandejas portacables, en cable desnudo no. 8 awg, conectores bimetálicos para bandeja portacables</t>
  </si>
  <si>
    <t>Instalación y puesta en servicio o celda de medida 36kv, con barraje de interconexión de 630 amp, con espacio para medidor, (3) transformadores de corriente tipo interior 36kv, (3) transformadores de potencial tipo interior 36kv.</t>
  </si>
  <si>
    <t>Instalación y puesta en servicio de celda protección  a 36 kv.</t>
  </si>
  <si>
    <t>Instalación de celda para transformador subestación principal</t>
  </si>
  <si>
    <t>Instalación transformador en seco de 1000 kva 33/13,2 kv.</t>
  </si>
  <si>
    <t xml:space="preserve">Instalación y puesta en servicio de trasferencia automática en media tensión 24kv </t>
  </si>
  <si>
    <t>Instalación y puesta en servicio de celda protección fusible  a 24 kv</t>
  </si>
  <si>
    <t>Instalación sistema de disparo por temperatura para trasformador seco de 1000 kva 33/13.2kv</t>
  </si>
  <si>
    <t>Suministro e instalación de acometida de cobre xlpe a 35 kv al 133% calibre 1/0 pantalla en cinta</t>
  </si>
  <si>
    <t>Suministro e instalación de terminales premoldeados tipo interior para media tensión 35kv, cable 1/0   juego por 3 un, incluye aterrizaje de pantallas</t>
  </si>
  <si>
    <t>Suministro e instalación de bandeja cableofil tipo malla 10,5x60 cm galvanizada en cárcamo de mt y caja de 1.20x1.20 m</t>
  </si>
  <si>
    <t>Suministro e instalación acometida en cable monopolar  15 kv 1/0 al 133% xlpe cu</t>
  </si>
  <si>
    <t>Suministro e instalación juego de terminales premoldeados tipo interior para cable xlpe al 133%, 15 kv incluye marcación y aterrizaje de la pantalla del conductor.</t>
  </si>
  <si>
    <t>Suministro e instalación de tablero de 12 ctos con totalizador, incluye incluye totalizador trifásico de 3x40 Schneider electric, breaker enchufadles según diagrama unifilar y los elementos necesarios para la instalación.</t>
  </si>
  <si>
    <t>Suministro e instalación de salida para tomacorrientes en s/e en tubería emt de 3/4", incluye caja rawelt, toma, cable no 12 awg y cable 14 awg desnudo para equipotencializacion y terminales y accesorios</t>
  </si>
  <si>
    <t>Suministro e instalación de salida para iluminación de cuarto de s/e, incluye caja rawelt, toma, cable no 12 awg y cable 14 awg desnudo para equipotencializacion, terminales y accesorios y cable para conexión, clavija y tubería emt de 3/4"</t>
  </si>
  <si>
    <t xml:space="preserve">Salida 110 voltios para conexión de calefactores celdas de media tensión en coraza metálica liquid tight de 1/2, incluye conectores rectos y cable no,12 awg </t>
  </si>
  <si>
    <t>Suministro e instalación: cable de cobre encauchetado  3 x12 awg reflectores externos y luminarias internas</t>
  </si>
  <si>
    <t>Instalación alimentador desde general ubicado en las oficinas de las canchas de tenis hasta tablero general de la subestación en 3f(6)+1n(6)+1t(8) awg. incluye breaker de incrustar en el tablero general 3x40 a y tubería pvc y emt de 1-1/2"</t>
  </si>
  <si>
    <t xml:space="preserve">Suministro e instalación circuito alumbrado exterior en 2f(10)+1t(10) incluye tubería pvc de 1", excavaciones </t>
  </si>
  <si>
    <t>Suministro e instalación  interruptor alumbrado doble, incluye caja metálica tipo rawelt, entrada a caja emt 3/4", interruptor doble ambia o similar</t>
  </si>
  <si>
    <t>Suministro e instalación de luminaria de emergencia tipo aplique led emergencia r2 de sylvania con 90 minutos de autonomía marca sylvania</t>
  </si>
  <si>
    <t>Suministro e instalación de luminaria de emergencia tipo aplique led salida de emergencia r2 de sylvania con 90 minutos de autonomía marca sylvania</t>
  </si>
  <si>
    <t>Suministro e instalación lámpara tipo led hermética ip 65, de 2 x 18 w para uso interior subestación electrica incluye tubos marca sylvania</t>
  </si>
  <si>
    <t>Suministro e instalación reflector led de 30 w de uso exterior</t>
  </si>
  <si>
    <t>Suministro e instalación sistema  detección de humo en subestación: incluye tubería emt 3/4", cable nfpl-182, un detector fotoeléctrico convencional fire lite, un detector térmico convencional fire lite, una estación manual fire lite, un estrobo 75 candelas system sensor, horne strobe 75 candela 2 w, un modulo de supervisión de sirena o campana, panel de detección de incendio fire lite 4 zonas, dos relevos m801 120/24 voltios ac/dc simplex, dos baterías 12v 7h</t>
  </si>
  <si>
    <t>Suministro e instalación de extintor en co2 para subestación, según requerimiento norma e.e.p. de 20 libras</t>
  </si>
  <si>
    <t>Suministro e instalación de alambrón de aluminio de 8 mm  para anillo de apantallamiento y bajantes.</t>
  </si>
  <si>
    <t>Suministro e instalación de aisladores  para apoyo del anillo de apantallamiento y bajantes.</t>
  </si>
  <si>
    <t>Suministro e instalación de terminales de captación en varillas de aluminio de 5/8" x 1,5 m en al o acero inoxidable, incluye soportes y accesorios para fijación y montaje.</t>
  </si>
  <si>
    <t>Suministro e instalación de conectores alambrón/ varilla st/tzn 8-10/16 mm y accesorios de fijación y montaje para unión de terminales de captación al anillo de apantallamiento.</t>
  </si>
  <si>
    <t>Suministro e instalación de conectores verbindungsmuffe rd 8 mm al para unión de anillo de apantallamiento.</t>
  </si>
  <si>
    <t>Suministro e instalación de conectores en  cruz alambrón/alambrón st/tzn 8-10/8-10 mm para unión de anillo de apantallamiento al sistema de bajantes.</t>
  </si>
  <si>
    <t>Tapa aluminio alfajor de 1/8" para cárcamos, incluye Angulo de 1-1/2x3/16", soldadura, pintura.</t>
  </si>
  <si>
    <t>Pintura epoxica para piso pintucoat a base de solvente de dos componentes referencia gris 13222</t>
  </si>
  <si>
    <t>Suministro e instalación riel en platina  metálica para guía en base de las ruedas del transformador de 1000 kva según  especificación técnica</t>
  </si>
  <si>
    <t>Suministro e instalación riel en platina  metálica o riel uniestruc para guía en base de las celdas de media tensión según  especificación técnica</t>
  </si>
  <si>
    <t>Suministro e instalación señalética subestación según norma retie 2013, para evacuación, celdas y riesgos entre otros en poliestileno fotoluminicente 210x210 mm.</t>
  </si>
  <si>
    <t>Pruebas eléctricas a los equipos en sitio (celdas, transformador, conductores) con meger</t>
  </si>
  <si>
    <t>Certificado conformidad retie 2013 y acompañamiento del certificador durante la obra</t>
  </si>
  <si>
    <t>Planos record de obra eléctrica y civil</t>
  </si>
  <si>
    <t>Elaboración de manual de mantenimiento y operación de los equipos instalados, incluye capacitación  y socialización con los funcionarios de la entidad</t>
  </si>
  <si>
    <t>Demarcación de piso con pintura tipo trafico amarillo y tapas de cárcamos según norma retie 2013.</t>
  </si>
  <si>
    <t>Consignaciones y maniobras con empresa de energía de Pereira.</t>
  </si>
  <si>
    <t>Suministro e instalación sistema de medida nivel ii en poste (creg 308) tres elementos, incluye medidor, trasformadores de potencia tipo exterior clase 15 kv, trasformadores de corriente tipo exterior clase 15 kv, caja de baja tensión para alojar equipo de medida, canalización y cableado.</t>
  </si>
  <si>
    <t>Desmonte  celdas  de  medida existente</t>
  </si>
  <si>
    <t>Desmonte apoyo de media tensión en poste 12-14 m, incluye desmonte de herrajes y servicio de grúa</t>
  </si>
  <si>
    <t>Desmonte apoyo de baja tensión en poste 12-14 m, incluye desmonte de herrajes y servicio de grúa</t>
  </si>
  <si>
    <t>Desmonte red de media tensión</t>
  </si>
  <si>
    <t>Desmonte red de baja tensión.</t>
  </si>
  <si>
    <t>Desmonte luminaria de alumbrado publico, incluye servicio de grúa</t>
  </si>
  <si>
    <t>Montaje red de media tensión a 13.2 kv existente, incluye servicio de grúa</t>
  </si>
  <si>
    <t>Montaje transformador de 75 - 150 kva, incluye servicio de grúa</t>
  </si>
  <si>
    <t>Montetaje red de baja tensión existente</t>
  </si>
  <si>
    <t>Montaje luminaria de alumbrado público existente</t>
  </si>
  <si>
    <t>Señalización  obras de incado, traslado, desmonte montaje líneas mt</t>
  </si>
  <si>
    <t>Cámara en anden , en concreto o ladrillo estructural con medidas libres interiores de 1.74 x 1.74 x 1.5, con tapa peatonal logo utp para red subterránea de 13.2 kv: incluye demolición anden, excavación, ladrillo estructural, dovelas, acero de refuerzo, triturado, concreto para piso y tapas recamara tapa de seguridad</t>
  </si>
  <si>
    <t>Cámara de derivación peatonal en concreto para red subterránea con medidas libres interiores de 1.61x3.10x1.95 mcon tapa peatonal logo utp para red subterránea de 13.2 kv: incluye demolición anden, excavación, ladrillo estructural, dovelas, acero de refuerzo, triturado, concreto para piso y tapas recamara tapa de seguridad</t>
  </si>
  <si>
    <t>Cámara de derivación vehicular especial para red subterránea con medidas libres 1.61x3.10x1.95 con tapa vehicular logo utp para red subterránea de 13.2 kv: incluye demolición anden, excavación, ladrillo estructural, dovelas, acero de refuerzo, triturado, concreto para piso y tapas recamara tapa de seguridad.</t>
  </si>
  <si>
    <t>Suministro e instalación de banco de ductos 2x4" pvc db red subterránea de 13.2 kv: incluye campanas en cada una de las cámaras</t>
  </si>
  <si>
    <t>Demolición, excavación , canalización y lleno con material de sitio en zona dura anden red subterránea de 13.2 kv: incluye compactación del lleno, triturado y afirmado según canalización 13.2 kv norma eep</t>
  </si>
  <si>
    <t>Reposición de andenes de concreto e=0,10 m, f'c= 21 mpa</t>
  </si>
  <si>
    <t>Instalación adoquín retirado (incluye arena y mano de obra)</t>
  </si>
  <si>
    <t>Suministro e instalación de terminales premoldeados tipo interior para media tensión 15kv, cable 1/0   juego por 3 un, incluye aterrizaje de pantallas</t>
  </si>
  <si>
    <t>Suministro e instalación  cable de cobre xlpe a 15 kv al 133% calibre 1/0 pantalla en cinta y cable desnudo numero 1/0 awg para equipotencializacion de las mallas de puesta a tierra antigua y nueva subestación</t>
  </si>
  <si>
    <t>Suministro e instalación puesta a tierra para terminal  premoldeado mt 13,2  kv (y/o transformador) en cajas de derivación</t>
  </si>
  <si>
    <t>Suministro e instalación juego barraje trifásico 15 kv 200 amperios una entrada una salida y dos derivaciones</t>
  </si>
  <si>
    <t>Suministro e instalación cinta señalización y precaución para tubería subterránea.</t>
  </si>
  <si>
    <t>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</si>
</sst>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164" formatCode="&quot;$&quot;#,##0"/>
    <numFmt numFmtId="165" formatCode="#,##0.0_);\(#,##0.0\)"/>
    <numFmt numFmtId="166" formatCode="0.0"/>
    <numFmt numFmtId="167" formatCode="&quot;$&quot;\ #,##0"/>
    <numFmt numFmtId="168" formatCode="#,##0;[Red]#,##0"/>
  </numFmts>
  <fonts count="12" x14ac:knownFonts="1">
    <font>
      <sz val="11"/>
      <color theme="1"/>
      <name val="Calibri"/>
      <family val="2"/>
      <scheme val="minor"/>
    </font>
    <font>
      <sz val="11"/>
      <color theme="1"/>
      <name val="Calibri"/>
      <family val="2"/>
      <scheme val="minor"/>
    </font>
    <font>
      <b/>
      <sz val="10"/>
      <name val="Arial"/>
      <family val="2"/>
    </font>
    <font>
      <sz val="10"/>
      <name val="Arial"/>
      <family val="2"/>
    </font>
    <font>
      <i/>
      <sz val="10"/>
      <name val="Arial"/>
      <family val="2"/>
    </font>
    <font>
      <sz val="10"/>
      <color theme="1"/>
      <name val="Arial"/>
      <family val="2"/>
    </font>
    <font>
      <b/>
      <sz val="10"/>
      <color theme="1"/>
      <name val="Arial"/>
      <family val="2"/>
    </font>
    <font>
      <sz val="11"/>
      <name val="Calibri"/>
      <family val="2"/>
    </font>
    <font>
      <sz val="10"/>
      <name val="Tahoma"/>
      <family val="2"/>
    </font>
    <font>
      <vertAlign val="superscript"/>
      <sz val="11"/>
      <name val="Calibri"/>
      <family val="2"/>
    </font>
    <font>
      <sz val="10"/>
      <color theme="1"/>
      <name val="Tahoma"/>
      <family val="2"/>
    </font>
    <font>
      <sz val="11"/>
      <color theme="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pplyProtection="1">
      <alignment vertical="center"/>
    </xf>
    <xf numFmtId="165" fontId="4" fillId="2" borderId="1" xfId="0" applyNumberFormat="1" applyFont="1" applyFill="1" applyBorder="1" applyAlignment="1" applyProtection="1">
      <alignment horizontal="center" vertical="center"/>
    </xf>
    <xf numFmtId="164" fontId="4" fillId="2" borderId="1" xfId="0" applyNumberFormat="1" applyFont="1" applyFill="1" applyBorder="1" applyAlignment="1" applyProtection="1">
      <alignment horizontal="right" vertical="center"/>
    </xf>
    <xf numFmtId="164" fontId="4" fillId="2" borderId="1" xfId="0" applyNumberFormat="1" applyFont="1" applyFill="1" applyBorder="1" applyAlignment="1" applyProtection="1">
      <alignment vertical="center"/>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164" fontId="5" fillId="0" borderId="1" xfId="0" applyNumberFormat="1" applyFont="1" applyBorder="1" applyAlignment="1">
      <alignment horizontal="right" vertical="center"/>
    </xf>
    <xf numFmtId="164" fontId="5" fillId="0" borderId="1" xfId="0" applyNumberFormat="1" applyFont="1" applyBorder="1" applyAlignment="1">
      <alignment vertical="center"/>
    </xf>
    <xf numFmtId="0" fontId="5"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right" vertical="center"/>
    </xf>
    <xf numFmtId="164" fontId="5" fillId="2" borderId="1" xfId="0" applyNumberFormat="1" applyFont="1" applyFill="1" applyBorder="1" applyAlignment="1">
      <alignment vertical="center"/>
    </xf>
    <xf numFmtId="0" fontId="5" fillId="0" borderId="1" xfId="0" applyFont="1" applyBorder="1" applyAlignment="1">
      <alignment vertical="center" wrapText="1"/>
    </xf>
    <xf numFmtId="0" fontId="6" fillId="2" borderId="1" xfId="0" applyFont="1" applyFill="1" applyBorder="1" applyAlignment="1">
      <alignment horizontal="center" vertical="center"/>
    </xf>
    <xf numFmtId="166" fontId="5" fillId="0" borderId="1" xfId="0" applyNumberFormat="1" applyFont="1" applyBorder="1" applyAlignment="1">
      <alignment horizontal="center" vertical="center"/>
    </xf>
    <xf numFmtId="166"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xf>
    <xf numFmtId="0" fontId="6" fillId="2" borderId="1" xfId="0" applyFont="1" applyFill="1" applyBorder="1" applyAlignment="1">
      <alignment horizontal="center" wrapText="1"/>
    </xf>
    <xf numFmtId="0" fontId="3" fillId="0" borderId="1" xfId="0" applyFont="1" applyBorder="1" applyAlignment="1">
      <alignment horizontal="center" vertical="center"/>
    </xf>
    <xf numFmtId="0" fontId="2" fillId="3" borderId="1" xfId="0" applyFont="1" applyFill="1" applyBorder="1" applyAlignment="1">
      <alignment horizontal="justify"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164" fontId="2" fillId="3" borderId="1" xfId="0" applyNumberFormat="1" applyFont="1" applyFill="1" applyBorder="1" applyAlignment="1">
      <alignment vertical="center"/>
    </xf>
    <xf numFmtId="164" fontId="2" fillId="0" borderId="1" xfId="0" applyNumberFormat="1" applyFont="1" applyBorder="1" applyAlignment="1">
      <alignment horizontal="right" vertical="center"/>
    </xf>
    <xf numFmtId="10" fontId="2" fillId="3" borderId="1"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4" fontId="3" fillId="0" borderId="1" xfId="0" applyNumberFormat="1" applyFont="1" applyBorder="1" applyAlignment="1">
      <alignment horizontal="right" vertical="center"/>
    </xf>
    <xf numFmtId="164" fontId="2" fillId="3" borderId="1" xfId="0" applyNumberFormat="1" applyFont="1" applyFill="1" applyBorder="1" applyAlignment="1">
      <alignment horizontal="center" vertical="center"/>
    </xf>
    <xf numFmtId="164" fontId="3"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168" fontId="8" fillId="0" borderId="1" xfId="0" applyNumberFormat="1" applyFont="1" applyBorder="1" applyAlignment="1">
      <alignment vertical="center"/>
    </xf>
    <xf numFmtId="168"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3" fontId="7" fillId="0" borderId="1" xfId="0" applyNumberFormat="1" applyFont="1" applyBorder="1" applyAlignment="1">
      <alignment vertical="center"/>
    </xf>
    <xf numFmtId="167" fontId="7" fillId="0" borderId="1" xfId="0" applyNumberFormat="1" applyFont="1" applyBorder="1" applyAlignment="1">
      <alignment vertical="center"/>
    </xf>
    <xf numFmtId="3" fontId="7" fillId="0" borderId="1" xfId="0" applyNumberFormat="1" applyFont="1" applyFill="1" applyBorder="1" applyAlignment="1">
      <alignment vertical="center"/>
    </xf>
    <xf numFmtId="3" fontId="7" fillId="3" borderId="1" xfId="0" applyNumberFormat="1" applyFont="1" applyFill="1" applyBorder="1" applyAlignment="1">
      <alignment vertical="center"/>
    </xf>
    <xf numFmtId="168" fontId="8" fillId="0" borderId="1" xfId="0" applyNumberFormat="1" applyFont="1" applyFill="1" applyBorder="1" applyAlignment="1" applyProtection="1">
      <alignment horizontal="justify" vertical="center"/>
      <protection locked="0"/>
    </xf>
    <xf numFmtId="168" fontId="7" fillId="0" borderId="1" xfId="0" applyNumberFormat="1" applyFont="1" applyBorder="1" applyAlignment="1" applyProtection="1">
      <alignment horizontal="center" vertical="center"/>
      <protection locked="0"/>
    </xf>
    <xf numFmtId="167" fontId="7" fillId="0" borderId="1" xfId="0" applyNumberFormat="1" applyFont="1" applyFill="1" applyBorder="1" applyAlignment="1">
      <alignment vertical="center"/>
    </xf>
    <xf numFmtId="39" fontId="8" fillId="0" borderId="1" xfId="0" applyNumberFormat="1" applyFont="1" applyFill="1" applyBorder="1" applyAlignment="1" applyProtection="1">
      <alignment horizontal="justify" vertical="center"/>
      <protection locked="0"/>
    </xf>
    <xf numFmtId="39" fontId="7" fillId="0" borderId="1" xfId="0" applyNumberFormat="1" applyFont="1" applyBorder="1" applyAlignment="1" applyProtection="1">
      <alignment horizontal="center" vertical="center"/>
      <protection locked="0"/>
    </xf>
    <xf numFmtId="1" fontId="7" fillId="0" borderId="1" xfId="0" applyNumberFormat="1" applyFont="1" applyFill="1" applyBorder="1" applyAlignment="1" applyProtection="1">
      <alignment horizontal="center" vertical="center"/>
    </xf>
    <xf numFmtId="168" fontId="8" fillId="0" borderId="1" xfId="0" applyNumberFormat="1" applyFont="1" applyFill="1" applyBorder="1" applyAlignment="1">
      <alignment vertical="center"/>
    </xf>
    <xf numFmtId="39" fontId="10" fillId="0" borderId="1" xfId="0" applyNumberFormat="1" applyFont="1" applyFill="1" applyBorder="1" applyAlignment="1" applyProtection="1">
      <alignment horizontal="justify" vertical="center"/>
      <protection locked="0"/>
    </xf>
    <xf numFmtId="0" fontId="8" fillId="0" borderId="1" xfId="0" applyFont="1" applyFill="1" applyBorder="1" applyAlignment="1">
      <alignment horizontal="left" vertical="center" wrapText="1"/>
    </xf>
    <xf numFmtId="39" fontId="7" fillId="0" borderId="1" xfId="0" applyNumberFormat="1" applyFont="1" applyFill="1" applyBorder="1" applyAlignment="1" applyProtection="1">
      <alignment horizontal="center" vertical="center"/>
      <protection locked="0"/>
    </xf>
    <xf numFmtId="39" fontId="8" fillId="0" borderId="1" xfId="0" applyNumberFormat="1" applyFont="1" applyBorder="1" applyAlignment="1" applyProtection="1">
      <alignment horizontal="justify" vertical="center"/>
      <protection locked="0"/>
    </xf>
    <xf numFmtId="3" fontId="7" fillId="3" borderId="1" xfId="0" applyNumberFormat="1" applyFont="1" applyFill="1" applyBorder="1" applyAlignment="1">
      <alignment horizontal="right" vertical="center"/>
    </xf>
    <xf numFmtId="1" fontId="7" fillId="0" borderId="1" xfId="0" applyNumberFormat="1" applyFont="1" applyFill="1" applyBorder="1" applyAlignment="1">
      <alignment horizontal="center" vertical="center" wrapText="1"/>
    </xf>
    <xf numFmtId="3" fontId="11" fillId="0" borderId="1" xfId="1" applyNumberFormat="1" applyFont="1" applyFill="1" applyBorder="1" applyAlignment="1" applyProtection="1">
      <alignment horizontal="right" vertical="center" wrapText="1"/>
    </xf>
    <xf numFmtId="164" fontId="5" fillId="0" borderId="1" xfId="0" applyNumberFormat="1" applyFont="1" applyFill="1" applyBorder="1" applyAlignment="1">
      <alignment horizontal="right" vertical="center"/>
    </xf>
    <xf numFmtId="164" fontId="5" fillId="0" borderId="1" xfId="0" applyNumberFormat="1" applyFont="1" applyFill="1" applyBorder="1" applyAlignment="1">
      <alignment vertical="center"/>
    </xf>
    <xf numFmtId="0" fontId="0" fillId="0" borderId="0" xfId="0" applyFill="1"/>
    <xf numFmtId="166" fontId="3" fillId="2" borderId="1" xfId="0" applyNumberFormat="1" applyFont="1" applyFill="1" applyBorder="1" applyAlignment="1">
      <alignment horizontal="center" vertical="center" wrapText="1"/>
    </xf>
    <xf numFmtId="0" fontId="0" fillId="0" borderId="0" xfId="0" applyNumberFormat="1"/>
    <xf numFmtId="1" fontId="5" fillId="0" borderId="1" xfId="0" applyNumberFormat="1" applyFont="1" applyBorder="1" applyAlignment="1">
      <alignment horizontal="center" vertical="center"/>
    </xf>
    <xf numFmtId="164" fontId="0" fillId="0" borderId="0" xfId="0" applyNumberFormat="1"/>
    <xf numFmtId="1" fontId="5" fillId="0" borderId="1" xfId="0" applyNumberFormat="1" applyFont="1" applyFill="1" applyBorder="1" applyAlignment="1">
      <alignment horizontal="center" vertical="center"/>
    </xf>
    <xf numFmtId="0" fontId="0" fillId="0" borderId="0" xfId="0" applyNumberFormat="1" applyFill="1"/>
    <xf numFmtId="0" fontId="5" fillId="0" borderId="0" xfId="0" applyFont="1" applyFill="1" applyBorder="1" applyAlignment="1">
      <alignment horizontal="center" vertical="center"/>
    </xf>
    <xf numFmtId="0" fontId="5" fillId="0" borderId="0" xfId="0" applyFont="1" applyFill="1" applyBorder="1" applyAlignment="1">
      <alignment wrapText="1"/>
    </xf>
    <xf numFmtId="164" fontId="5" fillId="0" borderId="0" xfId="0" applyNumberFormat="1" applyFont="1" applyFill="1" applyBorder="1" applyAlignment="1">
      <alignment horizontal="right" vertical="center"/>
    </xf>
    <xf numFmtId="164" fontId="5" fillId="0" borderId="0" xfId="0" applyNumberFormat="1" applyFont="1" applyFill="1" applyBorder="1" applyAlignment="1">
      <alignment vertical="center"/>
    </xf>
    <xf numFmtId="0" fontId="3" fillId="0" borderId="0" xfId="0" applyFont="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pplyProtection="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95"/>
  <sheetViews>
    <sheetView tabSelected="1" view="pageBreakPreview" topLeftCell="C14" zoomScale="110" zoomScaleNormal="110" zoomScaleSheetLayoutView="110" workbookViewId="0">
      <selection activeCell="D20" sqref="D20"/>
    </sheetView>
  </sheetViews>
  <sheetFormatPr baseColWidth="10" defaultRowHeight="15" x14ac:dyDescent="0.25"/>
  <cols>
    <col min="2" max="2" width="7.7109375" bestFit="1" customWidth="1"/>
    <col min="3" max="3" width="73.85546875" bestFit="1" customWidth="1"/>
    <col min="4" max="4" width="4.7109375" bestFit="1" customWidth="1"/>
    <col min="5" max="5" width="10.140625" bestFit="1" customWidth="1"/>
    <col min="6" max="6" width="19.7109375" customWidth="1"/>
    <col min="7" max="7" width="16.42578125" customWidth="1"/>
    <col min="8" max="8" width="14.28515625" customWidth="1"/>
  </cols>
  <sheetData>
    <row r="2" spans="2:9" x14ac:dyDescent="0.25">
      <c r="B2" s="73" t="s">
        <v>83</v>
      </c>
      <c r="C2" s="73"/>
      <c r="D2" s="73"/>
      <c r="E2" s="73"/>
      <c r="F2" s="73"/>
      <c r="G2" s="73"/>
    </row>
    <row r="3" spans="2:9" x14ac:dyDescent="0.25">
      <c r="B3" s="74" t="s">
        <v>80</v>
      </c>
      <c r="C3" s="74"/>
      <c r="D3" s="74"/>
      <c r="E3" s="74"/>
      <c r="F3" s="74"/>
      <c r="G3" s="74"/>
    </row>
    <row r="4" spans="2:9" x14ac:dyDescent="0.25">
      <c r="B4" s="1" t="s">
        <v>0</v>
      </c>
      <c r="C4" s="2" t="s">
        <v>1</v>
      </c>
      <c r="D4" s="2" t="s">
        <v>2</v>
      </c>
      <c r="E4" s="3" t="s">
        <v>3</v>
      </c>
      <c r="F4" s="4" t="s">
        <v>4</v>
      </c>
      <c r="G4" s="5" t="s">
        <v>5</v>
      </c>
    </row>
    <row r="5" spans="2:9" x14ac:dyDescent="0.25">
      <c r="B5" s="62">
        <v>1</v>
      </c>
      <c r="C5" s="6" t="s">
        <v>6</v>
      </c>
      <c r="D5" s="7"/>
      <c r="E5" s="8"/>
      <c r="F5" s="9"/>
      <c r="G5" s="10"/>
    </row>
    <row r="6" spans="2:9" ht="38.25" x14ac:dyDescent="0.25">
      <c r="B6" s="11">
        <v>1.01</v>
      </c>
      <c r="C6" s="19" t="s">
        <v>106</v>
      </c>
      <c r="D6" s="11" t="s">
        <v>2</v>
      </c>
      <c r="E6" s="12">
        <v>1</v>
      </c>
      <c r="F6" s="13"/>
      <c r="G6" s="14">
        <f t="shared" ref="G6:G11" si="0">E6*F6</f>
        <v>0</v>
      </c>
    </row>
    <row r="7" spans="2:9" ht="25.5" x14ac:dyDescent="0.25">
      <c r="B7" s="11">
        <v>1.02</v>
      </c>
      <c r="C7" s="19" t="s">
        <v>107</v>
      </c>
      <c r="D7" s="11" t="s">
        <v>2</v>
      </c>
      <c r="E7" s="12">
        <v>1</v>
      </c>
      <c r="F7" s="13"/>
      <c r="G7" s="14">
        <f t="shared" si="0"/>
        <v>0</v>
      </c>
    </row>
    <row r="8" spans="2:9" ht="25.5" x14ac:dyDescent="0.25">
      <c r="B8" s="11">
        <v>1.03</v>
      </c>
      <c r="C8" s="19" t="s">
        <v>108</v>
      </c>
      <c r="D8" s="11" t="s">
        <v>2</v>
      </c>
      <c r="E8" s="12">
        <v>1</v>
      </c>
      <c r="F8" s="13"/>
      <c r="G8" s="14">
        <f t="shared" si="0"/>
        <v>0</v>
      </c>
    </row>
    <row r="9" spans="2:9" ht="38.25" x14ac:dyDescent="0.25">
      <c r="B9" s="11">
        <v>1.04</v>
      </c>
      <c r="C9" s="19" t="s">
        <v>109</v>
      </c>
      <c r="D9" s="11" t="s">
        <v>2</v>
      </c>
      <c r="E9" s="12">
        <v>1</v>
      </c>
      <c r="F9" s="13"/>
      <c r="G9" s="14">
        <f t="shared" si="0"/>
        <v>0</v>
      </c>
    </row>
    <row r="10" spans="2:9" ht="38.25" x14ac:dyDescent="0.25">
      <c r="B10" s="11">
        <v>1.05</v>
      </c>
      <c r="C10" s="19" t="s">
        <v>110</v>
      </c>
      <c r="D10" s="11" t="s">
        <v>2</v>
      </c>
      <c r="E10" s="12">
        <v>1</v>
      </c>
      <c r="F10" s="13"/>
      <c r="G10" s="14">
        <f t="shared" si="0"/>
        <v>0</v>
      </c>
    </row>
    <row r="11" spans="2:9" ht="38.25" x14ac:dyDescent="0.25">
      <c r="B11" s="11">
        <v>1.06</v>
      </c>
      <c r="C11" s="19" t="s">
        <v>111</v>
      </c>
      <c r="D11" s="11" t="s">
        <v>2</v>
      </c>
      <c r="E11" s="12">
        <v>1</v>
      </c>
      <c r="F11" s="13"/>
      <c r="G11" s="14">
        <f t="shared" si="0"/>
        <v>0</v>
      </c>
    </row>
    <row r="12" spans="2:9" x14ac:dyDescent="0.25">
      <c r="B12" s="22">
        <v>2</v>
      </c>
      <c r="C12" s="6" t="s">
        <v>84</v>
      </c>
      <c r="D12" s="15"/>
      <c r="E12" s="16"/>
      <c r="F12" s="17"/>
      <c r="G12" s="18"/>
    </row>
    <row r="13" spans="2:9" ht="38.25" x14ac:dyDescent="0.25">
      <c r="B13" s="11">
        <v>2.0099999999999998</v>
      </c>
      <c r="C13" s="19" t="s">
        <v>112</v>
      </c>
      <c r="D13" s="11" t="s">
        <v>2</v>
      </c>
      <c r="E13" s="12">
        <v>2</v>
      </c>
      <c r="F13" s="13"/>
      <c r="G13" s="14">
        <f t="shared" ref="G13:G20" si="1">E13*F13</f>
        <v>0</v>
      </c>
    </row>
    <row r="14" spans="2:9" ht="63.75" x14ac:dyDescent="0.25">
      <c r="B14" s="11">
        <v>2.02</v>
      </c>
      <c r="C14" s="19" t="s">
        <v>113</v>
      </c>
      <c r="D14" s="11" t="s">
        <v>2</v>
      </c>
      <c r="E14" s="12">
        <v>2</v>
      </c>
      <c r="F14" s="13"/>
      <c r="G14" s="14">
        <f t="shared" si="1"/>
        <v>0</v>
      </c>
    </row>
    <row r="15" spans="2:9" ht="25.5" x14ac:dyDescent="0.25">
      <c r="B15" s="11">
        <v>2.0299999999999998</v>
      </c>
      <c r="C15" s="19" t="s">
        <v>114</v>
      </c>
      <c r="D15" s="11" t="s">
        <v>7</v>
      </c>
      <c r="E15" s="64">
        <v>103</v>
      </c>
      <c r="F15" s="13"/>
      <c r="G15" s="14">
        <f t="shared" si="1"/>
        <v>0</v>
      </c>
      <c r="I15" s="63"/>
    </row>
    <row r="16" spans="2:9" ht="51" x14ac:dyDescent="0.25">
      <c r="B16" s="11">
        <v>2.04</v>
      </c>
      <c r="C16" s="19" t="s">
        <v>115</v>
      </c>
      <c r="D16" s="11" t="s">
        <v>2</v>
      </c>
      <c r="E16" s="12">
        <v>2</v>
      </c>
      <c r="F16" s="13"/>
      <c r="G16" s="14">
        <f t="shared" si="1"/>
        <v>0</v>
      </c>
      <c r="I16" s="63"/>
    </row>
    <row r="17" spans="2:9" ht="38.25" x14ac:dyDescent="0.25">
      <c r="B17" s="11">
        <v>2.0499999999999998</v>
      </c>
      <c r="C17" s="19" t="s">
        <v>116</v>
      </c>
      <c r="D17" s="11" t="s">
        <v>8</v>
      </c>
      <c r="E17" s="12">
        <v>40</v>
      </c>
      <c r="F17" s="13"/>
      <c r="G17" s="14">
        <f t="shared" si="1"/>
        <v>0</v>
      </c>
      <c r="I17" s="63"/>
    </row>
    <row r="18" spans="2:9" s="61" customFormat="1" ht="25.5" x14ac:dyDescent="0.25">
      <c r="B18" s="37">
        <v>2.06</v>
      </c>
      <c r="C18" s="19" t="s">
        <v>117</v>
      </c>
      <c r="D18" s="37" t="s">
        <v>7</v>
      </c>
      <c r="E18" s="66">
        <f>40+34.908+10</f>
        <v>84.908000000000001</v>
      </c>
      <c r="F18" s="59"/>
      <c r="G18" s="60">
        <f t="shared" si="1"/>
        <v>0</v>
      </c>
      <c r="I18" s="67"/>
    </row>
    <row r="19" spans="2:9" ht="25.5" x14ac:dyDescent="0.25">
      <c r="B19" s="11">
        <v>2.0699999999999998</v>
      </c>
      <c r="C19" s="19" t="s">
        <v>118</v>
      </c>
      <c r="D19" s="11" t="s">
        <v>208</v>
      </c>
      <c r="E19" s="12">
        <v>18</v>
      </c>
      <c r="F19" s="13"/>
      <c r="G19" s="14">
        <f t="shared" si="1"/>
        <v>0</v>
      </c>
    </row>
    <row r="20" spans="2:9" ht="25.5" x14ac:dyDescent="0.25">
      <c r="B20" s="11">
        <v>2.08</v>
      </c>
      <c r="C20" s="19" t="s">
        <v>119</v>
      </c>
      <c r="D20" s="11" t="s">
        <v>7</v>
      </c>
      <c r="E20" s="12">
        <v>6</v>
      </c>
      <c r="F20" s="13"/>
      <c r="G20" s="14">
        <f t="shared" si="1"/>
        <v>0</v>
      </c>
    </row>
    <row r="21" spans="2:9" x14ac:dyDescent="0.25">
      <c r="B21" s="22">
        <v>3</v>
      </c>
      <c r="C21" s="6" t="s">
        <v>85</v>
      </c>
      <c r="D21" s="15"/>
      <c r="E21" s="16"/>
      <c r="F21" s="17"/>
      <c r="G21" s="18"/>
    </row>
    <row r="22" spans="2:9" ht="38.25" x14ac:dyDescent="0.25">
      <c r="B22" s="11">
        <v>3.01</v>
      </c>
      <c r="C22" s="19" t="s">
        <v>120</v>
      </c>
      <c r="D22" s="11" t="s">
        <v>2</v>
      </c>
      <c r="E22" s="12">
        <v>1</v>
      </c>
      <c r="F22" s="13"/>
      <c r="G22" s="14">
        <f>E22*F22</f>
        <v>0</v>
      </c>
    </row>
    <row r="23" spans="2:9" ht="25.5" x14ac:dyDescent="0.25">
      <c r="B23" s="11">
        <v>3.02</v>
      </c>
      <c r="C23" s="19" t="s">
        <v>121</v>
      </c>
      <c r="D23" s="11" t="s">
        <v>2</v>
      </c>
      <c r="E23" s="12">
        <v>1</v>
      </c>
      <c r="F23" s="13"/>
      <c r="G23" s="14">
        <f>E23*F23</f>
        <v>0</v>
      </c>
    </row>
    <row r="24" spans="2:9" ht="38.25" x14ac:dyDescent="0.25">
      <c r="B24" s="11">
        <v>3.03</v>
      </c>
      <c r="C24" s="19" t="s">
        <v>122</v>
      </c>
      <c r="D24" s="11" t="s">
        <v>2</v>
      </c>
      <c r="E24" s="12">
        <v>1</v>
      </c>
      <c r="F24" s="13"/>
      <c r="G24" s="14">
        <f>E24*F24</f>
        <v>0</v>
      </c>
    </row>
    <row r="25" spans="2:9" ht="25.5" x14ac:dyDescent="0.25">
      <c r="B25" s="11">
        <v>3.04</v>
      </c>
      <c r="C25" s="19" t="s">
        <v>123</v>
      </c>
      <c r="D25" s="11" t="s">
        <v>2</v>
      </c>
      <c r="E25" s="12">
        <v>1</v>
      </c>
      <c r="F25" s="13"/>
      <c r="G25" s="14">
        <f>E25*F25</f>
        <v>0</v>
      </c>
    </row>
    <row r="26" spans="2:9" ht="38.25" x14ac:dyDescent="0.25">
      <c r="B26" s="11">
        <v>3.05</v>
      </c>
      <c r="C26" s="19" t="s">
        <v>124</v>
      </c>
      <c r="D26" s="11" t="s">
        <v>2</v>
      </c>
      <c r="E26" s="12">
        <v>1</v>
      </c>
      <c r="F26" s="13"/>
      <c r="G26" s="14">
        <f>E26*F26</f>
        <v>0</v>
      </c>
    </row>
    <row r="27" spans="2:9" x14ac:dyDescent="0.25">
      <c r="B27" s="22">
        <v>4</v>
      </c>
      <c r="C27" s="20" t="s">
        <v>86</v>
      </c>
      <c r="D27" s="15"/>
      <c r="E27" s="16"/>
      <c r="F27" s="17"/>
      <c r="G27" s="18"/>
    </row>
    <row r="28" spans="2:9" ht="38.25" x14ac:dyDescent="0.25">
      <c r="B28" s="12">
        <v>4.01</v>
      </c>
      <c r="C28" s="19" t="s">
        <v>125</v>
      </c>
      <c r="D28" s="11" t="s">
        <v>2</v>
      </c>
      <c r="E28" s="12">
        <v>1</v>
      </c>
      <c r="F28" s="13"/>
      <c r="G28" s="14">
        <f t="shared" ref="G28:G34" si="2">E28*F28</f>
        <v>0</v>
      </c>
    </row>
    <row r="29" spans="2:9" ht="51" x14ac:dyDescent="0.25">
      <c r="B29" s="12">
        <v>4.0199999999999996</v>
      </c>
      <c r="C29" s="19" t="s">
        <v>126</v>
      </c>
      <c r="D29" s="11" t="s">
        <v>2</v>
      </c>
      <c r="E29" s="12">
        <v>1</v>
      </c>
      <c r="F29" s="13"/>
      <c r="G29" s="14">
        <f t="shared" si="2"/>
        <v>0</v>
      </c>
    </row>
    <row r="30" spans="2:9" ht="25.5" x14ac:dyDescent="0.25">
      <c r="B30" s="12">
        <v>4.03</v>
      </c>
      <c r="C30" s="19" t="s">
        <v>114</v>
      </c>
      <c r="D30" s="11" t="s">
        <v>7</v>
      </c>
      <c r="E30" s="12">
        <v>40</v>
      </c>
      <c r="F30" s="13"/>
      <c r="G30" s="14">
        <f t="shared" si="2"/>
        <v>0</v>
      </c>
    </row>
    <row r="31" spans="2:9" ht="51" x14ac:dyDescent="0.25">
      <c r="B31" s="12">
        <v>4.04</v>
      </c>
      <c r="C31" s="19" t="s">
        <v>127</v>
      </c>
      <c r="D31" s="11" t="s">
        <v>2</v>
      </c>
      <c r="E31" s="12">
        <v>1</v>
      </c>
      <c r="F31" s="13"/>
      <c r="G31" s="14">
        <f t="shared" si="2"/>
        <v>0</v>
      </c>
    </row>
    <row r="32" spans="2:9" ht="25.5" x14ac:dyDescent="0.25">
      <c r="B32" s="12">
        <v>4.05</v>
      </c>
      <c r="C32" s="19" t="s">
        <v>119</v>
      </c>
      <c r="D32" s="11" t="s">
        <v>7</v>
      </c>
      <c r="E32" s="12">
        <v>3</v>
      </c>
      <c r="F32" s="13"/>
      <c r="G32" s="14">
        <f t="shared" si="2"/>
        <v>0</v>
      </c>
    </row>
    <row r="33" spans="2:7" x14ac:dyDescent="0.25">
      <c r="B33" s="12">
        <v>4.0599999999999996</v>
      </c>
      <c r="C33" s="19" t="s">
        <v>128</v>
      </c>
      <c r="D33" s="11" t="s">
        <v>9</v>
      </c>
      <c r="E33" s="12">
        <v>1</v>
      </c>
      <c r="F33" s="13"/>
      <c r="G33" s="14">
        <f t="shared" si="2"/>
        <v>0</v>
      </c>
    </row>
    <row r="34" spans="2:7" x14ac:dyDescent="0.25">
      <c r="B34" s="12">
        <v>4.07</v>
      </c>
      <c r="C34" s="19" t="s">
        <v>129</v>
      </c>
      <c r="D34" s="11" t="s">
        <v>9</v>
      </c>
      <c r="E34" s="12">
        <v>3</v>
      </c>
      <c r="F34" s="13"/>
      <c r="G34" s="14">
        <f t="shared" si="2"/>
        <v>0</v>
      </c>
    </row>
    <row r="35" spans="2:7" x14ac:dyDescent="0.25">
      <c r="B35" s="22">
        <v>5</v>
      </c>
      <c r="C35" s="23" t="s">
        <v>87</v>
      </c>
      <c r="D35" s="15"/>
      <c r="E35" s="16"/>
      <c r="F35" s="17"/>
      <c r="G35" s="18"/>
    </row>
    <row r="36" spans="2:7" x14ac:dyDescent="0.25">
      <c r="B36" s="12">
        <v>5.01</v>
      </c>
      <c r="C36" s="19" t="s">
        <v>130</v>
      </c>
      <c r="D36" s="11" t="s">
        <v>10</v>
      </c>
      <c r="E36" s="12">
        <v>520</v>
      </c>
      <c r="F36" s="13"/>
      <c r="G36" s="14">
        <f>E36*F36</f>
        <v>0</v>
      </c>
    </row>
    <row r="37" spans="2:7" x14ac:dyDescent="0.25">
      <c r="B37" s="12">
        <v>5.0199999999999996</v>
      </c>
      <c r="C37" s="19" t="s">
        <v>131</v>
      </c>
      <c r="D37" s="11" t="s">
        <v>10</v>
      </c>
      <c r="E37" s="24">
        <v>520</v>
      </c>
      <c r="F37" s="13"/>
      <c r="G37" s="14">
        <f>E37*F37</f>
        <v>0</v>
      </c>
    </row>
    <row r="38" spans="2:7" x14ac:dyDescent="0.25">
      <c r="B38" s="22">
        <v>6</v>
      </c>
      <c r="C38" s="6" t="s">
        <v>88</v>
      </c>
      <c r="D38" s="15"/>
      <c r="E38" s="16"/>
      <c r="F38" s="17"/>
      <c r="G38" s="18"/>
    </row>
    <row r="39" spans="2:7" ht="25.5" x14ac:dyDescent="0.25">
      <c r="B39" s="12">
        <v>6.01</v>
      </c>
      <c r="C39" s="19" t="s">
        <v>132</v>
      </c>
      <c r="D39" s="26" t="s">
        <v>12</v>
      </c>
      <c r="E39" s="26">
        <v>6</v>
      </c>
      <c r="F39" s="34"/>
      <c r="G39" s="34">
        <f t="shared" ref="G39:G47" si="3">E39*F39</f>
        <v>0</v>
      </c>
    </row>
    <row r="40" spans="2:7" ht="25.5" x14ac:dyDescent="0.25">
      <c r="B40" s="12">
        <v>6.02</v>
      </c>
      <c r="C40" s="19" t="s">
        <v>133</v>
      </c>
      <c r="D40" s="26" t="s">
        <v>19</v>
      </c>
      <c r="E40" s="26">
        <v>100</v>
      </c>
      <c r="F40" s="34"/>
      <c r="G40" s="34">
        <f t="shared" si="3"/>
        <v>0</v>
      </c>
    </row>
    <row r="41" spans="2:7" ht="38.25" x14ac:dyDescent="0.25">
      <c r="B41" s="12">
        <v>6.03</v>
      </c>
      <c r="C41" s="19" t="s">
        <v>134</v>
      </c>
      <c r="D41" s="26" t="s">
        <v>19</v>
      </c>
      <c r="E41" s="26">
        <v>50</v>
      </c>
      <c r="F41" s="34"/>
      <c r="G41" s="34">
        <f t="shared" si="3"/>
        <v>0</v>
      </c>
    </row>
    <row r="42" spans="2:7" x14ac:dyDescent="0.25">
      <c r="B42" s="12">
        <v>6.04</v>
      </c>
      <c r="C42" s="19" t="s">
        <v>135</v>
      </c>
      <c r="D42" s="26" t="s">
        <v>12</v>
      </c>
      <c r="E42" s="26">
        <v>6</v>
      </c>
      <c r="F42" s="34"/>
      <c r="G42" s="34">
        <f t="shared" si="3"/>
        <v>0</v>
      </c>
    </row>
    <row r="43" spans="2:7" x14ac:dyDescent="0.25">
      <c r="B43" s="12">
        <v>6.05</v>
      </c>
      <c r="C43" s="19" t="s">
        <v>136</v>
      </c>
      <c r="D43" s="26" t="s">
        <v>12</v>
      </c>
      <c r="E43" s="26">
        <v>1</v>
      </c>
      <c r="F43" s="34"/>
      <c r="G43" s="34">
        <f t="shared" si="3"/>
        <v>0</v>
      </c>
    </row>
    <row r="44" spans="2:7" ht="38.25" x14ac:dyDescent="0.25">
      <c r="B44" s="12">
        <v>6.06</v>
      </c>
      <c r="C44" s="19" t="s">
        <v>137</v>
      </c>
      <c r="D44" s="26" t="s">
        <v>12</v>
      </c>
      <c r="E44" s="26">
        <v>4</v>
      </c>
      <c r="F44" s="34"/>
      <c r="G44" s="34">
        <f t="shared" si="3"/>
        <v>0</v>
      </c>
    </row>
    <row r="45" spans="2:7" x14ac:dyDescent="0.25">
      <c r="B45" s="12">
        <v>6.07</v>
      </c>
      <c r="C45" s="19" t="s">
        <v>138</v>
      </c>
      <c r="D45" s="26" t="s">
        <v>12</v>
      </c>
      <c r="E45" s="26">
        <v>50</v>
      </c>
      <c r="F45" s="34"/>
      <c r="G45" s="34">
        <f t="shared" si="3"/>
        <v>0</v>
      </c>
    </row>
    <row r="46" spans="2:7" ht="25.5" x14ac:dyDescent="0.25">
      <c r="B46" s="12">
        <v>6.08</v>
      </c>
      <c r="C46" s="19" t="s">
        <v>139</v>
      </c>
      <c r="D46" s="26" t="s">
        <v>12</v>
      </c>
      <c r="E46" s="26">
        <v>50</v>
      </c>
      <c r="F46" s="34"/>
      <c r="G46" s="34">
        <f t="shared" si="3"/>
        <v>0</v>
      </c>
    </row>
    <row r="47" spans="2:7" ht="25.5" x14ac:dyDescent="0.25">
      <c r="B47" s="12">
        <v>6.09</v>
      </c>
      <c r="C47" s="19" t="s">
        <v>140</v>
      </c>
      <c r="D47" s="26" t="s">
        <v>19</v>
      </c>
      <c r="E47" s="26">
        <v>50</v>
      </c>
      <c r="F47" s="34"/>
      <c r="G47" s="34">
        <f t="shared" si="3"/>
        <v>0</v>
      </c>
    </row>
    <row r="48" spans="2:7" x14ac:dyDescent="0.25">
      <c r="B48" s="22">
        <v>7</v>
      </c>
      <c r="C48" s="6" t="s">
        <v>89</v>
      </c>
      <c r="D48" s="15"/>
      <c r="E48" s="16"/>
      <c r="F48" s="17"/>
      <c r="G48" s="18"/>
    </row>
    <row r="49" spans="2:7" ht="38.25" x14ac:dyDescent="0.25">
      <c r="B49" s="12">
        <v>7.01</v>
      </c>
      <c r="C49" s="19" t="s">
        <v>141</v>
      </c>
      <c r="D49" s="26" t="s">
        <v>12</v>
      </c>
      <c r="E49" s="26">
        <v>1</v>
      </c>
      <c r="F49" s="34"/>
      <c r="G49" s="34">
        <f t="shared" ref="G49:G60" si="4">E49*F49</f>
        <v>0</v>
      </c>
    </row>
    <row r="50" spans="2:7" x14ac:dyDescent="0.25">
      <c r="B50" s="12">
        <v>7.02</v>
      </c>
      <c r="C50" s="19" t="s">
        <v>142</v>
      </c>
      <c r="D50" s="26" t="s">
        <v>12</v>
      </c>
      <c r="E50" s="26">
        <v>1</v>
      </c>
      <c r="F50" s="34"/>
      <c r="G50" s="34">
        <f t="shared" si="4"/>
        <v>0</v>
      </c>
    </row>
    <row r="51" spans="2:7" x14ac:dyDescent="0.25">
      <c r="B51" s="12">
        <v>7.03</v>
      </c>
      <c r="C51" s="19" t="s">
        <v>143</v>
      </c>
      <c r="D51" s="26" t="s">
        <v>12</v>
      </c>
      <c r="E51" s="26">
        <v>1</v>
      </c>
      <c r="F51" s="34"/>
      <c r="G51" s="34">
        <f t="shared" si="4"/>
        <v>0</v>
      </c>
    </row>
    <row r="52" spans="2:7" x14ac:dyDescent="0.25">
      <c r="B52" s="12">
        <v>7.04</v>
      </c>
      <c r="C52" s="19" t="s">
        <v>144</v>
      </c>
      <c r="D52" s="26" t="s">
        <v>12</v>
      </c>
      <c r="E52" s="26">
        <v>1</v>
      </c>
      <c r="F52" s="34"/>
      <c r="G52" s="34">
        <f t="shared" si="4"/>
        <v>0</v>
      </c>
    </row>
    <row r="53" spans="2:7" x14ac:dyDescent="0.25">
      <c r="B53" s="12">
        <v>7.05</v>
      </c>
      <c r="C53" s="19" t="s">
        <v>145</v>
      </c>
      <c r="D53" s="26" t="s">
        <v>2</v>
      </c>
      <c r="E53" s="26">
        <v>1</v>
      </c>
      <c r="F53" s="34"/>
      <c r="G53" s="34">
        <f>E53*F53</f>
        <v>0</v>
      </c>
    </row>
    <row r="54" spans="2:7" x14ac:dyDescent="0.25">
      <c r="B54" s="12">
        <v>7.06</v>
      </c>
      <c r="C54" s="19" t="s">
        <v>146</v>
      </c>
      <c r="D54" s="26" t="s">
        <v>12</v>
      </c>
      <c r="E54" s="26">
        <v>2</v>
      </c>
      <c r="F54" s="34"/>
      <c r="G54" s="34">
        <f>E54*F54</f>
        <v>0</v>
      </c>
    </row>
    <row r="55" spans="2:7" ht="25.5" x14ac:dyDescent="0.25">
      <c r="B55" s="12">
        <v>7.07</v>
      </c>
      <c r="C55" s="19" t="s">
        <v>147</v>
      </c>
      <c r="D55" s="2" t="s">
        <v>12</v>
      </c>
      <c r="E55" s="2">
        <v>1</v>
      </c>
      <c r="F55" s="36"/>
      <c r="G55" s="36">
        <f>E55*F55</f>
        <v>0</v>
      </c>
    </row>
    <row r="56" spans="2:7" s="61" customFormat="1" ht="25.5" x14ac:dyDescent="0.25">
      <c r="B56" s="24">
        <v>7.08</v>
      </c>
      <c r="C56" s="19" t="s">
        <v>148</v>
      </c>
      <c r="D56" s="2" t="s">
        <v>19</v>
      </c>
      <c r="E56" s="2">
        <v>15</v>
      </c>
      <c r="F56" s="36"/>
      <c r="G56" s="36">
        <f t="shared" si="4"/>
        <v>0</v>
      </c>
    </row>
    <row r="57" spans="2:7" ht="25.5" x14ac:dyDescent="0.25">
      <c r="B57" s="12">
        <v>7.09</v>
      </c>
      <c r="C57" s="19" t="s">
        <v>149</v>
      </c>
      <c r="D57" s="26" t="s">
        <v>9</v>
      </c>
      <c r="E57" s="26">
        <v>2</v>
      </c>
      <c r="F57" s="34"/>
      <c r="G57" s="34">
        <f t="shared" si="4"/>
        <v>0</v>
      </c>
    </row>
    <row r="58" spans="2:7" ht="25.5" x14ac:dyDescent="0.25">
      <c r="B58" s="12">
        <v>7.1</v>
      </c>
      <c r="C58" s="19" t="s">
        <v>150</v>
      </c>
      <c r="D58" s="26" t="s">
        <v>19</v>
      </c>
      <c r="E58" s="26">
        <v>45</v>
      </c>
      <c r="F58" s="34"/>
      <c r="G58" s="34">
        <f t="shared" si="4"/>
        <v>0</v>
      </c>
    </row>
    <row r="59" spans="2:7" s="61" customFormat="1" x14ac:dyDescent="0.25">
      <c r="B59" s="24">
        <v>7.11</v>
      </c>
      <c r="C59" s="19" t="s">
        <v>151</v>
      </c>
      <c r="D59" s="2" t="s">
        <v>7</v>
      </c>
      <c r="E59" s="2">
        <v>10</v>
      </c>
      <c r="F59" s="36"/>
      <c r="G59" s="36">
        <f t="shared" si="4"/>
        <v>0</v>
      </c>
    </row>
    <row r="60" spans="2:7" ht="25.5" x14ac:dyDescent="0.25">
      <c r="B60" s="12">
        <v>7.12</v>
      </c>
      <c r="C60" s="19" t="s">
        <v>152</v>
      </c>
      <c r="D60" s="26" t="s">
        <v>9</v>
      </c>
      <c r="E60" s="26">
        <v>3</v>
      </c>
      <c r="F60" s="34"/>
      <c r="G60" s="34">
        <f t="shared" si="4"/>
        <v>0</v>
      </c>
    </row>
    <row r="61" spans="2:7" x14ac:dyDescent="0.25">
      <c r="B61" s="22">
        <v>8</v>
      </c>
      <c r="C61" s="6" t="s">
        <v>90</v>
      </c>
      <c r="D61" s="15"/>
      <c r="E61" s="16"/>
      <c r="F61" s="17"/>
      <c r="G61" s="18"/>
    </row>
    <row r="62" spans="2:7" ht="38.25" x14ac:dyDescent="0.25">
      <c r="B62" s="12">
        <v>8.01</v>
      </c>
      <c r="C62" s="19" t="s">
        <v>153</v>
      </c>
      <c r="D62" s="26" t="s">
        <v>12</v>
      </c>
      <c r="E62" s="26">
        <v>1</v>
      </c>
      <c r="F62" s="34"/>
      <c r="G62" s="34">
        <f t="shared" ref="G62:G75" si="5">E62*F62</f>
        <v>0</v>
      </c>
    </row>
    <row r="63" spans="2:7" ht="38.25" x14ac:dyDescent="0.25">
      <c r="B63" s="12">
        <v>8.02</v>
      </c>
      <c r="C63" s="19" t="s">
        <v>154</v>
      </c>
      <c r="D63" s="26" t="s">
        <v>12</v>
      </c>
      <c r="E63" s="26">
        <v>4</v>
      </c>
      <c r="F63" s="34"/>
      <c r="G63" s="34">
        <f t="shared" si="5"/>
        <v>0</v>
      </c>
    </row>
    <row r="64" spans="2:7" ht="38.25" x14ac:dyDescent="0.25">
      <c r="B64" s="12">
        <v>8.0299999999999994</v>
      </c>
      <c r="C64" s="19" t="s">
        <v>155</v>
      </c>
      <c r="D64" s="26" t="s">
        <v>12</v>
      </c>
      <c r="E64" s="26">
        <v>12</v>
      </c>
      <c r="F64" s="34"/>
      <c r="G64" s="34">
        <f t="shared" si="5"/>
        <v>0</v>
      </c>
    </row>
    <row r="65" spans="2:7" ht="25.5" x14ac:dyDescent="0.25">
      <c r="B65" s="12">
        <v>8.0399999999999991</v>
      </c>
      <c r="C65" s="19" t="s">
        <v>156</v>
      </c>
      <c r="D65" s="2" t="s">
        <v>2</v>
      </c>
      <c r="E65" s="2">
        <v>6</v>
      </c>
      <c r="F65" s="36"/>
      <c r="G65" s="36">
        <f>E65*F65</f>
        <v>0</v>
      </c>
    </row>
    <row r="66" spans="2:7" s="61" customFormat="1" ht="25.5" x14ac:dyDescent="0.25">
      <c r="B66" s="24">
        <v>8.0500000000000007</v>
      </c>
      <c r="C66" s="19" t="s">
        <v>157</v>
      </c>
      <c r="D66" s="2" t="s">
        <v>13</v>
      </c>
      <c r="E66" s="2">
        <v>100</v>
      </c>
      <c r="F66" s="36"/>
      <c r="G66" s="36">
        <f t="shared" si="5"/>
        <v>0</v>
      </c>
    </row>
    <row r="67" spans="2:7" ht="38.25" x14ac:dyDescent="0.25">
      <c r="B67" s="12">
        <v>8.06</v>
      </c>
      <c r="C67" s="19" t="s">
        <v>158</v>
      </c>
      <c r="D67" s="2" t="s">
        <v>19</v>
      </c>
      <c r="E67" s="2">
        <v>51</v>
      </c>
      <c r="F67" s="36"/>
      <c r="G67" s="36">
        <f t="shared" si="5"/>
        <v>0</v>
      </c>
    </row>
    <row r="68" spans="2:7" ht="25.5" x14ac:dyDescent="0.25">
      <c r="B68" s="12">
        <v>8.07</v>
      </c>
      <c r="C68" s="19" t="s">
        <v>159</v>
      </c>
      <c r="D68" s="26" t="s">
        <v>19</v>
      </c>
      <c r="E68" s="26">
        <v>50</v>
      </c>
      <c r="F68" s="34"/>
      <c r="G68" s="34">
        <f t="shared" si="5"/>
        <v>0</v>
      </c>
    </row>
    <row r="69" spans="2:7" ht="25.5" x14ac:dyDescent="0.25">
      <c r="B69" s="12">
        <v>8.08</v>
      </c>
      <c r="C69" s="19" t="s">
        <v>160</v>
      </c>
      <c r="D69" s="26" t="s">
        <v>12</v>
      </c>
      <c r="E69" s="26">
        <v>2</v>
      </c>
      <c r="F69" s="34"/>
      <c r="G69" s="34">
        <f t="shared" si="5"/>
        <v>0</v>
      </c>
    </row>
    <row r="70" spans="2:7" ht="25.5" x14ac:dyDescent="0.25">
      <c r="B70" s="12">
        <v>8.09</v>
      </c>
      <c r="C70" s="19" t="s">
        <v>161</v>
      </c>
      <c r="D70" s="26" t="s">
        <v>12</v>
      </c>
      <c r="E70" s="26">
        <v>4</v>
      </c>
      <c r="F70" s="34"/>
      <c r="G70" s="34">
        <f t="shared" si="5"/>
        <v>0</v>
      </c>
    </row>
    <row r="71" spans="2:7" ht="25.5" x14ac:dyDescent="0.25">
      <c r="B71" s="12">
        <v>8.1</v>
      </c>
      <c r="C71" s="19" t="s">
        <v>162</v>
      </c>
      <c r="D71" s="26" t="s">
        <v>12</v>
      </c>
      <c r="E71" s="26">
        <v>1</v>
      </c>
      <c r="F71" s="34"/>
      <c r="G71" s="34">
        <f t="shared" si="5"/>
        <v>0</v>
      </c>
    </row>
    <row r="72" spans="2:7" ht="25.5" x14ac:dyDescent="0.25">
      <c r="B72" s="12">
        <v>8.11</v>
      </c>
      <c r="C72" s="19" t="s">
        <v>163</v>
      </c>
      <c r="D72" s="26" t="s">
        <v>12</v>
      </c>
      <c r="E72" s="26">
        <v>6</v>
      </c>
      <c r="F72" s="34"/>
      <c r="G72" s="34">
        <f t="shared" si="5"/>
        <v>0</v>
      </c>
    </row>
    <row r="73" spans="2:7" x14ac:dyDescent="0.25">
      <c r="B73" s="12">
        <v>8.1199999999999992</v>
      </c>
      <c r="C73" s="19" t="s">
        <v>164</v>
      </c>
      <c r="D73" s="26" t="s">
        <v>12</v>
      </c>
      <c r="E73" s="26">
        <v>8</v>
      </c>
      <c r="F73" s="34"/>
      <c r="G73" s="34">
        <f t="shared" si="5"/>
        <v>0</v>
      </c>
    </row>
    <row r="74" spans="2:7" ht="76.5" x14ac:dyDescent="0.25">
      <c r="B74" s="12">
        <v>8.1300000000000008</v>
      </c>
      <c r="C74" s="19" t="s">
        <v>165</v>
      </c>
      <c r="D74" s="2" t="s">
        <v>20</v>
      </c>
      <c r="E74" s="2">
        <v>1</v>
      </c>
      <c r="F74" s="36"/>
      <c r="G74" s="36">
        <f t="shared" si="5"/>
        <v>0</v>
      </c>
    </row>
    <row r="75" spans="2:7" ht="25.5" x14ac:dyDescent="0.25">
      <c r="B75" s="12">
        <v>8.14</v>
      </c>
      <c r="C75" s="19" t="s">
        <v>166</v>
      </c>
      <c r="D75" s="26" t="s">
        <v>12</v>
      </c>
      <c r="E75" s="26">
        <v>4</v>
      </c>
      <c r="F75" s="34"/>
      <c r="G75" s="34">
        <f t="shared" si="5"/>
        <v>0</v>
      </c>
    </row>
    <row r="76" spans="2:7" x14ac:dyDescent="0.25">
      <c r="B76" s="22">
        <v>9</v>
      </c>
      <c r="C76" s="6" t="s">
        <v>91</v>
      </c>
      <c r="D76" s="15"/>
      <c r="E76" s="16"/>
      <c r="F76" s="17"/>
      <c r="G76" s="18"/>
    </row>
    <row r="77" spans="2:7" ht="25.5" x14ac:dyDescent="0.25">
      <c r="B77" s="12">
        <v>9.01</v>
      </c>
      <c r="C77" s="19" t="s">
        <v>167</v>
      </c>
      <c r="D77" s="26" t="s">
        <v>19</v>
      </c>
      <c r="E77" s="26">
        <v>100</v>
      </c>
      <c r="F77" s="34"/>
      <c r="G77" s="34">
        <f t="shared" ref="G77:G82" si="6">E77*F77</f>
        <v>0</v>
      </c>
    </row>
    <row r="78" spans="2:7" ht="25.5" x14ac:dyDescent="0.25">
      <c r="B78" s="12">
        <v>9.02</v>
      </c>
      <c r="C78" s="19" t="s">
        <v>168</v>
      </c>
      <c r="D78" s="26" t="s">
        <v>12</v>
      </c>
      <c r="E78" s="26">
        <v>40</v>
      </c>
      <c r="F78" s="34"/>
      <c r="G78" s="34">
        <f t="shared" si="6"/>
        <v>0</v>
      </c>
    </row>
    <row r="79" spans="2:7" ht="25.5" x14ac:dyDescent="0.25">
      <c r="B79" s="12">
        <v>9.0299999999999994</v>
      </c>
      <c r="C79" s="19" t="s">
        <v>169</v>
      </c>
      <c r="D79" s="26" t="s">
        <v>12</v>
      </c>
      <c r="E79" s="26">
        <v>6</v>
      </c>
      <c r="F79" s="34"/>
      <c r="G79" s="34">
        <f t="shared" si="6"/>
        <v>0</v>
      </c>
    </row>
    <row r="80" spans="2:7" ht="38.25" x14ac:dyDescent="0.25">
      <c r="B80" s="12">
        <v>9.0399999999999991</v>
      </c>
      <c r="C80" s="19" t="s">
        <v>170</v>
      </c>
      <c r="D80" s="26" t="s">
        <v>12</v>
      </c>
      <c r="E80" s="26">
        <v>6</v>
      </c>
      <c r="F80" s="34"/>
      <c r="G80" s="34">
        <f t="shared" si="6"/>
        <v>0</v>
      </c>
    </row>
    <row r="81" spans="2:7" ht="25.5" x14ac:dyDescent="0.25">
      <c r="B81" s="12">
        <v>9.0500000000000007</v>
      </c>
      <c r="C81" s="19" t="s">
        <v>171</v>
      </c>
      <c r="D81" s="26" t="s">
        <v>12</v>
      </c>
      <c r="E81" s="26">
        <v>6</v>
      </c>
      <c r="F81" s="34"/>
      <c r="G81" s="34">
        <f t="shared" si="6"/>
        <v>0</v>
      </c>
    </row>
    <row r="82" spans="2:7" ht="25.5" x14ac:dyDescent="0.25">
      <c r="B82" s="12">
        <v>9.06</v>
      </c>
      <c r="C82" s="19" t="s">
        <v>172</v>
      </c>
      <c r="D82" s="26" t="s">
        <v>12</v>
      </c>
      <c r="E82" s="26">
        <v>12</v>
      </c>
      <c r="F82" s="34"/>
      <c r="G82" s="34">
        <f t="shared" si="6"/>
        <v>0</v>
      </c>
    </row>
    <row r="83" spans="2:7" x14ac:dyDescent="0.25">
      <c r="B83" s="22">
        <v>10</v>
      </c>
      <c r="C83" s="6" t="s">
        <v>81</v>
      </c>
      <c r="D83" s="15"/>
      <c r="E83" s="16"/>
      <c r="F83" s="17"/>
      <c r="G83" s="18"/>
    </row>
    <row r="84" spans="2:7" ht="25.5" x14ac:dyDescent="0.25">
      <c r="B84" s="12">
        <v>10.01</v>
      </c>
      <c r="C84" s="19" t="s">
        <v>173</v>
      </c>
      <c r="D84" s="26" t="s">
        <v>21</v>
      </c>
      <c r="E84" s="26">
        <v>10</v>
      </c>
      <c r="F84" s="34"/>
      <c r="G84" s="34">
        <f>E84*F84</f>
        <v>0</v>
      </c>
    </row>
    <row r="85" spans="2:7" s="61" customFormat="1" ht="25.5" x14ac:dyDescent="0.25">
      <c r="B85" s="12">
        <v>10.02</v>
      </c>
      <c r="C85" s="19" t="s">
        <v>174</v>
      </c>
      <c r="D85" s="2" t="s">
        <v>21</v>
      </c>
      <c r="E85" s="2">
        <v>60</v>
      </c>
      <c r="F85" s="36"/>
      <c r="G85" s="36">
        <f>E85*F85</f>
        <v>0</v>
      </c>
    </row>
    <row r="86" spans="2:7" ht="25.5" x14ac:dyDescent="0.25">
      <c r="B86" s="12">
        <v>10.029999999999999</v>
      </c>
      <c r="C86" s="19" t="s">
        <v>175</v>
      </c>
      <c r="D86" s="26" t="s">
        <v>7</v>
      </c>
      <c r="E86" s="26">
        <v>2</v>
      </c>
      <c r="F86" s="34"/>
      <c r="G86" s="34">
        <f>E86*F86</f>
        <v>0</v>
      </c>
    </row>
    <row r="87" spans="2:7" s="61" customFormat="1" ht="25.5" x14ac:dyDescent="0.25">
      <c r="B87" s="12">
        <v>10.039999999999999</v>
      </c>
      <c r="C87" s="19" t="s">
        <v>176</v>
      </c>
      <c r="D87" s="2" t="s">
        <v>7</v>
      </c>
      <c r="E87" s="2">
        <v>20</v>
      </c>
      <c r="F87" s="36"/>
      <c r="G87" s="36">
        <f>E87*F87</f>
        <v>0</v>
      </c>
    </row>
    <row r="88" spans="2:7" ht="25.5" x14ac:dyDescent="0.25">
      <c r="B88" s="12">
        <v>10.050000000000001</v>
      </c>
      <c r="C88" s="19" t="s">
        <v>177</v>
      </c>
      <c r="D88" s="2" t="s">
        <v>12</v>
      </c>
      <c r="E88" s="2">
        <v>20</v>
      </c>
      <c r="F88" s="36"/>
      <c r="G88" s="36">
        <f t="shared" ref="G88:G94" si="7">E88*F88</f>
        <v>0</v>
      </c>
    </row>
    <row r="89" spans="2:7" x14ac:dyDescent="0.25">
      <c r="B89" s="12">
        <v>10.06</v>
      </c>
      <c r="C89" s="19" t="s">
        <v>183</v>
      </c>
      <c r="D89" s="26" t="s">
        <v>22</v>
      </c>
      <c r="E89" s="26">
        <v>15</v>
      </c>
      <c r="F89" s="34"/>
      <c r="G89" s="34">
        <f t="shared" si="7"/>
        <v>0</v>
      </c>
    </row>
    <row r="90" spans="2:7" ht="25.5" x14ac:dyDescent="0.25">
      <c r="B90" s="12">
        <v>10.07</v>
      </c>
      <c r="C90" s="19" t="s">
        <v>178</v>
      </c>
      <c r="D90" s="26" t="s">
        <v>20</v>
      </c>
      <c r="E90" s="26">
        <v>1</v>
      </c>
      <c r="F90" s="34"/>
      <c r="G90" s="34">
        <f t="shared" si="7"/>
        <v>0</v>
      </c>
    </row>
    <row r="91" spans="2:7" x14ac:dyDescent="0.25">
      <c r="B91" s="12">
        <v>10.08</v>
      </c>
      <c r="C91" s="19" t="s">
        <v>179</v>
      </c>
      <c r="D91" s="26" t="s">
        <v>20</v>
      </c>
      <c r="E91" s="26">
        <v>1</v>
      </c>
      <c r="F91" s="34"/>
      <c r="G91" s="34">
        <f t="shared" si="7"/>
        <v>0</v>
      </c>
    </row>
    <row r="92" spans="2:7" x14ac:dyDescent="0.25">
      <c r="B92" s="12">
        <v>10.09</v>
      </c>
      <c r="C92" s="19" t="s">
        <v>180</v>
      </c>
      <c r="D92" s="26" t="s">
        <v>20</v>
      </c>
      <c r="E92" s="26">
        <v>1</v>
      </c>
      <c r="F92" s="36"/>
      <c r="G92" s="34">
        <f t="shared" si="7"/>
        <v>0</v>
      </c>
    </row>
    <row r="93" spans="2:7" ht="25.5" x14ac:dyDescent="0.25">
      <c r="B93" s="12">
        <v>10.1</v>
      </c>
      <c r="C93" s="19" t="s">
        <v>181</v>
      </c>
      <c r="D93" s="26" t="s">
        <v>20</v>
      </c>
      <c r="E93" s="26">
        <v>1</v>
      </c>
      <c r="F93" s="36"/>
      <c r="G93" s="34">
        <f t="shared" si="7"/>
        <v>0</v>
      </c>
    </row>
    <row r="94" spans="2:7" ht="25.5" x14ac:dyDescent="0.25">
      <c r="B94" s="12">
        <v>10.11</v>
      </c>
      <c r="C94" s="19" t="s">
        <v>182</v>
      </c>
      <c r="D94" s="26" t="s">
        <v>23</v>
      </c>
      <c r="E94" s="26">
        <v>40</v>
      </c>
      <c r="F94" s="36"/>
      <c r="G94" s="34">
        <f t="shared" si="7"/>
        <v>0</v>
      </c>
    </row>
    <row r="95" spans="2:7" ht="25.5" x14ac:dyDescent="0.25">
      <c r="B95" s="22">
        <v>11</v>
      </c>
      <c r="C95" s="6" t="s">
        <v>24</v>
      </c>
      <c r="D95" s="15"/>
      <c r="E95" s="16"/>
      <c r="F95" s="17"/>
      <c r="G95" s="18"/>
    </row>
    <row r="96" spans="2:7" ht="51" x14ac:dyDescent="0.25">
      <c r="B96" s="21">
        <v>11.01</v>
      </c>
      <c r="C96" s="19" t="s">
        <v>184</v>
      </c>
      <c r="D96" s="26" t="s">
        <v>20</v>
      </c>
      <c r="E96" s="26">
        <v>1</v>
      </c>
      <c r="F96" s="34"/>
      <c r="G96" s="34">
        <f>E96*F96</f>
        <v>0</v>
      </c>
    </row>
    <row r="97" spans="2:7" x14ac:dyDescent="0.25">
      <c r="B97" s="21">
        <v>11.02</v>
      </c>
      <c r="C97" s="19" t="s">
        <v>185</v>
      </c>
      <c r="D97" s="26" t="s">
        <v>20</v>
      </c>
      <c r="E97" s="26">
        <v>1</v>
      </c>
      <c r="F97" s="34"/>
      <c r="G97" s="34">
        <f>E97*F97</f>
        <v>0</v>
      </c>
    </row>
    <row r="98" spans="2:7" x14ac:dyDescent="0.25">
      <c r="B98" s="22">
        <v>12</v>
      </c>
      <c r="C98" s="6" t="s">
        <v>11</v>
      </c>
      <c r="D98" s="15"/>
      <c r="E98" s="16"/>
      <c r="F98" s="17"/>
      <c r="G98" s="18"/>
    </row>
    <row r="99" spans="2:7" ht="25.5" x14ac:dyDescent="0.25">
      <c r="B99" s="24">
        <v>12.01</v>
      </c>
      <c r="C99" s="19" t="s">
        <v>186</v>
      </c>
      <c r="D99" s="37" t="s">
        <v>2</v>
      </c>
      <c r="E99" s="24">
        <v>2</v>
      </c>
      <c r="F99" s="59"/>
      <c r="G99" s="60">
        <f t="shared" ref="G99:G109" si="8">E99*F99</f>
        <v>0</v>
      </c>
    </row>
    <row r="100" spans="2:7" x14ac:dyDescent="0.25">
      <c r="B100" s="24">
        <v>12.02</v>
      </c>
      <c r="C100" s="19" t="s">
        <v>92</v>
      </c>
      <c r="D100" s="37" t="s">
        <v>2</v>
      </c>
      <c r="E100" s="24">
        <v>1</v>
      </c>
      <c r="F100" s="59"/>
      <c r="G100" s="60">
        <f t="shared" si="8"/>
        <v>0</v>
      </c>
    </row>
    <row r="101" spans="2:7" ht="25.5" x14ac:dyDescent="0.25">
      <c r="B101" s="24">
        <v>12.03</v>
      </c>
      <c r="C101" s="19" t="s">
        <v>187</v>
      </c>
      <c r="D101" s="37" t="s">
        <v>2</v>
      </c>
      <c r="E101" s="24">
        <v>2</v>
      </c>
      <c r="F101" s="59"/>
      <c r="G101" s="60">
        <f t="shared" si="8"/>
        <v>0</v>
      </c>
    </row>
    <row r="102" spans="2:7" x14ac:dyDescent="0.25">
      <c r="B102" s="24">
        <v>12.04</v>
      </c>
      <c r="C102" s="19" t="s">
        <v>188</v>
      </c>
      <c r="D102" s="37" t="s">
        <v>10</v>
      </c>
      <c r="E102" s="24">
        <v>50</v>
      </c>
      <c r="F102" s="59"/>
      <c r="G102" s="60">
        <f t="shared" si="8"/>
        <v>0</v>
      </c>
    </row>
    <row r="103" spans="2:7" x14ac:dyDescent="0.25">
      <c r="B103" s="24">
        <v>12.05</v>
      </c>
      <c r="C103" s="19" t="s">
        <v>189</v>
      </c>
      <c r="D103" s="37" t="s">
        <v>10</v>
      </c>
      <c r="E103" s="24">
        <v>100</v>
      </c>
      <c r="F103" s="59"/>
      <c r="G103" s="60">
        <f t="shared" si="8"/>
        <v>0</v>
      </c>
    </row>
    <row r="104" spans="2:7" x14ac:dyDescent="0.25">
      <c r="B104" s="24">
        <v>12.06</v>
      </c>
      <c r="C104" s="19" t="s">
        <v>190</v>
      </c>
      <c r="D104" s="37" t="s">
        <v>2</v>
      </c>
      <c r="E104" s="24">
        <v>1</v>
      </c>
      <c r="F104" s="59"/>
      <c r="G104" s="60">
        <f t="shared" si="8"/>
        <v>0</v>
      </c>
    </row>
    <row r="105" spans="2:7" x14ac:dyDescent="0.25">
      <c r="B105" s="24">
        <v>12.07</v>
      </c>
      <c r="C105" s="19" t="s">
        <v>191</v>
      </c>
      <c r="D105" s="37" t="s">
        <v>10</v>
      </c>
      <c r="E105" s="24">
        <v>100</v>
      </c>
      <c r="F105" s="59"/>
      <c r="G105" s="60">
        <f t="shared" si="8"/>
        <v>0</v>
      </c>
    </row>
    <row r="106" spans="2:7" x14ac:dyDescent="0.25">
      <c r="B106" s="24">
        <v>12.08</v>
      </c>
      <c r="C106" s="19" t="s">
        <v>192</v>
      </c>
      <c r="D106" s="37" t="s">
        <v>12</v>
      </c>
      <c r="E106" s="24">
        <v>1</v>
      </c>
      <c r="F106" s="59"/>
      <c r="G106" s="60">
        <f t="shared" si="8"/>
        <v>0</v>
      </c>
    </row>
    <row r="107" spans="2:7" x14ac:dyDescent="0.25">
      <c r="B107" s="24">
        <v>12.09</v>
      </c>
      <c r="C107" s="19" t="s">
        <v>193</v>
      </c>
      <c r="D107" s="37" t="s">
        <v>10</v>
      </c>
      <c r="E107" s="24">
        <v>100</v>
      </c>
      <c r="F107" s="59"/>
      <c r="G107" s="60">
        <f t="shared" si="8"/>
        <v>0</v>
      </c>
    </row>
    <row r="108" spans="2:7" x14ac:dyDescent="0.25">
      <c r="B108" s="24">
        <v>12.1</v>
      </c>
      <c r="C108" s="19" t="s">
        <v>194</v>
      </c>
      <c r="D108" s="37" t="s">
        <v>2</v>
      </c>
      <c r="E108" s="24">
        <v>1</v>
      </c>
      <c r="F108" s="59"/>
      <c r="G108" s="60">
        <f t="shared" si="8"/>
        <v>0</v>
      </c>
    </row>
    <row r="109" spans="2:7" x14ac:dyDescent="0.25">
      <c r="B109" s="24">
        <v>12.11</v>
      </c>
      <c r="C109" s="19" t="s">
        <v>195</v>
      </c>
      <c r="D109" s="37" t="s">
        <v>20</v>
      </c>
      <c r="E109" s="24">
        <v>1</v>
      </c>
      <c r="F109" s="59"/>
      <c r="G109" s="60">
        <f t="shared" si="8"/>
        <v>0</v>
      </c>
    </row>
    <row r="110" spans="2:7" x14ac:dyDescent="0.25">
      <c r="B110" s="16">
        <v>13</v>
      </c>
      <c r="C110" s="6" t="s">
        <v>93</v>
      </c>
      <c r="D110" s="15"/>
      <c r="E110" s="16"/>
      <c r="F110" s="17"/>
      <c r="G110" s="18"/>
    </row>
    <row r="111" spans="2:7" ht="51" x14ac:dyDescent="0.25">
      <c r="B111" s="11">
        <v>13.01</v>
      </c>
      <c r="C111" s="19" t="s">
        <v>196</v>
      </c>
      <c r="D111" s="11" t="s">
        <v>30</v>
      </c>
      <c r="E111" s="24">
        <v>12</v>
      </c>
      <c r="F111" s="13"/>
      <c r="G111" s="14">
        <f t="shared" ref="G111:G117" si="9">E111*F111</f>
        <v>0</v>
      </c>
    </row>
    <row r="112" spans="2:7" ht="51" x14ac:dyDescent="0.25">
      <c r="B112" s="11">
        <v>13.02</v>
      </c>
      <c r="C112" s="19" t="s">
        <v>197</v>
      </c>
      <c r="D112" s="11" t="s">
        <v>30</v>
      </c>
      <c r="E112" s="24">
        <v>2</v>
      </c>
      <c r="F112" s="13"/>
      <c r="G112" s="14">
        <f t="shared" si="9"/>
        <v>0</v>
      </c>
    </row>
    <row r="113" spans="2:7" ht="77.099999999999994" customHeight="1" x14ac:dyDescent="0.25">
      <c r="B113" s="11">
        <v>13.03</v>
      </c>
      <c r="C113" s="19" t="s">
        <v>198</v>
      </c>
      <c r="D113" s="11" t="s">
        <v>30</v>
      </c>
      <c r="E113" s="24">
        <v>1</v>
      </c>
      <c r="F113" s="13"/>
      <c r="G113" s="14">
        <f t="shared" si="9"/>
        <v>0</v>
      </c>
    </row>
    <row r="114" spans="2:7" s="61" customFormat="1" ht="25.5" x14ac:dyDescent="0.25">
      <c r="B114" s="11">
        <v>13.04</v>
      </c>
      <c r="C114" s="19" t="s">
        <v>199</v>
      </c>
      <c r="D114" s="54" t="s">
        <v>23</v>
      </c>
      <c r="E114" s="57">
        <v>400</v>
      </c>
      <c r="F114" s="58"/>
      <c r="G114" s="47">
        <f t="shared" si="9"/>
        <v>0</v>
      </c>
    </row>
    <row r="115" spans="2:7" ht="38.25" x14ac:dyDescent="0.25">
      <c r="B115" s="11">
        <v>13.05</v>
      </c>
      <c r="C115" s="19" t="s">
        <v>200</v>
      </c>
      <c r="D115" s="11" t="s">
        <v>8</v>
      </c>
      <c r="E115" s="11">
        <f>0.7*0.7*400</f>
        <v>195.99999999999997</v>
      </c>
      <c r="F115" s="13"/>
      <c r="G115" s="42">
        <f t="shared" si="9"/>
        <v>0</v>
      </c>
    </row>
    <row r="116" spans="2:7" ht="17.25" x14ac:dyDescent="0.25">
      <c r="B116" s="11">
        <v>13.06</v>
      </c>
      <c r="C116" s="19" t="s">
        <v>201</v>
      </c>
      <c r="D116" s="49" t="s">
        <v>27</v>
      </c>
      <c r="E116" s="50">
        <v>350</v>
      </c>
      <c r="F116" s="44"/>
      <c r="G116" s="42">
        <f t="shared" si="9"/>
        <v>0</v>
      </c>
    </row>
    <row r="117" spans="2:7" ht="17.25" x14ac:dyDescent="0.25">
      <c r="B117" s="11">
        <v>13.07</v>
      </c>
      <c r="C117" s="19" t="s">
        <v>202</v>
      </c>
      <c r="D117" s="49" t="s">
        <v>27</v>
      </c>
      <c r="E117" s="50">
        <v>150</v>
      </c>
      <c r="F117" s="41"/>
      <c r="G117" s="42">
        <f t="shared" si="9"/>
        <v>0</v>
      </c>
    </row>
    <row r="118" spans="2:7" ht="25.5" x14ac:dyDescent="0.25">
      <c r="B118" s="11">
        <v>13.08</v>
      </c>
      <c r="C118" s="19" t="s">
        <v>203</v>
      </c>
      <c r="D118" s="11" t="s">
        <v>9</v>
      </c>
      <c r="E118" s="11">
        <v>2</v>
      </c>
      <c r="F118" s="13"/>
      <c r="G118" s="14">
        <f>E118*F118</f>
        <v>0</v>
      </c>
    </row>
    <row r="119" spans="2:7" s="61" customFormat="1" ht="38.25" x14ac:dyDescent="0.25">
      <c r="B119" s="11">
        <v>13.09</v>
      </c>
      <c r="C119" s="19" t="s">
        <v>204</v>
      </c>
      <c r="D119" s="37" t="s">
        <v>13</v>
      </c>
      <c r="E119" s="37">
        <v>400</v>
      </c>
      <c r="F119" s="59"/>
      <c r="G119" s="60">
        <f>E119*F119</f>
        <v>0</v>
      </c>
    </row>
    <row r="120" spans="2:7" ht="25.5" x14ac:dyDescent="0.25">
      <c r="B120" s="12">
        <v>13.1</v>
      </c>
      <c r="C120" s="19" t="s">
        <v>205</v>
      </c>
      <c r="D120" s="11" t="s">
        <v>12</v>
      </c>
      <c r="E120" s="11">
        <v>3</v>
      </c>
      <c r="F120" s="13"/>
      <c r="G120" s="14">
        <f>E120*F120</f>
        <v>0</v>
      </c>
    </row>
    <row r="121" spans="2:7" ht="25.5" x14ac:dyDescent="0.25">
      <c r="B121" s="11">
        <v>13.11</v>
      </c>
      <c r="C121" s="19" t="s">
        <v>206</v>
      </c>
      <c r="D121" s="11" t="s">
        <v>12</v>
      </c>
      <c r="E121" s="11">
        <v>3</v>
      </c>
      <c r="F121" s="13"/>
      <c r="G121" s="14">
        <f>E121*F121</f>
        <v>0</v>
      </c>
    </row>
    <row r="122" spans="2:7" x14ac:dyDescent="0.25">
      <c r="B122" s="11">
        <v>13.12</v>
      </c>
      <c r="C122" s="19" t="s">
        <v>207</v>
      </c>
      <c r="D122" s="11" t="s">
        <v>7</v>
      </c>
      <c r="E122" s="11">
        <v>400</v>
      </c>
      <c r="F122" s="14"/>
      <c r="G122" s="14">
        <f>E122*F122</f>
        <v>0</v>
      </c>
    </row>
    <row r="123" spans="2:7" x14ac:dyDescent="0.25">
      <c r="B123" s="22">
        <v>14</v>
      </c>
      <c r="C123" s="25" t="s">
        <v>78</v>
      </c>
      <c r="D123" s="15"/>
      <c r="E123" s="15"/>
      <c r="F123" s="18"/>
      <c r="G123" s="18"/>
    </row>
    <row r="124" spans="2:7" x14ac:dyDescent="0.25">
      <c r="B124" s="15"/>
      <c r="C124" s="25" t="s">
        <v>25</v>
      </c>
      <c r="D124" s="15"/>
      <c r="E124" s="15"/>
      <c r="F124" s="18"/>
      <c r="G124" s="18"/>
    </row>
    <row r="125" spans="2:7" s="61" customFormat="1" ht="17.25" x14ac:dyDescent="0.25">
      <c r="B125" s="24">
        <v>14.01</v>
      </c>
      <c r="C125" s="45" t="s">
        <v>26</v>
      </c>
      <c r="D125" s="46" t="s">
        <v>27</v>
      </c>
      <c r="E125" s="40">
        <v>150</v>
      </c>
      <c r="F125" s="43"/>
      <c r="G125" s="47">
        <f t="shared" ref="G125:G134" si="10">E125*F125</f>
        <v>0</v>
      </c>
    </row>
    <row r="126" spans="2:7" s="61" customFormat="1" ht="17.25" x14ac:dyDescent="0.25">
      <c r="B126" s="24">
        <v>14.02</v>
      </c>
      <c r="C126" s="48" t="s">
        <v>94</v>
      </c>
      <c r="D126" s="49" t="s">
        <v>27</v>
      </c>
      <c r="E126" s="50">
        <v>150</v>
      </c>
      <c r="F126" s="43"/>
      <c r="G126" s="47">
        <f t="shared" si="10"/>
        <v>0</v>
      </c>
    </row>
    <row r="127" spans="2:7" s="61" customFormat="1" x14ac:dyDescent="0.25">
      <c r="B127" s="24">
        <v>14.03</v>
      </c>
      <c r="C127" s="48" t="s">
        <v>95</v>
      </c>
      <c r="D127" s="49" t="s">
        <v>23</v>
      </c>
      <c r="E127" s="50">
        <v>934</v>
      </c>
      <c r="F127" s="43"/>
      <c r="G127" s="47">
        <f t="shared" si="10"/>
        <v>0</v>
      </c>
    </row>
    <row r="128" spans="2:7" s="61" customFormat="1" ht="17.25" x14ac:dyDescent="0.25">
      <c r="B128" s="24">
        <v>14.04</v>
      </c>
      <c r="C128" s="48" t="s">
        <v>79</v>
      </c>
      <c r="D128" s="46" t="s">
        <v>27</v>
      </c>
      <c r="E128" s="50">
        <v>50</v>
      </c>
      <c r="F128" s="43"/>
      <c r="G128" s="47">
        <f t="shared" si="10"/>
        <v>0</v>
      </c>
    </row>
    <row r="129" spans="2:7" s="61" customFormat="1" ht="25.5" x14ac:dyDescent="0.25">
      <c r="B129" s="24">
        <v>14.05</v>
      </c>
      <c r="C129" s="48" t="s">
        <v>96</v>
      </c>
      <c r="D129" s="49" t="s">
        <v>23</v>
      </c>
      <c r="E129" s="50">
        <v>20</v>
      </c>
      <c r="F129" s="43"/>
      <c r="G129" s="47">
        <f t="shared" si="10"/>
        <v>0</v>
      </c>
    </row>
    <row r="130" spans="2:7" s="61" customFormat="1" x14ac:dyDescent="0.25">
      <c r="B130" s="24">
        <v>14.06</v>
      </c>
      <c r="C130" s="48" t="s">
        <v>28</v>
      </c>
      <c r="D130" s="49" t="s">
        <v>23</v>
      </c>
      <c r="E130" s="50">
        <v>400</v>
      </c>
      <c r="F130" s="43"/>
      <c r="G130" s="47">
        <f t="shared" si="10"/>
        <v>0</v>
      </c>
    </row>
    <row r="131" spans="2:7" s="61" customFormat="1" x14ac:dyDescent="0.25">
      <c r="B131" s="24">
        <v>14.07</v>
      </c>
      <c r="C131" s="48" t="s">
        <v>29</v>
      </c>
      <c r="D131" s="49" t="s">
        <v>30</v>
      </c>
      <c r="E131" s="50">
        <v>6</v>
      </c>
      <c r="F131" s="43"/>
      <c r="G131" s="47">
        <f t="shared" si="10"/>
        <v>0</v>
      </c>
    </row>
    <row r="132" spans="2:7" s="61" customFormat="1" ht="17.25" x14ac:dyDescent="0.25">
      <c r="B132" s="24">
        <v>14.08</v>
      </c>
      <c r="C132" s="51" t="s">
        <v>97</v>
      </c>
      <c r="D132" s="49" t="s">
        <v>27</v>
      </c>
      <c r="E132" s="40">
        <f>34/0.2</f>
        <v>170</v>
      </c>
      <c r="F132" s="41"/>
      <c r="G132" s="47">
        <f t="shared" si="10"/>
        <v>0</v>
      </c>
    </row>
    <row r="133" spans="2:7" s="61" customFormat="1" x14ac:dyDescent="0.25">
      <c r="B133" s="24">
        <v>14.09</v>
      </c>
      <c r="C133" s="51" t="s">
        <v>98</v>
      </c>
      <c r="D133" s="49" t="s">
        <v>30</v>
      </c>
      <c r="E133" s="40">
        <v>8</v>
      </c>
      <c r="F133" s="41"/>
      <c r="G133" s="47">
        <f t="shared" si="10"/>
        <v>0</v>
      </c>
    </row>
    <row r="134" spans="2:7" s="61" customFormat="1" ht="17.25" x14ac:dyDescent="0.25">
      <c r="B134" s="24">
        <v>14.1</v>
      </c>
      <c r="C134" s="38" t="s">
        <v>32</v>
      </c>
      <c r="D134" s="46" t="s">
        <v>27</v>
      </c>
      <c r="E134" s="40">
        <v>150</v>
      </c>
      <c r="F134" s="41"/>
      <c r="G134" s="47">
        <f t="shared" si="10"/>
        <v>0</v>
      </c>
    </row>
    <row r="135" spans="2:7" x14ac:dyDescent="0.25">
      <c r="B135" s="15"/>
      <c r="C135" s="25" t="s">
        <v>33</v>
      </c>
      <c r="D135" s="15"/>
      <c r="E135" s="15"/>
      <c r="F135" s="18"/>
      <c r="G135" s="18"/>
    </row>
    <row r="136" spans="2:7" s="61" customFormat="1" ht="17.25" x14ac:dyDescent="0.25">
      <c r="B136" s="24">
        <v>14.11</v>
      </c>
      <c r="C136" s="48" t="s">
        <v>99</v>
      </c>
      <c r="D136" s="49" t="s">
        <v>31</v>
      </c>
      <c r="E136" s="50">
        <v>880</v>
      </c>
      <c r="F136" s="43"/>
      <c r="G136" s="42">
        <f t="shared" ref="G136:G142" si="11">E136*F136</f>
        <v>0</v>
      </c>
    </row>
    <row r="137" spans="2:7" s="61" customFormat="1" ht="17.25" x14ac:dyDescent="0.25">
      <c r="B137" s="24">
        <v>14.12</v>
      </c>
      <c r="C137" s="48" t="s">
        <v>100</v>
      </c>
      <c r="D137" s="49" t="s">
        <v>31</v>
      </c>
      <c r="E137" s="50">
        <v>66</v>
      </c>
      <c r="F137" s="43"/>
      <c r="G137" s="42">
        <f t="shared" si="11"/>
        <v>0</v>
      </c>
    </row>
    <row r="138" spans="2:7" s="61" customFormat="1" ht="17.25" x14ac:dyDescent="0.25">
      <c r="B138" s="24">
        <v>14.13</v>
      </c>
      <c r="C138" s="48" t="s">
        <v>34</v>
      </c>
      <c r="D138" s="49" t="s">
        <v>31</v>
      </c>
      <c r="E138" s="50">
        <v>580</v>
      </c>
      <c r="F138" s="43"/>
      <c r="G138" s="42">
        <f t="shared" si="11"/>
        <v>0</v>
      </c>
    </row>
    <row r="139" spans="2:7" s="61" customFormat="1" ht="17.25" x14ac:dyDescent="0.25">
      <c r="B139" s="24">
        <v>14.14</v>
      </c>
      <c r="C139" s="48" t="s">
        <v>35</v>
      </c>
      <c r="D139" s="49" t="s">
        <v>31</v>
      </c>
      <c r="E139" s="50">
        <v>65</v>
      </c>
      <c r="F139" s="43"/>
      <c r="G139" s="42">
        <f t="shared" si="11"/>
        <v>0</v>
      </c>
    </row>
    <row r="140" spans="2:7" s="61" customFormat="1" ht="17.25" x14ac:dyDescent="0.25">
      <c r="B140" s="24">
        <v>14.15</v>
      </c>
      <c r="C140" s="48" t="s">
        <v>36</v>
      </c>
      <c r="D140" s="49" t="s">
        <v>37</v>
      </c>
      <c r="E140" s="50">
        <v>6</v>
      </c>
      <c r="F140" s="43"/>
      <c r="G140" s="42">
        <f t="shared" si="11"/>
        <v>0</v>
      </c>
    </row>
    <row r="141" spans="2:7" s="61" customFormat="1" ht="17.25" x14ac:dyDescent="0.25">
      <c r="B141" s="24">
        <v>14.16</v>
      </c>
      <c r="C141" s="48" t="s">
        <v>38</v>
      </c>
      <c r="D141" s="49" t="s">
        <v>37</v>
      </c>
      <c r="E141" s="50">
        <v>32</v>
      </c>
      <c r="F141" s="43"/>
      <c r="G141" s="42">
        <f t="shared" si="11"/>
        <v>0</v>
      </c>
    </row>
    <row r="142" spans="2:7" s="61" customFormat="1" ht="17.25" x14ac:dyDescent="0.25">
      <c r="B142" s="24">
        <v>14.17</v>
      </c>
      <c r="C142" s="52" t="s">
        <v>39</v>
      </c>
      <c r="D142" s="49" t="s">
        <v>31</v>
      </c>
      <c r="E142" s="50">
        <v>495</v>
      </c>
      <c r="F142" s="43"/>
      <c r="G142" s="42">
        <f t="shared" si="11"/>
        <v>0</v>
      </c>
    </row>
    <row r="143" spans="2:7" x14ac:dyDescent="0.25">
      <c r="B143" s="15"/>
      <c r="C143" s="25" t="s">
        <v>40</v>
      </c>
      <c r="D143" s="15"/>
      <c r="E143" s="15"/>
      <c r="F143" s="18"/>
      <c r="G143" s="18"/>
    </row>
    <row r="144" spans="2:7" s="61" customFormat="1" ht="17.25" x14ac:dyDescent="0.25">
      <c r="B144" s="24">
        <v>14.18</v>
      </c>
      <c r="C144" s="48" t="s">
        <v>41</v>
      </c>
      <c r="D144" s="49" t="s">
        <v>31</v>
      </c>
      <c r="E144" s="50">
        <v>2</v>
      </c>
      <c r="F144" s="43"/>
      <c r="G144" s="47">
        <f>E144*F144</f>
        <v>0</v>
      </c>
    </row>
    <row r="145" spans="2:7" s="61" customFormat="1" ht="17.25" x14ac:dyDescent="0.25">
      <c r="B145" s="24">
        <v>14.19</v>
      </c>
      <c r="C145" s="48" t="s">
        <v>42</v>
      </c>
      <c r="D145" s="49" t="s">
        <v>31</v>
      </c>
      <c r="E145" s="50">
        <v>3</v>
      </c>
      <c r="F145" s="43"/>
      <c r="G145" s="47">
        <f>E145*F145</f>
        <v>0</v>
      </c>
    </row>
    <row r="146" spans="2:7" s="61" customFormat="1" x14ac:dyDescent="0.25">
      <c r="B146" s="24">
        <v>14.2</v>
      </c>
      <c r="C146" s="48" t="s">
        <v>43</v>
      </c>
      <c r="D146" s="49" t="s">
        <v>23</v>
      </c>
      <c r="E146" s="50">
        <v>15</v>
      </c>
      <c r="F146" s="43"/>
      <c r="G146" s="47">
        <f t="shared" ref="G146:G157" si="12">E146*F146</f>
        <v>0</v>
      </c>
    </row>
    <row r="147" spans="2:7" s="61" customFormat="1" ht="17.25" x14ac:dyDescent="0.25">
      <c r="B147" s="24">
        <v>14.21</v>
      </c>
      <c r="C147" s="48" t="s">
        <v>44</v>
      </c>
      <c r="D147" s="49" t="s">
        <v>31</v>
      </c>
      <c r="E147" s="50">
        <v>4</v>
      </c>
      <c r="F147" s="43"/>
      <c r="G147" s="47">
        <f t="shared" si="12"/>
        <v>0</v>
      </c>
    </row>
    <row r="148" spans="2:7" s="61" customFormat="1" ht="17.25" x14ac:dyDescent="0.25">
      <c r="B148" s="24">
        <v>14.22</v>
      </c>
      <c r="C148" s="48" t="s">
        <v>45</v>
      </c>
      <c r="D148" s="49" t="s">
        <v>31</v>
      </c>
      <c r="E148" s="50">
        <v>4</v>
      </c>
      <c r="F148" s="43"/>
      <c r="G148" s="47">
        <f t="shared" si="12"/>
        <v>0</v>
      </c>
    </row>
    <row r="149" spans="2:7" s="61" customFormat="1" ht="17.25" x14ac:dyDescent="0.25">
      <c r="B149" s="24">
        <v>14.23</v>
      </c>
      <c r="C149" s="48" t="s">
        <v>46</v>
      </c>
      <c r="D149" s="49" t="s">
        <v>27</v>
      </c>
      <c r="E149" s="50">
        <v>60</v>
      </c>
      <c r="F149" s="43"/>
      <c r="G149" s="47">
        <f t="shared" si="12"/>
        <v>0</v>
      </c>
    </row>
    <row r="150" spans="2:7" s="61" customFormat="1" x14ac:dyDescent="0.25">
      <c r="B150" s="24">
        <v>14.24</v>
      </c>
      <c r="C150" s="48" t="s">
        <v>47</v>
      </c>
      <c r="D150" s="49" t="s">
        <v>23</v>
      </c>
      <c r="E150" s="50">
        <v>27</v>
      </c>
      <c r="F150" s="43"/>
      <c r="G150" s="47">
        <f t="shared" si="12"/>
        <v>0</v>
      </c>
    </row>
    <row r="151" spans="2:7" s="61" customFormat="1" ht="17.25" x14ac:dyDescent="0.25">
      <c r="B151" s="24">
        <v>14.25</v>
      </c>
      <c r="C151" s="48" t="s">
        <v>48</v>
      </c>
      <c r="D151" s="49" t="s">
        <v>27</v>
      </c>
      <c r="E151" s="50">
        <v>17</v>
      </c>
      <c r="F151" s="43"/>
      <c r="G151" s="47">
        <f t="shared" si="12"/>
        <v>0</v>
      </c>
    </row>
    <row r="152" spans="2:7" s="61" customFormat="1" ht="17.25" x14ac:dyDescent="0.25">
      <c r="B152" s="24">
        <v>14.26</v>
      </c>
      <c r="C152" s="48" t="s">
        <v>49</v>
      </c>
      <c r="D152" s="49" t="s">
        <v>31</v>
      </c>
      <c r="E152" s="50">
        <v>8</v>
      </c>
      <c r="F152" s="43"/>
      <c r="G152" s="47">
        <f t="shared" si="12"/>
        <v>0</v>
      </c>
    </row>
    <row r="153" spans="2:7" s="61" customFormat="1" x14ac:dyDescent="0.25">
      <c r="B153" s="24">
        <v>14.27</v>
      </c>
      <c r="C153" s="48" t="s">
        <v>101</v>
      </c>
      <c r="D153" s="49" t="s">
        <v>23</v>
      </c>
      <c r="E153" s="50">
        <v>36</v>
      </c>
      <c r="F153" s="43"/>
      <c r="G153" s="47">
        <f t="shared" si="12"/>
        <v>0</v>
      </c>
    </row>
    <row r="154" spans="2:7" s="61" customFormat="1" x14ac:dyDescent="0.25">
      <c r="B154" s="24">
        <v>14.28</v>
      </c>
      <c r="C154" s="48" t="s">
        <v>50</v>
      </c>
      <c r="D154" s="49" t="s">
        <v>23</v>
      </c>
      <c r="E154" s="50">
        <v>15</v>
      </c>
      <c r="F154" s="43"/>
      <c r="G154" s="47">
        <f t="shared" si="12"/>
        <v>0</v>
      </c>
    </row>
    <row r="155" spans="2:7" s="61" customFormat="1" ht="17.25" x14ac:dyDescent="0.25">
      <c r="B155" s="24">
        <v>14.29</v>
      </c>
      <c r="C155" s="48" t="s">
        <v>51</v>
      </c>
      <c r="D155" s="49" t="s">
        <v>31</v>
      </c>
      <c r="E155" s="50">
        <v>3</v>
      </c>
      <c r="F155" s="43"/>
      <c r="G155" s="47">
        <f t="shared" si="12"/>
        <v>0</v>
      </c>
    </row>
    <row r="156" spans="2:7" s="61" customFormat="1" x14ac:dyDescent="0.25">
      <c r="B156" s="24">
        <v>14.3</v>
      </c>
      <c r="C156" s="48" t="s">
        <v>52</v>
      </c>
      <c r="D156" s="49" t="s">
        <v>53</v>
      </c>
      <c r="E156" s="50">
        <v>3000</v>
      </c>
      <c r="F156" s="43"/>
      <c r="G156" s="47">
        <f t="shared" si="12"/>
        <v>0</v>
      </c>
    </row>
    <row r="157" spans="2:7" s="61" customFormat="1" ht="17.25" x14ac:dyDescent="0.25">
      <c r="B157" s="24">
        <v>14.31</v>
      </c>
      <c r="C157" s="51" t="s">
        <v>54</v>
      </c>
      <c r="D157" s="49" t="s">
        <v>27</v>
      </c>
      <c r="E157" s="40">
        <v>90</v>
      </c>
      <c r="F157" s="41"/>
      <c r="G157" s="47">
        <f t="shared" si="12"/>
        <v>0</v>
      </c>
    </row>
    <row r="158" spans="2:7" x14ac:dyDescent="0.25">
      <c r="B158" s="15"/>
      <c r="C158" s="25" t="s">
        <v>102</v>
      </c>
      <c r="D158" s="15"/>
      <c r="E158" s="15"/>
      <c r="F158" s="18"/>
      <c r="G158" s="18"/>
    </row>
    <row r="159" spans="2:7" s="61" customFormat="1" ht="17.25" x14ac:dyDescent="0.25">
      <c r="B159" s="37">
        <v>14.32</v>
      </c>
      <c r="C159" s="48" t="s">
        <v>55</v>
      </c>
      <c r="D159" s="49" t="s">
        <v>27</v>
      </c>
      <c r="E159" s="50">
        <v>140</v>
      </c>
      <c r="F159" s="43"/>
      <c r="G159" s="47">
        <f>E159*F159</f>
        <v>0</v>
      </c>
    </row>
    <row r="160" spans="2:7" s="61" customFormat="1" ht="25.5" x14ac:dyDescent="0.25">
      <c r="B160" s="37">
        <v>14.33</v>
      </c>
      <c r="C160" s="53" t="s">
        <v>56</v>
      </c>
      <c r="D160" s="49" t="s">
        <v>27</v>
      </c>
      <c r="E160" s="50">
        <v>18</v>
      </c>
      <c r="F160" s="43"/>
      <c r="G160" s="47">
        <f>E160*F160</f>
        <v>0</v>
      </c>
    </row>
    <row r="161" spans="2:7" s="61" customFormat="1" x14ac:dyDescent="0.25">
      <c r="B161" s="37">
        <v>14.34</v>
      </c>
      <c r="C161" s="38" t="s">
        <v>103</v>
      </c>
      <c r="D161" s="39" t="s">
        <v>23</v>
      </c>
      <c r="E161" s="40">
        <v>8</v>
      </c>
      <c r="F161" s="41"/>
      <c r="G161" s="47">
        <f>E161*F161</f>
        <v>0</v>
      </c>
    </row>
    <row r="162" spans="2:7" x14ac:dyDescent="0.25">
      <c r="B162" s="15"/>
      <c r="C162" s="25" t="s">
        <v>57</v>
      </c>
      <c r="D162" s="15"/>
      <c r="E162" s="15"/>
      <c r="F162" s="18"/>
      <c r="G162" s="18"/>
    </row>
    <row r="163" spans="2:7" s="61" customFormat="1" ht="17.25" x14ac:dyDescent="0.25">
      <c r="B163" s="37">
        <v>14.35</v>
      </c>
      <c r="C163" s="48" t="s">
        <v>58</v>
      </c>
      <c r="D163" s="49" t="s">
        <v>27</v>
      </c>
      <c r="E163" s="50">
        <v>129</v>
      </c>
      <c r="F163" s="43"/>
      <c r="G163" s="47">
        <f t="shared" ref="G163:G168" si="13">E163*F163</f>
        <v>0</v>
      </c>
    </row>
    <row r="164" spans="2:7" s="61" customFormat="1" ht="17.25" x14ac:dyDescent="0.25">
      <c r="B164" s="37">
        <v>14.36</v>
      </c>
      <c r="C164" s="48" t="s">
        <v>59</v>
      </c>
      <c r="D164" s="49" t="s">
        <v>27</v>
      </c>
      <c r="E164" s="50">
        <v>129</v>
      </c>
      <c r="F164" s="43"/>
      <c r="G164" s="47">
        <f t="shared" si="13"/>
        <v>0</v>
      </c>
    </row>
    <row r="165" spans="2:7" s="61" customFormat="1" ht="17.25" x14ac:dyDescent="0.25">
      <c r="B165" s="37">
        <v>14.37</v>
      </c>
      <c r="C165" s="48" t="s">
        <v>60</v>
      </c>
      <c r="D165" s="49" t="s">
        <v>27</v>
      </c>
      <c r="E165" s="50">
        <v>129</v>
      </c>
      <c r="F165" s="43"/>
      <c r="G165" s="47">
        <f t="shared" si="13"/>
        <v>0</v>
      </c>
    </row>
    <row r="166" spans="2:7" s="61" customFormat="1" ht="17.25" x14ac:dyDescent="0.25">
      <c r="B166" s="37">
        <v>14.38</v>
      </c>
      <c r="C166" s="48" t="s">
        <v>104</v>
      </c>
      <c r="D166" s="49" t="s">
        <v>27</v>
      </c>
      <c r="E166" s="50">
        <v>15</v>
      </c>
      <c r="F166" s="43"/>
      <c r="G166" s="47">
        <f t="shared" si="13"/>
        <v>0</v>
      </c>
    </row>
    <row r="167" spans="2:7" s="61" customFormat="1" ht="17.25" x14ac:dyDescent="0.25">
      <c r="B167" s="37">
        <v>14.39</v>
      </c>
      <c r="C167" s="48" t="s">
        <v>61</v>
      </c>
      <c r="D167" s="49" t="s">
        <v>27</v>
      </c>
      <c r="E167" s="50">
        <v>116</v>
      </c>
      <c r="F167" s="43"/>
      <c r="G167" s="47">
        <f t="shared" si="13"/>
        <v>0</v>
      </c>
    </row>
    <row r="168" spans="2:7" s="61" customFormat="1" ht="17.25" x14ac:dyDescent="0.25">
      <c r="B168" s="24">
        <v>14.4</v>
      </c>
      <c r="C168" s="48" t="s">
        <v>62</v>
      </c>
      <c r="D168" s="54" t="s">
        <v>27</v>
      </c>
      <c r="E168" s="50">
        <v>68</v>
      </c>
      <c r="F168" s="43"/>
      <c r="G168" s="47">
        <f t="shared" si="13"/>
        <v>0</v>
      </c>
    </row>
    <row r="169" spans="2:7" x14ac:dyDescent="0.25">
      <c r="B169" s="15"/>
      <c r="C169" s="25" t="s">
        <v>63</v>
      </c>
      <c r="D169" s="15"/>
      <c r="E169" s="15"/>
      <c r="F169" s="18"/>
      <c r="G169" s="18"/>
    </row>
    <row r="170" spans="2:7" s="61" customFormat="1" ht="25.5" x14ac:dyDescent="0.25">
      <c r="B170" s="37">
        <v>14.41</v>
      </c>
      <c r="C170" s="48" t="s">
        <v>64</v>
      </c>
      <c r="D170" s="54" t="s">
        <v>30</v>
      </c>
      <c r="E170" s="50">
        <v>1</v>
      </c>
      <c r="F170" s="43"/>
      <c r="G170" s="47">
        <f>E170*F170</f>
        <v>0</v>
      </c>
    </row>
    <row r="171" spans="2:7" s="61" customFormat="1" ht="25.5" x14ac:dyDescent="0.25">
      <c r="B171" s="37">
        <v>14.42</v>
      </c>
      <c r="C171" s="48" t="s">
        <v>65</v>
      </c>
      <c r="D171" s="54" t="s">
        <v>30</v>
      </c>
      <c r="E171" s="50">
        <v>2</v>
      </c>
      <c r="F171" s="43"/>
      <c r="G171" s="47">
        <f>E171*F171</f>
        <v>0</v>
      </c>
    </row>
    <row r="172" spans="2:7" s="61" customFormat="1" ht="25.5" x14ac:dyDescent="0.25">
      <c r="B172" s="37">
        <v>14.43</v>
      </c>
      <c r="C172" s="48" t="s">
        <v>66</v>
      </c>
      <c r="D172" s="54" t="s">
        <v>30</v>
      </c>
      <c r="E172" s="50">
        <v>5</v>
      </c>
      <c r="F172" s="43"/>
      <c r="G172" s="47">
        <f>E172*F172</f>
        <v>0</v>
      </c>
    </row>
    <row r="173" spans="2:7" s="61" customFormat="1" ht="25.5" x14ac:dyDescent="0.25">
      <c r="B173" s="37">
        <v>14.44</v>
      </c>
      <c r="C173" s="48" t="s">
        <v>67</v>
      </c>
      <c r="D173" s="54" t="s">
        <v>30</v>
      </c>
      <c r="E173" s="50">
        <v>2</v>
      </c>
      <c r="F173" s="43"/>
      <c r="G173" s="47">
        <f>E173*F173</f>
        <v>0</v>
      </c>
    </row>
    <row r="174" spans="2:7" x14ac:dyDescent="0.25">
      <c r="B174" s="15"/>
      <c r="C174" s="25" t="s">
        <v>68</v>
      </c>
      <c r="D174" s="15"/>
      <c r="E174" s="15"/>
      <c r="F174" s="18"/>
      <c r="G174" s="18"/>
    </row>
    <row r="175" spans="2:7" s="61" customFormat="1" ht="25.5" x14ac:dyDescent="0.25">
      <c r="B175" s="37">
        <v>14.45</v>
      </c>
      <c r="C175" s="48" t="s">
        <v>69</v>
      </c>
      <c r="D175" s="54" t="s">
        <v>23</v>
      </c>
      <c r="E175" s="50">
        <v>47</v>
      </c>
      <c r="F175" s="43"/>
      <c r="G175" s="47">
        <f>E175*F175</f>
        <v>0</v>
      </c>
    </row>
    <row r="176" spans="2:7" s="61" customFormat="1" ht="17.25" x14ac:dyDescent="0.25">
      <c r="B176" s="37">
        <v>14.46</v>
      </c>
      <c r="C176" s="48" t="s">
        <v>70</v>
      </c>
      <c r="D176" s="54" t="s">
        <v>27</v>
      </c>
      <c r="E176" s="50">
        <v>65</v>
      </c>
      <c r="F176" s="43"/>
      <c r="G176" s="47">
        <f>E176*F176</f>
        <v>0</v>
      </c>
    </row>
    <row r="177" spans="2:7" s="61" customFormat="1" x14ac:dyDescent="0.25">
      <c r="B177" s="37">
        <v>14.47</v>
      </c>
      <c r="C177" s="48" t="s">
        <v>71</v>
      </c>
      <c r="D177" s="54" t="s">
        <v>23</v>
      </c>
      <c r="E177" s="50">
        <v>18</v>
      </c>
      <c r="F177" s="43"/>
      <c r="G177" s="47">
        <f>E177*F177</f>
        <v>0</v>
      </c>
    </row>
    <row r="178" spans="2:7" s="61" customFormat="1" x14ac:dyDescent="0.25">
      <c r="B178" s="37">
        <v>14.48</v>
      </c>
      <c r="C178" s="48" t="s">
        <v>72</v>
      </c>
      <c r="D178" s="54" t="s">
        <v>23</v>
      </c>
      <c r="E178" s="40">
        <v>9</v>
      </c>
      <c r="F178" s="41"/>
      <c r="G178" s="47">
        <f>E178*F178</f>
        <v>0</v>
      </c>
    </row>
    <row r="179" spans="2:7" s="61" customFormat="1" x14ac:dyDescent="0.25">
      <c r="B179" s="37">
        <v>14.49</v>
      </c>
      <c r="C179" s="48" t="s">
        <v>73</v>
      </c>
      <c r="D179" s="54" t="s">
        <v>23</v>
      </c>
      <c r="E179" s="40">
        <v>18</v>
      </c>
      <c r="F179" s="41"/>
      <c r="G179" s="47">
        <f>E179*F179</f>
        <v>0</v>
      </c>
    </row>
    <row r="180" spans="2:7" x14ac:dyDescent="0.25">
      <c r="B180" s="15"/>
      <c r="C180" s="25" t="s">
        <v>74</v>
      </c>
      <c r="D180" s="15"/>
      <c r="E180" s="15"/>
      <c r="F180" s="18"/>
      <c r="G180" s="18"/>
    </row>
    <row r="181" spans="2:7" s="61" customFormat="1" x14ac:dyDescent="0.25">
      <c r="B181" s="24">
        <v>14.5</v>
      </c>
      <c r="C181" s="55" t="s">
        <v>75</v>
      </c>
      <c r="D181" s="49" t="s">
        <v>23</v>
      </c>
      <c r="E181" s="50">
        <v>10</v>
      </c>
      <c r="F181" s="56"/>
      <c r="G181" s="42">
        <f>E181*F181</f>
        <v>0</v>
      </c>
    </row>
    <row r="182" spans="2:7" s="61" customFormat="1" ht="17.25" x14ac:dyDescent="0.25">
      <c r="B182" s="24">
        <v>14.51</v>
      </c>
      <c r="C182" s="55" t="s">
        <v>76</v>
      </c>
      <c r="D182" s="49" t="s">
        <v>27</v>
      </c>
      <c r="E182" s="50">
        <v>560</v>
      </c>
      <c r="F182" s="41"/>
      <c r="G182" s="42">
        <f>E182*F182</f>
        <v>0</v>
      </c>
    </row>
    <row r="183" spans="2:7" s="61" customFormat="1" ht="25.5" x14ac:dyDescent="0.25">
      <c r="B183" s="24">
        <v>14.52</v>
      </c>
      <c r="C183" s="55" t="s">
        <v>77</v>
      </c>
      <c r="D183" s="49" t="s">
        <v>23</v>
      </c>
      <c r="E183" s="57">
        <v>12</v>
      </c>
      <c r="F183" s="58"/>
      <c r="G183" s="42">
        <f>E183*F183</f>
        <v>0</v>
      </c>
    </row>
    <row r="184" spans="2:7" s="61" customFormat="1" x14ac:dyDescent="0.25">
      <c r="B184" s="68"/>
      <c r="C184" s="69"/>
      <c r="D184" s="68"/>
      <c r="E184" s="68"/>
      <c r="F184" s="70"/>
      <c r="G184" s="71"/>
    </row>
    <row r="185" spans="2:7" x14ac:dyDescent="0.25">
      <c r="B185" s="72"/>
      <c r="C185" s="27" t="s">
        <v>14</v>
      </c>
      <c r="D185" s="28"/>
      <c r="E185" s="29"/>
      <c r="F185" s="30"/>
      <c r="G185" s="31">
        <f>SUM(G6:G184)</f>
        <v>0</v>
      </c>
    </row>
    <row r="186" spans="2:7" x14ac:dyDescent="0.25">
      <c r="B186" s="72"/>
      <c r="C186" s="27" t="s">
        <v>105</v>
      </c>
      <c r="D186" s="28"/>
      <c r="E186" s="32"/>
      <c r="F186" s="33" t="s">
        <v>82</v>
      </c>
      <c r="G186" s="34">
        <f>G185*22/100</f>
        <v>0</v>
      </c>
    </row>
    <row r="187" spans="2:7" x14ac:dyDescent="0.25">
      <c r="B187" s="72"/>
      <c r="C187" s="27" t="s">
        <v>15</v>
      </c>
      <c r="D187" s="28"/>
      <c r="E187" s="32"/>
      <c r="F187" s="33" t="s">
        <v>82</v>
      </c>
      <c r="G187" s="34">
        <f>G185*3/100</f>
        <v>0</v>
      </c>
    </row>
    <row r="188" spans="2:7" x14ac:dyDescent="0.25">
      <c r="B188" s="72"/>
      <c r="C188" s="27" t="s">
        <v>16</v>
      </c>
      <c r="D188" s="28"/>
      <c r="E188" s="32"/>
      <c r="F188" s="33" t="s">
        <v>82</v>
      </c>
      <c r="G188" s="34">
        <f>G185*5/100</f>
        <v>0</v>
      </c>
    </row>
    <row r="189" spans="2:7" x14ac:dyDescent="0.25">
      <c r="B189" s="72"/>
      <c r="C189" s="27" t="s">
        <v>17</v>
      </c>
      <c r="D189" s="28"/>
      <c r="E189" s="32"/>
      <c r="F189" s="33" t="s">
        <v>82</v>
      </c>
      <c r="G189" s="34">
        <f>G188*16/100</f>
        <v>0</v>
      </c>
    </row>
    <row r="190" spans="2:7" x14ac:dyDescent="0.25">
      <c r="B190" s="72"/>
      <c r="C190" s="27" t="s">
        <v>18</v>
      </c>
      <c r="D190" s="28"/>
      <c r="E190" s="29"/>
      <c r="F190" s="35"/>
      <c r="G190" s="31">
        <f>SUM(G185:G189)</f>
        <v>0</v>
      </c>
    </row>
    <row r="195" spans="8:8" x14ac:dyDescent="0.25">
      <c r="H195" s="65"/>
    </row>
  </sheetData>
  <mergeCells count="2">
    <mergeCell ref="B2:G2"/>
    <mergeCell ref="B3:G3"/>
  </mergeCells>
  <printOptions horizontalCentered="1"/>
  <pageMargins left="0.7" right="0.7" top="0.75" bottom="0.75" header="0.3" footer="0.3"/>
  <pageSetup paperSize="9" scale="65"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2</vt:lpstr>
      <vt:lpstr>'Anexo 2'!Área_de_impresión</vt:lpstr>
      <vt:lpstr>'Anexo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2019-06-07T16:00:54Z</dcterms:modified>
</cp:coreProperties>
</file>