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465" windowWidth="20415" windowHeight="14400"/>
  </bookViews>
  <sheets>
    <sheet name="Automatizacion Espacios Fisicos" sheetId="2" r:id="rId1"/>
  </sheets>
  <definedNames>
    <definedName name="_xlnm.Print_Area" localSheetId="0">'Automatizacion Espacios Fisicos'!$B$1:$G$87</definedName>
  </definedNames>
  <calcPr calcId="179021"/>
</workbook>
</file>

<file path=xl/calcChain.xml><?xml version="1.0" encoding="utf-8"?>
<calcChain xmlns="http://schemas.openxmlformats.org/spreadsheetml/2006/main">
  <c r="G53" i="2" l="1"/>
  <c r="G37" i="2"/>
  <c r="G70" i="2" l="1"/>
  <c r="G71" i="2"/>
  <c r="G72" i="2"/>
  <c r="G73" i="2"/>
  <c r="G74" i="2"/>
  <c r="G75" i="2"/>
  <c r="G76" i="2"/>
  <c r="G77" i="2"/>
  <c r="G69" i="2"/>
  <c r="G58" i="2"/>
  <c r="G59" i="2"/>
  <c r="G60" i="2"/>
  <c r="G61" i="2"/>
  <c r="G62" i="2"/>
  <c r="G63" i="2"/>
  <c r="G64" i="2"/>
  <c r="G65" i="2"/>
  <c r="G66" i="2"/>
  <c r="G67" i="2"/>
  <c r="G57" i="2"/>
  <c r="B69" i="2"/>
  <c r="B70" i="2" s="1"/>
  <c r="B71" i="2" s="1"/>
  <c r="B72" i="2" s="1"/>
  <c r="B73" i="2" s="1"/>
  <c r="B74" i="2" s="1"/>
  <c r="B75" i="2" s="1"/>
  <c r="B76" i="2" s="1"/>
  <c r="B77" i="2" s="1"/>
  <c r="B57" i="2"/>
  <c r="B58" i="2" s="1"/>
  <c r="B59" i="2" s="1"/>
  <c r="B60" i="2" s="1"/>
  <c r="B61" i="2" s="1"/>
  <c r="B62" i="2" s="1"/>
  <c r="B63" i="2" s="1"/>
  <c r="B64" i="2" s="1"/>
  <c r="B65" i="2" s="1"/>
  <c r="B66" i="2" s="1"/>
  <c r="B67" i="2" s="1"/>
  <c r="E20" i="2"/>
  <c r="G20" i="2" s="1"/>
  <c r="E17" i="2"/>
  <c r="G17" i="2" s="1"/>
  <c r="G12" i="2"/>
  <c r="G13" i="2"/>
  <c r="G14" i="2"/>
  <c r="G15" i="2"/>
  <c r="G16" i="2"/>
  <c r="G18" i="2"/>
  <c r="G19" i="2"/>
  <c r="G21" i="2"/>
  <c r="G22" i="2"/>
  <c r="G23" i="2"/>
  <c r="G24" i="2"/>
  <c r="G41" i="2" l="1"/>
  <c r="G54" i="2" l="1"/>
  <c r="G40" i="2" l="1"/>
  <c r="G36" i="2" l="1"/>
  <c r="G35" i="2"/>
  <c r="G79" i="2"/>
  <c r="B79" i="2"/>
  <c r="G55" i="2"/>
  <c r="G52" i="2"/>
  <c r="G51" i="2"/>
  <c r="G50" i="2"/>
  <c r="G49" i="2"/>
  <c r="G48" i="2"/>
  <c r="G47" i="2"/>
  <c r="G46" i="2"/>
  <c r="B46" i="2"/>
  <c r="B47" i="2" s="1"/>
  <c r="B48" i="2" s="1"/>
  <c r="B49" i="2" s="1"/>
  <c r="B50" i="2" s="1"/>
  <c r="B51" i="2" s="1"/>
  <c r="B52" i="2" s="1"/>
  <c r="B53" i="2" s="1"/>
  <c r="B54" i="2" s="1"/>
  <c r="B55" i="2" s="1"/>
  <c r="G44" i="2"/>
  <c r="B44" i="2"/>
  <c r="G42" i="2"/>
  <c r="G39" i="2"/>
  <c r="B39" i="2"/>
  <c r="B40" i="2" s="1"/>
  <c r="B41" i="2" s="1"/>
  <c r="B42" i="2" s="1"/>
  <c r="B35" i="2"/>
  <c r="B36" i="2" s="1"/>
  <c r="B37" i="2" s="1"/>
  <c r="G33" i="2"/>
  <c r="G32" i="2"/>
  <c r="G31" i="2"/>
  <c r="G30" i="2"/>
  <c r="B30" i="2"/>
  <c r="B31" i="2" s="1"/>
  <c r="B32" i="2" s="1"/>
  <c r="B33" i="2" s="1"/>
  <c r="G28" i="2"/>
  <c r="G27" i="2"/>
  <c r="G26" i="2"/>
  <c r="B26" i="2"/>
  <c r="B27" i="2" s="1"/>
  <c r="B28" i="2" s="1"/>
  <c r="G11" i="2"/>
  <c r="G10" i="2"/>
  <c r="G9" i="2"/>
  <c r="G8" i="2"/>
  <c r="B7" i="2"/>
  <c r="B8" i="2" s="1"/>
  <c r="B9" i="2" s="1"/>
  <c r="B10" i="2" s="1"/>
  <c r="B11" i="2" s="1"/>
  <c r="B12" i="2" s="1"/>
  <c r="B13" i="2" s="1"/>
  <c r="B14" i="2" s="1"/>
  <c r="B15" i="2" s="1"/>
  <c r="B16" i="2" s="1"/>
  <c r="B17" i="2" s="1"/>
  <c r="B18" i="2" s="1"/>
  <c r="B19" i="2" s="1"/>
  <c r="B20" i="2" s="1"/>
  <c r="B21" i="2" s="1"/>
  <c r="B22" i="2" s="1"/>
  <c r="B23" i="2" s="1"/>
  <c r="B24" i="2" s="1"/>
  <c r="G81" i="2" l="1"/>
  <c r="G82" i="2" l="1"/>
  <c r="G83" i="2"/>
  <c r="G84" i="2"/>
  <c r="G86" i="2" s="1"/>
  <c r="G85" i="2" l="1"/>
  <c r="G87" i="2" s="1"/>
</calcChain>
</file>

<file path=xl/sharedStrings.xml><?xml version="1.0" encoding="utf-8"?>
<sst xmlns="http://schemas.openxmlformats.org/spreadsheetml/2006/main" count="154" uniqueCount="94">
  <si>
    <t>Anexo 2 CANTIDADES DE OBRA</t>
  </si>
  <si>
    <t>Ítem</t>
  </si>
  <si>
    <t xml:space="preserve">Descripción </t>
  </si>
  <si>
    <t>Unidad</t>
  </si>
  <si>
    <t>Cantidad</t>
  </si>
  <si>
    <t>Valor Unitario</t>
  </si>
  <si>
    <t>Valor Total</t>
  </si>
  <si>
    <t>SUBTOTAL COSTOS DIRECTOS</t>
  </si>
  <si>
    <t>IMPREVISTO</t>
  </si>
  <si>
    <t>UTILIDAD</t>
  </si>
  <si>
    <t>TOTAL OBRA</t>
  </si>
  <si>
    <t>Programación y puesta en funcionamiento</t>
  </si>
  <si>
    <t>ADMINISTRACIÓN</t>
  </si>
  <si>
    <t>GLOBAL</t>
  </si>
  <si>
    <t>m2</t>
  </si>
  <si>
    <t>Desmonte, retiro y disposición final de cielo raso existente en icopor y fibra.</t>
  </si>
  <si>
    <t>SUBTOTAL C.D. + A.I.U</t>
  </si>
  <si>
    <t>IVA ( Sobre utilidad )</t>
  </si>
  <si>
    <t>Un</t>
  </si>
  <si>
    <t>Suministro e instalación de actuador dimmer para manejo de iluminación LED con driver 0 a 10v, marca BITICINO</t>
  </si>
  <si>
    <t>Construcción de muro en súper board de 10 mm, con refuerzo para video Wall y entrepaños según diseños para alojar equipos. Incluye estuco pintura y estructura metálica cada 40 cm</t>
  </si>
  <si>
    <t>Suministro e instalación de soportes expansibles para video Wall 2x2 para monitores de 55"</t>
  </si>
  <si>
    <t>Sistema de sonido</t>
  </si>
  <si>
    <t>Control de Iluminacion</t>
  </si>
  <si>
    <t>Video wall</t>
  </si>
  <si>
    <t>Suministro e instalacion de extractor de audios HDMI marca ATEM</t>
  </si>
  <si>
    <t>Suministro e instalación de IRX II estación de puertos infrarrojos y puertos RS-232 para la integración y control de equipos de audio y video y cualquier equipo electrónico que tenga puertos IR Y RS232. Marca VANTAGE</t>
  </si>
  <si>
    <t>GL</t>
  </si>
  <si>
    <t>Suministro e instalacion de apple ipad pro 9,7" 32gb wi-fi gris espacial con soporte para mesa Marca APPLE</t>
  </si>
  <si>
    <t xml:space="preserve">Suministro e instalacion mando doble para manejo manual de la iluminacion </t>
  </si>
  <si>
    <t>Suministro e instalacion de switch de 16 puertos gigabit ethernet Marca Tp Link</t>
  </si>
  <si>
    <t>Sistema de video conferencia</t>
  </si>
  <si>
    <t>Suministro e instalacion de sistema de camara para  video conferencia logitech cc30003</t>
  </si>
  <si>
    <t>Contrución de cielo falso en gyplac, incluye modulación y refuerzo para luminarias y pintura</t>
  </si>
  <si>
    <t xml:space="preserve">Suministro e instalación de sistema de microfoneria tipo audiencia, la cual consta de 1 estación moderadora, 8 estaciones para participantes, micrófonos con parlantes incorporado para monitor individual de audio, control independiente de nivel de audio, indicador LED, salida para audífonos independientes por cada micrófono, unidad controladora con parlante incorporado para monitoreo, salidas balanceadas, salida para grabación, capacidad para recibir hasta 64 micrófonos por un solo cable balanceado XLR </t>
  </si>
  <si>
    <t>Sistema de amplificacion de audio multicanal clase D, 250w maximo con trasformador de linea, 4 parlantes de 30 w  RMS cada uno, 6.5 con driver de 1", respuesta en frecuencia 60Hz - 20 kHz, dispersion 130º, incluye soporte para montaje en pared. Marca QSC</t>
  </si>
  <si>
    <t>XX%</t>
  </si>
  <si>
    <t>Sistema de persianas</t>
  </si>
  <si>
    <t>Suministro e instalación de Luminaria tipo Panel LED con driver independiente. Montaje de incrustar en cielo raso. Proyección uniforme de la luz. fuente de iluminación lateral basada en LED SMD y difusor opalizado. Ultra delgado y liviano con disipador de calor integrado. Opción de instalación colgante . Driver atenuable tipo 0-10V para integrar la luminaria con un sistema o tablero de control de iluminación 100-277 voltaje de operación flujo luminoso 3500 Lm, fp&gt; 0.9, potencia 45 W, temperatura de color 6000 IRC 80m ángulo de apertura 100°, Dimensiones 595x595x10.5 mm, vida útil 50.000 horas. SYLVANIA ref P27390
Incluye la instalación de cada una de las luminarias en las perforaciones dejadas en el cielo raso</t>
  </si>
  <si>
    <t>Puerta en aluminio plegable de 2,70 de ancho por  0,9 de alto</t>
  </si>
  <si>
    <t>Suministro e instalación de monitor industrial de  55"  led /700 nit / led ips fhd 1920 x 1080/marco ultra delgado bezel to bezel  3,5mm, /led / hdmi(1), dvi (1), display port (1), rs232c(1), rj45 (1), usb(1), vesa 600 x 400 / súper sing v for dymanic layout.  Marca LG modelo 55lv77a incluye  cables HDMI, cables de red, cables de poder, y todos los ementos requeridos para el correcto funcionamiento y operación del equipo.</t>
  </si>
  <si>
    <t>Suministro e instalación de vía connect pro sistema para conectar vía inalámbrica desde cualquier computador contenido al video Wall marca KRAMER</t>
  </si>
  <si>
    <t>Gl</t>
  </si>
  <si>
    <t>Suministro e instalación de blackout motorizado con dimensiones 1.80 m, para las ventanas del recinto</t>
  </si>
  <si>
    <t>Suministro e instalacion mando triple para manejo manual de cortinas.</t>
  </si>
  <si>
    <t>Sistema de integracion</t>
  </si>
  <si>
    <t>Suministro e instalación de actuador DIN de 4 relés para menejo de motores y blackout incluye fuente de alimentacion y cableado. Marca BITICINO</t>
  </si>
  <si>
    <t>Suministro e instalación de controlador infusión ic din II para integración de equipos de audio, video, manejo de iluminación y blackouts. Debe contar integración puertos infrarrojos y RS-232. Marca VANTAGE</t>
  </si>
  <si>
    <t>Gabinete tipo riel de 72 modulos LEGRAND, SCHNEIDER</t>
  </si>
  <si>
    <t>Programación del sistema de automatización, puesta a punto y entrega del sistema, Suministro e instalacion de licencias para los diferentes dispositivos</t>
  </si>
  <si>
    <t>Suministro e instalación de web server F454 para integración de a las redes la y aplicaciones, incluye fuente de alimentacion. Marca BTICINO</t>
  </si>
  <si>
    <t>Suministro e instalacion de router wifi de 3 antenas gigabit doble banda tl wdr4300 Marca Tp Link</t>
  </si>
  <si>
    <t>Suministro e instalación de blackout motorizado con dimensiones 2.4 m, para cada una de las ventanas del recinto y para el video proyector exstente</t>
  </si>
  <si>
    <t>Instalacion de Face plate para conexión de computadore externos al sistema de video wall o video proyector existente</t>
  </si>
  <si>
    <t>Suministro e instalación de grabador de audio profesional marca Denon que permite grabar en sd o usb con calidad profesional en formatos wav y mp3</t>
  </si>
  <si>
    <t>Suministro e instalacion de pantalla de proyeccion motorizada para video proyector existente</t>
  </si>
  <si>
    <t>Suministro e instalacion de insumos y accesorios (tornillos, tuercas, arandelas, amarras, velcro, adaptadores, curvas, conectores, abrazaderas, elementos de fijacion y soporte), cableado, fuente de poder para red, video e ir tuberia canalizaciones, canaletas de piso, cable de red cat 6, cableado electrico y ascesorios necesarios para la puesta en funcioncionamiento y operacion del sistema</t>
  </si>
  <si>
    <t>OBRAS DE AUTOMATIZACIÓN ESPACIOS FÍSICOS</t>
  </si>
  <si>
    <t>Obra civil e Infraestructura electrica</t>
  </si>
  <si>
    <t>Construcción de muro en súper board de 10 mm a dos caras, com murete de concreto en la base, estuco y pintura</t>
  </si>
  <si>
    <t>Pase en placa según plano de piscinas con saca nucleo de 1" para pases de tuberia electrica y de control. Incluye resane  de la placa.</t>
  </si>
  <si>
    <t>ml</t>
  </si>
  <si>
    <t>Demolicion de asfalto y retiro de material sobrante</t>
  </si>
  <si>
    <t>Pavimento de 12 cm de espesor, realizado con mezcla bituminosa en frío de asfalto composición densa, con agregado granítico de 6 mm de tamaño máximo.</t>
  </si>
  <si>
    <t>Caja de paso en concreto 50 x 50 interior tipo empresa de energia de pereira</t>
  </si>
  <si>
    <t>Suministro e instalacion de tuberia PVC de 2" de diametro para instalacion de alimentador de baja tension desde la subestacion del edificio de aguas hasta afloramiento en poste</t>
  </si>
  <si>
    <t>Acometida electrica en cable 6 AWG en la siguiente configuracion 2F#6+1N#6+1T#10 incluye guaya galvanizada de 1/8" en el tramo aereo.</t>
  </si>
  <si>
    <t>Afloramiento en tuberia conduit IMC de 2" en cada uno de los postes, inclye capacete</t>
  </si>
  <si>
    <t>Construcion de base en concreto para instalcion de talanqueras, según plano 46x121 cm y muestras instaladas en las porterias</t>
  </si>
  <si>
    <t>Construcion de base en concreto para instalcion de talanqueras, según plano 46x187 cm y muestras instaladas en las porterias</t>
  </si>
  <si>
    <t>Control de accesos piscina</t>
  </si>
  <si>
    <t>Suministro e instalación de gabinete metálico con los siguientes elementos: una (1) controladoras C3-400 marca ZKTeco, fuente de poder a DC 12/3A swicheada con capacidad de baterías, cuatro (4) relés de salida externa para cada una de las salidas del controlador, canaleta ranurada, cableado de interconexión y borneras de salida para cada una de los elementos de entrada y salida.</t>
  </si>
  <si>
    <t>Suministro e instalación de lectora de acceso HID R10.</t>
  </si>
  <si>
    <t>Suministro e instalación de UPS de 2 Kva para controladora</t>
  </si>
  <si>
    <t>Suministro de batería 12V 7Amp para fuente swicheada de las controladoras.</t>
  </si>
  <si>
    <t>Torniquete bidirecional en acero brazo abatible, con pictogramas, y troqueles para montaje de lectoras, brazos bidirecionales a 120°, acabado en acero inoxidable, sensor optico de giro y fuente universal de tension de 85 a 250 Voltios</t>
  </si>
  <si>
    <t>Manilla RFID de silicona , Frecuencia 13.56 MHz, MIFARE 1K(NXP, MF1 S50), ISO14443A; 32(bit); 1024(Byte)</t>
  </si>
  <si>
    <t xml:space="preserve">Instalación de punto sencillo de datos en cat 6 marca AMP. Desde rack de comunicaciones hasta gabinete de control de acceso. Incluye Cableado, Jacks en salida y en el rack, ponchado y certificación del punto. </t>
  </si>
  <si>
    <t>Suministro e instalación de salida para lectora de acceso en tubería EMT de 3/4", cable UTP desde tablero de control de acceso hasta torniquete. se debe incrustar la tuberia en el piso segun ubicacion del torniquete y resanar con el mismo material existente.</t>
  </si>
  <si>
    <t>Cable de control Torniquete en cable encauchetado 2x18</t>
  </si>
  <si>
    <t>Ml</t>
  </si>
  <si>
    <t>Control de acceso porteria Jorge Roa</t>
  </si>
  <si>
    <t>Suministro e instalación de gabinete metálico tipo intemperie y según muestran los planos con los siguientes elementos: una (1) controladoras ACX-4-0080000,  fuente de poder a 12 VDC 60 W swicheada con capacidad de baterías, cuatro (4) relés de salida externa para cada una de las salidas del controlador, canaleta ranurada, cableado de interconexión y borneras de salida para cada una de los elementos de entrada y salida. El gabinete debe estar en capacidad de albergar los breakers tipo riel, con sus correspodnientes elementos para alimentar electricamente las talanqueras.</t>
  </si>
  <si>
    <t xml:space="preserve">Suministro e isntalacion de poste en acero inoxidable para instalacion de lectoras según muestra  </t>
  </si>
  <si>
    <t>Suministro e instalación de UPS de 3 Kva para controladora</t>
  </si>
  <si>
    <t>Suministro e instalacion de cable encauchetado desde 3x12 desde gabinete de control hasta cada una de las talanqueras como salida electrica</t>
  </si>
  <si>
    <t>Suministro e instalacion de cable encauchetado desde 2x18 desde gabinete de control hasta cada una de las talanqueras como control</t>
  </si>
  <si>
    <t>Suministro e instalacion de cable UTP cat 6</t>
  </si>
  <si>
    <t>Corte en asfalto con maquina para tuberia electricas y de control y bases de talanqueras, en parqueaero Jorge Roa, mediante maquina cortadora de piso.</t>
  </si>
  <si>
    <t>Excavación de zanjas en zona verde para alojamiento de la red de, de hasta 20 cm de anchura y 30 cm de profundidad, con medios manuales y tapado manual de la misma. y disposicion final de material sobrante</t>
  </si>
  <si>
    <t>Suministro e instalacion de Tuberia PVC 3/4 para redes electricas y de comunicaicones parqueadero ROA.</t>
  </si>
  <si>
    <t>Suministro e instalación de salida eléctrica en tubería EMT de 3/4", desde la UPS tablero eléctrico  hasta: Tablero control de accesos. El circuito debe instalarse en cable encauchetado No. 12 AWG para fases, neutro y tierra y cable de continuidad en cable 14 AWG. Incluye Breaker de tipo riel de 1x6.</t>
  </si>
  <si>
    <t>Suministro e instalación de salida eléctrica en tubería EMT de 3/4", desde tablero eléctrico  hasta: Torniquete de control de accesos. El circuito debe instalarse en cable encauchetado No. 12 AWG para fases, neutro y tierra y cable de continuidad en cable 14 AWG. Incluye breaker de incrustar de 2x6. se debe incrustar la tuberia en el piso segun ubicacion del torniquete y resanar con el mismo material existente.</t>
  </si>
  <si>
    <t>Suministro e instalacion de talanquera de alto desempeño electromecanismo de 24V, uso muy intensivo, apertura de 90º en 2 seg, alimentacion principal 220V, refencia QIK 7EH DITEC, vara hasta 5.8 metros,  Par: 70Nm, incluye resorte QIK4, Barrera foto electrica XEL2, Poste metalico para barrera, Loop detector magnetico para detecion de masa, Barra de apoyo para vara.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</si>
</sst>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_-;\-* #,##0_-;_-* &quot;-&quot;_-;_-@_-"/>
    <numFmt numFmtId="165" formatCode="_(&quot;$&quot;* #,##0.00_);_(&quot;$&quot;* \(#,##0.00\);_(&quot;$&quot;* &quot;-&quot;??_);_(@_)"/>
    <numFmt numFmtId="166" formatCode="_-* #,##0.00\ _€_-;\-* #,##0.00\ _€_-;_-* &quot;-&quot;??\ _€_-;_-@_-"/>
    <numFmt numFmtId="167" formatCode="&quot;$&quot;\ #,##0"/>
    <numFmt numFmtId="168" formatCode="0.0"/>
    <numFmt numFmtId="169" formatCode="_(&quot;$&quot;\ * #,##0_);_(&quot;$&quot;\ * \(#,##0\);_(&quot;$&quot;\ * &quot;-&quot;??_);_(@_)"/>
  </numFmts>
  <fonts count="8"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1"/>
    </font>
    <font>
      <sz val="11"/>
      <color theme="1"/>
      <name val="Calibri"/>
      <family val="2"/>
    </font>
    <font>
      <b/>
      <sz val="11"/>
      <color theme="1"/>
      <name val="Calibri"/>
      <family val="2"/>
      <scheme val="minor"/>
    </font>
    <font>
      <sz val="12"/>
      <color theme="1"/>
      <name val="Calibri"/>
      <family val="2"/>
    </font>
  </fonts>
  <fills count="3">
    <fill>
      <patternFill patternType="none"/>
    </fill>
    <fill>
      <patternFill patternType="gray125"/>
    </fill>
    <fill>
      <patternFill patternType="solid">
        <fgColor theme="0" tint="-0.149967955565050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4">
    <xf numFmtId="0" fontId="0" fillId="0" borderId="0"/>
    <xf numFmtId="0" fontId="4" fillId="0" borderId="0"/>
    <xf numFmtId="165"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35">
    <xf numFmtId="0" fontId="0" fillId="0" borderId="0" xfId="0"/>
    <xf numFmtId="0" fontId="3" fillId="0" borderId="1" xfId="5" applyFont="1" applyBorder="1" applyAlignment="1">
      <alignment horizontal="justify" vertical="center" wrapText="1"/>
    </xf>
    <xf numFmtId="0" fontId="3" fillId="0" borderId="0" xfId="0" applyFont="1"/>
    <xf numFmtId="0" fontId="6" fillId="0" borderId="1" xfId="5" applyFont="1" applyBorder="1" applyAlignment="1">
      <alignment horizontal="center" vertical="center"/>
    </xf>
    <xf numFmtId="0" fontId="6" fillId="0" borderId="1" xfId="5" applyFont="1" applyBorder="1" applyAlignment="1">
      <alignment horizontal="justify" vertical="center" wrapText="1"/>
    </xf>
    <xf numFmtId="168" fontId="6" fillId="2" borderId="1" xfId="5" applyNumberFormat="1" applyFont="1" applyFill="1" applyBorder="1" applyAlignment="1">
      <alignment horizontal="center" vertical="center"/>
    </xf>
    <xf numFmtId="0" fontId="6" fillId="2" borderId="0" xfId="5" applyFont="1" applyFill="1" applyBorder="1" applyAlignment="1">
      <alignment horizontal="left" vertical="center"/>
    </xf>
    <xf numFmtId="0" fontId="3" fillId="2" borderId="0" xfId="5" applyFont="1" applyFill="1" applyBorder="1" applyAlignment="1">
      <alignment horizontal="center" vertical="center"/>
    </xf>
    <xf numFmtId="167" fontId="3" fillId="2" borderId="0" xfId="5" applyNumberFormat="1" applyFont="1" applyFill="1" applyBorder="1" applyAlignment="1">
      <alignment horizontal="center" vertical="center"/>
    </xf>
    <xf numFmtId="2" fontId="6" fillId="0" borderId="1" xfId="5" applyNumberFormat="1" applyFont="1" applyFill="1" applyBorder="1" applyAlignment="1">
      <alignment horizontal="center" vertical="center"/>
    </xf>
    <xf numFmtId="0" fontId="3" fillId="0" borderId="1" xfId="5" applyFont="1" applyBorder="1" applyAlignment="1">
      <alignment horizontal="center" vertical="center"/>
    </xf>
    <xf numFmtId="167" fontId="3" fillId="0" borderId="1" xfId="5" applyNumberFormat="1" applyFont="1" applyBorder="1" applyAlignment="1">
      <alignment horizontal="center" vertical="center"/>
    </xf>
    <xf numFmtId="168" fontId="6" fillId="2" borderId="3" xfId="5" applyNumberFormat="1" applyFont="1" applyFill="1" applyBorder="1" applyAlignment="1">
      <alignment horizontal="center" vertical="center"/>
    </xf>
    <xf numFmtId="167" fontId="3" fillId="0" borderId="0" xfId="0" applyNumberFormat="1" applyFont="1"/>
    <xf numFmtId="0" fontId="6" fillId="2" borderId="1" xfId="5" applyFont="1" applyFill="1" applyBorder="1" applyAlignment="1">
      <alignment horizontal="left" vertical="center"/>
    </xf>
    <xf numFmtId="0" fontId="3" fillId="2" borderId="1" xfId="5" applyFont="1" applyFill="1" applyBorder="1" applyAlignment="1">
      <alignment horizontal="center" vertical="center"/>
    </xf>
    <xf numFmtId="167" fontId="3" fillId="2" borderId="1" xfId="5" applyNumberFormat="1" applyFont="1" applyFill="1" applyBorder="1" applyAlignment="1">
      <alignment horizontal="center" vertical="center"/>
    </xf>
    <xf numFmtId="167" fontId="6" fillId="0" borderId="1" xfId="5" applyNumberFormat="1" applyFont="1" applyBorder="1" applyAlignment="1">
      <alignment horizontal="center" vertical="center"/>
    </xf>
    <xf numFmtId="9" fontId="3" fillId="0" borderId="1" xfId="5" applyNumberFormat="1" applyFont="1" applyBorder="1" applyAlignment="1">
      <alignment horizontal="center" vertical="center" wrapText="1"/>
    </xf>
    <xf numFmtId="167" fontId="3" fillId="0" borderId="2" xfId="5" applyNumberFormat="1" applyFont="1" applyBorder="1" applyAlignment="1">
      <alignment horizontal="center" vertical="center"/>
    </xf>
    <xf numFmtId="167" fontId="6" fillId="0" borderId="2" xfId="5" applyNumberFormat="1" applyFont="1" applyBorder="1" applyAlignment="1">
      <alignment horizontal="center" vertical="center"/>
    </xf>
    <xf numFmtId="167" fontId="3" fillId="0" borderId="0" xfId="5" applyNumberFormat="1" applyFont="1" applyBorder="1" applyAlignment="1">
      <alignment horizontal="right" vertical="center"/>
    </xf>
    <xf numFmtId="169" fontId="3" fillId="0" borderId="0" xfId="2" applyNumberFormat="1" applyFont="1"/>
    <xf numFmtId="0" fontId="3" fillId="0" borderId="0" xfId="5" applyFont="1" applyAlignment="1">
      <alignment horizontal="right"/>
    </xf>
    <xf numFmtId="167" fontId="3" fillId="0" borderId="0" xfId="5" applyNumberFormat="1" applyFont="1" applyAlignment="1">
      <alignment horizontal="right"/>
    </xf>
    <xf numFmtId="167" fontId="3" fillId="0" borderId="0" xfId="5" applyNumberFormat="1" applyFont="1"/>
    <xf numFmtId="0" fontId="3" fillId="0" borderId="1" xfId="0" applyFont="1" applyBorder="1" applyAlignment="1">
      <alignment vertical="center" wrapText="1"/>
    </xf>
    <xf numFmtId="0" fontId="0" fillId="0" borderId="1" xfId="5" applyFont="1" applyBorder="1" applyAlignment="1">
      <alignment horizontal="justify" vertical="center" wrapText="1"/>
    </xf>
    <xf numFmtId="0" fontId="7" fillId="0" borderId="1" xfId="0" applyFont="1" applyBorder="1" applyAlignment="1">
      <alignment vertical="center" wrapText="1"/>
    </xf>
    <xf numFmtId="0" fontId="2" fillId="0" borderId="1" xfId="5" applyFont="1" applyBorder="1" applyAlignment="1">
      <alignment horizontal="center" vertical="center"/>
    </xf>
    <xf numFmtId="0" fontId="1" fillId="0" borderId="1" xfId="5" applyFont="1" applyBorder="1" applyAlignment="1">
      <alignment horizontal="justify" vertical="center" wrapText="1"/>
    </xf>
    <xf numFmtId="0" fontId="1" fillId="0" borderId="1" xfId="5" applyFont="1" applyBorder="1" applyAlignment="1">
      <alignment horizontal="center" vertical="center"/>
    </xf>
    <xf numFmtId="0" fontId="6" fillId="0" borderId="0" xfId="5" applyFont="1" applyBorder="1" applyAlignment="1">
      <alignment horizontal="center"/>
    </xf>
    <xf numFmtId="0" fontId="6" fillId="0" borderId="0" xfId="5" applyFont="1" applyBorder="1" applyAlignment="1">
      <alignment horizontal="center" vertical="center" wrapText="1"/>
    </xf>
    <xf numFmtId="0" fontId="3" fillId="0" borderId="4" xfId="5" applyFont="1" applyBorder="1" applyAlignment="1">
      <alignment horizontal="center"/>
    </xf>
  </cellXfs>
  <cellStyles count="15">
    <cellStyle name="Bold text" xfId="6"/>
    <cellStyle name="Col header" xfId="10"/>
    <cellStyle name="Date" xfId="11"/>
    <cellStyle name="Date &amp; time" xfId="13"/>
    <cellStyle name="Excel Built-in Normal" xfId="1"/>
    <cellStyle name="Millares [0] 2" xfId="4"/>
    <cellStyle name="Millares 2" xfId="3"/>
    <cellStyle name="Moneda" xfId="2" builtinId="4"/>
    <cellStyle name="Moneda 2" xfId="2"/>
    <cellStyle name="Money" xfId="8"/>
    <cellStyle name="Normal" xfId="0" builtinId="0"/>
    <cellStyle name="Number" xfId="7"/>
    <cellStyle name="Percentage" xfId="9"/>
    <cellStyle name="Text" xfId="5"/>
    <cellStyle name="Time"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1">
          <a:schemeClr val="accent1"/>
        </a:fillRef>
        <a:effectRef idx="1">
          <a:schemeClr val="accent1"/>
        </a:effectRef>
        <a:fontRef idx="minor">
          <a:schemeClr val="lt1"/>
        </a:fontRef>
      </a:style>
    </a:spDef>
    <a:lnDef>
      <a:spPr/>
      <a:bodyPr/>
      <a:lstStyle/>
      <a:style>
        <a:lnRef idx="1">
          <a:schemeClr val="accent1"/>
        </a:lnRef>
        <a:fillRef idx="0">
          <a:schemeClr val="accent1"/>
        </a:fillRef>
        <a:effectRef idx="1">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11"/>
  <sheetViews>
    <sheetView tabSelected="1" view="pageBreakPreview" topLeftCell="A70" zoomScaleNormal="100" zoomScaleSheetLayoutView="100" workbookViewId="0">
      <selection activeCell="E54" sqref="E54"/>
    </sheetView>
  </sheetViews>
  <sheetFormatPr baseColWidth="10" defaultColWidth="11.42578125" defaultRowHeight="15" x14ac:dyDescent="0.25"/>
  <cols>
    <col min="1" max="1" width="11.42578125" style="2"/>
    <col min="2" max="2" width="8.42578125" style="2" customWidth="1"/>
    <col min="3" max="3" width="72.42578125" style="2" customWidth="1"/>
    <col min="4" max="4" width="11.42578125" style="2"/>
    <col min="5" max="5" width="11.42578125" style="2" bestFit="1" customWidth="1"/>
    <col min="6" max="6" width="14.140625" style="2" customWidth="1"/>
    <col min="7" max="7" width="17.42578125" style="2" bestFit="1" customWidth="1"/>
    <col min="8" max="8" width="11.42578125" style="2" bestFit="1" customWidth="1"/>
    <col min="9" max="16384" width="11.42578125" style="2"/>
  </cols>
  <sheetData>
    <row r="1" spans="2:7" x14ac:dyDescent="0.25">
      <c r="B1" s="32" t="s">
        <v>0</v>
      </c>
      <c r="C1" s="32"/>
      <c r="D1" s="32"/>
      <c r="E1" s="32"/>
      <c r="F1" s="32"/>
      <c r="G1" s="32"/>
    </row>
    <row r="2" spans="2:7" ht="21" customHeight="1" x14ac:dyDescent="0.25">
      <c r="B2" s="33" t="s">
        <v>57</v>
      </c>
      <c r="C2" s="33"/>
      <c r="D2" s="33"/>
      <c r="E2" s="33"/>
      <c r="F2" s="33"/>
      <c r="G2" s="33"/>
    </row>
    <row r="3" spans="2:7" x14ac:dyDescent="0.25">
      <c r="B3" s="32"/>
      <c r="C3" s="32"/>
      <c r="D3" s="32"/>
      <c r="E3" s="32"/>
      <c r="F3" s="32"/>
      <c r="G3" s="32"/>
    </row>
    <row r="4" spans="2:7" x14ac:dyDescent="0.25">
      <c r="B4" s="34"/>
      <c r="C4" s="34"/>
      <c r="D4" s="34"/>
      <c r="E4" s="34"/>
      <c r="F4" s="34"/>
      <c r="G4" s="34"/>
    </row>
    <row r="5" spans="2:7" x14ac:dyDescent="0.25">
      <c r="B5" s="3" t="s">
        <v>1</v>
      </c>
      <c r="C5" s="4" t="s">
        <v>2</v>
      </c>
      <c r="D5" s="3" t="s">
        <v>3</v>
      </c>
      <c r="E5" s="3" t="s">
        <v>4</v>
      </c>
      <c r="F5" s="3" t="s">
        <v>5</v>
      </c>
      <c r="G5" s="3" t="s">
        <v>6</v>
      </c>
    </row>
    <row r="6" spans="2:7" ht="6" customHeight="1" x14ac:dyDescent="0.25">
      <c r="B6" s="3"/>
      <c r="C6" s="4"/>
      <c r="D6" s="3"/>
      <c r="E6" s="3"/>
      <c r="F6" s="3"/>
      <c r="G6" s="3"/>
    </row>
    <row r="7" spans="2:7" x14ac:dyDescent="0.25">
      <c r="B7" s="5">
        <f>1</f>
        <v>1</v>
      </c>
      <c r="C7" s="6" t="s">
        <v>58</v>
      </c>
      <c r="D7" s="7"/>
      <c r="E7" s="7"/>
      <c r="F7" s="8"/>
      <c r="G7" s="8"/>
    </row>
    <row r="8" spans="2:7" x14ac:dyDescent="0.25">
      <c r="B8" s="9">
        <f>B7+0.01</f>
        <v>1.01</v>
      </c>
      <c r="C8" s="1" t="s">
        <v>15</v>
      </c>
      <c r="D8" s="10" t="s">
        <v>13</v>
      </c>
      <c r="E8" s="10">
        <v>1</v>
      </c>
      <c r="F8" s="11"/>
      <c r="G8" s="11">
        <f>E8*F8</f>
        <v>0</v>
      </c>
    </row>
    <row r="9" spans="2:7" ht="45" x14ac:dyDescent="0.25">
      <c r="B9" s="9">
        <f t="shared" ref="B9:B24" si="0">B8+0.01</f>
        <v>1.02</v>
      </c>
      <c r="C9" s="1" t="s">
        <v>20</v>
      </c>
      <c r="D9" s="10" t="s">
        <v>14</v>
      </c>
      <c r="E9" s="10">
        <v>35</v>
      </c>
      <c r="F9" s="11"/>
      <c r="G9" s="11">
        <f>E9*F9</f>
        <v>0</v>
      </c>
    </row>
    <row r="10" spans="2:7" x14ac:dyDescent="0.25">
      <c r="B10" s="9">
        <f t="shared" si="0"/>
        <v>1.03</v>
      </c>
      <c r="C10" s="1" t="s">
        <v>39</v>
      </c>
      <c r="D10" s="10" t="s">
        <v>18</v>
      </c>
      <c r="E10" s="10">
        <v>1</v>
      </c>
      <c r="F10" s="11"/>
      <c r="G10" s="11">
        <f>E10*F10</f>
        <v>0</v>
      </c>
    </row>
    <row r="11" spans="2:7" ht="30" x14ac:dyDescent="0.25">
      <c r="B11" s="9">
        <f t="shared" si="0"/>
        <v>1.04</v>
      </c>
      <c r="C11" s="1" t="s">
        <v>33</v>
      </c>
      <c r="D11" s="10" t="s">
        <v>14</v>
      </c>
      <c r="E11" s="10">
        <v>50</v>
      </c>
      <c r="F11" s="11"/>
      <c r="G11" s="11">
        <f>E11*F11</f>
        <v>0</v>
      </c>
    </row>
    <row r="12" spans="2:7" ht="30" x14ac:dyDescent="0.25">
      <c r="B12" s="9">
        <f t="shared" si="0"/>
        <v>1.05</v>
      </c>
      <c r="C12" s="1" t="s">
        <v>59</v>
      </c>
      <c r="D12" s="10" t="s">
        <v>14</v>
      </c>
      <c r="E12" s="10">
        <v>4</v>
      </c>
      <c r="F12" s="11"/>
      <c r="G12" s="11">
        <f t="shared" ref="G12:G24" si="1">E12*F12</f>
        <v>0</v>
      </c>
    </row>
    <row r="13" spans="2:7" ht="30" x14ac:dyDescent="0.25">
      <c r="B13" s="9">
        <f t="shared" si="0"/>
        <v>1.06</v>
      </c>
      <c r="C13" s="1" t="s">
        <v>60</v>
      </c>
      <c r="D13" s="10" t="s">
        <v>42</v>
      </c>
      <c r="E13" s="10">
        <v>1</v>
      </c>
      <c r="F13" s="11"/>
      <c r="G13" s="11">
        <f t="shared" si="1"/>
        <v>0</v>
      </c>
    </row>
    <row r="14" spans="2:7" ht="30" x14ac:dyDescent="0.25">
      <c r="B14" s="9">
        <f t="shared" si="0"/>
        <v>1.07</v>
      </c>
      <c r="C14" s="30" t="s">
        <v>88</v>
      </c>
      <c r="D14" s="10" t="s">
        <v>61</v>
      </c>
      <c r="E14" s="10">
        <v>150</v>
      </c>
      <c r="F14" s="11"/>
      <c r="G14" s="11">
        <f t="shared" si="1"/>
        <v>0</v>
      </c>
    </row>
    <row r="15" spans="2:7" x14ac:dyDescent="0.25">
      <c r="B15" s="9">
        <f t="shared" si="0"/>
        <v>1.08</v>
      </c>
      <c r="C15" s="30" t="s">
        <v>62</v>
      </c>
      <c r="D15" s="10" t="s">
        <v>14</v>
      </c>
      <c r="E15" s="10">
        <v>30</v>
      </c>
      <c r="F15" s="11"/>
      <c r="G15" s="11">
        <f t="shared" si="1"/>
        <v>0</v>
      </c>
    </row>
    <row r="16" spans="2:7" ht="45" x14ac:dyDescent="0.25">
      <c r="B16" s="9">
        <f t="shared" si="0"/>
        <v>1.0900000000000001</v>
      </c>
      <c r="C16" s="30" t="s">
        <v>63</v>
      </c>
      <c r="D16" s="10" t="s">
        <v>14</v>
      </c>
      <c r="E16" s="10">
        <v>26</v>
      </c>
      <c r="F16" s="11"/>
      <c r="G16" s="11">
        <f t="shared" si="1"/>
        <v>0</v>
      </c>
    </row>
    <row r="17" spans="2:8" ht="45" x14ac:dyDescent="0.25">
      <c r="B17" s="9">
        <f t="shared" si="0"/>
        <v>1.1000000000000001</v>
      </c>
      <c r="C17" s="30" t="s">
        <v>89</v>
      </c>
      <c r="D17" s="10" t="s">
        <v>61</v>
      </c>
      <c r="E17" s="10">
        <f>60+18</f>
        <v>78</v>
      </c>
      <c r="F17" s="11"/>
      <c r="G17" s="11">
        <f t="shared" si="1"/>
        <v>0</v>
      </c>
    </row>
    <row r="18" spans="2:8" x14ac:dyDescent="0.25">
      <c r="B18" s="9">
        <f t="shared" si="0"/>
        <v>1.1100000000000001</v>
      </c>
      <c r="C18" s="1" t="s">
        <v>64</v>
      </c>
      <c r="D18" s="10" t="s">
        <v>18</v>
      </c>
      <c r="E18" s="10">
        <v>6</v>
      </c>
      <c r="F18" s="11"/>
      <c r="G18" s="11">
        <f t="shared" si="1"/>
        <v>0</v>
      </c>
    </row>
    <row r="19" spans="2:8" ht="30" x14ac:dyDescent="0.25">
      <c r="B19" s="9">
        <f t="shared" si="0"/>
        <v>1.1200000000000001</v>
      </c>
      <c r="C19" s="30" t="s">
        <v>90</v>
      </c>
      <c r="D19" s="10" t="s">
        <v>61</v>
      </c>
      <c r="E19" s="10">
        <v>220</v>
      </c>
      <c r="F19" s="11"/>
      <c r="G19" s="11">
        <f t="shared" si="1"/>
        <v>0</v>
      </c>
    </row>
    <row r="20" spans="2:8" ht="46.5" customHeight="1" x14ac:dyDescent="0.25">
      <c r="B20" s="9">
        <f t="shared" si="0"/>
        <v>1.1300000000000001</v>
      </c>
      <c r="C20" s="1" t="s">
        <v>65</v>
      </c>
      <c r="D20" s="10" t="s">
        <v>61</v>
      </c>
      <c r="E20" s="10">
        <f>18*2</f>
        <v>36</v>
      </c>
      <c r="F20" s="11"/>
      <c r="G20" s="11">
        <f t="shared" si="1"/>
        <v>0</v>
      </c>
    </row>
    <row r="21" spans="2:8" ht="36" customHeight="1" x14ac:dyDescent="0.25">
      <c r="B21" s="9">
        <f t="shared" si="0"/>
        <v>1.1400000000000001</v>
      </c>
      <c r="C21" s="30" t="s">
        <v>66</v>
      </c>
      <c r="D21" s="10" t="s">
        <v>61</v>
      </c>
      <c r="E21" s="10">
        <v>84</v>
      </c>
      <c r="F21" s="11"/>
      <c r="G21" s="11">
        <f t="shared" si="1"/>
        <v>0</v>
      </c>
    </row>
    <row r="22" spans="2:8" ht="30" x14ac:dyDescent="0.25">
      <c r="B22" s="9">
        <f t="shared" si="0"/>
        <v>1.1500000000000001</v>
      </c>
      <c r="C22" s="1" t="s">
        <v>67</v>
      </c>
      <c r="D22" s="10" t="s">
        <v>18</v>
      </c>
      <c r="E22" s="10">
        <v>2</v>
      </c>
      <c r="F22" s="11"/>
      <c r="G22" s="11">
        <f t="shared" si="1"/>
        <v>0</v>
      </c>
    </row>
    <row r="23" spans="2:8" ht="30" x14ac:dyDescent="0.25">
      <c r="B23" s="9">
        <f t="shared" si="0"/>
        <v>1.1600000000000001</v>
      </c>
      <c r="C23" s="1" t="s">
        <v>68</v>
      </c>
      <c r="D23" s="10" t="s">
        <v>18</v>
      </c>
      <c r="E23" s="10">
        <v>1</v>
      </c>
      <c r="F23" s="11"/>
      <c r="G23" s="11">
        <f t="shared" si="1"/>
        <v>0</v>
      </c>
    </row>
    <row r="24" spans="2:8" ht="30" x14ac:dyDescent="0.25">
      <c r="B24" s="9">
        <f t="shared" si="0"/>
        <v>1.1700000000000002</v>
      </c>
      <c r="C24" s="1" t="s">
        <v>69</v>
      </c>
      <c r="D24" s="10" t="s">
        <v>18</v>
      </c>
      <c r="E24" s="10">
        <v>1</v>
      </c>
      <c r="F24" s="11"/>
      <c r="G24" s="11">
        <f t="shared" si="1"/>
        <v>0</v>
      </c>
    </row>
    <row r="25" spans="2:8" x14ac:dyDescent="0.25">
      <c r="B25" s="12">
        <v>2</v>
      </c>
      <c r="C25" s="6" t="s">
        <v>23</v>
      </c>
      <c r="D25" s="7"/>
      <c r="E25" s="7"/>
      <c r="F25" s="8"/>
      <c r="G25" s="8"/>
      <c r="H25" s="13"/>
    </row>
    <row r="26" spans="2:8" ht="165" x14ac:dyDescent="0.25">
      <c r="B26" s="9">
        <f>B25+0.01</f>
        <v>2.0099999999999998</v>
      </c>
      <c r="C26" s="30" t="s">
        <v>38</v>
      </c>
      <c r="D26" s="10" t="s">
        <v>18</v>
      </c>
      <c r="E26" s="10">
        <v>12</v>
      </c>
      <c r="F26" s="11"/>
      <c r="G26" s="11">
        <f t="shared" ref="G26:G28" si="2">E26*F26</f>
        <v>0</v>
      </c>
    </row>
    <row r="27" spans="2:8" ht="30" x14ac:dyDescent="0.25">
      <c r="B27" s="9">
        <f t="shared" ref="B27:B28" si="3">B26+0.01</f>
        <v>2.0199999999999996</v>
      </c>
      <c r="C27" s="1" t="s">
        <v>19</v>
      </c>
      <c r="D27" s="10" t="s">
        <v>18</v>
      </c>
      <c r="E27" s="10">
        <v>2</v>
      </c>
      <c r="F27" s="11"/>
      <c r="G27" s="11">
        <f t="shared" si="2"/>
        <v>0</v>
      </c>
    </row>
    <row r="28" spans="2:8" x14ac:dyDescent="0.25">
      <c r="B28" s="9">
        <f t="shared" si="3"/>
        <v>2.0299999999999994</v>
      </c>
      <c r="C28" s="1" t="s">
        <v>29</v>
      </c>
      <c r="D28" s="10" t="s">
        <v>18</v>
      </c>
      <c r="E28" s="10">
        <v>1</v>
      </c>
      <c r="F28" s="11"/>
      <c r="G28" s="11">
        <f t="shared" si="2"/>
        <v>0</v>
      </c>
    </row>
    <row r="29" spans="2:8" x14ac:dyDescent="0.25">
      <c r="B29" s="12">
        <v>3</v>
      </c>
      <c r="C29" s="6" t="s">
        <v>24</v>
      </c>
      <c r="D29" s="7"/>
      <c r="E29" s="7"/>
      <c r="F29" s="8"/>
      <c r="G29" s="8"/>
      <c r="H29" s="13"/>
    </row>
    <row r="30" spans="2:8" ht="90" x14ac:dyDescent="0.25">
      <c r="B30" s="9">
        <f>B29+0.01</f>
        <v>3.01</v>
      </c>
      <c r="C30" s="1" t="s">
        <v>40</v>
      </c>
      <c r="D30" s="10" t="s">
        <v>18</v>
      </c>
      <c r="E30" s="10">
        <v>4</v>
      </c>
      <c r="F30" s="11"/>
      <c r="G30" s="11">
        <f>E30*F30</f>
        <v>0</v>
      </c>
    </row>
    <row r="31" spans="2:8" ht="30" x14ac:dyDescent="0.25">
      <c r="B31" s="9">
        <f t="shared" ref="B31:B33" si="4">B30+0.01</f>
        <v>3.0199999999999996</v>
      </c>
      <c r="C31" s="1" t="s">
        <v>21</v>
      </c>
      <c r="D31" s="10" t="s">
        <v>18</v>
      </c>
      <c r="E31" s="10">
        <v>4</v>
      </c>
      <c r="F31" s="11"/>
      <c r="G31" s="11">
        <f>E31*F31</f>
        <v>0</v>
      </c>
    </row>
    <row r="32" spans="2:8" ht="45" x14ac:dyDescent="0.25">
      <c r="B32" s="9">
        <f t="shared" si="4"/>
        <v>3.0299999999999994</v>
      </c>
      <c r="C32" s="1" t="s">
        <v>41</v>
      </c>
      <c r="D32" s="10" t="s">
        <v>18</v>
      </c>
      <c r="E32" s="10">
        <v>1</v>
      </c>
      <c r="F32" s="11"/>
      <c r="G32" s="11">
        <f>E32*F32</f>
        <v>0</v>
      </c>
    </row>
    <row r="33" spans="2:8" x14ac:dyDescent="0.25">
      <c r="B33" s="9">
        <f t="shared" si="4"/>
        <v>3.0399999999999991</v>
      </c>
      <c r="C33" s="1" t="s">
        <v>25</v>
      </c>
      <c r="D33" s="10" t="s">
        <v>18</v>
      </c>
      <c r="E33" s="10">
        <v>1</v>
      </c>
      <c r="F33" s="11"/>
      <c r="G33" s="11">
        <f>E33*F33</f>
        <v>0</v>
      </c>
    </row>
    <row r="34" spans="2:8" x14ac:dyDescent="0.25">
      <c r="B34" s="12">
        <v>4</v>
      </c>
      <c r="C34" s="6" t="s">
        <v>22</v>
      </c>
      <c r="D34" s="7"/>
      <c r="E34" s="7"/>
      <c r="F34" s="8"/>
      <c r="G34" s="8"/>
      <c r="H34" s="13"/>
    </row>
    <row r="35" spans="2:8" ht="105" x14ac:dyDescent="0.25">
      <c r="B35" s="9">
        <f>B34+0.01</f>
        <v>4.01</v>
      </c>
      <c r="C35" s="1" t="s">
        <v>34</v>
      </c>
      <c r="D35" s="10" t="s">
        <v>18</v>
      </c>
      <c r="E35" s="10">
        <v>1</v>
      </c>
      <c r="F35" s="11"/>
      <c r="G35" s="11">
        <f t="shared" ref="G35:G77" si="5">E35*F35</f>
        <v>0</v>
      </c>
    </row>
    <row r="36" spans="2:8" ht="60" x14ac:dyDescent="0.25">
      <c r="B36" s="9">
        <f t="shared" ref="B36:B37" si="6">B35+0.01</f>
        <v>4.0199999999999996</v>
      </c>
      <c r="C36" s="1" t="s">
        <v>35</v>
      </c>
      <c r="D36" s="10" t="s">
        <v>42</v>
      </c>
      <c r="E36" s="10">
        <v>1</v>
      </c>
      <c r="F36" s="11"/>
      <c r="G36" s="11">
        <f t="shared" si="5"/>
        <v>0</v>
      </c>
    </row>
    <row r="37" spans="2:8" ht="30" x14ac:dyDescent="0.25">
      <c r="B37" s="9">
        <f t="shared" si="6"/>
        <v>4.0299999999999994</v>
      </c>
      <c r="C37" s="1" t="s">
        <v>54</v>
      </c>
      <c r="D37" s="10" t="s">
        <v>18</v>
      </c>
      <c r="E37" s="10">
        <v>0</v>
      </c>
      <c r="F37" s="11"/>
      <c r="G37" s="11">
        <f t="shared" si="5"/>
        <v>0</v>
      </c>
    </row>
    <row r="38" spans="2:8" x14ac:dyDescent="0.25">
      <c r="B38" s="12">
        <v>5</v>
      </c>
      <c r="C38" s="6" t="s">
        <v>37</v>
      </c>
      <c r="D38" s="7"/>
      <c r="E38" s="7"/>
      <c r="F38" s="8"/>
      <c r="G38" s="8"/>
      <c r="H38" s="13"/>
    </row>
    <row r="39" spans="2:8" ht="30" x14ac:dyDescent="0.25">
      <c r="B39" s="9">
        <f>B38+0.01</f>
        <v>5.01</v>
      </c>
      <c r="C39" s="1" t="s">
        <v>43</v>
      </c>
      <c r="D39" s="10" t="s">
        <v>18</v>
      </c>
      <c r="E39" s="10">
        <v>2</v>
      </c>
      <c r="F39" s="11"/>
      <c r="G39" s="11">
        <f t="shared" si="5"/>
        <v>0</v>
      </c>
    </row>
    <row r="40" spans="2:8" ht="30" x14ac:dyDescent="0.25">
      <c r="B40" s="9">
        <f>B39+0.01</f>
        <v>5.0199999999999996</v>
      </c>
      <c r="C40" s="27" t="s">
        <v>52</v>
      </c>
      <c r="D40" s="10" t="s">
        <v>18</v>
      </c>
      <c r="E40" s="10">
        <v>1</v>
      </c>
      <c r="F40" s="11"/>
      <c r="G40" s="11">
        <f t="shared" si="5"/>
        <v>0</v>
      </c>
    </row>
    <row r="41" spans="2:8" ht="30" x14ac:dyDescent="0.25">
      <c r="B41" s="9">
        <f t="shared" ref="B41:B42" si="7">B40+0.01</f>
        <v>5.0299999999999994</v>
      </c>
      <c r="C41" s="27" t="s">
        <v>55</v>
      </c>
      <c r="D41" s="29" t="s">
        <v>18</v>
      </c>
      <c r="E41" s="10">
        <v>1</v>
      </c>
      <c r="F41" s="11"/>
      <c r="G41" s="11">
        <f t="shared" si="5"/>
        <v>0</v>
      </c>
    </row>
    <row r="42" spans="2:8" x14ac:dyDescent="0.25">
      <c r="B42" s="9">
        <f t="shared" si="7"/>
        <v>5.0399999999999991</v>
      </c>
      <c r="C42" s="1" t="s">
        <v>44</v>
      </c>
      <c r="D42" s="10" t="s">
        <v>18</v>
      </c>
      <c r="E42" s="10">
        <v>1</v>
      </c>
      <c r="F42" s="11"/>
      <c r="G42" s="11">
        <f t="shared" si="5"/>
        <v>0</v>
      </c>
    </row>
    <row r="43" spans="2:8" x14ac:dyDescent="0.25">
      <c r="B43" s="12">
        <v>6</v>
      </c>
      <c r="C43" s="6" t="s">
        <v>31</v>
      </c>
      <c r="D43" s="7"/>
      <c r="E43" s="7"/>
      <c r="F43" s="8"/>
      <c r="G43" s="8"/>
      <c r="H43" s="13"/>
    </row>
    <row r="44" spans="2:8" ht="30" x14ac:dyDescent="0.25">
      <c r="B44" s="9">
        <f>B43+0.01</f>
        <v>6.01</v>
      </c>
      <c r="C44" s="1" t="s">
        <v>32</v>
      </c>
      <c r="D44" s="10" t="s">
        <v>18</v>
      </c>
      <c r="E44" s="10">
        <v>1</v>
      </c>
      <c r="F44" s="11"/>
      <c r="G44" s="11">
        <f t="shared" si="5"/>
        <v>0</v>
      </c>
    </row>
    <row r="45" spans="2:8" x14ac:dyDescent="0.25">
      <c r="B45" s="12">
        <v>7</v>
      </c>
      <c r="C45" s="6" t="s">
        <v>45</v>
      </c>
      <c r="D45" s="7"/>
      <c r="E45" s="7"/>
      <c r="F45" s="8"/>
      <c r="G45" s="8"/>
      <c r="H45" s="13"/>
    </row>
    <row r="46" spans="2:8" ht="45" x14ac:dyDescent="0.25">
      <c r="B46" s="9">
        <f>B45+0.01</f>
        <v>7.01</v>
      </c>
      <c r="C46" s="1" t="s">
        <v>47</v>
      </c>
      <c r="D46" s="10" t="s">
        <v>18</v>
      </c>
      <c r="E46" s="10">
        <v>1</v>
      </c>
      <c r="F46" s="11"/>
      <c r="G46" s="11">
        <f t="shared" si="5"/>
        <v>0</v>
      </c>
    </row>
    <row r="47" spans="2:8" ht="30" x14ac:dyDescent="0.25">
      <c r="B47" s="9">
        <f t="shared" ref="B47:B77" si="8">B46+0.01</f>
        <v>7.02</v>
      </c>
      <c r="C47" s="1" t="s">
        <v>46</v>
      </c>
      <c r="D47" s="10" t="s">
        <v>18</v>
      </c>
      <c r="E47" s="10">
        <v>2</v>
      </c>
      <c r="F47" s="11"/>
      <c r="G47" s="11">
        <f t="shared" si="5"/>
        <v>0</v>
      </c>
    </row>
    <row r="48" spans="2:8" ht="45" x14ac:dyDescent="0.25">
      <c r="B48" s="9">
        <f t="shared" si="8"/>
        <v>7.0299999999999994</v>
      </c>
      <c r="C48" s="1" t="s">
        <v>26</v>
      </c>
      <c r="D48" s="10" t="s">
        <v>18</v>
      </c>
      <c r="E48" s="10">
        <v>2</v>
      </c>
      <c r="F48" s="11"/>
      <c r="G48" s="11">
        <f t="shared" si="5"/>
        <v>0</v>
      </c>
    </row>
    <row r="49" spans="2:8" ht="30" x14ac:dyDescent="0.25">
      <c r="B49" s="9">
        <f t="shared" si="8"/>
        <v>7.0399999999999991</v>
      </c>
      <c r="C49" s="1" t="s">
        <v>50</v>
      </c>
      <c r="D49" s="10" t="s">
        <v>18</v>
      </c>
      <c r="E49" s="10">
        <v>1</v>
      </c>
      <c r="F49" s="11"/>
      <c r="G49" s="11">
        <f t="shared" si="5"/>
        <v>0</v>
      </c>
    </row>
    <row r="50" spans="2:8" x14ac:dyDescent="0.25">
      <c r="B50" s="9">
        <f t="shared" si="8"/>
        <v>7.0499999999999989</v>
      </c>
      <c r="C50" s="1" t="s">
        <v>48</v>
      </c>
      <c r="D50" s="10" t="s">
        <v>18</v>
      </c>
      <c r="E50" s="10">
        <v>1</v>
      </c>
      <c r="F50" s="11"/>
      <c r="G50" s="11">
        <f t="shared" si="5"/>
        <v>0</v>
      </c>
    </row>
    <row r="51" spans="2:8" ht="30" x14ac:dyDescent="0.25">
      <c r="B51" s="9">
        <f t="shared" si="8"/>
        <v>7.0599999999999987</v>
      </c>
      <c r="C51" s="1" t="s">
        <v>51</v>
      </c>
      <c r="D51" s="10" t="s">
        <v>18</v>
      </c>
      <c r="E51" s="10">
        <v>1</v>
      </c>
      <c r="F51" s="11"/>
      <c r="G51" s="11">
        <f t="shared" si="5"/>
        <v>0</v>
      </c>
    </row>
    <row r="52" spans="2:8" x14ac:dyDescent="0.25">
      <c r="B52" s="9">
        <f t="shared" si="8"/>
        <v>7.0699999999999985</v>
      </c>
      <c r="C52" s="1" t="s">
        <v>30</v>
      </c>
      <c r="D52" s="10" t="s">
        <v>18</v>
      </c>
      <c r="E52" s="10">
        <v>1</v>
      </c>
      <c r="F52" s="11"/>
      <c r="G52" s="11">
        <f t="shared" si="5"/>
        <v>0</v>
      </c>
    </row>
    <row r="53" spans="2:8" ht="30" x14ac:dyDescent="0.25">
      <c r="B53" s="9">
        <f t="shared" si="8"/>
        <v>7.0799999999999983</v>
      </c>
      <c r="C53" s="27" t="s">
        <v>53</v>
      </c>
      <c r="D53" s="31" t="s">
        <v>18</v>
      </c>
      <c r="E53" s="10">
        <v>2</v>
      </c>
      <c r="F53" s="11"/>
      <c r="G53" s="11">
        <f t="shared" si="5"/>
        <v>0</v>
      </c>
    </row>
    <row r="54" spans="2:8" ht="30" x14ac:dyDescent="0.25">
      <c r="B54" s="9">
        <f t="shared" si="8"/>
        <v>7.0899999999999981</v>
      </c>
      <c r="C54" s="26" t="s">
        <v>28</v>
      </c>
      <c r="D54" s="10" t="s">
        <v>18</v>
      </c>
      <c r="E54" s="10">
        <v>1</v>
      </c>
      <c r="F54" s="11"/>
      <c r="G54" s="11">
        <f t="shared" si="5"/>
        <v>0</v>
      </c>
    </row>
    <row r="55" spans="2:8" ht="94.5" x14ac:dyDescent="0.25">
      <c r="B55" s="9">
        <f t="shared" si="8"/>
        <v>7.0999999999999979</v>
      </c>
      <c r="C55" s="28" t="s">
        <v>56</v>
      </c>
      <c r="D55" s="10" t="s">
        <v>27</v>
      </c>
      <c r="E55" s="10">
        <v>1</v>
      </c>
      <c r="F55" s="11"/>
      <c r="G55" s="11">
        <f t="shared" si="5"/>
        <v>0</v>
      </c>
    </row>
    <row r="56" spans="2:8" x14ac:dyDescent="0.25">
      <c r="B56" s="12">
        <v>8</v>
      </c>
      <c r="C56" s="6" t="s">
        <v>70</v>
      </c>
      <c r="D56" s="7"/>
      <c r="E56" s="7"/>
      <c r="F56" s="8"/>
      <c r="G56" s="8"/>
      <c r="H56" s="13"/>
    </row>
    <row r="57" spans="2:8" ht="94.5" x14ac:dyDescent="0.25">
      <c r="B57" s="9">
        <f t="shared" si="8"/>
        <v>8.01</v>
      </c>
      <c r="C57" s="28" t="s">
        <v>71</v>
      </c>
      <c r="D57" s="10" t="s">
        <v>18</v>
      </c>
      <c r="E57" s="10">
        <v>1</v>
      </c>
      <c r="F57" s="11"/>
      <c r="G57" s="11">
        <f t="shared" si="5"/>
        <v>0</v>
      </c>
    </row>
    <row r="58" spans="2:8" ht="15.75" x14ac:dyDescent="0.25">
      <c r="B58" s="9">
        <f t="shared" si="8"/>
        <v>8.02</v>
      </c>
      <c r="C58" s="28" t="s">
        <v>72</v>
      </c>
      <c r="D58" s="10" t="s">
        <v>18</v>
      </c>
      <c r="E58" s="10">
        <v>4</v>
      </c>
      <c r="F58" s="11"/>
      <c r="G58" s="11">
        <f t="shared" si="5"/>
        <v>0</v>
      </c>
    </row>
    <row r="59" spans="2:8" ht="15.75" x14ac:dyDescent="0.25">
      <c r="B59" s="9">
        <f t="shared" si="8"/>
        <v>8.0299999999999994</v>
      </c>
      <c r="C59" s="28" t="s">
        <v>73</v>
      </c>
      <c r="D59" s="10" t="s">
        <v>18</v>
      </c>
      <c r="E59" s="10">
        <v>1</v>
      </c>
      <c r="F59" s="11"/>
      <c r="G59" s="11">
        <f t="shared" si="5"/>
        <v>0</v>
      </c>
    </row>
    <row r="60" spans="2:8" ht="31.5" x14ac:dyDescent="0.25">
      <c r="B60" s="9">
        <f t="shared" si="8"/>
        <v>8.0399999999999991</v>
      </c>
      <c r="C60" s="28" t="s">
        <v>74</v>
      </c>
      <c r="D60" s="10" t="s">
        <v>18</v>
      </c>
      <c r="E60" s="10">
        <v>2</v>
      </c>
      <c r="F60" s="11"/>
      <c r="G60" s="11">
        <f t="shared" si="5"/>
        <v>0</v>
      </c>
    </row>
    <row r="61" spans="2:8" ht="63" x14ac:dyDescent="0.25">
      <c r="B61" s="9">
        <f t="shared" si="8"/>
        <v>8.0499999999999989</v>
      </c>
      <c r="C61" s="28" t="s">
        <v>75</v>
      </c>
      <c r="D61" s="10" t="s">
        <v>18</v>
      </c>
      <c r="E61" s="10">
        <v>2</v>
      </c>
      <c r="F61" s="11"/>
      <c r="G61" s="11">
        <f t="shared" si="5"/>
        <v>0</v>
      </c>
    </row>
    <row r="62" spans="2:8" ht="31.5" x14ac:dyDescent="0.25">
      <c r="B62" s="9">
        <f t="shared" si="8"/>
        <v>8.0599999999999987</v>
      </c>
      <c r="C62" s="28" t="s">
        <v>76</v>
      </c>
      <c r="D62" s="10" t="s">
        <v>18</v>
      </c>
      <c r="E62" s="10">
        <v>150</v>
      </c>
      <c r="F62" s="11"/>
      <c r="G62" s="11">
        <f t="shared" si="5"/>
        <v>0</v>
      </c>
    </row>
    <row r="63" spans="2:8" ht="47.25" x14ac:dyDescent="0.25">
      <c r="B63" s="9">
        <f t="shared" si="8"/>
        <v>8.0699999999999985</v>
      </c>
      <c r="C63" s="28" t="s">
        <v>77</v>
      </c>
      <c r="D63" s="10" t="s">
        <v>18</v>
      </c>
      <c r="E63" s="10">
        <v>1</v>
      </c>
      <c r="F63" s="11"/>
      <c r="G63" s="11">
        <f t="shared" si="5"/>
        <v>0</v>
      </c>
    </row>
    <row r="64" spans="2:8" ht="63" x14ac:dyDescent="0.25">
      <c r="B64" s="9">
        <f t="shared" si="8"/>
        <v>8.0799999999999983</v>
      </c>
      <c r="C64" s="28" t="s">
        <v>91</v>
      </c>
      <c r="D64" s="10" t="s">
        <v>18</v>
      </c>
      <c r="E64" s="10">
        <v>1</v>
      </c>
      <c r="F64" s="11"/>
      <c r="G64" s="11">
        <f t="shared" si="5"/>
        <v>0</v>
      </c>
    </row>
    <row r="65" spans="2:8" ht="94.5" x14ac:dyDescent="0.25">
      <c r="B65" s="9">
        <f t="shared" si="8"/>
        <v>8.0899999999999981</v>
      </c>
      <c r="C65" s="28" t="s">
        <v>92</v>
      </c>
      <c r="D65" s="10" t="s">
        <v>18</v>
      </c>
      <c r="E65" s="10">
        <v>2</v>
      </c>
      <c r="F65" s="11"/>
      <c r="G65" s="11">
        <f t="shared" si="5"/>
        <v>0</v>
      </c>
    </row>
    <row r="66" spans="2:8" ht="63" x14ac:dyDescent="0.25">
      <c r="B66" s="9">
        <f t="shared" si="8"/>
        <v>8.0999999999999979</v>
      </c>
      <c r="C66" s="28" t="s">
        <v>78</v>
      </c>
      <c r="D66" s="10" t="s">
        <v>18</v>
      </c>
      <c r="E66" s="10">
        <v>4</v>
      </c>
      <c r="F66" s="11"/>
      <c r="G66" s="11">
        <f t="shared" si="5"/>
        <v>0</v>
      </c>
    </row>
    <row r="67" spans="2:8" ht="15.75" x14ac:dyDescent="0.25">
      <c r="B67" s="9">
        <f t="shared" si="8"/>
        <v>8.1099999999999977</v>
      </c>
      <c r="C67" s="28" t="s">
        <v>79</v>
      </c>
      <c r="D67" s="10" t="s">
        <v>80</v>
      </c>
      <c r="E67" s="10">
        <v>90</v>
      </c>
      <c r="F67" s="11"/>
      <c r="G67" s="11">
        <f t="shared" si="5"/>
        <v>0</v>
      </c>
    </row>
    <row r="68" spans="2:8" x14ac:dyDescent="0.25">
      <c r="B68" s="5">
        <v>9</v>
      </c>
      <c r="C68" s="14" t="s">
        <v>81</v>
      </c>
      <c r="D68" s="15"/>
      <c r="E68" s="15"/>
      <c r="F68" s="16"/>
      <c r="G68" s="16"/>
      <c r="H68" s="13"/>
    </row>
    <row r="69" spans="2:8" ht="141.75" x14ac:dyDescent="0.25">
      <c r="B69" s="9">
        <f t="shared" si="8"/>
        <v>9.01</v>
      </c>
      <c r="C69" s="28" t="s">
        <v>82</v>
      </c>
      <c r="D69" s="10" t="s">
        <v>18</v>
      </c>
      <c r="E69" s="10">
        <v>1</v>
      </c>
      <c r="F69" s="11"/>
      <c r="G69" s="11">
        <f t="shared" si="5"/>
        <v>0</v>
      </c>
    </row>
    <row r="70" spans="2:8" ht="94.5" x14ac:dyDescent="0.25">
      <c r="B70" s="9">
        <f t="shared" si="8"/>
        <v>9.02</v>
      </c>
      <c r="C70" s="28" t="s">
        <v>93</v>
      </c>
      <c r="D70" s="10" t="s">
        <v>18</v>
      </c>
      <c r="E70" s="10">
        <v>3</v>
      </c>
      <c r="F70" s="11"/>
      <c r="G70" s="11">
        <f t="shared" si="5"/>
        <v>0</v>
      </c>
    </row>
    <row r="71" spans="2:8" ht="15.75" x14ac:dyDescent="0.25">
      <c r="B71" s="9">
        <f t="shared" si="8"/>
        <v>9.0299999999999994</v>
      </c>
      <c r="C71" s="28" t="s">
        <v>72</v>
      </c>
      <c r="D71" s="10" t="s">
        <v>18</v>
      </c>
      <c r="E71" s="10">
        <v>7</v>
      </c>
      <c r="F71" s="11"/>
      <c r="G71" s="11">
        <f t="shared" si="5"/>
        <v>0</v>
      </c>
    </row>
    <row r="72" spans="2:8" ht="31.5" x14ac:dyDescent="0.25">
      <c r="B72" s="9">
        <f t="shared" si="8"/>
        <v>9.0399999999999991</v>
      </c>
      <c r="C72" s="28" t="s">
        <v>83</v>
      </c>
      <c r="D72" s="10" t="s">
        <v>18</v>
      </c>
      <c r="E72" s="10">
        <v>7</v>
      </c>
      <c r="F72" s="11"/>
      <c r="G72" s="11">
        <f t="shared" si="5"/>
        <v>0</v>
      </c>
    </row>
    <row r="73" spans="2:8" ht="15.75" x14ac:dyDescent="0.25">
      <c r="B73" s="9">
        <f t="shared" si="8"/>
        <v>9.0499999999999989</v>
      </c>
      <c r="C73" s="28" t="s">
        <v>84</v>
      </c>
      <c r="D73" s="10" t="s">
        <v>18</v>
      </c>
      <c r="E73" s="10">
        <v>1</v>
      </c>
      <c r="F73" s="11"/>
      <c r="G73" s="11">
        <f t="shared" si="5"/>
        <v>0</v>
      </c>
    </row>
    <row r="74" spans="2:8" ht="31.5" x14ac:dyDescent="0.25">
      <c r="B74" s="9">
        <f t="shared" si="8"/>
        <v>9.0599999999999987</v>
      </c>
      <c r="C74" s="28" t="s">
        <v>74</v>
      </c>
      <c r="D74" s="10" t="s">
        <v>18</v>
      </c>
      <c r="E74" s="10">
        <v>2</v>
      </c>
      <c r="F74" s="11"/>
      <c r="G74" s="11">
        <f t="shared" si="5"/>
        <v>0</v>
      </c>
    </row>
    <row r="75" spans="2:8" ht="47.25" x14ac:dyDescent="0.25">
      <c r="B75" s="9">
        <f t="shared" si="8"/>
        <v>9.0699999999999985</v>
      </c>
      <c r="C75" s="28" t="s">
        <v>85</v>
      </c>
      <c r="D75" s="10" t="s">
        <v>61</v>
      </c>
      <c r="E75" s="10">
        <v>100</v>
      </c>
      <c r="F75" s="11"/>
      <c r="G75" s="11">
        <f t="shared" si="5"/>
        <v>0</v>
      </c>
    </row>
    <row r="76" spans="2:8" ht="31.5" x14ac:dyDescent="0.25">
      <c r="B76" s="9">
        <f t="shared" si="8"/>
        <v>9.0799999999999983</v>
      </c>
      <c r="C76" s="28" t="s">
        <v>86</v>
      </c>
      <c r="D76" s="10" t="s">
        <v>61</v>
      </c>
      <c r="E76" s="10">
        <v>100</v>
      </c>
      <c r="F76" s="11"/>
      <c r="G76" s="11">
        <f t="shared" si="5"/>
        <v>0</v>
      </c>
    </row>
    <row r="77" spans="2:8" ht="15.75" x14ac:dyDescent="0.25">
      <c r="B77" s="9">
        <f t="shared" si="8"/>
        <v>9.0899999999999981</v>
      </c>
      <c r="C77" s="28" t="s">
        <v>87</v>
      </c>
      <c r="D77" s="10" t="s">
        <v>61</v>
      </c>
      <c r="E77" s="10">
        <v>200</v>
      </c>
      <c r="F77" s="11"/>
      <c r="G77" s="11">
        <f t="shared" si="5"/>
        <v>0</v>
      </c>
    </row>
    <row r="78" spans="2:8" x14ac:dyDescent="0.25">
      <c r="B78" s="5">
        <v>10</v>
      </c>
      <c r="C78" s="14" t="s">
        <v>11</v>
      </c>
      <c r="D78" s="15"/>
      <c r="E78" s="15"/>
      <c r="F78" s="16"/>
      <c r="G78" s="16"/>
      <c r="H78" s="13"/>
    </row>
    <row r="79" spans="2:8" ht="30" x14ac:dyDescent="0.25">
      <c r="B79" s="9">
        <f>B78+0.01</f>
        <v>10.01</v>
      </c>
      <c r="C79" s="1" t="s">
        <v>49</v>
      </c>
      <c r="D79" s="10" t="s">
        <v>27</v>
      </c>
      <c r="E79" s="10">
        <v>1</v>
      </c>
      <c r="F79" s="11"/>
      <c r="G79" s="11">
        <f>E79*F79</f>
        <v>0</v>
      </c>
    </row>
    <row r="80" spans="2:8" ht="27.75" customHeight="1" x14ac:dyDescent="0.25"/>
    <row r="81" spans="3:7" x14ac:dyDescent="0.25">
      <c r="C81" s="4" t="s">
        <v>7</v>
      </c>
      <c r="D81" s="1"/>
      <c r="E81" s="1"/>
      <c r="F81" s="1"/>
      <c r="G81" s="17">
        <f>SUM(G8:G79)</f>
        <v>0</v>
      </c>
    </row>
    <row r="82" spans="3:7" x14ac:dyDescent="0.25">
      <c r="C82" s="1" t="s">
        <v>12</v>
      </c>
      <c r="D82" s="1"/>
      <c r="E82" s="1"/>
      <c r="F82" s="18" t="s">
        <v>36</v>
      </c>
      <c r="G82" s="19" t="e">
        <f>F82*G81</f>
        <v>#VALUE!</v>
      </c>
    </row>
    <row r="83" spans="3:7" x14ac:dyDescent="0.25">
      <c r="C83" s="1" t="s">
        <v>8</v>
      </c>
      <c r="D83" s="1"/>
      <c r="E83" s="1"/>
      <c r="F83" s="18" t="s">
        <v>36</v>
      </c>
      <c r="G83" s="19" t="e">
        <f>F83*G81</f>
        <v>#VALUE!</v>
      </c>
    </row>
    <row r="84" spans="3:7" x14ac:dyDescent="0.25">
      <c r="C84" s="1" t="s">
        <v>9</v>
      </c>
      <c r="D84" s="1"/>
      <c r="E84" s="1"/>
      <c r="F84" s="18" t="s">
        <v>36</v>
      </c>
      <c r="G84" s="19" t="e">
        <f>F84*G81</f>
        <v>#VALUE!</v>
      </c>
    </row>
    <row r="85" spans="3:7" x14ac:dyDescent="0.25">
      <c r="C85" s="1" t="s">
        <v>16</v>
      </c>
      <c r="D85" s="1"/>
      <c r="E85" s="1"/>
      <c r="F85" s="18"/>
      <c r="G85" s="19" t="e">
        <f>SUM(G81:G84)</f>
        <v>#VALUE!</v>
      </c>
    </row>
    <row r="86" spans="3:7" x14ac:dyDescent="0.25">
      <c r="C86" s="1" t="s">
        <v>17</v>
      </c>
      <c r="D86" s="1"/>
      <c r="E86" s="1"/>
      <c r="F86" s="18">
        <v>0.19</v>
      </c>
      <c r="G86" s="19" t="e">
        <f>G84*F86</f>
        <v>#VALUE!</v>
      </c>
    </row>
    <row r="87" spans="3:7" x14ac:dyDescent="0.25">
      <c r="C87" s="4" t="s">
        <v>10</v>
      </c>
      <c r="D87" s="1"/>
      <c r="E87" s="1"/>
      <c r="F87" s="18"/>
      <c r="G87" s="20" t="e">
        <f>SUM(G85:G86)</f>
        <v>#VALUE!</v>
      </c>
    </row>
    <row r="91" spans="3:7" x14ac:dyDescent="0.25">
      <c r="C91" s="21"/>
      <c r="G91" s="22"/>
    </row>
    <row r="92" spans="3:7" x14ac:dyDescent="0.25">
      <c r="C92" s="23"/>
      <c r="G92" s="22"/>
    </row>
    <row r="93" spans="3:7" x14ac:dyDescent="0.25">
      <c r="C93" s="24"/>
      <c r="G93" s="25"/>
    </row>
    <row r="94" spans="3:7" x14ac:dyDescent="0.25">
      <c r="G94" s="25"/>
    </row>
    <row r="95" spans="3:7" x14ac:dyDescent="0.25">
      <c r="C95" s="25"/>
    </row>
    <row r="111" spans="5:5" x14ac:dyDescent="0.25">
      <c r="E111" s="25"/>
    </row>
  </sheetData>
  <mergeCells count="4">
    <mergeCell ref="B1:G1"/>
    <mergeCell ref="B2:G2"/>
    <mergeCell ref="B3:G3"/>
    <mergeCell ref="B4:G4"/>
  </mergeCells>
  <pageMargins left="0.70866141732283472" right="0.70866141732283472" top="0.74803149606299213" bottom="0.74803149606299213" header="0.31496062992125984" footer="0.31496062992125984"/>
  <pageSetup scale="66"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Automatizacion Espacios Fisicos</vt:lpstr>
      <vt:lpstr>'Automatizacion Espacios Fisicos'!Área_de_impresión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cortesgar</dc:creator>
  <cp:lastModifiedBy>UTP</cp:lastModifiedBy>
  <cp:lastPrinted>2016-11-15T21:17:27Z</cp:lastPrinted>
  <dcterms:created xsi:type="dcterms:W3CDTF">2009-07-22T15:25:36Z</dcterms:created>
  <dcterms:modified xsi:type="dcterms:W3CDTF">2018-11-06T14:15:39Z</dcterms:modified>
</cp:coreProperties>
</file>