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11595"/>
  </bookViews>
  <sheets>
    <sheet name="ANEXO INVITACIÓN PÚBLICA 3" sheetId="3"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N15" i="3" l="1"/>
  <c r="N13" i="3"/>
  <c r="N8" i="3"/>
  <c r="N12" i="3" l="1"/>
  <c r="N14" i="3"/>
  <c r="N11" i="3"/>
  <c r="N9" i="3"/>
  <c r="N10" i="3"/>
  <c r="N7" i="3"/>
  <c r="N6" i="3"/>
  <c r="N5" i="3"/>
  <c r="N4" i="3" l="1"/>
  <c r="N3" i="3"/>
</calcChain>
</file>

<file path=xl/comments1.xml><?xml version="1.0" encoding="utf-8"?>
<comments xmlns="http://schemas.openxmlformats.org/spreadsheetml/2006/main">
  <authors>
    <author>Juan Sebastián Rincón Tabares</author>
  </authors>
  <commentList>
    <comment ref="B2" authorId="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H2" authorId="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<sst xmlns="http://schemas.openxmlformats.org/spreadsheetml/2006/main" count="135" uniqueCount="81">
  <si>
    <t>OBSERVACIONES</t>
  </si>
  <si>
    <t>OBJETO</t>
  </si>
  <si>
    <t>FECHA INICIO</t>
  </si>
  <si>
    <t>FECHA FINAL</t>
  </si>
  <si>
    <t>MODALIDAD DE CONTRATACIÓN</t>
  </si>
  <si>
    <t>Prestaciòn de Servicios</t>
  </si>
  <si>
    <t>HONORARIOS MENSUALES</t>
  </si>
  <si>
    <t>TOTAL</t>
  </si>
  <si>
    <t>Profesional</t>
  </si>
  <si>
    <t>1</t>
  </si>
  <si>
    <t>2</t>
  </si>
  <si>
    <t>4</t>
  </si>
  <si>
    <t>ALCANCES</t>
  </si>
  <si>
    <t>DURACION (Meses)</t>
  </si>
  <si>
    <t>6</t>
  </si>
  <si>
    <t>Título profesional en Ingeniería, con título de postgrado modalidad de maestría y 60 meses de experirncia profesional relacionada en proyectos de planificación y/o administración del recurso hídrico</t>
  </si>
  <si>
    <t>Cargo</t>
  </si>
  <si>
    <t>Director del proyecto</t>
  </si>
  <si>
    <t>Cantidad</t>
  </si>
  <si>
    <t>Título profesional en ciencia económica o administración ambiental, con título de postgrado y 36 meses de experiencia relacionada en elaboración de diagnósticos socioeconómicos y/o en la caracterización de relaciones funcionales de territorios para la formulación de POT, POMCAS.</t>
  </si>
  <si>
    <t>Especialista en aspectos socioeconómicos</t>
  </si>
  <si>
    <t>7</t>
  </si>
  <si>
    <t>8</t>
  </si>
  <si>
    <t>Especialista SIG</t>
  </si>
  <si>
    <t>Especialista hidrología</t>
  </si>
  <si>
    <t>Especialista biología</t>
  </si>
  <si>
    <t>Especialista trabajo social</t>
  </si>
  <si>
    <t>Profesional en biología (Apoyo hidrobiología)</t>
  </si>
  <si>
    <t>Profesional en aspectos sociales (Apoyo social)</t>
  </si>
  <si>
    <t>Profesional en GIRH (Apoyo en gestión del agua y modelación)</t>
  </si>
  <si>
    <t>Resolución</t>
  </si>
  <si>
    <t>1. Apoyo en la identificación de los actores relevantes para el ordenamiento
2. Apoyo en la generación y consolidación de insumos para la actualización del Registro de Usuarios del Recurso Hídrico (RURH)
3. Apoyo en la  clasificación de los usos actuales del RH
4. Apoyo en el diseño e implementación de la estrategia de participación
5. Apoyo en la realización de la revisión, análisis y presentación de la información asociada a conflictos por uso del recurso hídrico. 
6. Apoyo en la definición y/o ajuste de los objetivos y criterios de calidad por uso
7. Apoyo en la determinación de las prohibiciones y condicionamientos
8. Apoyo en la realización de la socialización del Plan de Ordenamiento del Recurso Hídrico
9. Apoyo en la elaboración de informes técnicos y productos
10. Apoyo general al Grupo de Investigación en su quéhacer</t>
  </si>
  <si>
    <t>Posgrado</t>
  </si>
  <si>
    <t>PERFIL PROFESIONAL (Pregrado)</t>
  </si>
  <si>
    <t>Experiencia específica</t>
  </si>
  <si>
    <t>No requerida</t>
  </si>
  <si>
    <t>3</t>
  </si>
  <si>
    <t>5</t>
  </si>
  <si>
    <t>1. Apoyo en la implementación del censo de usuarios en las corrientes objeto de ordenamiento. 2. Apoyo en el inventario de obras hidráulicas en las corrientes objeto de ordenamiento. 3. Apoyo en la revision de expedientes y consolidacion de bases de datos. 4. Apoyo en los monitoreos de calidad de agua, vertimientos. 5. Apoyo en los procesos de participacion. 6. Apoyo en la recolección de informacion secundaria. 7. Apoyo en actualizaición de informacion del RURH. 8. Apoyo en la elaboracion de informes técnicos y productos.</t>
  </si>
  <si>
    <t>Profesional en Tecnología Química o Quimico Industrial o Ingeniero Quimico.</t>
  </si>
  <si>
    <t>No requerido</t>
  </si>
  <si>
    <t>6 meses en análisis fisicoquímicos de muestra de agua</t>
  </si>
  <si>
    <t>Prestación de servicios profesionales para realizar análisis fisicoquímicos de muestras tomadas en el proyecto “Implementar un programa de tres campañas de monitoreo de la cantidad y calidad del recurso hídrico para el departamento de Caldas contrato 233-2021 identificado con el Código: 511-23-272-353</t>
  </si>
  <si>
    <t>02/05/2022 y/o a partir del acta de inicio.</t>
  </si>
  <si>
    <t>El sitio de trabajo es la ciudad de Manizales.</t>
  </si>
  <si>
    <t>Profesional en Administración Ambiental</t>
  </si>
  <si>
    <t>Acreditar  experiencia profesional específica de mínimo dos (2) años en monitoreo de calidad de agua o estudios de Tratabilidad de agua o gestión integral del recurso hídrico.</t>
  </si>
  <si>
    <t>Prestación de servicios profesionales para el análisis de información y la elaboración de informes relacionados con en el proyecto “Implementar un programa de tres campañas de monitoreo de la cantidad y calidad del recurso hídrico para el departamento de Caldas contrato 233-2021 identificado con el Código: 511-23-272-353</t>
  </si>
  <si>
    <t xml:space="preserve">1. Consolidación y análisis de bases de resultados obtenidos. 2. Estimacion de indices de calidd y/o contaminacion. 3. Elaboracion de documentos técnicos de resultados.4. Apoyo en el desarrollo del monitoreo del RH
</t>
  </si>
  <si>
    <t xml:space="preserve">Acreditar  experiencia profesional específica de mínimo dos (2) años en monitoreo de calidad de agua, tramites ambientales o consultoria ambiental. </t>
  </si>
  <si>
    <t>Prestación de servicios profesionales para apoyar la identificación de sitios de monitoreo, el monitoreo de calidad y la identificación de problemáticas asociadas al recurso hídrico relacionados con en el proyecto “Implementar un programa de tres campañas de monitoreo de la cantidad y calidad del recurso hídrico para el departamento de Caldas contrato 233-2021 identificado con el Código: 511-23-272-353</t>
  </si>
  <si>
    <t>Prestación de servicios profesionales para apoyar el desarrollo y aplicación de la estrategia de participación social y realización de talleres con comunidades y usuarios del agua del área de influencia de la quebrada Los Ángeles, y apoyar los demás componentes del proyecto que así lo requieran,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</si>
  <si>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 xml:space="preserve"> Acreditar  experiencia profesional específica de mínimo 12 meses en desarrollo de proyectos ambientales comunitarios y/o trabajos comunitarios para la gestión integral del recurso hídrico.</t>
  </si>
  <si>
    <t>Prestación de servicios profesionales para el análisis de información de la línea base y el direccionamiento del procesos de consulta a usuarios en desarrollo del proyecto “Apoyo técnico para el establecimiento de las metas de carga contaminante como soporte para el cobro de la tasa retributiva por la utilización directa e indirecta del recurso hídrico como receptor de vertimientos CORPOCALDAS contrato 232-2021” Identificado con el Código: 511-23-272-352.</t>
  </si>
  <si>
    <t>Profesional en Ingeniería Ambiental</t>
  </si>
  <si>
    <t xml:space="preserve"> 36 meses en proyectos relacionados con la Gestión Integral de Recursos Hídricos. </t>
  </si>
  <si>
    <t>1. Definición de los tramos o sectores de análisis en el proceso
2. Definición de los actores sujetos a cobro. 
3. Direccionar la elaboración de informe de linea base e informe de soporte para acuerdos de meta. 
4. Direccionar ejecucion de talleres y encuentros con usuarios para fijar acuerdos de meta.</t>
  </si>
  <si>
    <t>Profesional en Ingenierías (Química, Ambiental o Sanitaria) o Administración Ambiental</t>
  </si>
  <si>
    <t>Prestación de servicios profesionales para apoyar la evaluación de calidad y cantidad del agua, cálculo de cargas contaminantes, elaboración, definición de objetivos de calidad en la quebrada los Ángeles y apoyar los demás componentes del proyecto que así lo requieran,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</si>
  <si>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Acreditar  experiencia profesional específica de mínimo 1 año en gestión integral del recurso hídrico, modelación de la calidad del agua y/o índices y perfiles de calidad.</t>
  </si>
  <si>
    <t>Prestación de servicios para apoyar el levantamiento de información en campo asociados a usuarios del recurso hídrico e inventario de obras hidráulicas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</si>
  <si>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Acreditar experiencia de al menos tres (3) meses en elaboración de encuestas, censos o monitoreo de calidad del agua.</t>
  </si>
  <si>
    <t>Prestación de servicios para apoyar el levantamiento de información en campo asociados a usuarios del recurso hídrico e inventario de obras hidráulicas conforme a lo definido en el plan de trabajo del proyecto "Formulación integrada del Plan de Ordenación y Manejo de la Cuenca Hidrográfica-POMCA, el Plan de Ordenamiento del Recurso Hídrico – PORH y delimitación la RH de la SZH de los ríos Guabas, Sonso y Sabaletas,Convenio 247 de 2021 CVC - UTP.</t>
  </si>
  <si>
    <t>Profesional en ingeniería Agrícola o, Civil o, Ambiental o Tecnólogos en Recursos Naturales o, Recursos Hídricos o, Manejo y Conservación de Suelos y Aguas, Manejo Ambiental</t>
  </si>
  <si>
    <t>debe acreditar 8 meses en Gestión Integral de Recursos Hídricos.</t>
  </si>
  <si>
    <t xml:space="preserve">Preparacion de materiales requeridos para los ensayos analíticos. Realizacion de analisis fisicoquímicos. Verificacion de patrones y soluciones estandar. Elaboracion de calculos e informes. </t>
  </si>
  <si>
    <t>1. Apoyar la definición de los tramos o sectores de monitoreo
2. Apoyo al plan de monitoreode RH
3. Establecer rutas y accesos para el monitoreo.
4. Elaboración de informes técnicos y productos
5. Apoyo general al Grupo de Investigación en su quéhacer</t>
  </si>
  <si>
    <t xml:space="preserve">Prestación de servicios profesionales para apoyar el aforo, toma de muestras, procesamiento de datos de campo y apoyo en elaboración de informes relacionados con en el proyecto “Implementar un programa de tres campañas de monitoreo de la cantidad y calidad del recurso hídrico para el departamento de Caldas contrato 233-2021 identificado con el Código: 511-23-272-353. </t>
  </si>
  <si>
    <t xml:space="preserve">1. Prepracion de material de campo requerido. 2. Realizacion de aforos conforme a procedimientos establecidos por el GIAS. 3. Toma de muestras conforme a procedimientos. 4. Diligenciamiento de planillas de campo. 5. Digitacion de datos. 6. Elaboración de informes. </t>
  </si>
  <si>
    <t>9</t>
  </si>
  <si>
    <t>10</t>
  </si>
  <si>
    <t>Tecnólogo en Administración y/o Turismo</t>
  </si>
  <si>
    <t xml:space="preserve">Acreditar  experiencia profesional específica de mínimo 12 meses en administracion de proyectos, gestión presupuestal o gestion contable. </t>
  </si>
  <si>
    <t>Prestación de servicios profesionales para apoyar la gestión administrativa del proyecto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t>
  </si>
  <si>
    <t>11</t>
  </si>
  <si>
    <t>debe acreditar al menos tres (3) meses en monitoreo de calidad del agua.</t>
  </si>
  <si>
    <t>Prestación de servicios para hacer control,    seguimiento y preparación de equipos y materiales usados en los diferentes monitoreo requeridos por el proyecto “Estudios de monitoreo y caracterización de  usuarios externos.</t>
  </si>
  <si>
    <t xml:space="preserve">1. Verificacion y control de inventario de equipos y materiales. 2. Verificacion de entrega y recepcion de equipos a comisiones de monitoreo. 3. Reporte de anomalias en procedimientos.  4. Apoyo en reportes técnicos. </t>
  </si>
  <si>
    <t xml:space="preserve">1. Garantizar el proceso de revisión de documentación para los procesos de vinculación y novedades contractuales.
2. Asegurar el respectivo diligenciamiento y gestión de documentos necesarios para los trámites y solicitudes, relacionados con el desarrollo del objeto del proyecto.
3. Realizar el seguimiento requerido a la trazabilidad entre los recursos comprometidos y ejecutados en el proyecto.
4. Apoyar al grupo de investigación en actividades relacionadas con su quehacer y las actividades establecidas en el SGC (sistema de gestión de calidad) incluidas en la matriz de autorizaciones y sustitutos
123-gias- f25.
</t>
  </si>
  <si>
    <t>CONVOCATORIA PUBLICA NRO. 11
GRUPO DE INVESTIGACION EN AGUA Y SANEAMIENTO FACULTAD DE CIENCIAS AMBIENTALES</t>
  </si>
  <si>
    <t>Acreditar  experiencia específica de mínimo tres (3) meses en monitoreo de calidad de agua, censos o inventarios de obras hidráulicas.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</si>
</sst>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0.0"/>
  </numFmts>
  <fonts count="11">
    <font>
      <sz val="11"/>
      <color indexed="8"/>
      <name val="Calibri"/>
      <charset val="134"/>
    </font>
    <font>
      <sz val="12"/>
      <color indexed="8"/>
      <name val="Arial"/>
      <family val="2"/>
    </font>
    <font>
      <sz val="12"/>
      <color rgb="FF000000"/>
      <name val="Arial"/>
      <family val="2"/>
    </font>
    <font>
      <sz val="11"/>
      <color indexed="8"/>
      <name val="Helvetica"/>
    </font>
    <font>
      <b/>
      <sz val="12"/>
      <color indexed="8"/>
      <name val="Arial"/>
      <family val="2"/>
    </font>
    <font>
      <sz val="11"/>
      <color indexed="8"/>
      <name val="Calibri"/>
      <family val="2"/>
    </font>
    <font>
      <sz val="12"/>
      <color indexed="8"/>
      <name val="Calibri"/>
      <family val="2"/>
    </font>
    <font>
      <sz val="14"/>
      <color indexed="8"/>
      <name val="Arial"/>
      <family val="2"/>
    </font>
    <font>
      <sz val="16"/>
      <color indexed="8"/>
      <name val="Arial"/>
      <family val="2"/>
    </font>
    <font>
      <sz val="16"/>
      <color rgb="FF000000"/>
      <name val="Arial"/>
      <family val="2"/>
    </font>
    <font>
      <sz val="18"/>
      <color indexed="8"/>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top/>
      <bottom style="thin">
        <color indexed="8"/>
      </bottom>
      <diagonal/>
    </border>
    <border>
      <left/>
      <right style="thin">
        <color indexed="64"/>
      </right>
      <top/>
      <bottom style="thin">
        <color indexed="8"/>
      </bottom>
      <diagonal/>
    </border>
    <border>
      <left/>
      <right/>
      <top style="thin">
        <color indexed="8"/>
      </top>
      <bottom/>
      <diagonal/>
    </border>
    <border>
      <left style="thin">
        <color indexed="64"/>
      </left>
      <right/>
      <top style="thin">
        <color indexed="64"/>
      </top>
      <bottom style="thin">
        <color indexed="64"/>
      </bottom>
      <diagonal/>
    </border>
  </borders>
  <cellStyleXfs count="2">
    <xf numFmtId="0" fontId="0" fillId="0" borderId="0" applyNumberFormat="0" applyFill="0" applyBorder="0" applyProtection="0"/>
    <xf numFmtId="44" fontId="5" fillId="0" borderId="0" applyFont="0" applyFill="0" applyBorder="0" applyAlignment="0" applyProtection="0"/>
  </cellStyleXfs>
  <cellXfs count="38">
    <xf numFmtId="0" fontId="0" fillId="0" borderId="0" xfId="0" applyFont="1" applyAlignment="1"/>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49" fontId="1" fillId="0" borderId="3"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14" fontId="1" fillId="0" borderId="3" xfId="0" applyNumberFormat="1" applyFont="1" applyFill="1" applyBorder="1" applyAlignment="1">
      <alignment vertical="center" wrapText="1"/>
    </xf>
    <xf numFmtId="0" fontId="6" fillId="0" borderId="0" xfId="0" applyNumberFormat="1" applyFont="1" applyAlignment="1"/>
    <xf numFmtId="0" fontId="6" fillId="0" borderId="0" xfId="0" applyFont="1" applyAlignment="1"/>
    <xf numFmtId="0" fontId="1" fillId="0" borderId="0" xfId="0" applyNumberFormat="1" applyFont="1" applyFill="1" applyAlignment="1"/>
    <xf numFmtId="0" fontId="1" fillId="0" borderId="0" xfId="0" applyFont="1" applyFill="1" applyAlignment="1"/>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4" fontId="1" fillId="0" borderId="2" xfId="1" applyFont="1" applyFill="1" applyBorder="1" applyAlignment="1">
      <alignment horizontal="center" vertical="center" wrapText="1"/>
    </xf>
    <xf numFmtId="0" fontId="6" fillId="0" borderId="0" xfId="0" applyNumberFormat="1" applyFont="1" applyFill="1" applyAlignment="1"/>
    <xf numFmtId="0" fontId="6" fillId="0" borderId="0" xfId="0" applyFont="1" applyFill="1" applyAlignment="1"/>
    <xf numFmtId="0" fontId="6" fillId="0" borderId="0" xfId="0" applyNumberFormat="1" applyFont="1" applyAlignment="1">
      <alignment horizontal="center"/>
    </xf>
    <xf numFmtId="164" fontId="1" fillId="0" borderId="3" xfId="0" applyNumberFormat="1" applyFont="1" applyFill="1" applyBorder="1" applyAlignment="1">
      <alignment horizontal="center" vertical="center" wrapText="1"/>
    </xf>
    <xf numFmtId="44" fontId="1" fillId="0" borderId="2" xfId="1" applyFont="1" applyFill="1" applyBorder="1" applyAlignment="1">
      <alignment horizontal="center" vertical="center"/>
    </xf>
    <xf numFmtId="49" fontId="1" fillId="0" borderId="2" xfId="0" applyNumberFormat="1" applyFont="1" applyFill="1" applyBorder="1" applyAlignment="1">
      <alignment vertical="center" wrapText="1"/>
    </xf>
    <xf numFmtId="49" fontId="1" fillId="0" borderId="7" xfId="0" applyNumberFormat="1" applyFont="1" applyFill="1" applyBorder="1" applyAlignment="1">
      <alignment vertical="center" wrapText="1"/>
    </xf>
    <xf numFmtId="0" fontId="4" fillId="0" borderId="1" xfId="0" applyNumberFormat="1" applyFont="1" applyFill="1" applyBorder="1" applyAlignment="1">
      <alignment horizontal="center" vertical="center"/>
    </xf>
    <xf numFmtId="49" fontId="7" fillId="0" borderId="3" xfId="0" applyNumberFormat="1" applyFont="1" applyFill="1" applyBorder="1" applyAlignment="1">
      <alignment vertical="center" wrapText="1"/>
    </xf>
    <xf numFmtId="49" fontId="7" fillId="0" borderId="3" xfId="0" applyNumberFormat="1" applyFont="1" applyFill="1" applyBorder="1" applyAlignment="1">
      <alignment horizontal="center" vertical="center" wrapText="1"/>
    </xf>
    <xf numFmtId="49" fontId="8" fillId="2" borderId="3" xfId="0" applyNumberFormat="1" applyFont="1" applyFill="1" applyBorder="1" applyAlignment="1">
      <alignment vertical="center" wrapText="1"/>
    </xf>
    <xf numFmtId="49" fontId="8" fillId="0" borderId="3" xfId="0" applyNumberFormat="1" applyFont="1" applyFill="1" applyBorder="1" applyAlignment="1">
      <alignment vertical="center" wrapText="1"/>
    </xf>
    <xf numFmtId="49" fontId="8" fillId="0" borderId="3" xfId="0" applyNumberFormat="1" applyFont="1" applyFill="1" applyBorder="1" applyAlignment="1">
      <alignment horizontal="center" vertical="center" wrapText="1"/>
    </xf>
    <xf numFmtId="49" fontId="9" fillId="0" borderId="3" xfId="0" applyNumberFormat="1" applyFont="1" applyFill="1" applyBorder="1" applyAlignment="1">
      <alignment vertical="center" wrapText="1"/>
    </xf>
    <xf numFmtId="14" fontId="8" fillId="0" borderId="3" xfId="0" applyNumberFormat="1" applyFont="1" applyFill="1" applyBorder="1" applyAlignment="1">
      <alignment horizontal="center" vertical="center" wrapText="1"/>
    </xf>
    <xf numFmtId="164" fontId="8" fillId="0" borderId="3" xfId="0" applyNumberFormat="1" applyFont="1" applyFill="1" applyBorder="1" applyAlignment="1">
      <alignment horizontal="center" vertical="center" wrapText="1"/>
    </xf>
    <xf numFmtId="44" fontId="7" fillId="0" borderId="3" xfId="1" applyFont="1" applyFill="1" applyBorder="1" applyAlignment="1">
      <alignment horizontal="center" vertical="center" wrapText="1"/>
    </xf>
    <xf numFmtId="44" fontId="7" fillId="0" borderId="3" xfId="1" applyFont="1" applyFill="1" applyBorder="1" applyAlignment="1">
      <alignment horizontal="center" vertical="center"/>
    </xf>
    <xf numFmtId="49" fontId="7" fillId="0" borderId="7"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49" fontId="10" fillId="0" borderId="7" xfId="0" applyNumberFormat="1" applyFont="1" applyFill="1" applyBorder="1" applyAlignment="1">
      <alignment vertical="center" wrapText="1"/>
    </xf>
    <xf numFmtId="49" fontId="8" fillId="0" borderId="8" xfId="0" applyNumberFormat="1" applyFont="1" applyFill="1" applyBorder="1" applyAlignment="1">
      <alignment vertical="center" wrapText="1"/>
    </xf>
    <xf numFmtId="0" fontId="10" fillId="0" borderId="5" xfId="0" applyNumberFormat="1" applyFont="1" applyBorder="1" applyAlignment="1">
      <alignment horizontal="center" wrapText="1"/>
    </xf>
    <xf numFmtId="0" fontId="10" fillId="0" borderId="6" xfId="0" applyNumberFormat="1" applyFont="1" applyBorder="1" applyAlignment="1">
      <alignment horizontal="center" wrapText="1"/>
    </xf>
  </cellXfs>
  <cellStyles count="2">
    <cellStyle name="Moneda" xfId="1" builtinId="4"/>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Q15"/>
  <sheetViews>
    <sheetView tabSelected="1" topLeftCell="A7" zoomScale="70" zoomScaleNormal="70" workbookViewId="0">
      <selection activeCell="E8" sqref="E8"/>
    </sheetView>
  </sheetViews>
  <sheetFormatPr baseColWidth="10" defaultColWidth="10.85546875" defaultRowHeight="12.95" customHeight="1"/>
  <cols>
    <col min="1" max="1" width="16.42578125" style="7" customWidth="1"/>
    <col min="2" max="2" width="30.85546875" style="7" customWidth="1"/>
    <col min="3" max="3" width="21.5703125" style="7" hidden="1" customWidth="1"/>
    <col min="4" max="4" width="23.140625" style="7" customWidth="1"/>
    <col min="5" max="5" width="21.5703125" style="7" customWidth="1"/>
    <col min="6" max="6" width="19.7109375" style="7" customWidth="1"/>
    <col min="7" max="7" width="51.42578125" style="7" customWidth="1"/>
    <col min="8" max="9" width="20.7109375" style="16" customWidth="1"/>
    <col min="10" max="10" width="13.5703125" style="16" bestFit="1" customWidth="1"/>
    <col min="11" max="11" width="74.7109375" style="7" customWidth="1"/>
    <col min="12" max="12" width="21.140625" style="7" customWidth="1"/>
    <col min="13" max="13" width="22" style="7" customWidth="1"/>
    <col min="14" max="14" width="24.85546875" style="7" customWidth="1"/>
    <col min="15" max="15" width="42.7109375" style="7" customWidth="1"/>
    <col min="16" max="251" width="10.85546875" style="7" customWidth="1"/>
    <col min="252" max="16384" width="10.85546875" style="8"/>
  </cols>
  <sheetData>
    <row r="1" spans="1:251" ht="51.75" customHeight="1">
      <c r="A1" s="36" t="s">
        <v>79</v>
      </c>
      <c r="B1" s="36"/>
      <c r="C1" s="36"/>
      <c r="D1" s="36"/>
      <c r="E1" s="36"/>
      <c r="F1" s="36"/>
      <c r="G1" s="36"/>
      <c r="H1" s="36"/>
      <c r="I1" s="36"/>
      <c r="J1" s="36"/>
      <c r="K1" s="36"/>
      <c r="L1" s="36"/>
      <c r="M1" s="36"/>
      <c r="N1" s="36"/>
      <c r="O1" s="37"/>
    </row>
    <row r="2" spans="1:251" s="10" customFormat="1" ht="35.25" customHeight="1">
      <c r="A2" s="2" t="s">
        <v>8</v>
      </c>
      <c r="B2" s="2" t="s">
        <v>33</v>
      </c>
      <c r="C2" s="2" t="s">
        <v>16</v>
      </c>
      <c r="D2" s="2" t="s">
        <v>32</v>
      </c>
      <c r="E2" s="2" t="s">
        <v>34</v>
      </c>
      <c r="F2" s="2" t="s">
        <v>18</v>
      </c>
      <c r="G2" s="2" t="s">
        <v>1</v>
      </c>
      <c r="H2" s="2" t="s">
        <v>2</v>
      </c>
      <c r="I2" s="2" t="s">
        <v>3</v>
      </c>
      <c r="J2" s="2" t="s">
        <v>13</v>
      </c>
      <c r="K2" s="1" t="s">
        <v>12</v>
      </c>
      <c r="L2" s="1" t="s">
        <v>4</v>
      </c>
      <c r="M2" s="1" t="s">
        <v>6</v>
      </c>
      <c r="N2" s="1" t="s">
        <v>7</v>
      </c>
      <c r="O2" s="21" t="s">
        <v>0</v>
      </c>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row>
    <row r="3" spans="1:251" s="15" customFormat="1" ht="135" hidden="1">
      <c r="A3" s="11" t="s">
        <v>9</v>
      </c>
      <c r="B3" s="4" t="s">
        <v>15</v>
      </c>
      <c r="C3" s="4" t="s">
        <v>17</v>
      </c>
      <c r="D3" s="4"/>
      <c r="E3" s="4"/>
      <c r="F3" s="11" t="s">
        <v>9</v>
      </c>
      <c r="G3" s="5"/>
      <c r="H3" s="6"/>
      <c r="I3" s="6"/>
      <c r="J3" s="17">
        <v>12</v>
      </c>
      <c r="K3" s="3"/>
      <c r="L3" s="12" t="s">
        <v>30</v>
      </c>
      <c r="M3" s="13">
        <v>9310000</v>
      </c>
      <c r="N3" s="18" t="e">
        <f>+#REF!*J3*M3*F3</f>
        <v>#REF!</v>
      </c>
      <c r="O3" s="19"/>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row>
    <row r="4" spans="1:251" ht="180" hidden="1" customHeight="1">
      <c r="A4" s="11" t="s">
        <v>10</v>
      </c>
      <c r="B4" s="4" t="s">
        <v>19</v>
      </c>
      <c r="C4" s="4" t="s">
        <v>20</v>
      </c>
      <c r="D4" s="4"/>
      <c r="E4" s="4"/>
      <c r="F4" s="11" t="s">
        <v>9</v>
      </c>
      <c r="G4" s="5"/>
      <c r="H4" s="6"/>
      <c r="I4" s="6"/>
      <c r="J4" s="17">
        <v>4</v>
      </c>
      <c r="K4" s="3"/>
      <c r="L4" s="12" t="s">
        <v>30</v>
      </c>
      <c r="M4" s="13">
        <v>4655000</v>
      </c>
      <c r="N4" s="18" t="e">
        <f>+#REF!*J4*M4*F4</f>
        <v>#REF!</v>
      </c>
      <c r="O4" s="19"/>
    </row>
    <row r="5" spans="1:251" ht="222.75">
      <c r="A5" s="23" t="s">
        <v>9</v>
      </c>
      <c r="B5" s="24" t="s">
        <v>39</v>
      </c>
      <c r="C5" s="25" t="s">
        <v>23</v>
      </c>
      <c r="D5" s="25" t="s">
        <v>40</v>
      </c>
      <c r="E5" s="25" t="s">
        <v>41</v>
      </c>
      <c r="F5" s="26" t="s">
        <v>9</v>
      </c>
      <c r="G5" s="27" t="s">
        <v>42</v>
      </c>
      <c r="H5" s="28" t="s">
        <v>43</v>
      </c>
      <c r="I5" s="28">
        <v>44775</v>
      </c>
      <c r="J5" s="29">
        <v>3</v>
      </c>
      <c r="K5" s="33" t="s">
        <v>65</v>
      </c>
      <c r="L5" s="23" t="s">
        <v>5</v>
      </c>
      <c r="M5" s="30">
        <v>2400000</v>
      </c>
      <c r="N5" s="31">
        <f>+M5*J5</f>
        <v>7200000</v>
      </c>
      <c r="O5" s="22" t="s">
        <v>44</v>
      </c>
    </row>
    <row r="6" spans="1:251" ht="324">
      <c r="A6" s="23" t="s">
        <v>10</v>
      </c>
      <c r="B6" s="24" t="s">
        <v>45</v>
      </c>
      <c r="C6" s="25" t="s">
        <v>24</v>
      </c>
      <c r="D6" s="25" t="s">
        <v>40</v>
      </c>
      <c r="E6" s="25" t="s">
        <v>46</v>
      </c>
      <c r="F6" s="26" t="s">
        <v>9</v>
      </c>
      <c r="G6" s="27" t="s">
        <v>47</v>
      </c>
      <c r="H6" s="28" t="s">
        <v>43</v>
      </c>
      <c r="I6" s="28">
        <v>44775</v>
      </c>
      <c r="J6" s="29">
        <v>3</v>
      </c>
      <c r="K6" s="34" t="s">
        <v>48</v>
      </c>
      <c r="L6" s="23" t="s">
        <v>5</v>
      </c>
      <c r="M6" s="30">
        <v>3200000</v>
      </c>
      <c r="N6" s="31">
        <f>+J6*M6</f>
        <v>9600000</v>
      </c>
      <c r="O6" s="22"/>
    </row>
    <row r="7" spans="1:251" ht="283.5">
      <c r="A7" s="23" t="s">
        <v>36</v>
      </c>
      <c r="B7" s="24" t="s">
        <v>45</v>
      </c>
      <c r="C7" s="25" t="s">
        <v>25</v>
      </c>
      <c r="D7" s="25" t="s">
        <v>40</v>
      </c>
      <c r="E7" s="25" t="s">
        <v>49</v>
      </c>
      <c r="F7" s="26" t="s">
        <v>9</v>
      </c>
      <c r="G7" s="27" t="s">
        <v>50</v>
      </c>
      <c r="H7" s="28" t="s">
        <v>43</v>
      </c>
      <c r="I7" s="28">
        <v>44775</v>
      </c>
      <c r="J7" s="29">
        <v>3</v>
      </c>
      <c r="K7" s="33" t="s">
        <v>66</v>
      </c>
      <c r="L7" s="23" t="s">
        <v>5</v>
      </c>
      <c r="M7" s="30">
        <v>2500000</v>
      </c>
      <c r="N7" s="31">
        <f>+J7*M7</f>
        <v>7500000</v>
      </c>
      <c r="O7" s="22"/>
    </row>
    <row r="8" spans="1:251" ht="263.25">
      <c r="A8" s="23" t="s">
        <v>11</v>
      </c>
      <c r="B8" s="24" t="s">
        <v>45</v>
      </c>
      <c r="C8" s="25"/>
      <c r="D8" s="25" t="s">
        <v>40</v>
      </c>
      <c r="E8" s="25" t="s">
        <v>80</v>
      </c>
      <c r="F8" s="26" t="s">
        <v>10</v>
      </c>
      <c r="G8" s="27" t="s">
        <v>67</v>
      </c>
      <c r="H8" s="28" t="s">
        <v>43</v>
      </c>
      <c r="I8" s="28">
        <v>44775</v>
      </c>
      <c r="J8" s="29">
        <v>3</v>
      </c>
      <c r="K8" s="33" t="s">
        <v>68</v>
      </c>
      <c r="L8" s="23" t="s">
        <v>5</v>
      </c>
      <c r="M8" s="30">
        <v>2000000</v>
      </c>
      <c r="N8" s="31">
        <f>+J8*M8</f>
        <v>6000000</v>
      </c>
      <c r="O8" s="22"/>
    </row>
    <row r="9" spans="1:251" ht="283.5">
      <c r="A9" s="23" t="s">
        <v>37</v>
      </c>
      <c r="B9" s="24" t="s">
        <v>54</v>
      </c>
      <c r="C9" s="25" t="s">
        <v>27</v>
      </c>
      <c r="D9" s="25" t="s">
        <v>35</v>
      </c>
      <c r="E9" s="25" t="s">
        <v>55</v>
      </c>
      <c r="F9" s="26" t="s">
        <v>9</v>
      </c>
      <c r="G9" s="27" t="s">
        <v>53</v>
      </c>
      <c r="H9" s="28" t="s">
        <v>43</v>
      </c>
      <c r="I9" s="28">
        <v>44772</v>
      </c>
      <c r="J9" s="29">
        <v>3</v>
      </c>
      <c r="K9" s="33" t="s">
        <v>56</v>
      </c>
      <c r="L9" s="23" t="s">
        <v>5</v>
      </c>
      <c r="M9" s="30">
        <v>3500000</v>
      </c>
      <c r="N9" s="31">
        <f>+M9*J9</f>
        <v>10500000</v>
      </c>
      <c r="O9" s="22"/>
    </row>
    <row r="10" spans="1:251" ht="384.75">
      <c r="A10" s="23" t="s">
        <v>14</v>
      </c>
      <c r="B10" s="24" t="s">
        <v>45</v>
      </c>
      <c r="C10" s="25" t="s">
        <v>26</v>
      </c>
      <c r="D10" s="25" t="s">
        <v>35</v>
      </c>
      <c r="E10" s="25" t="s">
        <v>52</v>
      </c>
      <c r="F10" s="26" t="s">
        <v>9</v>
      </c>
      <c r="G10" s="27" t="s">
        <v>51</v>
      </c>
      <c r="H10" s="28" t="s">
        <v>43</v>
      </c>
      <c r="I10" s="28">
        <v>44895</v>
      </c>
      <c r="J10" s="29">
        <v>7</v>
      </c>
      <c r="K10" s="32" t="s">
        <v>31</v>
      </c>
      <c r="L10" s="23" t="s">
        <v>5</v>
      </c>
      <c r="M10" s="30">
        <v>2500000</v>
      </c>
      <c r="N10" s="31">
        <f>+M10*J10</f>
        <v>17500000</v>
      </c>
      <c r="O10" s="22"/>
    </row>
    <row r="11" spans="1:251" ht="364.5" customHeight="1">
      <c r="A11" s="23" t="s">
        <v>21</v>
      </c>
      <c r="B11" s="24" t="s">
        <v>57</v>
      </c>
      <c r="C11" s="25" t="s">
        <v>28</v>
      </c>
      <c r="D11" s="25" t="s">
        <v>35</v>
      </c>
      <c r="E11" s="25" t="s">
        <v>59</v>
      </c>
      <c r="F11" s="26" t="s">
        <v>9</v>
      </c>
      <c r="G11" s="27" t="s">
        <v>58</v>
      </c>
      <c r="H11" s="28" t="s">
        <v>43</v>
      </c>
      <c r="I11" s="28">
        <v>44895</v>
      </c>
      <c r="J11" s="29">
        <v>7</v>
      </c>
      <c r="K11" s="20" t="s">
        <v>31</v>
      </c>
      <c r="L11" s="23" t="s">
        <v>5</v>
      </c>
      <c r="M11" s="30">
        <v>3000000</v>
      </c>
      <c r="N11" s="31">
        <f>+M11*J11</f>
        <v>21000000</v>
      </c>
      <c r="O11" s="22"/>
    </row>
    <row r="12" spans="1:251" ht="308.25" customHeight="1">
      <c r="A12" s="23" t="s">
        <v>22</v>
      </c>
      <c r="B12" s="24" t="s">
        <v>45</v>
      </c>
      <c r="C12" s="25" t="s">
        <v>29</v>
      </c>
      <c r="D12" s="25" t="s">
        <v>35</v>
      </c>
      <c r="E12" s="25" t="s">
        <v>61</v>
      </c>
      <c r="F12" s="26" t="s">
        <v>9</v>
      </c>
      <c r="G12" s="27" t="s">
        <v>60</v>
      </c>
      <c r="H12" s="28" t="s">
        <v>43</v>
      </c>
      <c r="I12" s="28">
        <v>44834</v>
      </c>
      <c r="J12" s="29">
        <v>5</v>
      </c>
      <c r="K12" s="35" t="s">
        <v>38</v>
      </c>
      <c r="L12" s="23" t="s">
        <v>5</v>
      </c>
      <c r="M12" s="30">
        <v>2000000</v>
      </c>
      <c r="N12" s="31">
        <f t="shared" ref="N12:N14" si="0">+M12*J12</f>
        <v>10000000</v>
      </c>
      <c r="O12" s="22"/>
    </row>
    <row r="13" spans="1:251" ht="308.25" customHeight="1">
      <c r="A13" s="23" t="s">
        <v>69</v>
      </c>
      <c r="B13" s="24" t="s">
        <v>71</v>
      </c>
      <c r="C13" s="25"/>
      <c r="D13" s="25" t="s">
        <v>35</v>
      </c>
      <c r="E13" s="25" t="s">
        <v>72</v>
      </c>
      <c r="F13" s="26" t="s">
        <v>9</v>
      </c>
      <c r="G13" s="27" t="s">
        <v>73</v>
      </c>
      <c r="H13" s="28" t="s">
        <v>43</v>
      </c>
      <c r="I13" s="28">
        <v>44834</v>
      </c>
      <c r="J13" s="29">
        <v>5</v>
      </c>
      <c r="K13" s="35" t="s">
        <v>78</v>
      </c>
      <c r="L13" s="23" t="s">
        <v>5</v>
      </c>
      <c r="M13" s="30">
        <v>2000000</v>
      </c>
      <c r="N13" s="31">
        <f t="shared" ref="N13" si="1">+M13*J13</f>
        <v>10000000</v>
      </c>
      <c r="O13" s="22"/>
    </row>
    <row r="14" spans="1:251" ht="303.75">
      <c r="A14" s="23" t="s">
        <v>70</v>
      </c>
      <c r="B14" s="24" t="s">
        <v>63</v>
      </c>
      <c r="C14" s="25" t="s">
        <v>29</v>
      </c>
      <c r="D14" s="25" t="s">
        <v>35</v>
      </c>
      <c r="E14" s="25" t="s">
        <v>64</v>
      </c>
      <c r="F14" s="26" t="s">
        <v>9</v>
      </c>
      <c r="G14" s="27" t="s">
        <v>62</v>
      </c>
      <c r="H14" s="28" t="s">
        <v>43</v>
      </c>
      <c r="I14" s="28">
        <v>44864</v>
      </c>
      <c r="J14" s="29">
        <v>6</v>
      </c>
      <c r="K14" s="25" t="s">
        <v>38</v>
      </c>
      <c r="L14" s="23" t="s">
        <v>5</v>
      </c>
      <c r="M14" s="30">
        <v>2000000</v>
      </c>
      <c r="N14" s="31">
        <f t="shared" si="0"/>
        <v>12000000</v>
      </c>
      <c r="O14" s="22"/>
    </row>
    <row r="15" spans="1:251" ht="162">
      <c r="A15" s="23" t="s">
        <v>74</v>
      </c>
      <c r="B15" s="24" t="s">
        <v>45</v>
      </c>
      <c r="C15" s="25" t="s">
        <v>29</v>
      </c>
      <c r="D15" s="25" t="s">
        <v>35</v>
      </c>
      <c r="E15" s="25" t="s">
        <v>75</v>
      </c>
      <c r="F15" s="26" t="s">
        <v>9</v>
      </c>
      <c r="G15" s="27" t="s">
        <v>76</v>
      </c>
      <c r="H15" s="28" t="s">
        <v>43</v>
      </c>
      <c r="I15" s="28">
        <v>44864</v>
      </c>
      <c r="J15" s="29">
        <v>6</v>
      </c>
      <c r="K15" s="25" t="s">
        <v>77</v>
      </c>
      <c r="L15" s="23" t="s">
        <v>5</v>
      </c>
      <c r="M15" s="30">
        <v>2000000</v>
      </c>
      <c r="N15" s="31">
        <f t="shared" ref="N15" si="2">+M15*J15</f>
        <v>12000000</v>
      </c>
      <c r="O15" s="22"/>
    </row>
  </sheetData>
  <mergeCells count="1">
    <mergeCell ref="A1:O1"/>
  </mergeCells>
  <pageMargins left="0.69930555555555596" right="0.69930555555555596" top="0.75" bottom="0.75" header="0.3" footer="0.3"/>
  <pageSetup scale="10" orientation="landscape" r:id="rId1"/>
  <headerFooter>
    <oddFooter>&amp;C&amp;"Helvetica,Regular"&amp;12&amp;K000000&amp;P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INVITACIÓN PÚBLICA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2018-02-13T21:37:02Z</cp:lastPrinted>
  <dcterms:created xsi:type="dcterms:W3CDTF">2017-03-07T19:33:00Z</dcterms:created>
  <dcterms:modified xsi:type="dcterms:W3CDTF">2022-04-13T22:02:34Z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