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 UTP\Desktop\CASOS\BS-20 INVITACIÓN SOFTWARE Y LICENCIAS\"/>
    </mc:Choice>
  </mc:AlternateContent>
  <bookViews>
    <workbookView xWindow="0" yWindow="0" windowWidth="28800" windowHeight="11730" tabRatio="759"/>
  </bookViews>
  <sheets>
    <sheet name="Anexo 1" sheetId="4" r:id="rId1"/>
  </sheets>
  <calcPr calcId="162913"/>
</workbook>
</file>

<file path=xl/calcChain.xml><?xml version="1.0" encoding="utf-8"?>
<calcChain xmlns="http://schemas.openxmlformats.org/spreadsheetml/2006/main">
  <c r="AH14" i="4" l="1"/>
  <c r="AI14" i="4" s="1"/>
  <c r="AJ14" i="4" s="1"/>
  <c r="AH9" i="4"/>
  <c r="AI9" i="4" s="1"/>
  <c r="AJ9" i="4" s="1"/>
  <c r="AI13" i="4"/>
  <c r="AI12" i="4"/>
  <c r="AI11" i="4"/>
  <c r="AI10" i="4"/>
  <c r="AJ15" i="4" l="1"/>
  <c r="Z14" i="4" l="1"/>
  <c r="AA14" i="4" s="1"/>
  <c r="AB14" i="4" s="1"/>
  <c r="Z13" i="4"/>
  <c r="AA13" i="4" s="1"/>
  <c r="AB13" i="4" s="1"/>
  <c r="Z12" i="4"/>
  <c r="AA12" i="4" s="1"/>
  <c r="AB12" i="4" s="1"/>
  <c r="Z11" i="4"/>
  <c r="AA11" i="4" s="1"/>
  <c r="Z10" i="4"/>
  <c r="AA10" i="4" s="1"/>
  <c r="AB10" i="4" s="1"/>
  <c r="Z9" i="4"/>
  <c r="AA9" i="4" s="1"/>
  <c r="AB15" i="4" l="1"/>
  <c r="R14" i="4"/>
  <c r="S14" i="4" s="1"/>
  <c r="R13" i="4"/>
  <c r="S13" i="4" s="1"/>
  <c r="T13" i="4" s="1"/>
  <c r="R12" i="4"/>
  <c r="S12" i="4" s="1"/>
  <c r="T12" i="4" s="1"/>
  <c r="R11" i="4"/>
  <c r="S11" i="4" s="1"/>
  <c r="R10" i="4"/>
  <c r="S10" i="4" s="1"/>
  <c r="R9" i="4"/>
  <c r="S9" i="4" s="1"/>
  <c r="T15" i="4" l="1"/>
  <c r="J9" i="4" l="1"/>
  <c r="K9" i="4" l="1"/>
  <c r="J10" i="4"/>
  <c r="K10" i="4" s="1"/>
  <c r="J11" i="4"/>
  <c r="K11" i="4" s="1"/>
  <c r="J12" i="4"/>
  <c r="K12" i="4" s="1"/>
  <c r="J13" i="4"/>
  <c r="K13" i="4" s="1"/>
  <c r="J14" i="4"/>
  <c r="K14" i="4" s="1"/>
  <c r="L9" i="4" l="1"/>
  <c r="L10" i="4"/>
  <c r="AM10" i="4" s="1"/>
  <c r="L11" i="4"/>
  <c r="AM11" i="4" s="1"/>
  <c r="L12" i="4"/>
  <c r="L13" i="4"/>
  <c r="L14" i="4"/>
  <c r="AM14" i="4" l="1"/>
  <c r="AN14" i="4" s="1"/>
  <c r="AM13" i="4"/>
  <c r="AM12" i="4"/>
  <c r="AN11" i="4"/>
  <c r="AM9" i="4"/>
  <c r="AN9" i="4" s="1"/>
  <c r="AN10" i="4"/>
  <c r="L15" i="4"/>
  <c r="AN13" i="4" l="1"/>
  <c r="AN12" i="4"/>
</calcChain>
</file>

<file path=xl/sharedStrings.xml><?xml version="1.0" encoding="utf-8"?>
<sst xmlns="http://schemas.openxmlformats.org/spreadsheetml/2006/main" count="129" uniqueCount="74">
  <si>
    <t xml:space="preserve"> </t>
  </si>
  <si>
    <t>REFERENCIA O DESCRIPCION</t>
  </si>
  <si>
    <t>UNIDAD DE MEDIDA</t>
  </si>
  <si>
    <t>CANTIDAD</t>
  </si>
  <si>
    <t>DESCRIPCION MARCA/ REFERENCIA/ESPECIFICACIONES OFERTADAS</t>
  </si>
  <si>
    <t>VALOR UNITARIO IVA INCLUIDO</t>
  </si>
  <si>
    <t>VALOR TOTAL</t>
  </si>
  <si>
    <t>Observaciones:</t>
  </si>
  <si>
    <t>NOMBRE DEL ELEMENTO</t>
  </si>
  <si>
    <t>ÍTEM</t>
  </si>
  <si>
    <t xml:space="preserve">VALOR TOTAL OFERTA </t>
  </si>
  <si>
    <t>MARCA</t>
  </si>
  <si>
    <t>OBSERVACIONES</t>
  </si>
  <si>
    <t>VALOR UNITARIO ANTES DE IVA</t>
  </si>
  <si>
    <t xml:space="preserve">UNIVERSIDAD TECNOLÓGICA DE PEREIRA </t>
  </si>
  <si>
    <t>Unidad</t>
  </si>
  <si>
    <t xml:space="preserve">Unidad  </t>
  </si>
  <si>
    <t>VALOR IVA</t>
  </si>
  <si>
    <t>INVITACIÓN PÚBLICA BS-20 DE 2022</t>
  </si>
  <si>
    <t xml:space="preserve"> COMPRA DE LICENCIAS Y SOFTWARE PARA LA UNIVERSIDAD TECNOLÓGICA DE PEREIRA</t>
  </si>
  <si>
    <t>Microsoft</t>
  </si>
  <si>
    <t>Xmanager Power Suite 7. 2 años</t>
  </si>
  <si>
    <t>Netsarang</t>
  </si>
  <si>
    <t>Licencia de Microsoft Project</t>
  </si>
  <si>
    <t>Bootstrap Studio</t>
  </si>
  <si>
    <t>Bootstrap</t>
  </si>
  <si>
    <t>SOFTWARE AUTOCAD</t>
  </si>
  <si>
    <t>AUTODESK AUTOCAD</t>
  </si>
  <si>
    <t>Acrobat Professional</t>
  </si>
  <si>
    <t>Adobe</t>
  </si>
  <si>
    <t>New Nvivo Licencia Academica</t>
  </si>
  <si>
    <t>N VIVO</t>
  </si>
  <si>
    <t>TIEMPO DE ENTREGA</t>
  </si>
  <si>
    <t>% IVA
 (si aplica en caso de ser exento por favor seleccionar 0%)</t>
  </si>
  <si>
    <t>ANEXO 1 (Modificado)- PRESENTACIÓN DE LA OFERTA</t>
  </si>
  <si>
    <r>
      <t xml:space="preserve">Licencia de Microsoft Project </t>
    </r>
    <r>
      <rPr>
        <sz val="10"/>
        <color rgb="FFFF0000"/>
        <rFont val="Calibri"/>
        <family val="2"/>
        <scheme val="minor"/>
      </rPr>
      <t>Professional</t>
    </r>
  </si>
  <si>
    <r>
      <t xml:space="preserve">Herramienta de diseño web </t>
    </r>
    <r>
      <rPr>
        <sz val="10"/>
        <color rgb="FFFF0000"/>
        <rFont val="Calibri"/>
        <family val="2"/>
        <scheme val="minor"/>
      </rPr>
      <t>(1 año)</t>
    </r>
  </si>
  <si>
    <r>
      <t>*Conjunto de herramientas de arquitectura. *Conjunto de herramientas mecánicas. *Conjunto de herramientas Mapa 3D. *Conjunto de herramientas MEP. *Conjunto de herramientas eléctricas. *Conjunto de herramientas Plant 3D. *Conjunto de herramientas de diseño ráster. *Ver todos los conjuntos de herramientas incluidos.</t>
    </r>
    <r>
      <rPr>
        <sz val="10"/>
        <color rgb="FFFF0000"/>
        <rFont val="Calibri"/>
        <family val="2"/>
        <scheme val="minor"/>
      </rPr>
      <t xml:space="preserve"> (1 año)</t>
    </r>
  </si>
  <si>
    <r>
      <t xml:space="preserve">Acrobat professional para edición de PDF </t>
    </r>
    <r>
      <rPr>
        <sz val="10"/>
        <color rgb="FFFF0000"/>
        <rFont val="Calibri"/>
        <family val="2"/>
        <scheme val="minor"/>
      </rPr>
      <t>(1 año)</t>
    </r>
  </si>
  <si>
    <r>
      <t xml:space="preserve">Para un usuario, Idioma en Espanol, entrega electronica. </t>
    </r>
    <r>
      <rPr>
        <sz val="10"/>
        <color rgb="FFFF0000"/>
        <rFont val="Calibri"/>
        <family val="2"/>
        <scheme val="minor"/>
      </rPr>
      <t>(1 año)</t>
    </r>
  </si>
  <si>
    <t xml:space="preserve"> Software por suscripción Netsarang
Xmanager Power Suite 7. 2 años</t>
  </si>
  <si>
    <t>Licencia de softwate perpeto Microsoft
Licencia de Microsoft Project Profesional 2021 Educational</t>
  </si>
  <si>
    <t>Software por suscripción Bootstrap 
Bootstrap Studio 
Herramientade diseño web (1 año)</t>
  </si>
  <si>
    <t>Software por suscripción Autodesk
Software Autocad
*Conjunto de herramientas de arquitectura. *Conjunto de herramientas mecánicas. *Conjunto de herramientas Mapa 3D. 
*Conjunto de herramientas MEP. *Conjunto de herramientas eléctricas. *Conjunto de herramientas Plant 3D. 
*Conjunto de herramientas de diseño ráster. *Ver todos los conjuntos de herramientas incluidos. (1 año)</t>
  </si>
  <si>
    <t>Software por suscripción Adobe
Acrobat professional para edición de PDF (1 año)</t>
  </si>
  <si>
    <t>Licencia de software Academico  perpetuo N VIVO
Para un usuario, Idioma en Espanol, entrega electronica. (1 año)</t>
  </si>
  <si>
    <t>8 días</t>
  </si>
  <si>
    <t>5 días</t>
  </si>
  <si>
    <t>10 días</t>
  </si>
  <si>
    <t>MCAD TRAINING &amp; CONSULTING S.A.S. NIT: 901510263-7</t>
  </si>
  <si>
    <t>NO APLICA</t>
  </si>
  <si>
    <t>AutoCAD - including specialized toolsets AD Commercial New Single-user ELD Annual Subscription</t>
  </si>
  <si>
    <t>Acrobat Pro DC for teams ALL Subscription New Education Named License Multiple Platforms Multi Latin American Languages 12 Meses Named Level 1 1 - 9</t>
  </si>
  <si>
    <t>8 DIAS</t>
  </si>
  <si>
    <t>VALOR TOTAL OFERTA</t>
  </si>
  <si>
    <t>GTI ALBERTO ALVAREZ LOPEZ S.A.S. NIT. 901.039.927-1</t>
  </si>
  <si>
    <t>Microtrón SAS NIT 800.029.888-1</t>
  </si>
  <si>
    <t>Microsoft Project Professional Licencia académica Perpetua version 2021</t>
  </si>
  <si>
    <t>Autodesk AutoCAD Full, Incluye herramientas especializadas. Suscripción para un usuario durante un año</t>
  </si>
  <si>
    <t>Acrobat Pro DC. Licencia para un usuario durante un año. Incluye Document Cloud</t>
  </si>
  <si>
    <t>Licencia Perpetua para un usuario</t>
  </si>
  <si>
    <t>10 dias</t>
  </si>
  <si>
    <t>3 dias</t>
  </si>
  <si>
    <t>3 días</t>
  </si>
  <si>
    <t>El presupuesto asignado no es suficiente dado que en el estudio de mercado habían solicitado 3 licencias y haora solicitan solo una. Los precios para licenciamiento múltiple tienen descuentos que varían con la cantidad.</t>
  </si>
  <si>
    <t>Software Shop de Colombia S.A.S</t>
  </si>
  <si>
    <t xml:space="preserve">
Xmanager Power Suite 7, Licencia por 2 años, uso para un usuario, entrega electónica. Incluye
Xmanager, Xshell, Xftp, Xlpd</t>
  </si>
  <si>
    <t>No hace parte de nuestro portafolio de productoss</t>
  </si>
  <si>
    <t>New NVivo Licencia Perpetua académica para uso de un usuarios, idioma en españolo, entrega
electrónica</t>
  </si>
  <si>
    <t>8 ddías</t>
  </si>
  <si>
    <t>MEJOR PRECIO</t>
  </si>
  <si>
    <t>VALOR TOTAL IVA INCLUIDO</t>
  </si>
  <si>
    <t>EMPRESA</t>
  </si>
  <si>
    <t>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</si>
</sst>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164" formatCode="_(&quot;$&quot;\ * #,##0.00_);_(&quot;$&quot;\ * \(#,##0.00\);_(&quot;$&quot;\ * &quot;-&quot;??_);_(@_)"/>
  </numFmts>
  <fonts count="31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</font>
    <font>
      <sz val="22"/>
      <color theme="0"/>
      <name val="Calibri"/>
      <family val="2"/>
    </font>
    <font>
      <sz val="10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1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</fills>
  <borders count="44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7">
    <xf numFmtId="0" fontId="0" fillId="0" borderId="0"/>
    <xf numFmtId="0" fontId="3" fillId="0" borderId="1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13" fillId="7" borderId="8" applyNumberFormat="0" applyAlignment="0" applyProtection="0"/>
    <xf numFmtId="0" fontId="14" fillId="8" borderId="9" applyNumberFormat="0" applyAlignment="0" applyProtection="0"/>
    <xf numFmtId="0" fontId="15" fillId="8" borderId="8" applyNumberFormat="0" applyAlignment="0" applyProtection="0"/>
    <xf numFmtId="0" fontId="16" fillId="0" borderId="10" applyNumberFormat="0" applyFill="0" applyAlignment="0" applyProtection="0"/>
    <xf numFmtId="0" fontId="17" fillId="9" borderId="11" applyNumberFormat="0" applyAlignment="0" applyProtection="0"/>
    <xf numFmtId="0" fontId="20" fillId="0" borderId="13" applyNumberFormat="0" applyFill="0" applyAlignment="0" applyProtection="0"/>
    <xf numFmtId="0" fontId="1" fillId="0" borderId="1"/>
    <xf numFmtId="164" fontId="1" fillId="0" borderId="1" applyFont="0" applyFill="0" applyBorder="0" applyAlignment="0" applyProtection="0"/>
    <xf numFmtId="0" fontId="6" fillId="0" borderId="1" applyNumberFormat="0" applyFill="0" applyBorder="0" applyAlignment="0" applyProtection="0"/>
    <xf numFmtId="0" fontId="9" fillId="0" borderId="1" applyNumberFormat="0" applyFill="0" applyBorder="0" applyAlignment="0" applyProtection="0"/>
    <xf numFmtId="0" fontId="10" fillId="4" borderId="1" applyNumberFormat="0" applyBorder="0" applyAlignment="0" applyProtection="0"/>
    <xf numFmtId="0" fontId="11" fillId="5" borderId="1" applyNumberFormat="0" applyBorder="0" applyAlignment="0" applyProtection="0"/>
    <xf numFmtId="0" fontId="12" fillId="6" borderId="1" applyNumberFormat="0" applyBorder="0" applyAlignment="0" applyProtection="0"/>
    <xf numFmtId="0" fontId="18" fillId="0" borderId="1" applyNumberFormat="0" applyFill="0" applyBorder="0" applyAlignment="0" applyProtection="0"/>
    <xf numFmtId="0" fontId="1" fillId="10" borderId="12" applyNumberFormat="0" applyFont="0" applyAlignment="0" applyProtection="0"/>
    <xf numFmtId="0" fontId="19" fillId="0" borderId="1" applyNumberFormat="0" applyFill="0" applyBorder="0" applyAlignment="0" applyProtection="0"/>
    <xf numFmtId="0" fontId="21" fillId="11" borderId="1" applyNumberFormat="0" applyBorder="0" applyAlignment="0" applyProtection="0"/>
    <xf numFmtId="0" fontId="1" fillId="12" borderId="1" applyNumberFormat="0" applyBorder="0" applyAlignment="0" applyProtection="0"/>
    <xf numFmtId="0" fontId="1" fillId="13" borderId="1" applyNumberFormat="0" applyBorder="0" applyAlignment="0" applyProtection="0"/>
    <xf numFmtId="0" fontId="21" fillId="14" borderId="1" applyNumberFormat="0" applyBorder="0" applyAlignment="0" applyProtection="0"/>
    <xf numFmtId="0" fontId="21" fillId="15" borderId="1" applyNumberFormat="0" applyBorder="0" applyAlignment="0" applyProtection="0"/>
    <xf numFmtId="0" fontId="1" fillId="16" borderId="1" applyNumberFormat="0" applyBorder="0" applyAlignment="0" applyProtection="0"/>
    <xf numFmtId="0" fontId="1" fillId="17" borderId="1" applyNumberFormat="0" applyBorder="0" applyAlignment="0" applyProtection="0"/>
    <xf numFmtId="0" fontId="21" fillId="18" borderId="1" applyNumberFormat="0" applyBorder="0" applyAlignment="0" applyProtection="0"/>
    <xf numFmtId="0" fontId="21" fillId="19" borderId="1" applyNumberFormat="0" applyBorder="0" applyAlignment="0" applyProtection="0"/>
    <xf numFmtId="0" fontId="1" fillId="20" borderId="1" applyNumberFormat="0" applyBorder="0" applyAlignment="0" applyProtection="0"/>
    <xf numFmtId="0" fontId="1" fillId="21" borderId="1" applyNumberFormat="0" applyBorder="0" applyAlignment="0" applyProtection="0"/>
    <xf numFmtId="0" fontId="21" fillId="22" borderId="1" applyNumberFormat="0" applyBorder="0" applyAlignment="0" applyProtection="0"/>
    <xf numFmtId="0" fontId="21" fillId="23" borderId="1" applyNumberFormat="0" applyBorder="0" applyAlignment="0" applyProtection="0"/>
    <xf numFmtId="0" fontId="1" fillId="24" borderId="1" applyNumberFormat="0" applyBorder="0" applyAlignment="0" applyProtection="0"/>
    <xf numFmtId="0" fontId="1" fillId="25" borderId="1" applyNumberFormat="0" applyBorder="0" applyAlignment="0" applyProtection="0"/>
    <xf numFmtId="0" fontId="21" fillId="26" borderId="1" applyNumberFormat="0" applyBorder="0" applyAlignment="0" applyProtection="0"/>
    <xf numFmtId="0" fontId="21" fillId="27" borderId="1" applyNumberFormat="0" applyBorder="0" applyAlignment="0" applyProtection="0"/>
    <xf numFmtId="0" fontId="1" fillId="28" borderId="1" applyNumberFormat="0" applyBorder="0" applyAlignment="0" applyProtection="0"/>
    <xf numFmtId="0" fontId="1" fillId="29" borderId="1" applyNumberFormat="0" applyBorder="0" applyAlignment="0" applyProtection="0"/>
    <xf numFmtId="0" fontId="21" fillId="30" borderId="1" applyNumberFormat="0" applyBorder="0" applyAlignment="0" applyProtection="0"/>
    <xf numFmtId="0" fontId="21" fillId="31" borderId="1" applyNumberFormat="0" applyBorder="0" applyAlignment="0" applyProtection="0"/>
    <xf numFmtId="0" fontId="1" fillId="32" borderId="1" applyNumberFormat="0" applyBorder="0" applyAlignment="0" applyProtection="0"/>
    <xf numFmtId="0" fontId="1" fillId="33" borderId="1" applyNumberFormat="0" applyBorder="0" applyAlignment="0" applyProtection="0"/>
    <xf numFmtId="0" fontId="21" fillId="34" borderId="1" applyNumberFormat="0" applyBorder="0" applyAlignment="0" applyProtection="0"/>
    <xf numFmtId="42" fontId="22" fillId="0" borderId="0" applyFont="0" applyFill="0" applyBorder="0" applyAlignment="0" applyProtection="0"/>
    <xf numFmtId="9" fontId="25" fillId="0" borderId="0" applyFont="0" applyFill="0" applyBorder="0" applyAlignment="0" applyProtection="0"/>
  </cellStyleXfs>
  <cellXfs count="92">
    <xf numFmtId="0" fontId="0" fillId="0" borderId="0" xfId="0" applyFont="1" applyAlignment="1"/>
    <xf numFmtId="0" fontId="0" fillId="0" borderId="0" xfId="0" applyFont="1" applyAlignment="1"/>
    <xf numFmtId="0" fontId="5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4" fillId="3" borderId="2" xfId="0" applyFont="1" applyFill="1" applyBorder="1" applyAlignment="1" applyProtection="1">
      <alignment horizontal="center" vertical="center"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1" xfId="0" applyFont="1" applyBorder="1" applyAlignment="1"/>
    <xf numFmtId="0" fontId="20" fillId="35" borderId="2" xfId="0" applyFont="1" applyFill="1" applyBorder="1" applyAlignment="1" applyProtection="1">
      <alignment horizontal="center" vertical="center" wrapText="1"/>
    </xf>
    <xf numFmtId="0" fontId="20" fillId="35" borderId="4" xfId="0" applyFont="1" applyFill="1" applyBorder="1" applyAlignment="1" applyProtection="1">
      <alignment horizontal="center" vertical="center" wrapText="1"/>
    </xf>
    <xf numFmtId="3" fontId="2" fillId="0" borderId="26" xfId="0" applyNumberFormat="1" applyFont="1" applyBorder="1" applyAlignment="1"/>
    <xf numFmtId="3" fontId="4" fillId="0" borderId="24" xfId="0" applyNumberFormat="1" applyFont="1" applyFill="1" applyBorder="1" applyAlignment="1" applyProtection="1">
      <alignment horizontal="center" vertical="center" wrapText="1"/>
      <protection locked="0"/>
    </xf>
    <xf numFmtId="42" fontId="4" fillId="0" borderId="3" xfId="45" applyFont="1" applyFill="1" applyBorder="1" applyAlignment="1" applyProtection="1">
      <alignment horizontal="center" vertical="center" wrapText="1"/>
      <protection locked="0"/>
    </xf>
    <xf numFmtId="3" fontId="4" fillId="0" borderId="25" xfId="0" applyNumberFormat="1" applyFont="1" applyFill="1" applyBorder="1" applyAlignment="1" applyProtection="1">
      <alignment horizontal="center" vertical="center" wrapText="1"/>
      <protection locked="0"/>
    </xf>
    <xf numFmtId="0" fontId="24" fillId="38" borderId="3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42" fontId="4" fillId="0" borderId="3" xfId="45" applyFont="1" applyFill="1" applyBorder="1" applyAlignment="1" applyProtection="1">
      <alignment horizontal="center" vertical="center" wrapText="1"/>
    </xf>
    <xf numFmtId="42" fontId="4" fillId="0" borderId="2" xfId="45" applyFont="1" applyFill="1" applyBorder="1" applyAlignment="1" applyProtection="1">
      <alignment horizontal="center" vertical="center" wrapText="1"/>
    </xf>
    <xf numFmtId="42" fontId="4" fillId="0" borderId="14" xfId="45" applyFont="1" applyFill="1" applyBorder="1" applyAlignment="1" applyProtection="1">
      <alignment horizontal="center" vertical="center" wrapText="1"/>
    </xf>
    <xf numFmtId="0" fontId="23" fillId="37" borderId="29" xfId="0" applyFont="1" applyFill="1" applyBorder="1" applyAlignment="1" applyProtection="1">
      <alignment horizontal="center"/>
      <protection locked="0"/>
    </xf>
    <xf numFmtId="0" fontId="23" fillId="37" borderId="34" xfId="0" applyFont="1" applyFill="1" applyBorder="1" applyAlignment="1" applyProtection="1">
      <alignment horizontal="center"/>
      <protection locked="0"/>
    </xf>
    <xf numFmtId="0" fontId="0" fillId="0" borderId="0" xfId="0" applyFont="1" applyAlignment="1">
      <alignment horizontal="left" wrapText="1"/>
    </xf>
    <xf numFmtId="0" fontId="23" fillId="37" borderId="31" xfId="0" applyFont="1" applyFill="1" applyBorder="1" applyAlignment="1" applyProtection="1">
      <alignment horizontal="center" vertical="center" wrapText="1"/>
      <protection locked="0"/>
    </xf>
    <xf numFmtId="0" fontId="24" fillId="38" borderId="36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/>
    <xf numFmtId="0" fontId="2" fillId="0" borderId="1" xfId="0" applyFont="1" applyBorder="1" applyAlignment="1">
      <alignment horizontal="left" vertical="top" wrapText="1"/>
    </xf>
    <xf numFmtId="42" fontId="4" fillId="0" borderId="38" xfId="45" applyFont="1" applyFill="1" applyBorder="1" applyAlignment="1" applyProtection="1">
      <alignment horizontal="center" vertical="center" wrapText="1"/>
      <protection locked="0"/>
    </xf>
    <xf numFmtId="42" fontId="4" fillId="0" borderId="2" xfId="45" applyFont="1" applyFill="1" applyBorder="1" applyAlignment="1" applyProtection="1">
      <alignment horizontal="center" vertical="center" wrapText="1"/>
      <protection locked="0"/>
    </xf>
    <xf numFmtId="9" fontId="26" fillId="0" borderId="0" xfId="0" applyNumberFormat="1" applyFont="1" applyAlignment="1"/>
    <xf numFmtId="0" fontId="26" fillId="0" borderId="0" xfId="0" applyFont="1" applyAlignment="1"/>
    <xf numFmtId="9" fontId="20" fillId="0" borderId="3" xfId="46" applyNumberFormat="1" applyFont="1" applyFill="1" applyBorder="1" applyAlignment="1" applyProtection="1">
      <alignment horizontal="center" vertical="center" wrapText="1"/>
      <protection locked="0"/>
    </xf>
    <xf numFmtId="3" fontId="20" fillId="39" borderId="20" xfId="0" applyNumberFormat="1" applyFont="1" applyFill="1" applyBorder="1" applyAlignment="1" applyProtection="1">
      <alignment horizontal="center" vertical="center" wrapText="1"/>
      <protection locked="0"/>
    </xf>
    <xf numFmtId="3" fontId="20" fillId="39" borderId="21" xfId="0" applyNumberFormat="1" applyFont="1" applyFill="1" applyBorder="1" applyAlignment="1" applyProtection="1">
      <alignment horizontal="center" vertical="center" wrapText="1"/>
      <protection locked="0"/>
    </xf>
    <xf numFmtId="3" fontId="20" fillId="39" borderId="22" xfId="0" applyNumberFormat="1" applyFont="1" applyFill="1" applyBorder="1" applyAlignment="1" applyProtection="1">
      <alignment horizontal="center" vertical="center" wrapText="1"/>
      <protection locked="0"/>
    </xf>
    <xf numFmtId="3" fontId="20" fillId="39" borderId="37" xfId="0" applyNumberFormat="1" applyFont="1" applyFill="1" applyBorder="1" applyAlignment="1" applyProtection="1">
      <alignment horizontal="center" vertical="center" wrapText="1"/>
      <protection locked="0"/>
    </xf>
    <xf numFmtId="3" fontId="20" fillId="39" borderId="23" xfId="0" applyNumberFormat="1" applyFont="1" applyFill="1" applyBorder="1" applyAlignment="1" applyProtection="1">
      <alignment horizontal="center" vertical="center" wrapText="1"/>
      <protection locked="0"/>
    </xf>
    <xf numFmtId="3" fontId="20" fillId="40" borderId="20" xfId="0" applyNumberFormat="1" applyFont="1" applyFill="1" applyBorder="1" applyAlignment="1" applyProtection="1">
      <alignment horizontal="center" vertical="center" wrapText="1"/>
      <protection locked="0"/>
    </xf>
    <xf numFmtId="3" fontId="20" fillId="40" borderId="21" xfId="0" applyNumberFormat="1" applyFont="1" applyFill="1" applyBorder="1" applyAlignment="1" applyProtection="1">
      <alignment horizontal="center" vertical="center" wrapText="1"/>
      <protection locked="0"/>
    </xf>
    <xf numFmtId="3" fontId="20" fillId="40" borderId="22" xfId="0" applyNumberFormat="1" applyFont="1" applyFill="1" applyBorder="1" applyAlignment="1" applyProtection="1">
      <alignment horizontal="center" vertical="center" wrapText="1"/>
      <protection locked="0"/>
    </xf>
    <xf numFmtId="3" fontId="20" fillId="40" borderId="37" xfId="0" applyNumberFormat="1" applyFont="1" applyFill="1" applyBorder="1" applyAlignment="1" applyProtection="1">
      <alignment horizontal="center" vertical="center" wrapText="1"/>
      <protection locked="0"/>
    </xf>
    <xf numFmtId="3" fontId="20" fillId="40" borderId="23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9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2" fontId="4" fillId="0" borderId="40" xfId="45" applyFont="1" applyFill="1" applyBorder="1" applyAlignment="1" applyProtection="1">
      <alignment horizontal="center" vertical="center" wrapText="1"/>
    </xf>
    <xf numFmtId="3" fontId="20" fillId="42" borderId="20" xfId="0" applyNumberFormat="1" applyFont="1" applyFill="1" applyBorder="1" applyAlignment="1" applyProtection="1">
      <alignment horizontal="center" vertical="center" wrapText="1"/>
      <protection locked="0"/>
    </xf>
    <xf numFmtId="3" fontId="20" fillId="42" borderId="21" xfId="0" applyNumberFormat="1" applyFont="1" applyFill="1" applyBorder="1" applyAlignment="1" applyProtection="1">
      <alignment horizontal="center" vertical="center" wrapText="1"/>
      <protection locked="0"/>
    </xf>
    <xf numFmtId="3" fontId="20" fillId="42" borderId="22" xfId="0" applyNumberFormat="1" applyFont="1" applyFill="1" applyBorder="1" applyAlignment="1" applyProtection="1">
      <alignment horizontal="center" vertical="center" wrapText="1"/>
      <protection locked="0"/>
    </xf>
    <xf numFmtId="3" fontId="20" fillId="42" borderId="37" xfId="0" applyNumberFormat="1" applyFont="1" applyFill="1" applyBorder="1" applyAlignment="1" applyProtection="1">
      <alignment horizontal="center" vertical="center" wrapText="1"/>
      <protection locked="0"/>
    </xf>
    <xf numFmtId="3" fontId="20" fillId="42" borderId="23" xfId="0" applyNumberFormat="1" applyFont="1" applyFill="1" applyBorder="1" applyAlignment="1" applyProtection="1">
      <alignment horizontal="center" vertical="center" wrapText="1"/>
      <protection locked="0"/>
    </xf>
    <xf numFmtId="3" fontId="20" fillId="43" borderId="20" xfId="0" applyNumberFormat="1" applyFont="1" applyFill="1" applyBorder="1" applyAlignment="1" applyProtection="1">
      <alignment horizontal="center" vertical="center" wrapText="1"/>
      <protection locked="0"/>
    </xf>
    <xf numFmtId="3" fontId="20" fillId="43" borderId="21" xfId="0" applyNumberFormat="1" applyFont="1" applyFill="1" applyBorder="1" applyAlignment="1" applyProtection="1">
      <alignment horizontal="center" vertical="center" wrapText="1"/>
      <protection locked="0"/>
    </xf>
    <xf numFmtId="3" fontId="20" fillId="43" borderId="22" xfId="0" applyNumberFormat="1" applyFont="1" applyFill="1" applyBorder="1" applyAlignment="1" applyProtection="1">
      <alignment horizontal="center" vertical="center" wrapText="1"/>
      <protection locked="0"/>
    </xf>
    <xf numFmtId="3" fontId="20" fillId="43" borderId="37" xfId="0" applyNumberFormat="1" applyFont="1" applyFill="1" applyBorder="1" applyAlignment="1" applyProtection="1">
      <alignment horizontal="center" vertical="center" wrapText="1"/>
      <protection locked="0"/>
    </xf>
    <xf numFmtId="3" fontId="20" fillId="43" borderId="23" xfId="0" applyNumberFormat="1" applyFont="1" applyFill="1" applyBorder="1" applyAlignment="1" applyProtection="1">
      <alignment horizontal="center" vertical="center" wrapText="1"/>
      <protection locked="0"/>
    </xf>
    <xf numFmtId="3" fontId="28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20" fillId="44" borderId="14" xfId="0" applyNumberFormat="1" applyFont="1" applyFill="1" applyBorder="1" applyAlignment="1" applyProtection="1">
      <alignment horizontal="center" vertical="center" wrapText="1"/>
      <protection locked="0"/>
    </xf>
    <xf numFmtId="42" fontId="30" fillId="45" borderId="21" xfId="0" applyNumberFormat="1" applyFont="1" applyFill="1" applyBorder="1" applyAlignment="1">
      <alignment horizontal="center" vertical="center"/>
    </xf>
    <xf numFmtId="0" fontId="30" fillId="45" borderId="37" xfId="0" applyFont="1" applyFill="1" applyBorder="1" applyAlignment="1">
      <alignment horizontal="center" vertical="center" wrapText="1"/>
    </xf>
    <xf numFmtId="9" fontId="4" fillId="0" borderId="3" xfId="46" applyFont="1" applyFill="1" applyBorder="1" applyAlignment="1" applyProtection="1">
      <alignment horizontal="center" vertical="center" wrapText="1"/>
      <protection locked="0"/>
    </xf>
    <xf numFmtId="3" fontId="23" fillId="43" borderId="16" xfId="0" applyNumberFormat="1" applyFont="1" applyFill="1" applyBorder="1" applyAlignment="1" applyProtection="1">
      <alignment horizontal="center"/>
      <protection locked="0"/>
    </xf>
    <xf numFmtId="3" fontId="23" fillId="43" borderId="17" xfId="0" applyNumberFormat="1" applyFont="1" applyFill="1" applyBorder="1" applyAlignment="1" applyProtection="1">
      <alignment horizontal="center"/>
      <protection locked="0"/>
    </xf>
    <xf numFmtId="3" fontId="23" fillId="43" borderId="18" xfId="0" applyNumberFormat="1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3" fontId="29" fillId="41" borderId="16" xfId="0" applyNumberFormat="1" applyFont="1" applyFill="1" applyBorder="1" applyAlignment="1" applyProtection="1">
      <alignment horizontal="center"/>
      <protection locked="0"/>
    </xf>
    <xf numFmtId="3" fontId="29" fillId="41" borderId="18" xfId="0" applyNumberFormat="1" applyFont="1" applyFill="1" applyBorder="1" applyAlignment="1" applyProtection="1">
      <alignment horizontal="center"/>
      <protection locked="0"/>
    </xf>
    <xf numFmtId="3" fontId="23" fillId="40" borderId="16" xfId="0" applyNumberFormat="1" applyFont="1" applyFill="1" applyBorder="1" applyAlignment="1" applyProtection="1">
      <alignment horizontal="center"/>
      <protection locked="0"/>
    </xf>
    <xf numFmtId="3" fontId="23" fillId="40" borderId="17" xfId="0" applyNumberFormat="1" applyFont="1" applyFill="1" applyBorder="1" applyAlignment="1" applyProtection="1">
      <alignment horizontal="center"/>
      <protection locked="0"/>
    </xf>
    <xf numFmtId="3" fontId="23" fillId="40" borderId="18" xfId="0" applyNumberFormat="1" applyFont="1" applyFill="1" applyBorder="1" applyAlignment="1" applyProtection="1">
      <alignment horizontal="center"/>
      <protection locked="0"/>
    </xf>
    <xf numFmtId="3" fontId="23" fillId="42" borderId="16" xfId="0" applyNumberFormat="1" applyFont="1" applyFill="1" applyBorder="1" applyAlignment="1" applyProtection="1">
      <alignment horizontal="center"/>
      <protection locked="0"/>
    </xf>
    <xf numFmtId="3" fontId="23" fillId="42" borderId="17" xfId="0" applyNumberFormat="1" applyFont="1" applyFill="1" applyBorder="1" applyAlignment="1" applyProtection="1">
      <alignment horizontal="center"/>
      <protection locked="0"/>
    </xf>
    <xf numFmtId="3" fontId="23" fillId="42" borderId="18" xfId="0" applyNumberFormat="1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left" vertical="top" wrapText="1"/>
    </xf>
    <xf numFmtId="0" fontId="23" fillId="37" borderId="27" xfId="0" applyFont="1" applyFill="1" applyBorder="1" applyAlignment="1" applyProtection="1">
      <alignment horizontal="center"/>
      <protection locked="0"/>
    </xf>
    <xf numFmtId="0" fontId="23" fillId="37" borderId="28" xfId="0" applyFont="1" applyFill="1" applyBorder="1" applyAlignment="1" applyProtection="1">
      <alignment horizontal="center"/>
      <protection locked="0"/>
    </xf>
    <xf numFmtId="0" fontId="23" fillId="37" borderId="32" xfId="0" applyFont="1" applyFill="1" applyBorder="1" applyAlignment="1" applyProtection="1">
      <alignment horizontal="center"/>
      <protection locked="0"/>
    </xf>
    <xf numFmtId="0" fontId="23" fillId="37" borderId="33" xfId="0" applyFont="1" applyFill="1" applyBorder="1" applyAlignment="1" applyProtection="1">
      <alignment horizontal="center"/>
      <protection locked="0"/>
    </xf>
    <xf numFmtId="0" fontId="2" fillId="0" borderId="15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0" borderId="0" xfId="0" applyFont="1" applyAlignment="1">
      <alignment horizontal="left" wrapText="1"/>
    </xf>
    <xf numFmtId="3" fontId="23" fillId="39" borderId="16" xfId="0" applyNumberFormat="1" applyFont="1" applyFill="1" applyBorder="1" applyAlignment="1" applyProtection="1">
      <alignment horizontal="center"/>
      <protection locked="0"/>
    </xf>
    <xf numFmtId="3" fontId="23" fillId="39" borderId="17" xfId="0" applyNumberFormat="1" applyFont="1" applyFill="1" applyBorder="1" applyAlignment="1" applyProtection="1">
      <alignment horizontal="center"/>
      <protection locked="0"/>
    </xf>
    <xf numFmtId="3" fontId="23" fillId="39" borderId="18" xfId="0" applyNumberFormat="1" applyFont="1" applyFill="1" applyBorder="1" applyAlignment="1" applyProtection="1">
      <alignment horizontal="center"/>
      <protection locked="0"/>
    </xf>
    <xf numFmtId="0" fontId="23" fillId="37" borderId="30" xfId="0" applyFont="1" applyFill="1" applyBorder="1" applyAlignment="1" applyProtection="1">
      <alignment horizontal="center" vertical="center" wrapText="1"/>
      <protection locked="0"/>
    </xf>
    <xf numFmtId="0" fontId="23" fillId="37" borderId="1" xfId="0" applyFont="1" applyFill="1" applyBorder="1" applyAlignment="1" applyProtection="1">
      <alignment horizontal="center" vertical="center" wrapText="1"/>
      <protection locked="0"/>
    </xf>
    <xf numFmtId="3" fontId="20" fillId="44" borderId="42" xfId="0" applyNumberFormat="1" applyFont="1" applyFill="1" applyBorder="1" applyAlignment="1" applyProtection="1">
      <alignment horizontal="center" vertical="center" wrapText="1"/>
      <protection locked="0"/>
    </xf>
    <xf numFmtId="3" fontId="20" fillId="36" borderId="43" xfId="0" applyNumberFormat="1" applyFont="1" applyFill="1" applyBorder="1" applyAlignment="1" applyProtection="1">
      <alignment horizontal="center" vertical="center" wrapText="1"/>
      <protection locked="0"/>
    </xf>
    <xf numFmtId="42" fontId="0" fillId="0" borderId="2" xfId="45" applyFont="1" applyBorder="1" applyAlignment="1"/>
  </cellXfs>
  <cellStyles count="47">
    <cellStyle name="20% - Énfasis1 2" xfId="22"/>
    <cellStyle name="20% - Énfasis2 2" xfId="26"/>
    <cellStyle name="20% - Énfasis3 2" xfId="30"/>
    <cellStyle name="20% - Énfasis4 2" xfId="34"/>
    <cellStyle name="20% - Énfasis5 2" xfId="38"/>
    <cellStyle name="20% - Énfasis6 2" xfId="42"/>
    <cellStyle name="40% - Énfasis1 2" xfId="23"/>
    <cellStyle name="40% - Énfasis2 2" xfId="27"/>
    <cellStyle name="40% - Énfasis3 2" xfId="31"/>
    <cellStyle name="40% - Énfasis4 2" xfId="35"/>
    <cellStyle name="40% - Énfasis5 2" xfId="39"/>
    <cellStyle name="40% - Énfasis6 2" xfId="43"/>
    <cellStyle name="60% - Énfasis1 2" xfId="24"/>
    <cellStyle name="60% - Énfasis2 2" xfId="28"/>
    <cellStyle name="60% - Énfasis3 2" xfId="32"/>
    <cellStyle name="60% - Énfasis4 2" xfId="36"/>
    <cellStyle name="60% - Énfasis5 2" xfId="40"/>
    <cellStyle name="60% - Énfasis6 2" xfId="44"/>
    <cellStyle name="Buena 2" xfId="15"/>
    <cellStyle name="Cálculo" xfId="7" builtinId="22" customBuiltin="1"/>
    <cellStyle name="Celda de comprobación" xfId="9" builtinId="23" customBuiltin="1"/>
    <cellStyle name="Celda vinculada" xfId="8" builtinId="24" customBuiltin="1"/>
    <cellStyle name="Encabezado 1" xfId="2" builtinId="16" customBuiltin="1"/>
    <cellStyle name="Encabezado 4 2" xfId="14"/>
    <cellStyle name="Énfasis1 2" xfId="21"/>
    <cellStyle name="Énfasis2 2" xfId="25"/>
    <cellStyle name="Énfasis3 2" xfId="29"/>
    <cellStyle name="Énfasis4 2" xfId="33"/>
    <cellStyle name="Énfasis5 2" xfId="37"/>
    <cellStyle name="Énfasis6 2" xfId="41"/>
    <cellStyle name="Entrada" xfId="5" builtinId="20" customBuiltin="1"/>
    <cellStyle name="Excel Built-in Normal" xfId="1"/>
    <cellStyle name="Incorrecto 2" xfId="16"/>
    <cellStyle name="Moneda [0]" xfId="45" builtinId="7"/>
    <cellStyle name="Moneda 2" xfId="12"/>
    <cellStyle name="Neutral 2" xfId="17"/>
    <cellStyle name="Normal" xfId="0" builtinId="0"/>
    <cellStyle name="Normal 2" xfId="11"/>
    <cellStyle name="Notas 2" xfId="19"/>
    <cellStyle name="Porcentaje" xfId="46" builtinId="5"/>
    <cellStyle name="Salida" xfId="6" builtinId="21" customBuiltin="1"/>
    <cellStyle name="Texto de advertencia 2" xfId="18"/>
    <cellStyle name="Texto explicativo 2" xfId="20"/>
    <cellStyle name="Título 2" xfId="3" builtinId="17" customBuiltin="1"/>
    <cellStyle name="Título 3" xfId="4" builtinId="18" customBuiltin="1"/>
    <cellStyle name="Título 4" xfId="13"/>
    <cellStyle name="Total" xfId="10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48572"/>
  <sheetViews>
    <sheetView tabSelected="1" topLeftCell="AD1" zoomScale="70" zoomScaleNormal="70" workbookViewId="0">
      <selection activeCell="AM3" sqref="AM3"/>
    </sheetView>
  </sheetViews>
  <sheetFormatPr baseColWidth="10" defaultRowHeight="15" x14ac:dyDescent="0.25"/>
  <cols>
    <col min="1" max="1" width="6.85546875" style="1" customWidth="1"/>
    <col min="2" max="2" width="33.85546875" style="1" customWidth="1"/>
    <col min="3" max="3" width="60.7109375" style="1" customWidth="1"/>
    <col min="4" max="4" width="13.42578125" style="1" customWidth="1"/>
    <col min="5" max="5" width="14.28515625" style="1" customWidth="1"/>
    <col min="6" max="6" width="14.42578125" style="7" customWidth="1"/>
    <col min="7" max="7" width="41.85546875" style="1" customWidth="1"/>
    <col min="8" max="8" width="20" style="7" customWidth="1"/>
    <col min="9" max="9" width="20.5703125" style="8" customWidth="1"/>
    <col min="10" max="10" width="14.85546875" style="7" bestFit="1" customWidth="1"/>
    <col min="11" max="11" width="15.7109375" style="1" bestFit="1" customWidth="1"/>
    <col min="12" max="12" width="18.28515625" style="1" bestFit="1" customWidth="1"/>
    <col min="13" max="13" width="18.28515625" style="8" customWidth="1"/>
    <col min="14" max="14" width="27.42578125" style="1" customWidth="1"/>
    <col min="15" max="15" width="44.28515625" style="1" customWidth="1"/>
    <col min="16" max="16" width="20" style="1" customWidth="1"/>
    <col min="17" max="17" width="11.42578125" style="1"/>
    <col min="18" max="18" width="15.28515625" style="1" customWidth="1"/>
    <col min="19" max="19" width="17" style="1" customWidth="1"/>
    <col min="20" max="20" width="16.140625" style="1" customWidth="1"/>
    <col min="21" max="21" width="11.42578125" style="1"/>
    <col min="22" max="22" width="17.140625" style="1" customWidth="1"/>
    <col min="23" max="23" width="34.7109375" style="1" customWidth="1"/>
    <col min="24" max="24" width="18.140625" style="1" customWidth="1"/>
    <col min="25" max="25" width="14" style="1" customWidth="1"/>
    <col min="26" max="26" width="14.85546875" style="1" customWidth="1"/>
    <col min="27" max="28" width="15.140625" style="1" customWidth="1"/>
    <col min="29" max="29" width="11.42578125" style="1"/>
    <col min="30" max="30" width="27.85546875" style="1" customWidth="1"/>
    <col min="31" max="31" width="26.140625" style="1" customWidth="1"/>
    <col min="32" max="33" width="11.42578125" style="1"/>
    <col min="34" max="34" width="14.7109375" style="1" customWidth="1"/>
    <col min="35" max="35" width="15.140625" style="1" customWidth="1"/>
    <col min="36" max="36" width="15.5703125" style="1" customWidth="1"/>
    <col min="37" max="37" width="14.140625" style="1" customWidth="1"/>
    <col min="38" max="38" width="18" style="1" customWidth="1"/>
    <col min="39" max="39" width="19.5703125" style="1" customWidth="1"/>
    <col min="40" max="40" width="30.7109375" style="1" customWidth="1"/>
    <col min="41" max="41" width="18.140625" style="1" customWidth="1"/>
    <col min="42" max="16384" width="11.42578125" style="1"/>
  </cols>
  <sheetData>
    <row r="1" spans="1:41" ht="26.25" x14ac:dyDescent="0.4">
      <c r="A1" s="77" t="s">
        <v>14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22"/>
    </row>
    <row r="2" spans="1:41" s="8" customFormat="1" ht="38.25" customHeight="1" x14ac:dyDescent="0.25">
      <c r="A2" s="87" t="s">
        <v>18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25"/>
    </row>
    <row r="3" spans="1:41" s="8" customFormat="1" ht="38.25" customHeight="1" x14ac:dyDescent="0.25">
      <c r="A3" s="87" t="s">
        <v>19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25"/>
    </row>
    <row r="4" spans="1:41" ht="27" thickBot="1" x14ac:dyDescent="0.45">
      <c r="A4" s="79" t="s">
        <v>34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23"/>
    </row>
    <row r="5" spans="1:41" x14ac:dyDescent="0.25">
      <c r="A5" s="2"/>
      <c r="B5" s="3" t="s">
        <v>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41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41" ht="27" thickBot="1" x14ac:dyDescent="0.45">
      <c r="A7" s="2"/>
      <c r="B7" s="2"/>
      <c r="C7" s="2"/>
      <c r="D7" s="2"/>
      <c r="E7" s="2"/>
      <c r="F7" s="2"/>
      <c r="G7" s="84" t="s">
        <v>55</v>
      </c>
      <c r="H7" s="85"/>
      <c r="I7" s="85"/>
      <c r="J7" s="85"/>
      <c r="K7" s="85"/>
      <c r="L7" s="85"/>
      <c r="M7" s="85"/>
      <c r="N7" s="86"/>
      <c r="O7" s="70" t="s">
        <v>49</v>
      </c>
      <c r="P7" s="71"/>
      <c r="Q7" s="71"/>
      <c r="R7" s="71"/>
      <c r="S7" s="71"/>
      <c r="T7" s="71"/>
      <c r="U7" s="71"/>
      <c r="V7" s="72"/>
      <c r="W7" s="73" t="s">
        <v>56</v>
      </c>
      <c r="X7" s="74"/>
      <c r="Y7" s="74"/>
      <c r="Z7" s="74"/>
      <c r="AA7" s="74"/>
      <c r="AB7" s="74"/>
      <c r="AC7" s="74"/>
      <c r="AD7" s="75"/>
      <c r="AE7" s="63" t="s">
        <v>65</v>
      </c>
      <c r="AF7" s="64"/>
      <c r="AG7" s="64"/>
      <c r="AH7" s="64"/>
      <c r="AI7" s="64"/>
      <c r="AJ7" s="64"/>
      <c r="AK7" s="64"/>
      <c r="AL7" s="65"/>
      <c r="AM7" s="68" t="s">
        <v>70</v>
      </c>
      <c r="AN7" s="69"/>
      <c r="AO7" s="8"/>
    </row>
    <row r="8" spans="1:41" ht="105.75" thickBot="1" x14ac:dyDescent="0.3">
      <c r="A8" s="10" t="s">
        <v>9</v>
      </c>
      <c r="B8" s="10" t="s">
        <v>8</v>
      </c>
      <c r="C8" s="10" t="s">
        <v>1</v>
      </c>
      <c r="D8" s="10" t="s">
        <v>11</v>
      </c>
      <c r="E8" s="10" t="s">
        <v>2</v>
      </c>
      <c r="F8" s="11" t="s">
        <v>3</v>
      </c>
      <c r="G8" s="34" t="s">
        <v>4</v>
      </c>
      <c r="H8" s="35" t="s">
        <v>13</v>
      </c>
      <c r="I8" s="36" t="s">
        <v>33</v>
      </c>
      <c r="J8" s="35" t="s">
        <v>17</v>
      </c>
      <c r="K8" s="36" t="s">
        <v>5</v>
      </c>
      <c r="L8" s="36" t="s">
        <v>6</v>
      </c>
      <c r="M8" s="37" t="s">
        <v>32</v>
      </c>
      <c r="N8" s="38" t="s">
        <v>12</v>
      </c>
      <c r="O8" s="39" t="s">
        <v>4</v>
      </c>
      <c r="P8" s="40" t="s">
        <v>13</v>
      </c>
      <c r="Q8" s="41" t="s">
        <v>33</v>
      </c>
      <c r="R8" s="40" t="s">
        <v>17</v>
      </c>
      <c r="S8" s="41" t="s">
        <v>5</v>
      </c>
      <c r="T8" s="41" t="s">
        <v>6</v>
      </c>
      <c r="U8" s="42" t="s">
        <v>32</v>
      </c>
      <c r="V8" s="43" t="s">
        <v>12</v>
      </c>
      <c r="W8" s="48" t="s">
        <v>4</v>
      </c>
      <c r="X8" s="49" t="s">
        <v>13</v>
      </c>
      <c r="Y8" s="50" t="s">
        <v>33</v>
      </c>
      <c r="Z8" s="49" t="s">
        <v>17</v>
      </c>
      <c r="AA8" s="50" t="s">
        <v>5</v>
      </c>
      <c r="AB8" s="50" t="s">
        <v>6</v>
      </c>
      <c r="AC8" s="51" t="s">
        <v>32</v>
      </c>
      <c r="AD8" s="52" t="s">
        <v>12</v>
      </c>
      <c r="AE8" s="53" t="s">
        <v>4</v>
      </c>
      <c r="AF8" s="54" t="s">
        <v>13</v>
      </c>
      <c r="AG8" s="55" t="s">
        <v>33</v>
      </c>
      <c r="AH8" s="54" t="s">
        <v>17</v>
      </c>
      <c r="AI8" s="55" t="s">
        <v>5</v>
      </c>
      <c r="AJ8" s="55" t="s">
        <v>6</v>
      </c>
      <c r="AK8" s="56" t="s">
        <v>32</v>
      </c>
      <c r="AL8" s="57" t="s">
        <v>12</v>
      </c>
      <c r="AM8" s="59" t="s">
        <v>71</v>
      </c>
      <c r="AN8" s="89" t="s">
        <v>72</v>
      </c>
      <c r="AO8" s="90" t="s">
        <v>73</v>
      </c>
    </row>
    <row r="9" spans="1:41" s="8" customFormat="1" ht="83.25" customHeight="1" thickBot="1" x14ac:dyDescent="0.3">
      <c r="A9" s="4">
        <v>1</v>
      </c>
      <c r="B9" s="16" t="s">
        <v>21</v>
      </c>
      <c r="C9" s="16" t="s">
        <v>21</v>
      </c>
      <c r="D9" s="16" t="s">
        <v>22</v>
      </c>
      <c r="E9" s="17" t="s">
        <v>16</v>
      </c>
      <c r="F9" s="18">
        <v>2</v>
      </c>
      <c r="G9" s="13" t="s">
        <v>40</v>
      </c>
      <c r="H9" s="14">
        <v>1278947</v>
      </c>
      <c r="I9" s="33">
        <v>0.19</v>
      </c>
      <c r="J9" s="19">
        <f>+H9*I9</f>
        <v>242999.93</v>
      </c>
      <c r="K9" s="20">
        <f t="shared" ref="K9:K14" si="0">+ROUND(H9+J9,0)</f>
        <v>1521947</v>
      </c>
      <c r="L9" s="21">
        <f t="shared" ref="L9:L14" si="1">+K9*F9</f>
        <v>3043894</v>
      </c>
      <c r="M9" s="29" t="s">
        <v>46</v>
      </c>
      <c r="N9" s="15"/>
      <c r="O9" s="44" t="s">
        <v>50</v>
      </c>
      <c r="P9" s="46"/>
      <c r="Q9" s="45"/>
      <c r="R9" s="19">
        <f>+P9*Q9</f>
        <v>0</v>
      </c>
      <c r="S9" s="20">
        <f t="shared" ref="S9:S14" si="2">+ROUND(P9+R9,0)</f>
        <v>0</v>
      </c>
      <c r="T9" s="20"/>
      <c r="U9" s="46" t="s">
        <v>50</v>
      </c>
      <c r="V9" s="46" t="s">
        <v>50</v>
      </c>
      <c r="W9" s="44"/>
      <c r="X9" s="46"/>
      <c r="Y9" s="45"/>
      <c r="Z9" s="19">
        <f>+X9*Y9</f>
        <v>0</v>
      </c>
      <c r="AA9" s="20">
        <f t="shared" ref="AA9:AA14" si="3">+ROUND(X9+Z9,0)</f>
        <v>0</v>
      </c>
      <c r="AB9" s="20"/>
      <c r="AC9" s="46"/>
      <c r="AD9" s="46"/>
      <c r="AE9" s="44" t="s">
        <v>66</v>
      </c>
      <c r="AF9" s="46">
        <v>3040000</v>
      </c>
      <c r="AG9" s="33">
        <v>0.19</v>
      </c>
      <c r="AH9" s="19">
        <f>+AF9*AG9</f>
        <v>577600</v>
      </c>
      <c r="AI9" s="20">
        <f t="shared" ref="AI9:AI14" si="4">+ROUND(AF9+AH9,0)</f>
        <v>3617600</v>
      </c>
      <c r="AJ9" s="20">
        <f>+AI9*$F$9</f>
        <v>7235200</v>
      </c>
      <c r="AK9" s="46" t="s">
        <v>69</v>
      </c>
      <c r="AL9" s="46"/>
      <c r="AM9" s="60">
        <f>+MIN(L9,T9,AB9,AJ9)</f>
        <v>3043894</v>
      </c>
      <c r="AN9" s="61" t="str">
        <f>+IF(L9=AM9,$G$7,IF(T9=AM9,$O$7,IF(AB9=AM9,$W$7,IF(AJ9=AM9,$AE$7))))</f>
        <v>GTI ALBERTO ALVAREZ LOPEZ S.A.S. NIT. 901.039.927-1</v>
      </c>
      <c r="AO9" s="91">
        <v>3360012</v>
      </c>
    </row>
    <row r="10" spans="1:41" s="8" customFormat="1" ht="111.75" customHeight="1" thickBot="1" x14ac:dyDescent="0.3">
      <c r="A10" s="4">
        <v>2</v>
      </c>
      <c r="B10" s="16" t="s">
        <v>23</v>
      </c>
      <c r="C10" s="16" t="s">
        <v>35</v>
      </c>
      <c r="D10" s="16" t="s">
        <v>20</v>
      </c>
      <c r="E10" s="17" t="s">
        <v>16</v>
      </c>
      <c r="F10" s="18">
        <v>1</v>
      </c>
      <c r="G10" s="13" t="s">
        <v>41</v>
      </c>
      <c r="H10" s="14">
        <v>717362</v>
      </c>
      <c r="I10" s="33">
        <v>0.19</v>
      </c>
      <c r="J10" s="19">
        <f t="shared" ref="J10:J14" si="5">+H10*I10</f>
        <v>136298.78</v>
      </c>
      <c r="K10" s="20">
        <f t="shared" si="0"/>
        <v>853661</v>
      </c>
      <c r="L10" s="21">
        <f t="shared" si="1"/>
        <v>853661</v>
      </c>
      <c r="M10" s="29" t="s">
        <v>47</v>
      </c>
      <c r="N10" s="15"/>
      <c r="O10" s="44" t="s">
        <v>50</v>
      </c>
      <c r="P10" s="46"/>
      <c r="Q10" s="45"/>
      <c r="R10" s="19">
        <f t="shared" ref="R10:R14" si="6">+P10*Q10</f>
        <v>0</v>
      </c>
      <c r="S10" s="20">
        <f t="shared" si="2"/>
        <v>0</v>
      </c>
      <c r="T10" s="20"/>
      <c r="U10" s="46" t="s">
        <v>50</v>
      </c>
      <c r="V10" s="46" t="s">
        <v>50</v>
      </c>
      <c r="W10" s="44" t="s">
        <v>57</v>
      </c>
      <c r="X10" s="46">
        <v>785215</v>
      </c>
      <c r="Y10" s="45">
        <v>0</v>
      </c>
      <c r="Z10" s="19">
        <f t="shared" ref="Z10:Z14" si="7">+X10*Y10</f>
        <v>0</v>
      </c>
      <c r="AA10" s="20">
        <f t="shared" si="3"/>
        <v>785215</v>
      </c>
      <c r="AB10" s="20">
        <f>+AA10*$F$10</f>
        <v>785215</v>
      </c>
      <c r="AC10" s="46" t="s">
        <v>61</v>
      </c>
      <c r="AD10" s="46"/>
      <c r="AE10" s="44" t="s">
        <v>67</v>
      </c>
      <c r="AF10" s="46"/>
      <c r="AG10" s="33"/>
      <c r="AH10" s="19"/>
      <c r="AI10" s="20">
        <f t="shared" si="4"/>
        <v>0</v>
      </c>
      <c r="AJ10" s="20"/>
      <c r="AK10" s="46"/>
      <c r="AL10" s="46" t="s">
        <v>67</v>
      </c>
      <c r="AM10" s="60">
        <f>+MIN(L10,T10,AB10,AJ10)</f>
        <v>785215</v>
      </c>
      <c r="AN10" s="61" t="str">
        <f t="shared" ref="AN10:AN14" si="8">+IF(L10=AM10,$G$7,IF(T10=AM10,$O$7,IF(AB10=AM10,$W$7,IF(AJ10=AM10,$AE$7))))</f>
        <v>Microtrón SAS NIT 800.029.888-1</v>
      </c>
      <c r="AO10" s="91">
        <v>1527056</v>
      </c>
    </row>
    <row r="11" spans="1:41" s="8" customFormat="1" ht="111.75" customHeight="1" thickBot="1" x14ac:dyDescent="0.3">
      <c r="A11" s="4">
        <v>3</v>
      </c>
      <c r="B11" s="26" t="s">
        <v>24</v>
      </c>
      <c r="C11" s="26" t="s">
        <v>36</v>
      </c>
      <c r="D11" s="26" t="s">
        <v>25</v>
      </c>
      <c r="E11" s="17" t="s">
        <v>16</v>
      </c>
      <c r="F11" s="18">
        <v>2</v>
      </c>
      <c r="G11" s="13" t="s">
        <v>42</v>
      </c>
      <c r="H11" s="14">
        <v>255790</v>
      </c>
      <c r="I11" s="33">
        <v>0.19</v>
      </c>
      <c r="J11" s="19">
        <f t="shared" si="5"/>
        <v>48600.1</v>
      </c>
      <c r="K11" s="20">
        <f t="shared" si="0"/>
        <v>304390</v>
      </c>
      <c r="L11" s="21">
        <f t="shared" si="1"/>
        <v>608780</v>
      </c>
      <c r="M11" s="29" t="s">
        <v>46</v>
      </c>
      <c r="N11" s="15"/>
      <c r="O11" s="44" t="s">
        <v>50</v>
      </c>
      <c r="P11" s="46"/>
      <c r="Q11" s="45"/>
      <c r="R11" s="19">
        <f t="shared" si="6"/>
        <v>0</v>
      </c>
      <c r="S11" s="20">
        <f t="shared" si="2"/>
        <v>0</v>
      </c>
      <c r="T11" s="20"/>
      <c r="U11" s="46" t="s">
        <v>50</v>
      </c>
      <c r="V11" s="46" t="s">
        <v>50</v>
      </c>
      <c r="W11" s="44"/>
      <c r="X11" s="46"/>
      <c r="Y11" s="45"/>
      <c r="Z11" s="19">
        <f t="shared" si="7"/>
        <v>0</v>
      </c>
      <c r="AA11" s="20">
        <f t="shared" si="3"/>
        <v>0</v>
      </c>
      <c r="AB11" s="20"/>
      <c r="AC11" s="46"/>
      <c r="AD11" s="46"/>
      <c r="AE11" s="44" t="s">
        <v>67</v>
      </c>
      <c r="AF11" s="46"/>
      <c r="AG11" s="33"/>
      <c r="AH11" s="19"/>
      <c r="AI11" s="20">
        <f t="shared" si="4"/>
        <v>0</v>
      </c>
      <c r="AJ11" s="20"/>
      <c r="AK11" s="46"/>
      <c r="AL11" s="46" t="s">
        <v>67</v>
      </c>
      <c r="AM11" s="60">
        <f t="shared" ref="AM11:AM14" si="9">+MIN(L11,T11,AB11,AJ11)</f>
        <v>608780</v>
      </c>
      <c r="AN11" s="61" t="str">
        <f t="shared" si="8"/>
        <v>GTI ALBERTO ALVAREZ LOPEZ S.A.S. NIT. 901.039.927-1</v>
      </c>
      <c r="AO11" s="91">
        <v>672016</v>
      </c>
    </row>
    <row r="12" spans="1:41" s="8" customFormat="1" ht="76.5" customHeight="1" thickBot="1" x14ac:dyDescent="0.3">
      <c r="A12" s="4">
        <v>4</v>
      </c>
      <c r="B12" s="16" t="s">
        <v>26</v>
      </c>
      <c r="C12" s="16" t="s">
        <v>37</v>
      </c>
      <c r="D12" s="16" t="s">
        <v>27</v>
      </c>
      <c r="E12" s="17" t="s">
        <v>16</v>
      </c>
      <c r="F12" s="18">
        <v>2</v>
      </c>
      <c r="G12" s="13" t="s">
        <v>43</v>
      </c>
      <c r="H12" s="14">
        <v>5988927</v>
      </c>
      <c r="I12" s="33">
        <v>0</v>
      </c>
      <c r="J12" s="19">
        <f t="shared" si="5"/>
        <v>0</v>
      </c>
      <c r="K12" s="20">
        <f t="shared" si="0"/>
        <v>5988927</v>
      </c>
      <c r="L12" s="21">
        <f t="shared" si="1"/>
        <v>11977854</v>
      </c>
      <c r="M12" s="29" t="s">
        <v>47</v>
      </c>
      <c r="N12" s="15"/>
      <c r="O12" s="44" t="s">
        <v>51</v>
      </c>
      <c r="P12" s="30">
        <v>5192700</v>
      </c>
      <c r="Q12" s="33">
        <v>0</v>
      </c>
      <c r="R12" s="19">
        <f t="shared" si="6"/>
        <v>0</v>
      </c>
      <c r="S12" s="20">
        <f t="shared" si="2"/>
        <v>5192700</v>
      </c>
      <c r="T12" s="20">
        <f>+S12*$F$12</f>
        <v>10385400</v>
      </c>
      <c r="U12" s="30" t="s">
        <v>53</v>
      </c>
      <c r="V12" s="46"/>
      <c r="W12" s="44" t="s">
        <v>58</v>
      </c>
      <c r="X12" s="30">
        <v>6358845</v>
      </c>
      <c r="Y12" s="33">
        <v>0</v>
      </c>
      <c r="Z12" s="19">
        <f t="shared" si="7"/>
        <v>0</v>
      </c>
      <c r="AA12" s="20">
        <f t="shared" si="3"/>
        <v>6358845</v>
      </c>
      <c r="AB12" s="20">
        <f>+AA12*$F$12</f>
        <v>12717690</v>
      </c>
      <c r="AC12" s="30" t="s">
        <v>62</v>
      </c>
      <c r="AD12" s="46"/>
      <c r="AE12" s="44" t="s">
        <v>67</v>
      </c>
      <c r="AF12" s="30"/>
      <c r="AG12" s="33"/>
      <c r="AH12" s="19"/>
      <c r="AI12" s="20">
        <f t="shared" si="4"/>
        <v>0</v>
      </c>
      <c r="AJ12" s="20"/>
      <c r="AK12" s="30"/>
      <c r="AL12" s="46" t="s">
        <v>67</v>
      </c>
      <c r="AM12" s="60">
        <f t="shared" si="9"/>
        <v>10385400</v>
      </c>
      <c r="AN12" s="61" t="str">
        <f t="shared" si="8"/>
        <v>MCAD TRAINING &amp; CONSULTING S.A.S. NIT: 901510263-7</v>
      </c>
      <c r="AO12" s="91">
        <v>12742000</v>
      </c>
    </row>
    <row r="13" spans="1:41" s="8" customFormat="1" ht="53.25" customHeight="1" thickBot="1" x14ac:dyDescent="0.3">
      <c r="A13" s="4">
        <v>5</v>
      </c>
      <c r="B13" s="16" t="s">
        <v>28</v>
      </c>
      <c r="C13" s="16" t="s">
        <v>38</v>
      </c>
      <c r="D13" s="16" t="s">
        <v>29</v>
      </c>
      <c r="E13" s="17" t="s">
        <v>16</v>
      </c>
      <c r="F13" s="18">
        <v>8</v>
      </c>
      <c r="G13" s="13" t="s">
        <v>44</v>
      </c>
      <c r="H13" s="14">
        <v>680000</v>
      </c>
      <c r="I13" s="33">
        <v>0</v>
      </c>
      <c r="J13" s="19">
        <f t="shared" si="5"/>
        <v>0</v>
      </c>
      <c r="K13" s="20">
        <f t="shared" si="0"/>
        <v>680000</v>
      </c>
      <c r="L13" s="21">
        <f t="shared" si="1"/>
        <v>5440000</v>
      </c>
      <c r="M13" s="29" t="s">
        <v>47</v>
      </c>
      <c r="N13" s="15"/>
      <c r="O13" s="44" t="s">
        <v>52</v>
      </c>
      <c r="P13" s="30">
        <v>714600</v>
      </c>
      <c r="Q13" s="33">
        <v>0</v>
      </c>
      <c r="R13" s="19">
        <f t="shared" si="6"/>
        <v>0</v>
      </c>
      <c r="S13" s="20">
        <f t="shared" si="2"/>
        <v>714600</v>
      </c>
      <c r="T13" s="20">
        <f>+S13*$F$13</f>
        <v>5716800</v>
      </c>
      <c r="U13" s="30" t="s">
        <v>53</v>
      </c>
      <c r="V13" s="46"/>
      <c r="W13" s="44" t="s">
        <v>59</v>
      </c>
      <c r="X13" s="30">
        <v>714500</v>
      </c>
      <c r="Y13" s="33">
        <v>0</v>
      </c>
      <c r="Z13" s="19">
        <f t="shared" si="7"/>
        <v>0</v>
      </c>
      <c r="AA13" s="20">
        <f t="shared" si="3"/>
        <v>714500</v>
      </c>
      <c r="AB13" s="20">
        <f>+AA13*$F$13</f>
        <v>5716000</v>
      </c>
      <c r="AC13" s="30" t="s">
        <v>63</v>
      </c>
      <c r="AD13" s="46"/>
      <c r="AE13" s="44" t="s">
        <v>67</v>
      </c>
      <c r="AF13" s="30"/>
      <c r="AG13" s="33"/>
      <c r="AH13" s="19"/>
      <c r="AI13" s="20">
        <f t="shared" si="4"/>
        <v>0</v>
      </c>
      <c r="AJ13" s="20"/>
      <c r="AK13" s="30"/>
      <c r="AL13" s="46" t="s">
        <v>67</v>
      </c>
      <c r="AM13" s="60">
        <f t="shared" si="9"/>
        <v>5440000</v>
      </c>
      <c r="AN13" s="61" t="str">
        <f t="shared" si="8"/>
        <v>GTI ALBERTO ALVAREZ LOPEZ S.A.S. NIT. 901.039.927-1</v>
      </c>
      <c r="AO13" s="91">
        <v>5720000</v>
      </c>
    </row>
    <row r="14" spans="1:41" s="8" customFormat="1" ht="122.25" customHeight="1" thickBot="1" x14ac:dyDescent="0.3">
      <c r="A14" s="4">
        <v>6</v>
      </c>
      <c r="B14" s="16" t="s">
        <v>30</v>
      </c>
      <c r="C14" s="16" t="s">
        <v>39</v>
      </c>
      <c r="D14" s="16" t="s">
        <v>31</v>
      </c>
      <c r="E14" s="17" t="s">
        <v>15</v>
      </c>
      <c r="F14" s="18">
        <v>1</v>
      </c>
      <c r="G14" s="13" t="s">
        <v>45</v>
      </c>
      <c r="H14" s="14">
        <v>3375000</v>
      </c>
      <c r="I14" s="33">
        <v>0.19</v>
      </c>
      <c r="J14" s="19">
        <f t="shared" si="5"/>
        <v>641250</v>
      </c>
      <c r="K14" s="20">
        <f t="shared" si="0"/>
        <v>4016250</v>
      </c>
      <c r="L14" s="20">
        <f t="shared" si="1"/>
        <v>4016250</v>
      </c>
      <c r="M14" s="30" t="s">
        <v>48</v>
      </c>
      <c r="N14" s="15"/>
      <c r="O14" s="44" t="s">
        <v>50</v>
      </c>
      <c r="P14" s="46"/>
      <c r="Q14" s="45"/>
      <c r="R14" s="19">
        <f t="shared" si="6"/>
        <v>0</v>
      </c>
      <c r="S14" s="20">
        <f t="shared" si="2"/>
        <v>0</v>
      </c>
      <c r="T14" s="21"/>
      <c r="U14" s="46" t="s">
        <v>50</v>
      </c>
      <c r="V14" s="46" t="s">
        <v>50</v>
      </c>
      <c r="W14" s="44" t="s">
        <v>60</v>
      </c>
      <c r="X14" s="46">
        <v>4869267</v>
      </c>
      <c r="Y14" s="62">
        <v>0.19</v>
      </c>
      <c r="Z14" s="19">
        <f t="shared" si="7"/>
        <v>925160.73</v>
      </c>
      <c r="AA14" s="20">
        <f t="shared" si="3"/>
        <v>5794428</v>
      </c>
      <c r="AB14" s="21">
        <f>+AA14*$F$14</f>
        <v>5794428</v>
      </c>
      <c r="AC14" s="46" t="s">
        <v>46</v>
      </c>
      <c r="AD14" s="58" t="s">
        <v>64</v>
      </c>
      <c r="AE14" s="44" t="s">
        <v>68</v>
      </c>
      <c r="AF14" s="46">
        <v>3200000</v>
      </c>
      <c r="AG14" s="33">
        <v>0.19</v>
      </c>
      <c r="AH14" s="19">
        <f>+AG14*AF14</f>
        <v>608000</v>
      </c>
      <c r="AI14" s="20">
        <f t="shared" si="4"/>
        <v>3808000</v>
      </c>
      <c r="AJ14" s="21">
        <f>+AI14*$F$14</f>
        <v>3808000</v>
      </c>
      <c r="AK14" s="46" t="s">
        <v>46</v>
      </c>
      <c r="AL14" s="46"/>
      <c r="AM14" s="60">
        <f t="shared" si="9"/>
        <v>3808000</v>
      </c>
      <c r="AN14" s="61" t="str">
        <f t="shared" si="8"/>
        <v>Software Shop de Colombia S.A.S</v>
      </c>
      <c r="AO14" s="91">
        <v>4046000</v>
      </c>
    </row>
    <row r="15" spans="1:41" ht="15.75" thickBot="1" x14ac:dyDescent="0.3">
      <c r="A15" s="66" t="s">
        <v>10</v>
      </c>
      <c r="B15" s="66"/>
      <c r="C15" s="66"/>
      <c r="D15" s="66"/>
      <c r="E15" s="66"/>
      <c r="F15" s="81"/>
      <c r="G15" s="81"/>
      <c r="H15" s="81"/>
      <c r="I15" s="81"/>
      <c r="J15" s="81"/>
      <c r="K15" s="82"/>
      <c r="L15" s="12">
        <f>SUM(L9:L14)</f>
        <v>25940439</v>
      </c>
      <c r="M15" s="27"/>
      <c r="N15" s="9"/>
      <c r="O15" s="66" t="s">
        <v>54</v>
      </c>
      <c r="P15" s="66"/>
      <c r="Q15" s="66"/>
      <c r="R15" s="66"/>
      <c r="S15" s="67"/>
      <c r="T15" s="47">
        <f>SUM(T9:T14)</f>
        <v>16102200</v>
      </c>
      <c r="W15" s="66" t="s">
        <v>54</v>
      </c>
      <c r="X15" s="66"/>
      <c r="Y15" s="66"/>
      <c r="Z15" s="66"/>
      <c r="AA15" s="67"/>
      <c r="AB15" s="47">
        <f>SUM(AB9:AB14)</f>
        <v>25013333</v>
      </c>
      <c r="AE15" s="66" t="s">
        <v>54</v>
      </c>
      <c r="AF15" s="66"/>
      <c r="AG15" s="66"/>
      <c r="AH15" s="66"/>
      <c r="AI15" s="67"/>
      <c r="AJ15" s="47">
        <f>SUM(AJ9:AJ14)</f>
        <v>11043200</v>
      </c>
      <c r="AK15" s="8"/>
      <c r="AL15" s="8"/>
    </row>
    <row r="16" spans="1:41" x14ac:dyDescent="0.25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24"/>
    </row>
    <row r="17" spans="1:13" ht="48" customHeight="1" x14ac:dyDescent="0.25">
      <c r="A17" s="76" t="s">
        <v>7</v>
      </c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28"/>
    </row>
    <row r="18" spans="1:13" x14ac:dyDescent="0.25">
      <c r="A18" s="5"/>
      <c r="B18" s="5"/>
      <c r="C18" s="5"/>
      <c r="D18" s="5"/>
      <c r="E18" s="5"/>
      <c r="F18" s="6"/>
      <c r="G18" s="5"/>
      <c r="H18" s="6"/>
      <c r="I18" s="24"/>
      <c r="J18" s="6"/>
      <c r="K18" s="5"/>
      <c r="L18" s="5"/>
      <c r="M18" s="24"/>
    </row>
    <row r="19" spans="1:13" x14ac:dyDescent="0.25">
      <c r="J19" s="8"/>
      <c r="K19" s="8"/>
      <c r="L19" s="8"/>
    </row>
    <row r="20" spans="1:13" x14ac:dyDescent="0.25">
      <c r="B20" s="2"/>
      <c r="C20" s="2"/>
      <c r="J20" s="9"/>
    </row>
    <row r="1048570" spans="16383:16383" ht="28.5" x14ac:dyDescent="0.45">
      <c r="XFC1048570" s="31">
        <v>0.19</v>
      </c>
    </row>
    <row r="1048571" spans="16383:16383" ht="28.5" x14ac:dyDescent="0.45">
      <c r="XFC1048571" s="32">
        <v>0.05</v>
      </c>
    </row>
    <row r="1048572" spans="16383:16383" ht="28.5" x14ac:dyDescent="0.45">
      <c r="XFC1048572" s="32">
        <v>0</v>
      </c>
    </row>
  </sheetData>
  <mergeCells count="15">
    <mergeCell ref="A17:L17"/>
    <mergeCell ref="A1:L1"/>
    <mergeCell ref="A4:L4"/>
    <mergeCell ref="A15:K15"/>
    <mergeCell ref="A16:L16"/>
    <mergeCell ref="G7:N7"/>
    <mergeCell ref="A2:L2"/>
    <mergeCell ref="A3:L3"/>
    <mergeCell ref="AE7:AL7"/>
    <mergeCell ref="AE15:AI15"/>
    <mergeCell ref="AM7:AN7"/>
    <mergeCell ref="O7:V7"/>
    <mergeCell ref="O15:S15"/>
    <mergeCell ref="W7:AD7"/>
    <mergeCell ref="W15:AA15"/>
  </mergeCells>
  <dataValidations count="2">
    <dataValidation type="whole" operator="greaterThan" allowBlank="1" showInputMessage="1" showErrorMessage="1" errorTitle="ATENCIÓN" error="Por favor solo usar valores enteros. No se admiten decimales." prompt="Por favor solo usar valores enteros. No se admiten decimales." sqref="H9:H14 P9:P14 X9:X14 AF9:AF14">
      <formula1>0</formula1>
    </dataValidation>
    <dataValidation type="list" allowBlank="1" showInputMessage="1" showErrorMessage="1" error="Valor no válido" prompt="Por favor seleccione la tarifa de IVA aplicable." sqref="AG9:AG14 I9:I14 Q9:Q14 Y9:Y14">
      <formula1>$XFC$1048570:$XFD$1048576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Alejandro Ruiz</cp:lastModifiedBy>
  <cp:lastPrinted>2019-10-17T21:26:20Z</cp:lastPrinted>
  <dcterms:created xsi:type="dcterms:W3CDTF">2019-08-09T21:45:23Z</dcterms:created>
  <dcterms:modified xsi:type="dcterms:W3CDTF">2022-04-27T19:59:33Z</dcterms:modified>
</cp:coreProperties>
</file>