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55590" windowHeight="11610"/>
  </bookViews>
  <sheets>
    <sheet name="ÍTEM 2" sheetId="2" r:id="rId1"/>
    <sheet name="Hoja1" sheetId="3" r:id="rId2"/>
  </sheets>
  <definedNames>
    <definedName name="_xlnm._FilterDatabase" localSheetId="1" hidden="1">Hoja1!$A$2:$C$16</definedName>
    <definedName name="_xlnm._FilterDatabase" localSheetId="0" hidden="1">'ÍTEM 2'!$DY$1:$DY$40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X24" i="2" l="1"/>
  <c r="DY24" i="2" s="1"/>
  <c r="DX16" i="2"/>
  <c r="DY16" i="2" s="1"/>
  <c r="DX11" i="2" l="1"/>
  <c r="C17" i="3" l="1"/>
  <c r="E36" i="2" l="1"/>
  <c r="DX12" i="2"/>
  <c r="DX13" i="2"/>
  <c r="DX14" i="2"/>
  <c r="DX15" i="2"/>
  <c r="DX17" i="2"/>
  <c r="DX18" i="2"/>
  <c r="DX19" i="2"/>
  <c r="DX20" i="2"/>
  <c r="DX21" i="2"/>
  <c r="DX22" i="2"/>
  <c r="DX23" i="2"/>
  <c r="DY11" i="2"/>
  <c r="DZ24" i="2" l="1"/>
  <c r="DZ16" i="2"/>
  <c r="DZ15" i="2"/>
  <c r="DZ13" i="2"/>
  <c r="DZ17" i="2"/>
  <c r="DY17" i="2"/>
  <c r="DZ23" i="2"/>
  <c r="DZ22" i="2"/>
  <c r="DZ21" i="2"/>
  <c r="DZ20" i="2"/>
  <c r="DZ19" i="2"/>
  <c r="DY20" i="2"/>
  <c r="DZ18" i="2"/>
  <c r="DY19" i="2"/>
  <c r="DY18" i="2"/>
  <c r="DY12" i="2"/>
  <c r="DZ12" i="2"/>
  <c r="C31" i="2"/>
  <c r="DZ14" i="2"/>
  <c r="DY14" i="2"/>
  <c r="DY23" i="2"/>
  <c r="DY15" i="2"/>
  <c r="C30" i="2" s="1"/>
  <c r="DY22" i="2"/>
  <c r="DY13" i="2"/>
  <c r="DY21" i="2"/>
  <c r="C33" i="2" l="1"/>
  <c r="C34" i="2"/>
  <c r="DZ11" i="2"/>
  <c r="DZ25" i="2" s="1"/>
  <c r="C28" i="2" l="1"/>
  <c r="C27" i="2"/>
  <c r="C35" i="2"/>
  <c r="C29" i="2"/>
</calcChain>
</file>

<file path=xl/comments1.xml><?xml version="1.0" encoding="utf-8"?>
<comments xmlns="http://schemas.openxmlformats.org/spreadsheetml/2006/main">
  <authors>
    <author>Autor</author>
  </authors>
  <commentList>
    <comment ref="DY13" authorId="0" shapeId="0">
      <text>
        <r>
          <rPr>
            <sz val="9"/>
            <color indexed="81"/>
            <rFont val="Tahoma"/>
            <family val="2"/>
          </rPr>
          <t xml:space="preserve">SEGÚN LA CONDICIÓN PRESENTADA, LOS SUBÍTEMS DEL 1 AL 4 DEBEN SER ADJUDICADOS AL MISMO PROVEEDOR, POR LO TANTO, EL SUBÍTEM 3 TAMBIÉN SE ADJUDICA A LA EMPRESA KAIKA S.A.S AL SER LA EMPRESA QUE CUMPLE TÉCNICAMENTE Y PRESENTA EL MENOR VALOR EN LOS SUBÍTEMS 1, 2 Y 4.
</t>
        </r>
      </text>
    </comment>
  </commentList>
</comments>
</file>

<file path=xl/sharedStrings.xml><?xml version="1.0" encoding="utf-8"?>
<sst xmlns="http://schemas.openxmlformats.org/spreadsheetml/2006/main" count="497" uniqueCount="233">
  <si>
    <t>NOMBRE DEL ELEMENTO</t>
  </si>
  <si>
    <t>ESPECIFICACION Y/O REFERENCIA</t>
  </si>
  <si>
    <t>UD DE MEDIDA</t>
  </si>
  <si>
    <t>MARCA O REFERENCIA</t>
  </si>
  <si>
    <t>CANT</t>
  </si>
  <si>
    <t>MARCA/MODELO/REFERENCIA (Ofertado)</t>
  </si>
  <si>
    <t>BLAMIS DOTACIONES LABORATORIO S.A.S</t>
  </si>
  <si>
    <t>LAB BRANDS S.A.S</t>
  </si>
  <si>
    <t>SANITAS SAS</t>
  </si>
  <si>
    <t>MMM GROUP - MODELO:
ECOCELL 55</t>
  </si>
  <si>
    <t>VALOR UNIT IVA INC</t>
  </si>
  <si>
    <t>VALOR TOTAL</t>
  </si>
  <si>
    <t>GARANTÍA</t>
  </si>
  <si>
    <t>TIEMPO DE ENTREGA</t>
  </si>
  <si>
    <t>1 AÑO</t>
  </si>
  <si>
    <t>UN AÑO</t>
  </si>
  <si>
    <t>45 Dias</t>
  </si>
  <si>
    <t>1 año</t>
  </si>
  <si>
    <t>60 días</t>
  </si>
  <si>
    <t>2 años</t>
  </si>
  <si>
    <t>24 meses</t>
  </si>
  <si>
    <t>VALOR UNITARIO SIN IVA</t>
  </si>
  <si>
    <t>VALOR IVA</t>
  </si>
  <si>
    <t>60 - 90 DÍAS</t>
  </si>
  <si>
    <t>GARANTÍA:  UN (1) AÑO SOBRE DEFECTOS DE FABRICA</t>
  </si>
  <si>
    <t>INMEDIATA</t>
  </si>
  <si>
    <t>60 DÍAS</t>
  </si>
  <si>
    <t>90 días</t>
  </si>
  <si>
    <t>30 - 45 días</t>
  </si>
  <si>
    <t>3 - 5 días, sujeto inventario</t>
  </si>
  <si>
    <t>VALOR MÍN</t>
  </si>
  <si>
    <t>EMPRESA</t>
  </si>
  <si>
    <t>EMPRESA QUE PRESENTA EL MENOR VALOR</t>
  </si>
  <si>
    <t xml:space="preserve">ÍTEM 2: LABORATORIO DE QUIMICA </t>
  </si>
  <si>
    <t xml:space="preserve">SUBÍTEM </t>
  </si>
  <si>
    <t>Horno de 53 a 60 litros de capacidad por convección natural.</t>
  </si>
  <si>
    <t>Capacidad de 53 a 65 litros. Convección natural. Rango de temperatura de trabajo en °C Al menos 5 sobre la temperatura ambiente hasta minimo 250 °C Con control de temperatura programable. Programación de tiempo. Con sistema de protección de temperatura. Con una o dos bandejas cromadas o de acero inoxidable. EQUIPO NUEVO. NO REPOTENCIADO NI DEMO.</t>
  </si>
  <si>
    <t>UNIDAD</t>
  </si>
  <si>
    <r>
      <t xml:space="preserve">FISHER 15-103-0519; BINDER MODELO AVANTGARDE LINE ED-56; </t>
    </r>
    <r>
      <rPr>
        <sz val="11"/>
        <color rgb="FFFF0000"/>
        <rFont val="Calibri"/>
        <family val="2"/>
        <scheme val="minor"/>
      </rPr>
      <t>MMM GROUP MODELO ECOCELL</t>
    </r>
    <r>
      <rPr>
        <sz val="11"/>
        <color rgb="FF000000"/>
        <rFont val="Calibri"/>
        <family val="2"/>
        <scheme val="minor"/>
      </rPr>
      <t xml:space="preserve">; </t>
    </r>
    <r>
      <rPr>
        <sz val="11"/>
        <color rgb="FFFF0000"/>
        <rFont val="Calibri"/>
        <family val="2"/>
        <scheme val="minor"/>
      </rPr>
      <t>MEMMERT UN 55</t>
    </r>
    <r>
      <rPr>
        <sz val="11"/>
        <color rgb="FF000000"/>
        <rFont val="Calibri"/>
        <family val="2"/>
        <scheme val="minor"/>
      </rPr>
      <t>; T</t>
    </r>
    <r>
      <rPr>
        <sz val="11"/>
        <color rgb="FFFF0000"/>
        <rFont val="Calibri"/>
        <family val="2"/>
        <scheme val="minor"/>
      </rPr>
      <t xml:space="preserve">HERMO SCIENTIFIC OGS60 REFERENCIA 51028112 </t>
    </r>
  </si>
  <si>
    <t>Baño termostatico de capacidad entre 10 a 15 litros.</t>
  </si>
  <si>
    <r>
      <t xml:space="preserve">Baño termostático </t>
    </r>
    <r>
      <rPr>
        <sz val="11"/>
        <color rgb="FFFF0000"/>
        <rFont val="Calibri"/>
        <family val="2"/>
        <scheme val="minor"/>
      </rPr>
      <t>entre 10 A 15 litro</t>
    </r>
    <r>
      <rPr>
        <sz val="11"/>
        <color rgb="FF000000"/>
        <rFont val="Calibri"/>
        <family val="2"/>
        <scheme val="minor"/>
      </rPr>
      <t xml:space="preserve">s de capacidad. Rango de temperatura de trabajo en °C Al menos entre 5 y 7  °C por encima de la temperatura ambiente hasta 100 °C. Programable.  ConTemporizador. </t>
    </r>
    <r>
      <rPr>
        <sz val="11"/>
        <color rgb="FFFF0000"/>
        <rFont val="Calibri"/>
        <family val="2"/>
        <scheme val="minor"/>
      </rPr>
      <t>Una o dos gradillas en acero inoxidable o plastica y tapa.</t>
    </r>
    <r>
      <rPr>
        <sz val="11"/>
        <color rgb="FF000000"/>
        <rFont val="Calibri"/>
        <family val="2"/>
        <scheme val="minor"/>
      </rPr>
      <t xml:space="preserve">  EQUIPO NUEVO. NO REPOTENCIADO NI DEMO.</t>
    </r>
  </si>
  <si>
    <r>
      <t xml:space="preserve">FISHER REFERENCIA: FSGPD10; LAUDA MODELO A12; </t>
    </r>
    <r>
      <rPr>
        <sz val="11"/>
        <color rgb="FFFF0000"/>
        <rFont val="Calibri"/>
        <family val="2"/>
        <scheme val="minor"/>
      </rPr>
      <t xml:space="preserve">MEMMERT WNB-10; </t>
    </r>
    <r>
      <rPr>
        <sz val="11"/>
        <color rgb="FF000000"/>
        <rFont val="Calibri"/>
        <family val="2"/>
        <scheme val="minor"/>
      </rPr>
      <t xml:space="preserve"> </t>
    </r>
    <r>
      <rPr>
        <sz val="11"/>
        <color rgb="FFFF0000"/>
        <rFont val="Calibri"/>
        <family val="2"/>
        <scheme val="minor"/>
      </rPr>
      <t xml:space="preserve">THERMO SCIENTIFIC REFERENCIA TSGP10; Benchmark Scientific; STUART MODELO SWB15D   </t>
    </r>
  </si>
  <si>
    <t>Medidor de pH y Temperatura. Equipo de mesa</t>
  </si>
  <si>
    <t>MEDIDOR DE MESA PARA pH/Mv/Temperatura, PH: Rango: -2.000 to 20.000 Temperatura: -5° to +105°C; MV: Rango ±2000.0mV Rel. mV Rango: ±2000.0 mV, Completo medidor, electrodo TRIS de pH / ATC compatible, brazo para electrodo, sonda de temperatura,  RS-232 y los cables USB, fuente de alimentación y manual de operacion. VOLTAJE 110 V  EQUIPO NUEVO. NO REPOTENCIADO NI DEMO.</t>
  </si>
  <si>
    <r>
      <t xml:space="preserve">FISHER REFERENCIA:13636AB150; SI ANALYTICS LAB 865; </t>
    </r>
    <r>
      <rPr>
        <sz val="11"/>
        <color rgb="FFFF0000"/>
        <rFont val="Calibri"/>
        <family val="2"/>
        <scheme val="minor"/>
      </rPr>
      <t>THERMO SCIENTIFIC REFERENCIA STARA2115; OHAUS REFERENCIA  ST5000-F</t>
    </r>
    <r>
      <rPr>
        <sz val="11"/>
        <color rgb="FF000000"/>
        <rFont val="Calibri"/>
        <family val="2"/>
        <scheme val="minor"/>
      </rPr>
      <t xml:space="preserve">; </t>
    </r>
    <r>
      <rPr>
        <sz val="11"/>
        <color rgb="FFFF0000"/>
        <rFont val="Calibri"/>
        <family val="2"/>
        <scheme val="minor"/>
      </rPr>
      <t>HORIBA MODELO LAQUA pH</t>
    </r>
    <r>
      <rPr>
        <sz val="11"/>
        <color rgb="FF000000"/>
        <rFont val="Calibri"/>
        <family val="2"/>
        <scheme val="minor"/>
      </rPr>
      <t xml:space="preserve"> ; </t>
    </r>
    <r>
      <rPr>
        <sz val="11"/>
        <color rgb="FFFF0000"/>
        <rFont val="Calibri"/>
        <family val="2"/>
        <scheme val="minor"/>
      </rPr>
      <t xml:space="preserve">JENWAY REFERENCIA 352101; OAKTON REFERENCIA WD-35420-20 </t>
    </r>
  </si>
  <si>
    <t>CONDUCTIVIMETRO DE MESA. Medidor de conductivad electrica de mesa.</t>
  </si>
  <si>
    <t>Completo con una celda para: Conductividad, electrodo de pH, soporte, Para dediciones de: pH y Conductividad / TDS / Resistividad / Salinidad Incluye: Medidor, TRIS Compatible pH/ATC Electrodo, Conductivity/Temp Probe, Electrode Arm, RS-232 and USB cables. Voltaje 110 V  EQUIPO NUEVO. NO REPOTENCIADO NI DEMO.</t>
  </si>
  <si>
    <r>
      <t xml:space="preserve">FISHER REFERENCIA 13636AB200; SI ANALYTICS MODELO HL 680; </t>
    </r>
    <r>
      <rPr>
        <sz val="11"/>
        <color rgb="FFFF0000"/>
        <rFont val="Calibri"/>
        <family val="2"/>
        <scheme val="minor"/>
      </rPr>
      <t xml:space="preserve">THERMO SCIENTIFIC REFERENCIA STARA2155; HORIBA MODELO EC1100 S; JENWAY  </t>
    </r>
  </si>
  <si>
    <t>ESPECTROFOTOMETRO UV-VIS</t>
  </si>
  <si>
    <r>
      <t xml:space="preserve">Espectrofotómetro UV/VIS. Fuentes de luz: Opciones: Lámpara halógena (rango visible) y lámpara de deuterio (rango UV). O Lamapra de Xenon. Rango de longitudes de onda: 190-1100 nm Exactitud de la longitud de onda: Entre 0,3 a 1 nm Resolución de la longitud de onda: 0,1 o (0,2; 0,3; 0,5 nm Calibración de la longitud de onda: automática Ancho de banda espectral: 1nm o 2 o 4 nm Modos de medición: Test reprogramables, protocolos programables, absorbancia, transmitancia, medición con factor, cinética, barrido espectral. Con opcion preferiblemente de </t>
    </r>
    <r>
      <rPr>
        <b/>
        <u/>
        <sz val="11"/>
        <color rgb="FF000000"/>
        <rFont val="Calibri"/>
        <family val="2"/>
        <scheme val="minor"/>
      </rPr>
      <t xml:space="preserve">medición nefelométrica de turbidez y medicion de color triestimular lo cual no es excluyente. </t>
    </r>
    <r>
      <rPr>
        <u/>
        <sz val="11"/>
        <color rgb="FF000000"/>
        <rFont val="Calibri"/>
        <family val="2"/>
        <scheme val="minor"/>
      </rPr>
      <t>P</t>
    </r>
    <r>
      <rPr>
        <sz val="11"/>
        <color rgb="FF000000"/>
        <rFont val="Calibri"/>
        <family val="2"/>
        <scheme val="minor"/>
      </rPr>
      <t>orta cubetas: para celdas de 1 cm o portaceldas multiple o variable.  Pantalla: LCD táctil a color. Idioma incluido el español. Puertos: USB. Actualización: a través de Internet / PC / USB. De Control local. 110 V  EQUIPO NUEVO. NO REPOTENCIADO NI DEMO.</t>
    </r>
  </si>
  <si>
    <t xml:space="preserve">MACHEREY NAGEL NANOCOLOR UV-VIS REFERENCIA 919600; Thermo Scientific ™ Orion ™ AquaMate ™ 8100 UV-Vis; THERMO SCIENTIFIC referencia 840-300000 GENESYS 150; SHIMADZU MODELO UV1900i </t>
  </si>
  <si>
    <t>ESPECTROFOTOMETRO VISIBLE</t>
  </si>
  <si>
    <r>
      <t xml:space="preserve">Espectrofotómetro VISIBLE . Rango de longitud de onda 320-1100nm
Ancho espectral de banda: 2 nm Exactitud de Longitud de onda ± 0,5 nm Repetibilidad de Longitud de onda de 0,2 nm
Exactitud fotométrica </t>
    </r>
    <r>
      <rPr>
        <sz val="11"/>
        <color rgb="FFFF0000"/>
        <rFont val="Calibri"/>
        <family val="2"/>
        <scheme val="minor"/>
      </rPr>
      <t>± 0,5% T</t>
    </r>
    <r>
      <rPr>
        <sz val="11"/>
        <color rgb="FF000000"/>
        <rFont val="Calibri"/>
        <family val="2"/>
        <scheme val="minor"/>
      </rPr>
      <t xml:space="preserve"> Repetibilidad fotométrica 0,2% T Salidas de puertos USB y Paralelo.  Control local. 110 V  EQUIPO NUEVO. NO REPOTENCIADO NI DEMO.</t>
    </r>
  </si>
  <si>
    <r>
      <t xml:space="preserve">QLS MODELO SV5800; MAPADA MODELO PV4PC; </t>
    </r>
    <r>
      <rPr>
        <sz val="11"/>
        <color rgb="FFFF0000"/>
        <rFont val="Calibri"/>
        <family val="2"/>
        <scheme val="minor"/>
      </rPr>
      <t xml:space="preserve">THERMO SCIENTIFIC GENESYS 40 REFERENCIA 840-297000; MERCK REFERENCIA SPECTROQUANT PROVE 600; THERMO SCIENTIFIC REFERENCIA 840-277000 . </t>
    </r>
  </si>
  <si>
    <t>BALANZA ANALITICA</t>
  </si>
  <si>
    <t>Balanza analítica hasta 0.1 mg CAPACIDAD: Entre 190 a 255 gramos  aproximadamente.
Sensibilidad 0,1mg Repetibilidad 0,1mg Linealidad ±0,3mg Tiempo de estabilización 3,0 s aproximadamente o mejor. 
Calibración Externa y/o interna. Con gabinete cortaviento. 110 V  EQUIPO NUEVO. NO REPOTENCIADO NI DEMO.</t>
  </si>
  <si>
    <r>
      <t xml:space="preserve">RADWAG AS.220R2; </t>
    </r>
    <r>
      <rPr>
        <sz val="11"/>
        <color rgb="FFFF0000"/>
        <rFont val="Calibri"/>
        <family val="2"/>
        <scheme val="minor"/>
      </rPr>
      <t>VIBRA Referencia HT224</t>
    </r>
    <r>
      <rPr>
        <sz val="11"/>
        <color rgb="FF000000"/>
        <rFont val="Calibri"/>
        <family val="2"/>
        <scheme val="minor"/>
      </rPr>
      <t xml:space="preserve">; </t>
    </r>
    <r>
      <rPr>
        <sz val="11"/>
        <color rgb="FFFF0000"/>
        <rFont val="Calibri"/>
        <family val="2"/>
        <scheme val="minor"/>
      </rPr>
      <t>SARTORIUS ENTRIS II 224-1S REFERENCIA: BCE224-1S</t>
    </r>
    <r>
      <rPr>
        <sz val="11"/>
        <color rgb="FF000000"/>
        <rFont val="Calibri"/>
        <family val="2"/>
        <scheme val="minor"/>
      </rPr>
      <t xml:space="preserve">; </t>
    </r>
    <r>
      <rPr>
        <sz val="11"/>
        <color rgb="FFFF0000"/>
        <rFont val="Calibri"/>
        <family val="2"/>
        <scheme val="minor"/>
      </rPr>
      <t xml:space="preserve">MARCA AND REFERENCIA HR-250A; ADAM REFERENCIA NBL214e; OHAUS REFERENCIA PX224/E; BOECO MODELO BAS 31 PLUS </t>
    </r>
  </si>
  <si>
    <t>MESA ANTIVIBRATORIA PARA BALANZA</t>
  </si>
  <si>
    <t>Mesa anti vibratoria con conexión eléctrica a 110 V especifica para balanza analitica.Con laterales reforzados. Placa de MÁRMOL de una sola pieza de 3 o mas  cm de grosor. Con sistema de amortiguacion de vibraciones. Con nivelacion en las 4 patas
Medidas Mesa: hasta 90 cm de altura. Aproximadamente entre 56   75 cm de ancho y entre  46 a 75 cm de profundidad.  EQUIPO NUEVO. NO REPOTENCIADO NI DEMO.</t>
  </si>
  <si>
    <r>
      <t xml:space="preserve">OUTSOURCING COMERCIAL. </t>
    </r>
    <r>
      <rPr>
        <sz val="11"/>
        <color rgb="FFFF0000"/>
        <rFont val="Calibri"/>
        <family val="2"/>
        <scheme val="minor"/>
      </rPr>
      <t>NACIONAL</t>
    </r>
    <r>
      <rPr>
        <sz val="11"/>
        <color rgb="FF000000"/>
        <rFont val="Calibri"/>
        <family val="2"/>
        <scheme val="minor"/>
      </rPr>
      <t xml:space="preserve">; </t>
    </r>
    <r>
      <rPr>
        <sz val="11"/>
        <color rgb="FFFF0000"/>
        <rFont val="Calibri"/>
        <family val="2"/>
        <scheme val="minor"/>
      </rPr>
      <t>CHC REFERENCIA H-HBL-900S</t>
    </r>
    <r>
      <rPr>
        <sz val="11"/>
        <color rgb="FF000000"/>
        <rFont val="Calibri"/>
        <family val="2"/>
        <scheme val="minor"/>
      </rPr>
      <t xml:space="preserve">; Physis </t>
    </r>
  </si>
  <si>
    <t>BALANZA DE PRECISION</t>
  </si>
  <si>
    <t>Balanza de precisión. Capacidad hasta aproximadamente 2100 gramos gramos. Sensibilidad de 0.01 gramos. Platillo Acero Inoxidable con medidas aproximadas entre 128 mm a 190 mm de largo y ancho del plato. 110 V  EQUIPO NUEVO. NO REPOTENCIADO NI DEMO.</t>
  </si>
  <si>
    <r>
      <t xml:space="preserve">RADWAG MODELO WTC 2000; </t>
    </r>
    <r>
      <rPr>
        <sz val="11"/>
        <color rgb="FFFF0000"/>
        <rFont val="Calibri"/>
        <family val="2"/>
        <scheme val="minor"/>
      </rPr>
      <t xml:space="preserve">VIBRA MODELO AB1202; SARTORIUS REFERENCIA BCE1202-1S; OHAUS REFERENCIA SPX1202; BOECO  MODELO BPS 52 PLUS  </t>
    </r>
  </si>
  <si>
    <t>BOMBA DE VACIO DE DIAFRAGMA.</t>
  </si>
  <si>
    <t>BOMBA DE VACIO DE DIAFRAGMA. Presión: 0 a 60psig (413kpag) Vacío : 0 a 25”Hg. Vacío máximo: 25.5” Hg/ 150mbar
Máxima presión: 60 psi (4.2bar) Flujo máximo: 1.90 cfm (3.23 m3/h)
Capacidad de aire libre máxima: 1.1 cfm 110 V  EQUIPO NUEVO. NO REPOTENCIADO NI DEMO.</t>
  </si>
  <si>
    <r>
      <t xml:space="preserve">GAST REFERENCIA 01-09229; </t>
    </r>
    <r>
      <rPr>
        <sz val="11"/>
        <color rgb="FFFF0000"/>
        <rFont val="Calibri"/>
        <family val="2"/>
        <scheme val="minor"/>
      </rPr>
      <t xml:space="preserve">BOECO MODELO R430 REFERENCIA 8843100 </t>
    </r>
  </si>
  <si>
    <t>DUCHA DE SEGURIDAD MIXTA: DUCHA PARA EL CUERPO Y LAVAOJOS.</t>
  </si>
  <si>
    <t>DUCHA MIXTA 1" ACERO INOX./VALVULAS INOX. El sistema está compuesto por una ducha torrencial de seguridad con capacidad de flujo de 75, 5 litros o 20 GPM (Galones por minuto),y una fuente lavaojos con capacidad de 1,5 litros o 0.4 GPM (Galones por minuto) ambas partes alimentadas con agua potable a temperatura ambiente.
Fabricada en tubería en acero inoxidable T 304 ; válvula con accionamiento tipo Pull para la ducha ; y válvula con accionamiento tipo Push para la fuente, difusores con filtro interno y tapa protectora. 
BASE: SISTEMA DE ACCIONAMIENTO FUENTE: Soporte en Aluminio. Reforzado con 3 Orificios
de sujeción para chazo de 1/4"</t>
  </si>
  <si>
    <r>
      <t xml:space="preserve">COMERCIAL; </t>
    </r>
    <r>
      <rPr>
        <sz val="11"/>
        <color rgb="FFFF0000"/>
        <rFont val="Calibri"/>
        <family val="2"/>
        <scheme val="minor"/>
      </rPr>
      <t xml:space="preserve">CHC REFERENCIA ES-EW-COLUMN-31400MDS </t>
    </r>
  </si>
  <si>
    <t>MUFLA DE APROXIMADAMENTE 6 LITROS O MAS.</t>
  </si>
  <si>
    <t>MUFLA Capacidad 6.0 L o superior.  Temperatura: Ambiente hasta aproximadamente 1200°C con una o dos rampas de calentamiento programables. Tipo de control Digital PID Sensor K tipo CA Material de aislamiento Fibra de cerámica moldeada al vacío Material externo Acero inoxidable.  EQUIPO NUEVO. NO REPOTENCIADO NI DEMO.</t>
  </si>
  <si>
    <r>
      <t xml:space="preserve">FISHER MODELO 10-554-15; LABTECH; </t>
    </r>
    <r>
      <rPr>
        <sz val="11"/>
        <color rgb="FFFF0000"/>
        <rFont val="Calibri"/>
        <family val="2"/>
        <scheme val="minor"/>
      </rPr>
      <t>NEYTECH MODELO 3 550 REFERENCIA 9493308; TERRIGENO</t>
    </r>
  </si>
  <si>
    <t>PLACA DE CALENTAMIENTO.</t>
  </si>
  <si>
    <r>
      <t xml:space="preserve">PLACA O PLANCHA DE CALENTAMIENTO. PLATO EN: ACERO INOXIDABLE O ACERO INOXIDABLE RECUBIERTO EN CERÁMICA O MATERIAL REFRACTARIO.  </t>
    </r>
    <r>
      <rPr>
        <sz val="11"/>
        <color rgb="FFFF0000"/>
        <rFont val="Calibri"/>
        <family val="2"/>
        <scheme val="minor"/>
      </rPr>
      <t>Medidas aproximadas: Ancho entre 150 a 180(mm) y Largo entre 150 a 180 (mm) 110 V  EQUIPO NUEVO. NO REPOTENCIADO NI DEMO.</t>
    </r>
  </si>
  <si>
    <r>
      <t xml:space="preserve">DLAB; SI ANALYTICS MODELO SLH 110; FISHER REFERENCIA SP88850200; </t>
    </r>
    <r>
      <rPr>
        <sz val="11"/>
        <color rgb="FFFF0000"/>
        <rFont val="Calibri"/>
        <family val="2"/>
        <scheme val="minor"/>
      </rPr>
      <t xml:space="preserve">Cleaver Scientific REFERENCIA CSLDHOTPLATE; MARCA VELP REFERENCIA F20710174; STUART REFERENCIA US152D; BENCHMARK MODELO H4000 S    </t>
    </r>
  </si>
  <si>
    <t>AGITADOR MAGNETICO CON CALENTAMIENTO.</t>
  </si>
  <si>
    <r>
      <t xml:space="preserve">AGITADOR MAGNÉTICO CON CALENTAMIENTO. ESPECIFICACIONES: CALENTAMIENTO HASTA 340°C O MAS, AGITACION GRADUABLE HAS APROXIMADAMENTE 1500 RPM, TEMPORIZADOR, PLACA EN: ACERO INOXIDABLE O PLACA CERÁMICA REVESTIDA O ALUMINIO, </t>
    </r>
    <r>
      <rPr>
        <sz val="11"/>
        <color rgb="FFFF0000"/>
        <rFont val="Calibri"/>
        <family val="2"/>
        <scheme val="minor"/>
      </rPr>
      <t>INCLUYE SENSOR Y</t>
    </r>
    <r>
      <rPr>
        <sz val="11"/>
        <color rgb="FF000000"/>
        <rFont val="Calibri"/>
        <family val="2"/>
        <scheme val="minor"/>
      </rPr>
      <t xml:space="preserve"> SOPORTE. 110 V  EQUIPO NUEVO. NO REPOTENCIADO NI DEMO.</t>
    </r>
  </si>
  <si>
    <r>
      <t xml:space="preserve">DLAB MSH-T PRO; FISHER REFERENCIA SP88857200; </t>
    </r>
    <r>
      <rPr>
        <sz val="11"/>
        <color rgb="FFFF0000"/>
        <rFont val="Calibri"/>
        <family val="2"/>
        <scheme val="minor"/>
      </rPr>
      <t>HEIDOLPH MODELO HEI-TEC 20L</t>
    </r>
    <r>
      <rPr>
        <sz val="11"/>
        <color rgb="FF000000"/>
        <rFont val="Calibri"/>
        <family val="2"/>
        <scheme val="minor"/>
      </rPr>
      <t xml:space="preserve">; </t>
    </r>
    <r>
      <rPr>
        <sz val="11"/>
        <color rgb="FFFF0000"/>
        <rFont val="Calibri"/>
        <family val="2"/>
        <scheme val="minor"/>
      </rPr>
      <t>THERMO SCIENTIFIC Referencia SP88857100 MODELO CIMAREC+</t>
    </r>
    <r>
      <rPr>
        <sz val="11"/>
        <color rgb="FF000000"/>
        <rFont val="Calibri"/>
        <family val="2"/>
        <scheme val="minor"/>
      </rPr>
      <t xml:space="preserve">; </t>
    </r>
    <r>
      <rPr>
        <sz val="11"/>
        <color rgb="FFFF0000"/>
        <rFont val="Calibri"/>
        <family val="2"/>
        <scheme val="minor"/>
      </rPr>
      <t>Cleaver Scientific REFERENCIA CSLDHOTSTIR; VELP; BENCHMARK</t>
    </r>
  </si>
  <si>
    <t>VERDEXLAB S.A.S</t>
  </si>
  <si>
    <t>DOTAGES</t>
  </si>
  <si>
    <t xml:space="preserve">AVANTIKA COLOMBIA S.A.S  </t>
  </si>
  <si>
    <t>ARICEL</t>
  </si>
  <si>
    <t>OUTSOURCING COMERCIAL SAS</t>
  </si>
  <si>
    <t>INVERSIONES JIMSA</t>
  </si>
  <si>
    <t>KAIKA S.A.S</t>
  </si>
  <si>
    <t>SCIENTIFIC PRODUCTS</t>
  </si>
  <si>
    <t>PAF PURIFICACIÓN Y ANÁLISIS DE FLUIDOS S.A.S</t>
  </si>
  <si>
    <t>NUEVOS RECURSOS S.A.S</t>
  </si>
  <si>
    <t>EQUIPOS Y LABORATORIO DE COLOMBIA S.A.S</t>
  </si>
  <si>
    <t>CASA CIENTÍFICA BLANCO Y CIA S.A.S</t>
  </si>
  <si>
    <t>ELEMENTOS QUÍMICOS LTDA</t>
  </si>
  <si>
    <t>MACHEREY NAGEL UV-VIS 919600</t>
  </si>
  <si>
    <t xml:space="preserve">OUTSOURCING COMERCIAL </t>
  </si>
  <si>
    <t>COMERCIAL</t>
  </si>
  <si>
    <t>MEMMERT UN 55</t>
  </si>
  <si>
    <t>MEMMERT WNB 10</t>
  </si>
  <si>
    <t>SI ANALITYCS LAB 865</t>
  </si>
  <si>
    <t>SI ANALITYCS HL 680</t>
  </si>
  <si>
    <t>MERCK SPECTROQUANT PROVE 600</t>
  </si>
  <si>
    <t>VIBRA  HT224</t>
  </si>
  <si>
    <t>VIBRA AB1202</t>
  </si>
  <si>
    <t>SI ANALYTICS SLH 110</t>
  </si>
  <si>
    <t>HEIDOLPH HEI-TEC 20L</t>
  </si>
  <si>
    <t>BINDER/ED56/9010-0334</t>
  </si>
  <si>
    <t>LAUDA/A12/L000632</t>
  </si>
  <si>
    <t>LAQUA/PH1200/S</t>
  </si>
  <si>
    <t>Thermo Scientific/Cimarec/SP88857100</t>
  </si>
  <si>
    <t>MEMMERT WNB-10</t>
  </si>
  <si>
    <t>ADAM NBL214E</t>
  </si>
  <si>
    <t>VIBRA AB 1202</t>
  </si>
  <si>
    <t>GAST 01-09229</t>
  </si>
  <si>
    <t>VELP SA20510061</t>
  </si>
  <si>
    <t>FISHER REFERENCIA:13636AB150</t>
  </si>
  <si>
    <t>FISHER REFERENCIA 13636AB200;</t>
  </si>
  <si>
    <t>FISHER MODELO 10-554-15</t>
  </si>
  <si>
    <t>FISHER REFERENCIA SP88850200</t>
  </si>
  <si>
    <t>FISHER REFERENCIA SP88857200</t>
  </si>
  <si>
    <t xml:space="preserve">HORIBA LAQUA pH </t>
  </si>
  <si>
    <t xml:space="preserve">HORIBA EC1100  </t>
  </si>
  <si>
    <t>SARTORIUSBCE224-1S</t>
  </si>
  <si>
    <t>SARTORIUSBCE1202-1S</t>
  </si>
  <si>
    <t>Benchmark   B2000-12</t>
  </si>
  <si>
    <t>GAST  01-09229</t>
  </si>
  <si>
    <t>CLEAVER SCIENTIFIC CSLDHOTPLATE</t>
  </si>
  <si>
    <t>CLEAVER SCIENTIFIC CSLDHOTSTIRR</t>
  </si>
  <si>
    <t>Fisher  15-103-0519</t>
  </si>
  <si>
    <t xml:space="preserve">FISHER FSGPD10; </t>
  </si>
  <si>
    <t>FISHER 13636AB150</t>
  </si>
  <si>
    <t>FISHER 13636AB200</t>
  </si>
  <si>
    <t>MACHEREY NAGEL NANOCOLOR UV-VIS REFERENCIA 919600</t>
  </si>
  <si>
    <t xml:space="preserve">QLS MODELO SV5800; </t>
  </si>
  <si>
    <t>RADWAG AS.220R2</t>
  </si>
  <si>
    <t>LabScient NLD-1007</t>
  </si>
  <si>
    <t xml:space="preserve"> VIBRA MODELO AB1202</t>
  </si>
  <si>
    <t>GAST             01-09229</t>
  </si>
  <si>
    <t xml:space="preserve">FISHER             10-554-15; </t>
  </si>
  <si>
    <t>FISHER SP88850200</t>
  </si>
  <si>
    <t xml:space="preserve"> FISHER SP88857200</t>
  </si>
  <si>
    <t>RADWAG - MODELO: 
AS 220.X2 PLUS, CAP. 220g X 0.0001g</t>
  </si>
  <si>
    <t>VIBRA - MODELO: AB 1202, CAP. 1200g X 0.01g</t>
  </si>
  <si>
    <t>DLAB - MODELO: 
HP550-S
soporte + pinza + sensor</t>
  </si>
  <si>
    <t>DLAB - MODELO: 
MS-H-ProT</t>
  </si>
  <si>
    <t>MMM GROUP/ECOCELL/ECO LINE 55</t>
  </si>
  <si>
    <t>BENCMARK SCIENTIFIC/ B200012</t>
  </si>
  <si>
    <t>MERCK/ 1730180001</t>
  </si>
  <si>
    <t>ADAM/ NBL214e</t>
  </si>
  <si>
    <t>CHC/                  H-HBL-900S</t>
  </si>
  <si>
    <t>ADAM/ NBL1602E</t>
  </si>
  <si>
    <t>CHC/ ES-EW-COLUMN-31400MDS</t>
  </si>
  <si>
    <t>CLEAVER SCIENTIFIC/ CSLDHOTPLATE</t>
  </si>
  <si>
    <t>CLEAVER SCIENTIFIC/ CSLDHOTSTIR</t>
  </si>
  <si>
    <t>Marca Ohaus
Modelo ST5000-F
Ref. 30129896</t>
  </si>
  <si>
    <t>Marca Ohaus
Modelo PX224/E
Ref. 30429847</t>
  </si>
  <si>
    <t>Marca Ohaus
Modelo SPX1202
Ref. 30268909</t>
  </si>
  <si>
    <t>STUART (UK) SWB15D</t>
  </si>
  <si>
    <t>JENWAY (UK) 352101</t>
  </si>
  <si>
    <t>JENWAY-452100</t>
  </si>
  <si>
    <t>BOECO 8843100</t>
  </si>
  <si>
    <t>NEYTECH 9493308</t>
  </si>
  <si>
    <t>STUART (UK) US152D</t>
  </si>
  <si>
    <t>30-45 DÍAS</t>
  </si>
  <si>
    <t>30 DÍAS</t>
  </si>
  <si>
    <t>8 DIAS, SALVO VENTA POREVIA</t>
  </si>
  <si>
    <t>60 DIAS</t>
  </si>
  <si>
    <t>3 AÑOS</t>
  </si>
  <si>
    <t>90 dias</t>
  </si>
  <si>
    <t>110 DIAS</t>
  </si>
  <si>
    <t>15 DIAS</t>
  </si>
  <si>
    <t>75 DIAS</t>
  </si>
  <si>
    <t>2 UNIDADES EN 5 DIAS Y 2 UNIDADES EN 60 DIAS</t>
  </si>
  <si>
    <t>24 MESES</t>
  </si>
  <si>
    <t>30 dias, salvo venta previa</t>
  </si>
  <si>
    <t xml:space="preserve">24 MESES </t>
  </si>
  <si>
    <t xml:space="preserve">90 dias </t>
  </si>
  <si>
    <t>30 dias.</t>
  </si>
  <si>
    <t xml:space="preserve">90 DIAS </t>
  </si>
  <si>
    <t>2 AÑOS</t>
  </si>
  <si>
    <t xml:space="preserve">60 DIAS </t>
  </si>
  <si>
    <t>2  AÑOS</t>
  </si>
  <si>
    <t>5 DIAS</t>
  </si>
  <si>
    <t>90 DIAS</t>
  </si>
  <si>
    <t xml:space="preserve"> </t>
  </si>
  <si>
    <t xml:space="preserve">  </t>
  </si>
  <si>
    <t>12 meses</t>
  </si>
  <si>
    <t>2 año</t>
  </si>
  <si>
    <t>45 - 60 DÍAS</t>
  </si>
  <si>
    <t>60 - 90 Días</t>
  </si>
  <si>
    <t>2: 5 Días salvo venta previa      2: 45 - 60 días</t>
  </si>
  <si>
    <t>MARCA: MMM CROUP
MODELO: ECOCELL 55
INCLUYE: EQUIPO NUEVO,
DOS BANDEJAS DE ACERO INOXIDABLE,
ENTREGA E INSTALACION EN LAS INSTALACIONES DE LA UTP</t>
  </si>
  <si>
    <t>12 MESES POR DEFECTO DE FABRICACION</t>
  </si>
  <si>
    <t>MARCA: MAPADA
MODELO: PV4PC
EQUIPO NUEVO
ENTREGA E INSTALACION EN LAS INSTALACIONES DE LA UTP</t>
  </si>
  <si>
    <t>HORNO DE CONVECCIÓN NATURAL CON CAPACIDAD DE 57 LITROS- AVANTGARDE LINE- CON PUERTO USB PARA REGISTRO DE DATOS - RANGO DE TEMPERATURA DESDE 5°C TEMPERATURA AMBIENTE HASTA 300°C - CONTROLADOR PANTALLA LCD - 2 REJILLAS CROMADAS - DISPOSITIVO INTEGRADO DE SEGURIDAD DE TEMPERATURA CON AJUSTE INDEPENDIENTE DE LASE 2 (DIN 12880) Y ALARMA OPTICA - HASTA UN 30% DE CONSUMO DE ENERGÍA MENOR.  MODELO ED-56  REF.  9010-0334  MARCA BINDER</t>
  </si>
  <si>
    <t>DOS (2) AÑOS DE GARANTÍA</t>
  </si>
  <si>
    <t>BAÑO TERMOSTATADO A12 VOLUMEN 12 LITROS - ALPHA 25°C A 100°C   MODELO A12  REF. L000632  MARCA LAUDA</t>
  </si>
  <si>
    <t xml:space="preserve">PH METRO DE MESA LAB 865 SET PARA BPL - PH /MV, TEMPERATURA, 5 PUNTOS - CAL, MINI USB. DIN, ELECTRODO BLUELINE 14PH Y SOLUCIONES   MODELO  LAB 865 REF   285206710   MARCA  SI ANALYTICS </t>
  </si>
  <si>
    <t>MULTIPARAMETRO HL 680 - PORTATIL - PH / CONDUCTIVIDAD - SERIE MK II - MEDIDOR DIGITAL  MODELO  HL 680  REF.  285204790  MARCA  SI  ANALYTICS</t>
  </si>
  <si>
    <t xml:space="preserve">75 - 90 DÍAS </t>
  </si>
  <si>
    <t>ESPECTROFOTOMETRO VIS - HAZ SIMPLE - 2 NM, 320 - 1100 NM - CON PANTALLA COLOR DE 5" INCLUYE SOFTWARE PARA MANEJO DEL EQUIPO DESDE PC  MODELO  PV4PC  MARCA MAPADA</t>
  </si>
  <si>
    <t>BALANZA ANALITICA 220G / 0.1 MG - CON CALIBRACIÓN INTERNA - 2 PUERTOS USB - 2 RS 232 - WIFI  MODELO  AS 220.R2  MARCA  RADWAG</t>
  </si>
  <si>
    <t>GARANTIA:  DOS (2) AÑOS SOBRE DEFECTOS DE FABRICA</t>
  </si>
  <si>
    <t>MESA PARA BALANZA:  MESA FABRICADA EN SUPERFICIE SOLIDA BLANCA, SOBRE ESTRUCTURA METÁLICA FABRICADA CON TUBERÍA ESTRUCTURAL CUADRADA DE 50mm PARED 2,5mm RECUBIERTA CON PINTURA ELECTROSTÁTICA, NIVELADORES DE TRABAJO PESADO EN GOMA DE ALTA DENSIDAD PARA ABSORVER VIBRACIONES ESTRUCTURALES, SISTEMA DE AISLAMIENTO DE VIBRACIÓN Y NIVELACIÓN, INDEPENDIENTE EN LA PLATAFORMA LATERAL.    MODELO  CUM-MAV 606090 - MARCA  NACIONAL</t>
  </si>
  <si>
    <t>20 - 30 DÍAS</t>
  </si>
  <si>
    <t>BALANZA DE PRECISIÓN 2000G/0.1G -  CALIBRACIÓN EXTERNA - PUERTO  RS 232  MODELO  WTC 2000 MARCA  RADWAG</t>
  </si>
  <si>
    <t>GARANTÍA: DOS (2) AÑOS SOBRE DEFECTOS DE FABRICA</t>
  </si>
  <si>
    <t>MUFLA DE 12 LITROS - 1200°C - 220V - MICROPROCEDOR - 10 PROGRAMAS  MODELO  LEF-112P-2   MARCA  LABTECH</t>
  </si>
  <si>
    <t>90 DÍAS</t>
  </si>
  <si>
    <t>PLANCHA DE CALENTAMIENTO REFERENCIA HP550-S - 115V/60HZ - TEMPERATURA AMBIENTE A 550°C - PLACA EN CERAMICA  MODELO  HP550-S  REF.  5031122211  MARCA  DLAB</t>
  </si>
  <si>
    <t>AGITADOR MAGNETICO CON CALENTAMIENTO - CAPACIDAD 10 LITROS - LUZ LED - 550°C,  0 - 1500 RPM -  TIPO S7 - H550S COMPLETO  - INCLUYE:  SOPORTE Y SENSOR REF.  18900016 - 18900017  MODELO  MS7 - H550-S  REF.  8030122211   MARCA  DLAB</t>
  </si>
  <si>
    <t>51028112 / OGS60 HORNO DE CONVECCION NATURAL 65 LITROS
/ MARCA THERMO SCIENTIFIC</t>
  </si>
  <si>
    <t>TSGP10 / BAÑO DE AGUA USO GENERAL 10 L / MARCA THERMO
SCIENTIFIC</t>
  </si>
  <si>
    <t>STARA2115 / KIT ORION PHMETRO DE MESA DIGITAL
A211 ACCESORIOS Y SOLUCIONES / MARCA THERMO
SCIENTIFIC</t>
  </si>
  <si>
    <t>3 años en la consola, 1 año el electrodo</t>
  </si>
  <si>
    <t>840-300000 / GENESYS 150 ESPECTROFOTOMETRO UV-VIS
/ MARCA THERMO SCIENTIFIC</t>
  </si>
  <si>
    <t>HR-250A / BALANZA ANALITICA DE 252GR / MARCA AND</t>
  </si>
  <si>
    <t>45 días</t>
  </si>
  <si>
    <t>45 DIAS</t>
  </si>
  <si>
    <t>1 AÑO CONTRA DEFECTOS DE FABRICACION</t>
  </si>
  <si>
    <t>60-90 DIAS</t>
  </si>
  <si>
    <t>10-90 DIAS</t>
  </si>
  <si>
    <t>10-60 DIAS</t>
  </si>
  <si>
    <t>TOTALES ADJUDICADOS</t>
  </si>
  <si>
    <t xml:space="preserve">TOTAL </t>
  </si>
  <si>
    <t>Ecocell 55</t>
  </si>
  <si>
    <t>HORIBA/EC1100-S</t>
  </si>
  <si>
    <t>Boeco/ Bas 31 Pus</t>
  </si>
  <si>
    <t xml:space="preserve">BOECO/BPS 52 PLUS </t>
  </si>
  <si>
    <t xml:space="preserve">BENCHMARK/ H4000 S    </t>
  </si>
  <si>
    <t xml:space="preserve">1 AÑO </t>
  </si>
  <si>
    <t>3-5 DIAS</t>
  </si>
  <si>
    <t>30 DIAS</t>
  </si>
  <si>
    <t>KASAI S.A.S</t>
  </si>
  <si>
    <t>840-277000 / ESPECTROFOTÓMETRO VISIBLE GENESYS™
30 VIS / MARCA  THERMO SCIENTIFIC</t>
  </si>
  <si>
    <t>SP88857100 / AGITADOR MAGNETICO CON CALENTAMIENTO CIMAREC+ 7x7" / MARCA THERMO SCIENTIFIC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</si>
</sst>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 _€_-;\-* #,##0.00\ _€_-;_-* &quot;-&quot;??\ _€_-;_-@_-"/>
    <numFmt numFmtId="164" formatCode="_-* #,##0_-;\-* #,##0_-;_-* &quot;-&quot;_-;_-@_-"/>
    <numFmt numFmtId="165" formatCode="_-[$$-240A]\ * #,##0.00_-;\-[$$-240A]\ * #,##0.00_-;_-[$$-240A]\ * &quot;-&quot;??_-;_-@_-"/>
    <numFmt numFmtId="166" formatCode="[$$-240A]\ #,##0.00"/>
    <numFmt numFmtId="167" formatCode="_-* #,##0\ _€_-;\-* #,##0\ _€_-;_-* &quot;-&quot;??\ _€_-;_-@_-"/>
  </numFmts>
  <fonts count="19" x14ac:knownFonts="1">
    <font>
      <sz val="11"/>
      <color theme="1"/>
      <name val="Calibri"/>
      <family val="2"/>
      <scheme val="minor"/>
    </font>
    <font>
      <sz val="11"/>
      <color indexed="8"/>
      <name val="Calibri"/>
      <family val="2"/>
      <charset val="1"/>
    </font>
    <font>
      <b/>
      <sz val="10"/>
      <name val="Calibri"/>
      <family val="2"/>
      <scheme val="minor"/>
    </font>
    <font>
      <sz val="10"/>
      <color theme="1"/>
      <name val="Calibri"/>
      <family val="2"/>
      <scheme val="minor"/>
    </font>
    <font>
      <b/>
      <sz val="10"/>
      <color theme="1"/>
      <name val="Calibri"/>
      <family val="2"/>
      <scheme val="minor"/>
    </font>
    <font>
      <b/>
      <sz val="10"/>
      <name val="Arial"/>
      <family val="2"/>
      <charset val="1"/>
    </font>
    <font>
      <sz val="9"/>
      <color indexed="81"/>
      <name val="Tahoma"/>
      <family val="2"/>
    </font>
    <font>
      <sz val="11"/>
      <color rgb="FFFF0000"/>
      <name val="Calibri"/>
      <family val="2"/>
      <scheme val="minor"/>
    </font>
    <font>
      <b/>
      <sz val="11"/>
      <color theme="1"/>
      <name val="Calibri"/>
      <family val="2"/>
      <scheme val="minor"/>
    </font>
    <font>
      <b/>
      <sz val="11"/>
      <name val="Calibri"/>
      <family val="2"/>
      <scheme val="minor"/>
    </font>
    <font>
      <b/>
      <sz val="9"/>
      <name val="Arial"/>
      <family val="2"/>
      <charset val="1"/>
    </font>
    <font>
      <sz val="11"/>
      <color rgb="FF000000"/>
      <name val="Calibri"/>
      <family val="2"/>
      <scheme val="minor"/>
    </font>
    <font>
      <b/>
      <u/>
      <sz val="11"/>
      <color rgb="FF000000"/>
      <name val="Calibri"/>
      <family val="2"/>
      <scheme val="minor"/>
    </font>
    <font>
      <u/>
      <sz val="11"/>
      <color rgb="FF000000"/>
      <name val="Calibri"/>
      <family val="2"/>
      <scheme val="minor"/>
    </font>
    <font>
      <sz val="11"/>
      <color rgb="FF000000"/>
      <name val="Calibri"/>
      <family val="2"/>
    </font>
    <font>
      <sz val="9"/>
      <color theme="1"/>
      <name val="Arial"/>
      <family val="2"/>
    </font>
    <font>
      <b/>
      <sz val="12"/>
      <color theme="1"/>
      <name val="Calibri"/>
      <family val="2"/>
      <scheme val="minor"/>
    </font>
    <font>
      <sz val="12"/>
      <color theme="1"/>
      <name val="Calibri"/>
      <family val="2"/>
      <scheme val="minor"/>
    </font>
    <font>
      <sz val="11"/>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9"/>
        <bgColor indexed="64"/>
      </patternFill>
    </fill>
    <fill>
      <patternFill patternType="solid">
        <fgColor rgb="FFFFFFFF"/>
        <bgColor indexed="64"/>
      </patternFill>
    </fill>
    <fill>
      <patternFill patternType="solid">
        <fgColor theme="0"/>
        <bgColor indexed="64"/>
      </patternFill>
    </fill>
  </fills>
  <borders count="3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thin">
        <color indexed="64"/>
      </left>
      <right/>
      <top/>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164" fontId="18" fillId="0" borderId="0" applyFont="0" applyFill="0" applyBorder="0" applyAlignment="0" applyProtection="0"/>
    <xf numFmtId="43" fontId="18" fillId="0" borderId="0" applyFont="0" applyFill="0" applyBorder="0" applyAlignment="0" applyProtection="0"/>
  </cellStyleXfs>
  <cellXfs count="196">
    <xf numFmtId="0" fontId="0" fillId="0" borderId="0" xfId="0"/>
    <xf numFmtId="0" fontId="3" fillId="0" borderId="0" xfId="0" applyFont="1"/>
    <xf numFmtId="0" fontId="2" fillId="0" borderId="0" xfId="1" applyFont="1" applyBorder="1" applyAlignment="1">
      <alignment horizontal="center" vertical="center"/>
    </xf>
    <xf numFmtId="0" fontId="4" fillId="0" borderId="0" xfId="1" applyFont="1" applyBorder="1" applyAlignment="1">
      <alignment horizontal="center" vertical="center"/>
    </xf>
    <xf numFmtId="0" fontId="9" fillId="0" borderId="0" xfId="1" applyFont="1" applyBorder="1" applyAlignment="1">
      <alignment horizontal="center" vertical="center"/>
    </xf>
    <xf numFmtId="3" fontId="10" fillId="0" borderId="24" xfId="1" applyNumberFormat="1" applyFont="1" applyBorder="1" applyAlignment="1">
      <alignment horizontal="center" vertical="center" wrapText="1"/>
    </xf>
    <xf numFmtId="3" fontId="10" fillId="0" borderId="29" xfId="1" applyNumberFormat="1" applyFont="1" applyBorder="1" applyAlignment="1">
      <alignment horizontal="center" vertical="center" wrapText="1"/>
    </xf>
    <xf numFmtId="0" fontId="0" fillId="0" borderId="1" xfId="0" applyBorder="1" applyAlignment="1">
      <alignment horizontal="center" vertical="center"/>
    </xf>
    <xf numFmtId="0" fontId="11" fillId="0" borderId="2" xfId="0" applyFont="1" applyBorder="1" applyAlignment="1">
      <alignment vertical="center" wrapText="1"/>
    </xf>
    <xf numFmtId="0" fontId="0" fillId="0" borderId="4" xfId="0" applyBorder="1" applyAlignment="1">
      <alignment horizontal="center" vertical="center"/>
    </xf>
    <xf numFmtId="0" fontId="11" fillId="0" borderId="5" xfId="0" applyFont="1" applyBorder="1" applyAlignment="1">
      <alignment vertical="center" wrapText="1"/>
    </xf>
    <xf numFmtId="0" fontId="0" fillId="0" borderId="5" xfId="0" applyFont="1" applyBorder="1" applyAlignment="1">
      <alignment horizontal="center" vertical="center" wrapText="1"/>
    </xf>
    <xf numFmtId="0" fontId="0" fillId="0" borderId="5" xfId="0" applyFont="1" applyBorder="1" applyAlignment="1">
      <alignment vertical="center" wrapText="1"/>
    </xf>
    <xf numFmtId="0" fontId="11" fillId="6" borderId="5" xfId="0" applyFont="1" applyFill="1" applyBorder="1" applyAlignment="1">
      <alignment horizontal="center" vertical="center" wrapText="1"/>
    </xf>
    <xf numFmtId="0" fontId="0" fillId="0" borderId="7" xfId="0" applyBorder="1" applyAlignment="1">
      <alignment horizontal="center" vertical="center"/>
    </xf>
    <xf numFmtId="0" fontId="11" fillId="0" borderId="8" xfId="0" applyFont="1" applyBorder="1" applyAlignment="1">
      <alignment vertical="center" wrapText="1"/>
    </xf>
    <xf numFmtId="0" fontId="0" fillId="0" borderId="8" xfId="0" applyFont="1" applyBorder="1" applyAlignment="1">
      <alignment horizontal="center" vertical="center" wrapText="1"/>
    </xf>
    <xf numFmtId="0" fontId="3" fillId="0" borderId="0" xfId="0" applyFont="1" applyAlignment="1">
      <alignment vertical="center"/>
    </xf>
    <xf numFmtId="0" fontId="0" fillId="0" borderId="17"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19" xfId="0" applyFont="1" applyBorder="1" applyAlignment="1">
      <alignment horizontal="center" vertical="center" wrapText="1"/>
    </xf>
    <xf numFmtId="3" fontId="5" fillId="0" borderId="30" xfId="1" applyNumberFormat="1" applyFont="1" applyBorder="1" applyAlignment="1">
      <alignment horizontal="center" vertical="center" wrapText="1"/>
    </xf>
    <xf numFmtId="3" fontId="5" fillId="0" borderId="23" xfId="1" applyNumberFormat="1" applyFont="1" applyBorder="1" applyAlignment="1">
      <alignment horizontal="center" vertical="center" wrapText="1"/>
    </xf>
    <xf numFmtId="3" fontId="5" fillId="0" borderId="25" xfId="1" applyNumberFormat="1" applyFont="1" applyBorder="1" applyAlignment="1">
      <alignment horizontal="center" vertical="center" wrapText="1"/>
    </xf>
    <xf numFmtId="3" fontId="5" fillId="0" borderId="26" xfId="1" applyNumberFormat="1" applyFont="1" applyBorder="1" applyAlignment="1">
      <alignment horizontal="center" vertical="center" wrapText="1"/>
    </xf>
    <xf numFmtId="165" fontId="3" fillId="0" borderId="5" xfId="0" applyNumberFormat="1" applyFont="1" applyFill="1" applyBorder="1" applyAlignment="1">
      <alignment horizontal="center" vertical="center" wrapText="1"/>
    </xf>
    <xf numFmtId="165" fontId="4" fillId="0" borderId="5" xfId="0" applyNumberFormat="1" applyFont="1" applyBorder="1"/>
    <xf numFmtId="3" fontId="5" fillId="0" borderId="24" xfId="1" applyNumberFormat="1" applyFont="1" applyBorder="1" applyAlignment="1">
      <alignment horizontal="center" vertical="center" wrapText="1"/>
    </xf>
    <xf numFmtId="3" fontId="5" fillId="0" borderId="29" xfId="1" applyNumberFormat="1" applyFont="1" applyBorder="1" applyAlignment="1">
      <alignment horizontal="center" vertical="center" wrapText="1"/>
    </xf>
    <xf numFmtId="3" fontId="5" fillId="0" borderId="31" xfId="1" applyNumberFormat="1" applyFont="1" applyBorder="1" applyAlignment="1">
      <alignment horizontal="center" vertical="center" wrapText="1"/>
    </xf>
    <xf numFmtId="3" fontId="5" fillId="0" borderId="27" xfId="1" applyNumberFormat="1" applyFont="1" applyBorder="1" applyAlignment="1">
      <alignment horizontal="center" vertical="center" wrapText="1"/>
    </xf>
    <xf numFmtId="165" fontId="4" fillId="0" borderId="5" xfId="0" applyNumberFormat="1" applyFont="1" applyBorder="1" applyAlignment="1">
      <alignment vertical="center"/>
    </xf>
    <xf numFmtId="165" fontId="0" fillId="0" borderId="1" xfId="0" applyNumberFormat="1" applyFont="1" applyBorder="1" applyAlignment="1">
      <alignment horizontal="center" vertical="center" wrapText="1"/>
    </xf>
    <xf numFmtId="165" fontId="0" fillId="0" borderId="2" xfId="0" applyNumberFormat="1" applyFont="1" applyBorder="1" applyAlignment="1">
      <alignment horizontal="center" vertical="center" wrapText="1"/>
    </xf>
    <xf numFmtId="165" fontId="3" fillId="0" borderId="2" xfId="0" applyNumberFormat="1" applyFont="1" applyFill="1" applyBorder="1" applyAlignment="1">
      <alignment horizontal="center" vertical="center" wrapText="1"/>
    </xf>
    <xf numFmtId="165" fontId="3" fillId="0" borderId="3" xfId="0" applyNumberFormat="1" applyFont="1" applyFill="1" applyBorder="1" applyAlignment="1">
      <alignment horizontal="center" vertical="center" wrapText="1"/>
    </xf>
    <xf numFmtId="165" fontId="0" fillId="0" borderId="4" xfId="0" applyNumberFormat="1" applyBorder="1" applyAlignment="1">
      <alignment vertical="center"/>
    </xf>
    <xf numFmtId="165" fontId="0" fillId="0" borderId="5" xfId="0" applyNumberFormat="1" applyFont="1" applyBorder="1" applyAlignment="1">
      <alignment horizontal="center" vertical="center" wrapText="1"/>
    </xf>
    <xf numFmtId="165" fontId="3" fillId="0" borderId="6" xfId="0" applyNumberFormat="1" applyFont="1" applyFill="1" applyBorder="1" applyAlignment="1">
      <alignment horizontal="center" vertical="center" wrapText="1"/>
    </xf>
    <xf numFmtId="165" fontId="0" fillId="0" borderId="4" xfId="0" applyNumberFormat="1" applyFont="1" applyBorder="1" applyAlignment="1">
      <alignment horizontal="center" vertical="center" wrapText="1"/>
    </xf>
    <xf numFmtId="165" fontId="0" fillId="3" borderId="5" xfId="0" applyNumberFormat="1" applyFont="1" applyFill="1" applyBorder="1" applyAlignment="1">
      <alignment horizontal="center" vertical="center" wrapText="1"/>
    </xf>
    <xf numFmtId="165" fontId="0" fillId="0" borderId="5" xfId="0" applyNumberFormat="1" applyFont="1" applyFill="1" applyBorder="1" applyAlignment="1">
      <alignment horizontal="center" vertical="center" wrapText="1"/>
    </xf>
    <xf numFmtId="165" fontId="3" fillId="0" borderId="5" xfId="0" applyNumberFormat="1" applyFont="1" applyBorder="1" applyAlignment="1">
      <alignment vertical="center"/>
    </xf>
    <xf numFmtId="165" fontId="3" fillId="0" borderId="6" xfId="0" applyNumberFormat="1" applyFont="1" applyBorder="1" applyAlignment="1">
      <alignment vertical="center"/>
    </xf>
    <xf numFmtId="165" fontId="0" fillId="0" borderId="7" xfId="0" applyNumberFormat="1" applyBorder="1" applyAlignment="1">
      <alignment vertical="center"/>
    </xf>
    <xf numFmtId="165" fontId="0" fillId="0" borderId="8" xfId="0" applyNumberFormat="1" applyFont="1" applyBorder="1" applyAlignment="1">
      <alignment horizontal="center" vertical="center" wrapText="1"/>
    </xf>
    <xf numFmtId="165" fontId="3" fillId="0" borderId="8" xfId="0" applyNumberFormat="1" applyFont="1" applyBorder="1" applyAlignment="1">
      <alignment vertical="center"/>
    </xf>
    <xf numFmtId="165" fontId="3" fillId="0" borderId="9" xfId="0" applyNumberFormat="1" applyFont="1" applyBorder="1" applyAlignment="1">
      <alignment vertical="center"/>
    </xf>
    <xf numFmtId="165" fontId="0" fillId="3" borderId="2" xfId="0" applyNumberFormat="1" applyFont="1" applyFill="1" applyBorder="1" applyAlignment="1">
      <alignment horizontal="center" vertical="center" wrapText="1"/>
    </xf>
    <xf numFmtId="165" fontId="0" fillId="0" borderId="7" xfId="0" applyNumberFormat="1" applyFont="1" applyBorder="1" applyAlignment="1">
      <alignment horizontal="center" vertical="center" wrapText="1"/>
    </xf>
    <xf numFmtId="165" fontId="0" fillId="3" borderId="8" xfId="0" applyNumberFormat="1" applyFont="1" applyFill="1" applyBorder="1" applyAlignment="1">
      <alignment horizontal="center" vertical="center" wrapText="1"/>
    </xf>
    <xf numFmtId="165" fontId="0" fillId="2" borderId="5" xfId="0" applyNumberFormat="1" applyFill="1" applyBorder="1" applyAlignment="1">
      <alignment vertical="center" wrapText="1"/>
    </xf>
    <xf numFmtId="165" fontId="3" fillId="0" borderId="5" xfId="0" applyNumberFormat="1" applyFont="1" applyBorder="1"/>
    <xf numFmtId="165" fontId="3" fillId="0" borderId="6" xfId="0" applyNumberFormat="1" applyFont="1" applyBorder="1"/>
    <xf numFmtId="165" fontId="3" fillId="0" borderId="8" xfId="0" applyNumberFormat="1" applyFont="1" applyBorder="1"/>
    <xf numFmtId="165" fontId="3" fillId="0" borderId="9" xfId="0" applyNumberFormat="1" applyFont="1" applyBorder="1"/>
    <xf numFmtId="165" fontId="0" fillId="0" borderId="1" xfId="0" applyNumberFormat="1" applyBorder="1" applyAlignment="1">
      <alignment wrapText="1"/>
    </xf>
    <xf numFmtId="165" fontId="0" fillId="0" borderId="1" xfId="0" applyNumberFormat="1" applyBorder="1" applyAlignment="1">
      <alignment horizontal="center" vertical="center" wrapText="1"/>
    </xf>
    <xf numFmtId="165" fontId="0" fillId="3" borderId="2" xfId="0" applyNumberFormat="1" applyFill="1" applyBorder="1" applyAlignment="1">
      <alignment horizontal="center" vertical="center" wrapText="1"/>
    </xf>
    <xf numFmtId="165" fontId="0" fillId="0" borderId="4" xfId="0" applyNumberFormat="1" applyBorder="1" applyAlignment="1">
      <alignment horizontal="center" vertical="center" wrapText="1"/>
    </xf>
    <xf numFmtId="165" fontId="0" fillId="3" borderId="5" xfId="0" applyNumberFormat="1" applyFill="1" applyBorder="1" applyAlignment="1">
      <alignment horizontal="center" vertical="center" wrapText="1"/>
    </xf>
    <xf numFmtId="165" fontId="0" fillId="2" borderId="5" xfId="0" applyNumberFormat="1" applyFill="1" applyBorder="1" applyAlignment="1">
      <alignment horizontal="center" vertical="center" wrapText="1"/>
    </xf>
    <xf numFmtId="165" fontId="0" fillId="0" borderId="5" xfId="0" applyNumberFormat="1" applyBorder="1" applyAlignment="1">
      <alignment horizontal="center" vertical="center" wrapText="1"/>
    </xf>
    <xf numFmtId="165" fontId="3" fillId="0" borderId="5" xfId="0" applyNumberFormat="1" applyFont="1" applyBorder="1" applyAlignment="1">
      <alignment horizontal="center" vertical="center"/>
    </xf>
    <xf numFmtId="165" fontId="4" fillId="0" borderId="5" xfId="0" applyNumberFormat="1" applyFont="1" applyBorder="1" applyAlignment="1">
      <alignment horizontal="center" vertical="center"/>
    </xf>
    <xf numFmtId="165" fontId="3" fillId="0" borderId="6" xfId="0" applyNumberFormat="1" applyFont="1" applyBorder="1" applyAlignment="1">
      <alignment horizontal="center" vertical="center"/>
    </xf>
    <xf numFmtId="165" fontId="0" fillId="0" borderId="4" xfId="0" applyNumberFormat="1" applyBorder="1" applyAlignment="1">
      <alignment horizontal="center" vertical="center"/>
    </xf>
    <xf numFmtId="165" fontId="0" fillId="0" borderId="7" xfId="0" applyNumberFormat="1" applyBorder="1" applyAlignment="1">
      <alignment horizontal="center" vertical="center" wrapText="1"/>
    </xf>
    <xf numFmtId="165" fontId="0" fillId="3" borderId="8" xfId="0" applyNumberFormat="1" applyFill="1" applyBorder="1" applyAlignment="1">
      <alignment horizontal="center" vertical="center" wrapText="1"/>
    </xf>
    <xf numFmtId="165" fontId="3" fillId="0" borderId="8" xfId="0" applyNumberFormat="1" applyFont="1" applyBorder="1" applyAlignment="1">
      <alignment horizontal="center" vertical="center"/>
    </xf>
    <xf numFmtId="165" fontId="3" fillId="0" borderId="9" xfId="0" applyNumberFormat="1" applyFont="1" applyBorder="1" applyAlignment="1">
      <alignment horizontal="center" vertical="center"/>
    </xf>
    <xf numFmtId="165" fontId="3" fillId="0" borderId="0" xfId="0" applyNumberFormat="1" applyFont="1" applyAlignment="1">
      <alignment horizontal="center" vertical="center"/>
    </xf>
    <xf numFmtId="165" fontId="4" fillId="0" borderId="0" xfId="1" applyNumberFormat="1" applyFont="1" applyBorder="1" applyAlignment="1">
      <alignment horizontal="center" vertical="center"/>
    </xf>
    <xf numFmtId="165" fontId="5" fillId="0" borderId="30" xfId="1" applyNumberFormat="1" applyFont="1" applyBorder="1" applyAlignment="1">
      <alignment horizontal="center" vertical="center" wrapText="1"/>
    </xf>
    <xf numFmtId="165" fontId="5" fillId="0" borderId="23" xfId="1" applyNumberFormat="1" applyFont="1" applyBorder="1" applyAlignment="1">
      <alignment horizontal="center" vertical="center" wrapText="1"/>
    </xf>
    <xf numFmtId="165" fontId="5" fillId="0" borderId="25" xfId="1" applyNumberFormat="1" applyFont="1" applyBorder="1" applyAlignment="1">
      <alignment horizontal="center" vertical="center" wrapText="1"/>
    </xf>
    <xf numFmtId="165" fontId="5" fillId="0" borderId="26" xfId="1" applyNumberFormat="1" applyFont="1" applyBorder="1" applyAlignment="1">
      <alignment horizontal="center" vertical="center" wrapText="1"/>
    </xf>
    <xf numFmtId="165" fontId="5" fillId="0" borderId="24" xfId="1" applyNumberFormat="1" applyFont="1" applyBorder="1" applyAlignment="1">
      <alignment horizontal="center" vertical="center" wrapText="1"/>
    </xf>
    <xf numFmtId="165" fontId="5" fillId="0" borderId="29" xfId="1" applyNumberFormat="1" applyFont="1" applyBorder="1" applyAlignment="1">
      <alignment horizontal="center" vertical="center" wrapText="1"/>
    </xf>
    <xf numFmtId="165" fontId="5" fillId="0" borderId="31" xfId="1" applyNumberFormat="1" applyFont="1" applyBorder="1" applyAlignment="1">
      <alignment horizontal="center" vertical="center" wrapText="1"/>
    </xf>
    <xf numFmtId="165" fontId="5" fillId="0" borderId="27" xfId="1" applyNumberFormat="1" applyFont="1" applyBorder="1" applyAlignment="1">
      <alignment horizontal="center" vertical="center" wrapText="1"/>
    </xf>
    <xf numFmtId="165" fontId="0" fillId="0" borderId="2" xfId="0" applyNumberFormat="1" applyFill="1" applyBorder="1" applyAlignment="1">
      <alignment horizontal="center" vertical="center" wrapText="1"/>
    </xf>
    <xf numFmtId="165" fontId="0" fillId="0" borderId="1" xfId="0" applyNumberFormat="1" applyBorder="1" applyAlignment="1">
      <alignment horizontal="center" vertical="center"/>
    </xf>
    <xf numFmtId="165" fontId="0" fillId="0" borderId="5" xfId="0" applyNumberFormat="1" applyFill="1" applyBorder="1" applyAlignment="1">
      <alignment horizontal="center" vertical="center" wrapText="1"/>
    </xf>
    <xf numFmtId="165" fontId="0" fillId="0" borderId="7" xfId="0" applyNumberFormat="1" applyBorder="1" applyAlignment="1">
      <alignment horizontal="center" vertical="center"/>
    </xf>
    <xf numFmtId="165" fontId="0" fillId="0" borderId="8" xfId="0" applyNumberFormat="1" applyFill="1" applyBorder="1" applyAlignment="1">
      <alignment horizontal="center" vertical="center" wrapText="1"/>
    </xf>
    <xf numFmtId="165" fontId="0" fillId="7" borderId="5" xfId="0" applyNumberFormat="1" applyFill="1" applyBorder="1" applyAlignment="1">
      <alignment horizontal="center" vertical="center" wrapText="1"/>
    </xf>
    <xf numFmtId="165" fontId="3" fillId="0" borderId="0" xfId="0" applyNumberFormat="1" applyFont="1"/>
    <xf numFmtId="165" fontId="4" fillId="4" borderId="23" xfId="0" applyNumberFormat="1" applyFont="1" applyFill="1" applyBorder="1" applyAlignment="1">
      <alignment horizontal="center" vertical="center"/>
    </xf>
    <xf numFmtId="165" fontId="4" fillId="5" borderId="28" xfId="0" applyNumberFormat="1" applyFont="1" applyFill="1" applyBorder="1" applyAlignment="1">
      <alignment horizontal="center" vertical="center"/>
    </xf>
    <xf numFmtId="165" fontId="0" fillId="0" borderId="2" xfId="0" applyNumberFormat="1" applyFill="1" applyBorder="1" applyAlignment="1">
      <alignment vertical="center" wrapText="1"/>
    </xf>
    <xf numFmtId="165" fontId="15" fillId="0" borderId="1" xfId="0" applyNumberFormat="1" applyFont="1" applyBorder="1" applyAlignment="1">
      <alignment horizontal="center" vertical="center"/>
    </xf>
    <xf numFmtId="165" fontId="0" fillId="0" borderId="4" xfId="0" applyNumberFormat="1" applyBorder="1"/>
    <xf numFmtId="165" fontId="0" fillId="0" borderId="5" xfId="0" applyNumberFormat="1" applyFill="1" applyBorder="1" applyAlignment="1">
      <alignment vertical="center" wrapText="1"/>
    </xf>
    <xf numFmtId="165" fontId="11" fillId="7" borderId="4" xfId="0" applyNumberFormat="1" applyFont="1" applyFill="1" applyBorder="1" applyAlignment="1">
      <alignment vertical="center" wrapText="1"/>
    </xf>
    <xf numFmtId="165" fontId="11" fillId="2" borderId="5" xfId="0" applyNumberFormat="1" applyFont="1" applyFill="1" applyBorder="1" applyAlignment="1">
      <alignment vertical="center" wrapText="1"/>
    </xf>
    <xf numFmtId="165" fontId="15" fillId="0" borderId="4" xfId="0" applyNumberFormat="1" applyFont="1" applyBorder="1" applyAlignment="1">
      <alignment horizontal="center" vertical="center"/>
    </xf>
    <xf numFmtId="165" fontId="0" fillId="0" borderId="5" xfId="0" applyNumberFormat="1" applyBorder="1"/>
    <xf numFmtId="165" fontId="15" fillId="0" borderId="4" xfId="0" applyNumberFormat="1" applyFont="1" applyBorder="1" applyAlignment="1">
      <alignment horizontal="center" vertical="center" wrapText="1"/>
    </xf>
    <xf numFmtId="165" fontId="0" fillId="0" borderId="4" xfId="0" applyNumberFormat="1" applyFill="1" applyBorder="1" applyAlignment="1">
      <alignment vertical="center" wrapText="1"/>
    </xf>
    <xf numFmtId="165" fontId="0" fillId="2" borderId="5" xfId="0" applyNumberFormat="1" applyFont="1" applyFill="1" applyBorder="1" applyAlignment="1">
      <alignment horizontal="center" vertical="center" wrapText="1"/>
    </xf>
    <xf numFmtId="165" fontId="0" fillId="0" borderId="7" xfId="0" applyNumberFormat="1" applyBorder="1"/>
    <xf numFmtId="165" fontId="0" fillId="0" borderId="8" xfId="0" applyNumberFormat="1" applyFill="1" applyBorder="1" applyAlignment="1">
      <alignment vertical="center" wrapText="1"/>
    </xf>
    <xf numFmtId="165" fontId="0" fillId="2" borderId="8" xfId="0" applyNumberFormat="1" applyFont="1" applyFill="1" applyBorder="1" applyAlignment="1">
      <alignment horizontal="center" vertical="center" wrapText="1"/>
    </xf>
    <xf numFmtId="165" fontId="15" fillId="0" borderId="7" xfId="0" applyNumberFormat="1" applyFont="1" applyBorder="1" applyAlignment="1">
      <alignment horizontal="center" vertical="center"/>
    </xf>
    <xf numFmtId="165" fontId="3" fillId="0" borderId="0" xfId="0" applyNumberFormat="1" applyFont="1" applyAlignment="1">
      <alignment vertical="center"/>
    </xf>
    <xf numFmtId="165" fontId="11" fillId="7" borderId="4" xfId="0" applyNumberFormat="1" applyFont="1" applyFill="1" applyBorder="1" applyAlignment="1">
      <alignment horizontal="center" vertical="center" wrapText="1"/>
    </xf>
    <xf numFmtId="165" fontId="11" fillId="0" borderId="4" xfId="0" applyNumberFormat="1" applyFont="1" applyBorder="1" applyAlignment="1">
      <alignment horizontal="center" vertical="center" wrapText="1"/>
    </xf>
    <xf numFmtId="165" fontId="11" fillId="0" borderId="7" xfId="0" applyNumberFormat="1" applyFont="1" applyBorder="1" applyAlignment="1">
      <alignment horizontal="center" vertical="center" wrapText="1"/>
    </xf>
    <xf numFmtId="165" fontId="11" fillId="0" borderId="1" xfId="0" applyNumberFormat="1" applyFont="1" applyBorder="1" applyAlignment="1">
      <alignment horizontal="center" vertical="center" wrapText="1"/>
    </xf>
    <xf numFmtId="165" fontId="0" fillId="0" borderId="5" xfId="0" applyNumberFormat="1" applyBorder="1" applyAlignment="1">
      <alignment horizontal="center" vertical="center"/>
    </xf>
    <xf numFmtId="165" fontId="14" fillId="0" borderId="4" xfId="0" applyNumberFormat="1" applyFont="1" applyBorder="1" applyAlignment="1">
      <alignment horizontal="center" vertical="center" wrapText="1"/>
    </xf>
    <xf numFmtId="165" fontId="0" fillId="3" borderId="2" xfId="0" applyNumberFormat="1" applyFill="1" applyBorder="1" applyAlignment="1">
      <alignment vertical="center"/>
    </xf>
    <xf numFmtId="165" fontId="3" fillId="0" borderId="6" xfId="0" applyNumberFormat="1" applyFont="1" applyBorder="1" applyAlignment="1">
      <alignment horizontal="center" vertical="center" wrapText="1"/>
    </xf>
    <xf numFmtId="165" fontId="3" fillId="0" borderId="9" xfId="0" applyNumberFormat="1" applyFont="1" applyBorder="1" applyAlignment="1">
      <alignment horizontal="center" vertical="center" wrapText="1"/>
    </xf>
    <xf numFmtId="165" fontId="3" fillId="0" borderId="17" xfId="0" applyNumberFormat="1" applyFont="1" applyFill="1" applyBorder="1" applyAlignment="1">
      <alignment horizontal="center" vertical="center" wrapText="1"/>
    </xf>
    <xf numFmtId="165" fontId="3" fillId="0" borderId="18" xfId="0" applyNumberFormat="1" applyFont="1" applyFill="1" applyBorder="1" applyAlignment="1">
      <alignment horizontal="center" vertical="center" wrapText="1"/>
    </xf>
    <xf numFmtId="165" fontId="3" fillId="0" borderId="18" xfId="0" applyNumberFormat="1" applyFont="1" applyBorder="1" applyAlignment="1">
      <alignment horizontal="center" vertical="center"/>
    </xf>
    <xf numFmtId="165" fontId="3" fillId="0" borderId="19" xfId="0" applyNumberFormat="1" applyFont="1" applyBorder="1" applyAlignment="1">
      <alignment horizontal="center" vertical="center"/>
    </xf>
    <xf numFmtId="165" fontId="4" fillId="5" borderId="22" xfId="0" applyNumberFormat="1" applyFont="1" applyFill="1" applyBorder="1" applyAlignment="1">
      <alignment horizontal="center" vertical="center"/>
    </xf>
    <xf numFmtId="165" fontId="3" fillId="0" borderId="18" xfId="0" applyNumberFormat="1" applyFont="1" applyBorder="1" applyAlignment="1">
      <alignment horizontal="center" vertical="center" wrapText="1"/>
    </xf>
    <xf numFmtId="165" fontId="3" fillId="4" borderId="1" xfId="0" applyNumberFormat="1" applyFont="1" applyFill="1" applyBorder="1" applyAlignment="1">
      <alignment horizontal="center" vertical="center"/>
    </xf>
    <xf numFmtId="165" fontId="3" fillId="4" borderId="17" xfId="0" applyNumberFormat="1" applyFont="1" applyFill="1" applyBorder="1" applyAlignment="1">
      <alignment horizontal="center" vertical="center" wrapText="1"/>
    </xf>
    <xf numFmtId="165" fontId="8" fillId="3" borderId="10" xfId="0" applyNumberFormat="1" applyFont="1" applyFill="1" applyBorder="1"/>
    <xf numFmtId="165" fontId="17" fillId="3" borderId="35" xfId="0" applyNumberFormat="1" applyFont="1" applyFill="1" applyBorder="1" applyAlignment="1">
      <alignment horizontal="center" vertical="center"/>
    </xf>
    <xf numFmtId="165" fontId="17" fillId="3" borderId="23" xfId="0" applyNumberFormat="1" applyFont="1" applyFill="1" applyBorder="1" applyAlignment="1">
      <alignment horizontal="center" vertical="center"/>
    </xf>
    <xf numFmtId="165" fontId="4" fillId="0" borderId="10" xfId="0" applyNumberFormat="1" applyFont="1" applyBorder="1"/>
    <xf numFmtId="165" fontId="3" fillId="0" borderId="5" xfId="0" applyNumberFormat="1" applyFont="1" applyFill="1" applyBorder="1" applyAlignment="1">
      <alignment horizontal="center" vertical="center"/>
    </xf>
    <xf numFmtId="165" fontId="4" fillId="0" borderId="5" xfId="0" applyNumberFormat="1" applyFont="1" applyFill="1" applyBorder="1" applyAlignment="1">
      <alignment horizontal="center" vertical="center"/>
    </xf>
    <xf numFmtId="165" fontId="3" fillId="0" borderId="18" xfId="0" applyNumberFormat="1" applyFont="1" applyFill="1" applyBorder="1" applyAlignment="1">
      <alignment horizontal="center" vertical="center"/>
    </xf>
    <xf numFmtId="165" fontId="3" fillId="0" borderId="8" xfId="0" applyNumberFormat="1" applyFont="1" applyFill="1" applyBorder="1" applyAlignment="1">
      <alignment horizontal="center" vertical="center"/>
    </xf>
    <xf numFmtId="165" fontId="3" fillId="0" borderId="19" xfId="0" applyNumberFormat="1" applyFont="1" applyFill="1" applyBorder="1" applyAlignment="1">
      <alignment horizontal="center" vertical="center"/>
    </xf>
    <xf numFmtId="0" fontId="0" fillId="3" borderId="1" xfId="0" applyFill="1" applyBorder="1" applyAlignment="1">
      <alignment horizontal="center" vertical="center" wrapText="1"/>
    </xf>
    <xf numFmtId="0" fontId="0" fillId="3" borderId="4" xfId="0" applyFill="1" applyBorder="1" applyAlignment="1">
      <alignment horizontal="center" vertical="center" wrapText="1"/>
    </xf>
    <xf numFmtId="0" fontId="0" fillId="0" borderId="4" xfId="0" applyFill="1" applyBorder="1" applyAlignment="1">
      <alignment horizontal="center" vertical="center" wrapText="1"/>
    </xf>
    <xf numFmtId="0" fontId="0" fillId="0" borderId="7" xfId="0" applyFill="1" applyBorder="1" applyAlignment="1">
      <alignment horizontal="center" vertical="center" wrapText="1"/>
    </xf>
    <xf numFmtId="165" fontId="0" fillId="3" borderId="4" xfId="0" applyNumberFormat="1" applyFill="1" applyBorder="1" applyAlignment="1">
      <alignment horizontal="center" vertical="center" wrapText="1"/>
    </xf>
    <xf numFmtId="165" fontId="3" fillId="3" borderId="5" xfId="0" applyNumberFormat="1" applyFont="1" applyFill="1" applyBorder="1" applyAlignment="1">
      <alignment horizontal="center" vertical="center" wrapText="1"/>
    </xf>
    <xf numFmtId="165" fontId="3" fillId="3" borderId="18" xfId="0" applyNumberFormat="1" applyFont="1" applyFill="1" applyBorder="1" applyAlignment="1">
      <alignment horizontal="center" vertical="center" wrapText="1"/>
    </xf>
    <xf numFmtId="165" fontId="3" fillId="0" borderId="20" xfId="0" applyNumberFormat="1" applyFont="1" applyFill="1" applyBorder="1" applyAlignment="1">
      <alignment horizontal="center" vertical="center" wrapText="1"/>
    </xf>
    <xf numFmtId="165" fontId="3" fillId="0" borderId="38" xfId="0" applyNumberFormat="1" applyFont="1" applyFill="1" applyBorder="1" applyAlignment="1">
      <alignment horizontal="center" vertical="center" wrapText="1"/>
    </xf>
    <xf numFmtId="165" fontId="3" fillId="0" borderId="38" xfId="0" applyNumberFormat="1" applyFont="1" applyFill="1" applyBorder="1" applyAlignment="1">
      <alignment horizontal="center" vertical="center"/>
    </xf>
    <xf numFmtId="165" fontId="3" fillId="0" borderId="21" xfId="0" applyNumberFormat="1" applyFont="1" applyFill="1" applyBorder="1" applyAlignment="1">
      <alignment horizontal="center" vertical="center"/>
    </xf>
    <xf numFmtId="165" fontId="5" fillId="0" borderId="37" xfId="1" applyNumberFormat="1" applyFont="1" applyBorder="1" applyAlignment="1">
      <alignment horizontal="center" vertical="center" wrapText="1"/>
    </xf>
    <xf numFmtId="166" fontId="0" fillId="3" borderId="2" xfId="0" applyNumberFormat="1" applyFill="1" applyBorder="1" applyAlignment="1">
      <alignment horizontal="center" vertical="center" wrapText="1"/>
    </xf>
    <xf numFmtId="166" fontId="0" fillId="3" borderId="2" xfId="0" applyNumberFormat="1" applyFill="1" applyBorder="1" applyAlignment="1">
      <alignment horizontal="center" vertical="center"/>
    </xf>
    <xf numFmtId="166" fontId="0" fillId="0" borderId="5" xfId="0" applyNumberFormat="1" applyBorder="1" applyAlignment="1">
      <alignment horizontal="center" vertical="center" wrapText="1"/>
    </xf>
    <xf numFmtId="166" fontId="0" fillId="0" borderId="5" xfId="0" applyNumberFormat="1" applyBorder="1" applyAlignment="1">
      <alignment horizontal="center" vertical="center"/>
    </xf>
    <xf numFmtId="166" fontId="0" fillId="0" borderId="5" xfId="0" applyNumberFormat="1" applyFill="1" applyBorder="1" applyAlignment="1">
      <alignment horizontal="center" vertical="center" wrapText="1"/>
    </xf>
    <xf numFmtId="166" fontId="0" fillId="3" borderId="5" xfId="0" applyNumberFormat="1" applyFill="1" applyBorder="1" applyAlignment="1">
      <alignment horizontal="center" vertical="center" wrapText="1"/>
    </xf>
    <xf numFmtId="166" fontId="0" fillId="3" borderId="5" xfId="0" applyNumberFormat="1" applyFill="1" applyBorder="1" applyAlignment="1">
      <alignment horizontal="center" vertical="center"/>
    </xf>
    <xf numFmtId="166" fontId="0" fillId="0" borderId="8" xfId="0" applyNumberFormat="1" applyFill="1" applyBorder="1" applyAlignment="1">
      <alignment horizontal="center" vertical="center" wrapText="1"/>
    </xf>
    <xf numFmtId="164" fontId="0" fillId="0" borderId="0" xfId="2" applyFont="1"/>
    <xf numFmtId="0" fontId="3" fillId="0" borderId="0" xfId="0" applyFont="1" applyFill="1" applyAlignment="1">
      <alignment vertical="center"/>
    </xf>
    <xf numFmtId="164" fontId="3" fillId="0" borderId="0" xfId="2" applyFont="1" applyFill="1" applyAlignment="1">
      <alignment vertical="center"/>
    </xf>
    <xf numFmtId="167" fontId="3" fillId="0" borderId="6" xfId="3" applyNumberFormat="1" applyFont="1" applyFill="1" applyBorder="1" applyAlignment="1">
      <alignment horizontal="center" vertical="center" wrapText="1"/>
    </xf>
    <xf numFmtId="167" fontId="3" fillId="0" borderId="9" xfId="3" applyNumberFormat="1" applyFont="1" applyBorder="1" applyAlignment="1">
      <alignment horizontal="left" vertical="center"/>
    </xf>
    <xf numFmtId="165" fontId="4" fillId="0" borderId="32" xfId="0" applyNumberFormat="1" applyFont="1" applyBorder="1" applyAlignment="1">
      <alignment horizontal="center" vertical="center" wrapText="1"/>
    </xf>
    <xf numFmtId="165" fontId="4" fillId="0" borderId="34" xfId="0" applyNumberFormat="1" applyFont="1" applyBorder="1" applyAlignment="1">
      <alignment horizontal="center" vertical="center" wrapText="1"/>
    </xf>
    <xf numFmtId="165" fontId="2" fillId="0" borderId="1" xfId="1" applyNumberFormat="1" applyFont="1" applyBorder="1" applyAlignment="1">
      <alignment horizontal="center" vertical="center" wrapText="1"/>
    </xf>
    <xf numFmtId="165" fontId="2" fillId="0" borderId="20" xfId="1" applyNumberFormat="1" applyFont="1" applyBorder="1" applyAlignment="1">
      <alignment horizontal="center" vertical="center" wrapText="1"/>
    </xf>
    <xf numFmtId="165" fontId="2" fillId="0" borderId="2" xfId="1" applyNumberFormat="1" applyFont="1" applyBorder="1" applyAlignment="1">
      <alignment horizontal="center" vertical="center" wrapText="1"/>
    </xf>
    <xf numFmtId="165" fontId="2" fillId="0" borderId="3" xfId="1" applyNumberFormat="1" applyFont="1" applyBorder="1" applyAlignment="1">
      <alignment horizontal="center" vertical="center" wrapText="1"/>
    </xf>
    <xf numFmtId="165" fontId="2" fillId="0" borderId="7" xfId="1" applyNumberFormat="1" applyFont="1" applyBorder="1" applyAlignment="1">
      <alignment horizontal="center" vertical="center" wrapText="1"/>
    </xf>
    <xf numFmtId="165" fontId="2" fillId="0" borderId="21" xfId="1" applyNumberFormat="1" applyFont="1" applyBorder="1" applyAlignment="1">
      <alignment horizontal="center" vertical="center" wrapText="1"/>
    </xf>
    <xf numFmtId="165" fontId="2" fillId="0" borderId="8" xfId="1" applyNumberFormat="1" applyFont="1" applyBorder="1" applyAlignment="1">
      <alignment horizontal="center" vertical="center" wrapText="1"/>
    </xf>
    <xf numFmtId="165" fontId="2" fillId="0" borderId="9" xfId="1" applyNumberFormat="1" applyFont="1" applyBorder="1" applyAlignment="1">
      <alignment horizontal="center" vertical="center" wrapText="1"/>
    </xf>
    <xf numFmtId="165" fontId="17" fillId="4" borderId="18" xfId="0" applyNumberFormat="1" applyFont="1" applyFill="1" applyBorder="1" applyAlignment="1">
      <alignment horizontal="left" vertical="center" wrapText="1"/>
    </xf>
    <xf numFmtId="165" fontId="17" fillId="4" borderId="38" xfId="0" applyNumberFormat="1" applyFont="1" applyFill="1" applyBorder="1" applyAlignment="1">
      <alignment horizontal="left" vertical="center" wrapText="1"/>
    </xf>
    <xf numFmtId="165" fontId="17" fillId="4" borderId="5" xfId="0" applyNumberFormat="1" applyFont="1" applyFill="1" applyBorder="1" applyAlignment="1">
      <alignment horizontal="left" vertical="center" wrapText="1"/>
    </xf>
    <xf numFmtId="165" fontId="17" fillId="4" borderId="36" xfId="0" applyNumberFormat="1" applyFont="1" applyFill="1" applyBorder="1" applyAlignment="1">
      <alignment horizontal="left" vertical="center" wrapText="1"/>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3" xfId="1" applyFont="1" applyBorder="1" applyAlignment="1">
      <alignment horizontal="center" vertical="center" wrapText="1"/>
    </xf>
    <xf numFmtId="0" fontId="2" fillId="0" borderId="14" xfId="1" applyFont="1" applyBorder="1" applyAlignment="1">
      <alignment horizontal="center" vertical="center" wrapText="1"/>
    </xf>
    <xf numFmtId="0" fontId="2" fillId="0" borderId="15" xfId="1" applyFont="1" applyBorder="1" applyAlignment="1">
      <alignment horizontal="center" vertical="center" wrapText="1"/>
    </xf>
    <xf numFmtId="0" fontId="2" fillId="0" borderId="16" xfId="1" applyFont="1" applyBorder="1" applyAlignment="1">
      <alignment horizontal="center" vertical="center" wrapText="1"/>
    </xf>
    <xf numFmtId="165" fontId="2" fillId="0" borderId="11" xfId="1" applyNumberFormat="1" applyFont="1" applyBorder="1" applyAlignment="1">
      <alignment horizontal="center" vertical="center" wrapText="1"/>
    </xf>
    <xf numFmtId="165" fontId="2" fillId="0" borderId="12" xfId="1" applyNumberFormat="1" applyFont="1" applyBorder="1" applyAlignment="1">
      <alignment horizontal="center" vertical="center" wrapText="1"/>
    </xf>
    <xf numFmtId="165" fontId="2" fillId="0" borderId="13" xfId="1" applyNumberFormat="1" applyFont="1" applyBorder="1" applyAlignment="1">
      <alignment horizontal="center" vertical="center" wrapText="1"/>
    </xf>
    <xf numFmtId="165" fontId="2" fillId="0" borderId="14" xfId="1" applyNumberFormat="1" applyFont="1" applyBorder="1" applyAlignment="1">
      <alignment horizontal="center" vertical="center" wrapText="1"/>
    </xf>
    <xf numFmtId="165" fontId="2" fillId="0" borderId="15" xfId="1" applyNumberFormat="1" applyFont="1" applyBorder="1" applyAlignment="1">
      <alignment horizontal="center" vertical="center" wrapText="1"/>
    </xf>
    <xf numFmtId="165" fontId="2" fillId="0" borderId="16" xfId="1" applyNumberFormat="1" applyFont="1" applyBorder="1" applyAlignment="1">
      <alignment horizontal="center" vertical="center" wrapText="1"/>
    </xf>
    <xf numFmtId="165" fontId="4" fillId="0" borderId="11" xfId="0" applyNumberFormat="1" applyFont="1" applyBorder="1" applyAlignment="1">
      <alignment horizontal="center" vertical="center" wrapText="1"/>
    </xf>
    <xf numFmtId="165" fontId="4" fillId="0" borderId="13" xfId="0" applyNumberFormat="1" applyFont="1" applyBorder="1" applyAlignment="1">
      <alignment horizontal="center" vertical="center" wrapText="1"/>
    </xf>
    <xf numFmtId="165" fontId="4" fillId="0" borderId="14" xfId="0" applyNumberFormat="1" applyFont="1" applyBorder="1" applyAlignment="1">
      <alignment horizontal="center" vertical="center" wrapText="1"/>
    </xf>
    <xf numFmtId="165" fontId="4" fillId="0" borderId="16" xfId="0" applyNumberFormat="1" applyFont="1" applyBorder="1" applyAlignment="1">
      <alignment horizontal="center" vertical="center" wrapText="1"/>
    </xf>
    <xf numFmtId="0" fontId="9" fillId="0" borderId="0" xfId="1" applyFont="1" applyBorder="1" applyAlignment="1">
      <alignment horizontal="left" vertical="center"/>
    </xf>
    <xf numFmtId="0" fontId="16" fillId="0" borderId="32"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34" xfId="0" applyFont="1" applyBorder="1" applyAlignment="1">
      <alignment horizontal="center" vertical="center" wrapText="1"/>
    </xf>
    <xf numFmtId="165" fontId="17" fillId="4" borderId="35" xfId="0" applyNumberFormat="1" applyFont="1" applyFill="1" applyBorder="1" applyAlignment="1">
      <alignment horizontal="left" vertical="center" wrapText="1"/>
    </xf>
    <xf numFmtId="0" fontId="2" fillId="0" borderId="0" xfId="1" applyFont="1" applyBorder="1" applyAlignment="1">
      <alignment horizontal="center" vertical="center"/>
    </xf>
    <xf numFmtId="0" fontId="2" fillId="0" borderId="0" xfId="1" applyFont="1" applyFill="1" applyBorder="1" applyAlignment="1">
      <alignment horizontal="center" vertical="center"/>
    </xf>
    <xf numFmtId="0" fontId="2" fillId="0" borderId="0" xfId="1" applyFont="1" applyBorder="1" applyAlignment="1">
      <alignment horizontal="center" vertical="center" wrapText="1"/>
    </xf>
    <xf numFmtId="0" fontId="4" fillId="0" borderId="0" xfId="1" applyFont="1" applyBorder="1" applyAlignment="1">
      <alignment horizontal="center" vertical="center"/>
    </xf>
  </cellXfs>
  <cellStyles count="4">
    <cellStyle name="Excel Built-in Normal" xfId="1"/>
    <cellStyle name="Millares" xfId="3" builtinId="3"/>
    <cellStyle name="Millares [0]" xfId="2"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B40"/>
  <sheetViews>
    <sheetView tabSelected="1" topLeftCell="CO24" zoomScale="70" zoomScaleNormal="70" workbookViewId="0">
      <selection activeCell="DY11" sqref="DY11"/>
    </sheetView>
  </sheetViews>
  <sheetFormatPr baseColWidth="10" defaultRowHeight="12.75" x14ac:dyDescent="0.2"/>
  <cols>
    <col min="1" max="2" width="11.5703125" style="1" hidden="1" customWidth="1"/>
    <col min="3" max="3" width="23.28515625" style="1" customWidth="1"/>
    <col min="4" max="4" width="23.7109375" style="1" customWidth="1"/>
    <col min="5" max="5" width="40.28515625" style="1" customWidth="1"/>
    <col min="6" max="6" width="15.28515625" style="17" customWidth="1"/>
    <col min="7" max="7" width="22.5703125" style="1" customWidth="1"/>
    <col min="8" max="8" width="11.5703125" style="1" customWidth="1"/>
    <col min="9" max="9" width="11.42578125" style="1" customWidth="1"/>
    <col min="10" max="10" width="18" style="1" customWidth="1"/>
    <col min="11" max="11" width="15.85546875" style="1" customWidth="1"/>
    <col min="12" max="13" width="17" style="1" customWidth="1"/>
    <col min="14" max="14" width="9.28515625" style="1" customWidth="1"/>
    <col min="15" max="15" width="9.85546875" style="1" customWidth="1"/>
    <col min="16" max="16" width="10.85546875" style="1" customWidth="1"/>
    <col min="17" max="17" width="17" style="1" customWidth="1"/>
    <col min="18" max="18" width="15.85546875" style="1" customWidth="1"/>
    <col min="19" max="19" width="18.7109375" style="1" customWidth="1"/>
    <col min="20" max="20" width="18" style="1" customWidth="1"/>
    <col min="21" max="22" width="11.42578125" style="1" customWidth="1"/>
    <col min="23" max="23" width="12.140625" style="71" customWidth="1"/>
    <col min="24" max="24" width="17" style="71" customWidth="1"/>
    <col min="25" max="25" width="16.5703125" style="71" customWidth="1"/>
    <col min="26" max="27" width="18" style="71" customWidth="1"/>
    <col min="28" max="30" width="11.42578125" style="71" customWidth="1"/>
    <col min="31" max="31" width="19.42578125" style="71" customWidth="1"/>
    <col min="32" max="32" width="15.85546875" style="71" customWidth="1"/>
    <col min="33" max="33" width="16.5703125" style="71" customWidth="1"/>
    <col min="34" max="34" width="19.42578125" style="71" customWidth="1"/>
    <col min="35" max="37" width="11.42578125" style="71" customWidth="1"/>
    <col min="38" max="38" width="17.140625" style="71" customWidth="1"/>
    <col min="39" max="39" width="16.5703125" style="71" customWidth="1"/>
    <col min="40" max="40" width="17.5703125" style="71" customWidth="1"/>
    <col min="41" max="41" width="17.28515625" style="71" customWidth="1"/>
    <col min="42" max="43" width="11.42578125" style="71" customWidth="1"/>
    <col min="44" max="44" width="18.42578125" style="71" customWidth="1"/>
    <col min="45" max="45" width="17.85546875" style="71" customWidth="1"/>
    <col min="46" max="46" width="13.85546875" style="71" customWidth="1"/>
    <col min="47" max="47" width="17.140625" style="71" customWidth="1"/>
    <col min="48" max="48" width="18.28515625" style="71" customWidth="1"/>
    <col min="49" max="51" width="11.42578125" style="71" customWidth="1"/>
    <col min="52" max="52" width="19" style="71" customWidth="1"/>
    <col min="53" max="53" width="19.28515625" style="71" customWidth="1"/>
    <col min="54" max="54" width="18.28515625" style="71" customWidth="1"/>
    <col min="55" max="55" width="16" style="71" customWidth="1"/>
    <col min="56" max="58" width="11.42578125" style="71" customWidth="1"/>
    <col min="59" max="59" width="24" style="71" customWidth="1"/>
    <col min="60" max="60" width="16.42578125" style="71" customWidth="1"/>
    <col min="61" max="61" width="23.28515625" style="71" customWidth="1"/>
    <col min="62" max="62" width="27.28515625" style="71" customWidth="1"/>
    <col min="63" max="65" width="11.42578125" style="71" customWidth="1"/>
    <col min="66" max="66" width="20" style="71" customWidth="1"/>
    <col min="67" max="67" width="17.140625" style="105" customWidth="1"/>
    <col min="68" max="68" width="18.28515625" style="105" customWidth="1"/>
    <col min="69" max="69" width="17.140625" style="105" customWidth="1"/>
    <col min="70" max="71" width="11.42578125" style="105" customWidth="1"/>
    <col min="72" max="72" width="11.42578125" style="87" customWidth="1"/>
    <col min="73" max="73" width="22.5703125" style="87" customWidth="1"/>
    <col min="74" max="74" width="17.140625" style="87" customWidth="1"/>
    <col min="75" max="75" width="21.140625" style="87" customWidth="1"/>
    <col min="76" max="76" width="16" style="87" customWidth="1"/>
    <col min="77" max="79" width="11.42578125" style="87" customWidth="1"/>
    <col min="80" max="80" width="18.28515625" style="87" customWidth="1"/>
    <col min="81" max="81" width="17.85546875" style="87" customWidth="1"/>
    <col min="82" max="82" width="19.7109375" style="87" customWidth="1"/>
    <col min="83" max="83" width="19.42578125" style="87" customWidth="1"/>
    <col min="84" max="86" width="11.42578125" style="87" customWidth="1"/>
    <col min="87" max="87" width="20" style="87" customWidth="1"/>
    <col min="88" max="88" width="17.85546875" style="87" customWidth="1"/>
    <col min="89" max="89" width="20.7109375" style="87" customWidth="1"/>
    <col min="90" max="90" width="18" style="87" customWidth="1"/>
    <col min="91" max="92" width="11.42578125" style="87" customWidth="1"/>
    <col min="93" max="93" width="22.42578125" style="71" customWidth="1"/>
    <col min="94" max="94" width="19.7109375" style="71" customWidth="1"/>
    <col min="95" max="95" width="18.140625" style="71" customWidth="1"/>
    <col min="96" max="96" width="20" style="71" customWidth="1"/>
    <col min="97" max="97" width="21.5703125" style="71" customWidth="1"/>
    <col min="98" max="99" width="11.42578125" style="71" customWidth="1"/>
    <col min="100" max="100" width="11.42578125" style="87" customWidth="1"/>
    <col min="101" max="101" width="21.140625" style="87" customWidth="1"/>
    <col min="102" max="102" width="20" style="87" customWidth="1"/>
    <col min="103" max="103" width="19.7109375" style="87" customWidth="1"/>
    <col min="104" max="104" width="20.5703125" style="87" customWidth="1"/>
    <col min="105" max="107" width="11.42578125" style="87" customWidth="1"/>
    <col min="108" max="108" width="20" style="87" customWidth="1"/>
    <col min="109" max="109" width="18.140625" style="87" customWidth="1"/>
    <col min="110" max="110" width="19.7109375" style="87" customWidth="1"/>
    <col min="111" max="111" width="21.5703125" style="87" customWidth="1"/>
    <col min="112" max="114" width="11.42578125" style="87" customWidth="1"/>
    <col min="115" max="115" width="18.28515625" style="87" customWidth="1"/>
    <col min="116" max="116" width="18.5703125" style="87" customWidth="1"/>
    <col min="117" max="117" width="18.28515625" style="87" customWidth="1"/>
    <col min="118" max="118" width="26" style="87" customWidth="1"/>
    <col min="119" max="121" width="11.42578125" style="87" customWidth="1"/>
    <col min="122" max="122" width="18.28515625" style="87" customWidth="1"/>
    <col min="123" max="123" width="18.5703125" style="87" customWidth="1"/>
    <col min="124" max="124" width="18.28515625" style="87" customWidth="1"/>
    <col min="125" max="125" width="14.7109375" style="87" customWidth="1"/>
    <col min="126" max="127" width="11.42578125" style="87" customWidth="1"/>
    <col min="128" max="128" width="18.85546875" style="87" customWidth="1"/>
    <col min="129" max="129" width="16.85546875" style="87" customWidth="1"/>
    <col min="130" max="130" width="25.28515625" style="87" customWidth="1"/>
    <col min="131" max="131" width="11.42578125" style="1"/>
    <col min="132" max="132" width="15.28515625" style="1" bestFit="1" customWidth="1"/>
    <col min="133" max="16384" width="11.42578125" style="1"/>
  </cols>
  <sheetData>
    <row r="1" spans="1:132" x14ac:dyDescent="0.2">
      <c r="A1" s="192"/>
      <c r="B1" s="192"/>
      <c r="C1" s="192"/>
      <c r="D1" s="192"/>
      <c r="E1" s="192"/>
      <c r="F1" s="192"/>
      <c r="G1" s="192"/>
      <c r="H1" s="192"/>
      <c r="I1" s="192"/>
      <c r="J1" s="192"/>
      <c r="K1" s="192"/>
      <c r="L1" s="192"/>
      <c r="M1" s="192"/>
      <c r="N1" s="192"/>
      <c r="O1" s="192"/>
      <c r="P1" s="192"/>
      <c r="Q1" s="192"/>
      <c r="R1" s="192"/>
      <c r="S1" s="192"/>
      <c r="T1" s="192"/>
      <c r="U1" s="192"/>
      <c r="V1" s="192"/>
      <c r="W1" s="192"/>
    </row>
    <row r="2" spans="1:132" x14ac:dyDescent="0.2">
      <c r="A2" s="192"/>
      <c r="B2" s="192"/>
      <c r="C2" s="192"/>
      <c r="D2" s="192"/>
      <c r="E2" s="192"/>
      <c r="F2" s="192"/>
      <c r="G2" s="192"/>
      <c r="H2" s="192"/>
      <c r="I2" s="192"/>
      <c r="J2" s="192"/>
      <c r="K2" s="192"/>
      <c r="L2" s="192"/>
      <c r="M2" s="192"/>
      <c r="N2" s="192"/>
      <c r="O2" s="192"/>
      <c r="P2" s="192"/>
      <c r="Q2" s="192"/>
      <c r="R2" s="192"/>
      <c r="S2" s="192"/>
      <c r="T2" s="192"/>
      <c r="U2" s="192"/>
      <c r="V2" s="192"/>
      <c r="W2" s="192"/>
    </row>
    <row r="3" spans="1:132" x14ac:dyDescent="0.2">
      <c r="A3" s="193"/>
      <c r="B3" s="193"/>
      <c r="C3" s="193"/>
      <c r="D3" s="193"/>
      <c r="E3" s="193"/>
      <c r="F3" s="193"/>
      <c r="G3" s="193"/>
      <c r="H3" s="193"/>
      <c r="I3" s="193"/>
      <c r="J3" s="193"/>
      <c r="K3" s="193"/>
      <c r="L3" s="193"/>
      <c r="M3" s="193"/>
      <c r="N3" s="193"/>
      <c r="O3" s="193"/>
      <c r="P3" s="193"/>
      <c r="Q3" s="193"/>
      <c r="R3" s="193"/>
      <c r="S3" s="193"/>
      <c r="T3" s="193"/>
      <c r="U3" s="193"/>
      <c r="V3" s="193"/>
      <c r="W3" s="193"/>
    </row>
    <row r="4" spans="1:132" x14ac:dyDescent="0.2">
      <c r="A4" s="194"/>
      <c r="B4" s="194"/>
      <c r="C4" s="194"/>
      <c r="D4" s="194"/>
      <c r="E4" s="194"/>
      <c r="F4" s="194"/>
      <c r="G4" s="194"/>
      <c r="H4" s="194"/>
      <c r="I4" s="194"/>
      <c r="J4" s="194"/>
      <c r="K4" s="194"/>
      <c r="L4" s="194"/>
      <c r="M4" s="194"/>
      <c r="N4" s="194"/>
      <c r="O4" s="194"/>
      <c r="P4" s="194"/>
      <c r="Q4" s="194"/>
      <c r="R4" s="194"/>
      <c r="S4" s="194"/>
      <c r="T4" s="194"/>
      <c r="U4" s="194"/>
      <c r="V4" s="194"/>
      <c r="W4" s="194"/>
    </row>
    <row r="5" spans="1:132" x14ac:dyDescent="0.2">
      <c r="A5" s="195"/>
      <c r="B5" s="195"/>
      <c r="C5" s="195"/>
      <c r="D5" s="195"/>
      <c r="E5" s="195"/>
      <c r="F5" s="195"/>
      <c r="G5" s="195"/>
      <c r="H5" s="195"/>
      <c r="I5" s="195"/>
      <c r="J5" s="195"/>
      <c r="K5" s="195"/>
      <c r="L5" s="195"/>
      <c r="M5" s="195"/>
      <c r="N5" s="195"/>
      <c r="O5" s="195"/>
      <c r="P5" s="195"/>
      <c r="Q5" s="195"/>
      <c r="R5" s="195"/>
      <c r="S5" s="195"/>
      <c r="T5" s="195"/>
      <c r="U5" s="195"/>
      <c r="V5" s="195"/>
      <c r="W5" s="195"/>
    </row>
    <row r="6" spans="1:132" x14ac:dyDescent="0.2">
      <c r="A6" s="3"/>
      <c r="B6" s="3"/>
      <c r="C6" s="3"/>
      <c r="D6" s="3"/>
      <c r="E6" s="3"/>
      <c r="F6" s="3"/>
      <c r="G6" s="3"/>
      <c r="H6" s="3"/>
      <c r="I6" s="3"/>
      <c r="J6" s="3"/>
      <c r="K6" s="3"/>
      <c r="L6" s="3"/>
      <c r="M6" s="3"/>
      <c r="N6" s="3"/>
      <c r="O6" s="3"/>
      <c r="P6" s="3"/>
      <c r="Q6" s="3"/>
      <c r="R6" s="3"/>
      <c r="S6" s="3"/>
      <c r="T6" s="3"/>
      <c r="U6" s="3"/>
      <c r="V6" s="3"/>
      <c r="W6" s="72"/>
    </row>
    <row r="7" spans="1:132" ht="13.5" thickBot="1" x14ac:dyDescent="0.25">
      <c r="A7" s="3"/>
      <c r="B7" s="3"/>
      <c r="C7" s="3"/>
      <c r="D7" s="3"/>
      <c r="E7" s="3"/>
      <c r="F7" s="3"/>
      <c r="G7" s="3"/>
      <c r="H7" s="3"/>
      <c r="I7" s="3"/>
      <c r="J7" s="3"/>
      <c r="K7" s="3"/>
      <c r="L7" s="3"/>
      <c r="M7" s="3"/>
      <c r="N7" s="3"/>
      <c r="O7" s="3"/>
      <c r="P7" s="3"/>
      <c r="Q7" s="3"/>
      <c r="R7" s="3"/>
      <c r="S7" s="3"/>
      <c r="T7" s="3"/>
      <c r="U7" s="3"/>
      <c r="V7" s="3"/>
      <c r="W7" s="72"/>
    </row>
    <row r="8" spans="1:132" ht="15" customHeight="1" x14ac:dyDescent="0.2">
      <c r="A8" s="2"/>
      <c r="B8" s="2"/>
      <c r="C8" s="2"/>
      <c r="D8" s="2"/>
      <c r="E8" s="2"/>
      <c r="F8" s="2"/>
      <c r="G8" s="2"/>
      <c r="H8" s="2"/>
      <c r="I8" s="171" t="s">
        <v>82</v>
      </c>
      <c r="J8" s="172"/>
      <c r="K8" s="172"/>
      <c r="L8" s="172"/>
      <c r="M8" s="172"/>
      <c r="N8" s="172"/>
      <c r="O8" s="173"/>
      <c r="P8" s="171" t="s">
        <v>6</v>
      </c>
      <c r="Q8" s="172"/>
      <c r="R8" s="172"/>
      <c r="S8" s="172"/>
      <c r="T8" s="172"/>
      <c r="U8" s="172"/>
      <c r="V8" s="173"/>
      <c r="W8" s="177" t="s">
        <v>81</v>
      </c>
      <c r="X8" s="178"/>
      <c r="Y8" s="178"/>
      <c r="Z8" s="178"/>
      <c r="AA8" s="178"/>
      <c r="AB8" s="178"/>
      <c r="AC8" s="179"/>
      <c r="AD8" s="177" t="s">
        <v>80</v>
      </c>
      <c r="AE8" s="178"/>
      <c r="AF8" s="178"/>
      <c r="AG8" s="178"/>
      <c r="AH8" s="178"/>
      <c r="AI8" s="178"/>
      <c r="AJ8" s="179"/>
      <c r="AK8" s="177" t="s">
        <v>83</v>
      </c>
      <c r="AL8" s="178"/>
      <c r="AM8" s="178"/>
      <c r="AN8" s="178"/>
      <c r="AO8" s="178"/>
      <c r="AP8" s="178"/>
      <c r="AQ8" s="179"/>
      <c r="AR8" s="177" t="s">
        <v>84</v>
      </c>
      <c r="AS8" s="178"/>
      <c r="AT8" s="178"/>
      <c r="AU8" s="178"/>
      <c r="AV8" s="178"/>
      <c r="AW8" s="178"/>
      <c r="AX8" s="179"/>
      <c r="AY8" s="177" t="s">
        <v>79</v>
      </c>
      <c r="AZ8" s="178"/>
      <c r="BA8" s="178"/>
      <c r="BB8" s="178"/>
      <c r="BC8" s="178"/>
      <c r="BD8" s="178"/>
      <c r="BE8" s="179"/>
      <c r="BF8" s="159" t="s">
        <v>85</v>
      </c>
      <c r="BG8" s="160"/>
      <c r="BH8" s="160"/>
      <c r="BI8" s="160"/>
      <c r="BJ8" s="160"/>
      <c r="BK8" s="160"/>
      <c r="BL8" s="160"/>
      <c r="BM8" s="177" t="s">
        <v>78</v>
      </c>
      <c r="BN8" s="178"/>
      <c r="BO8" s="178"/>
      <c r="BP8" s="178"/>
      <c r="BQ8" s="178"/>
      <c r="BR8" s="178"/>
      <c r="BS8" s="178"/>
      <c r="BT8" s="159" t="s">
        <v>8</v>
      </c>
      <c r="BU8" s="160"/>
      <c r="BV8" s="160"/>
      <c r="BW8" s="160"/>
      <c r="BX8" s="160"/>
      <c r="BY8" s="161"/>
      <c r="BZ8" s="162"/>
      <c r="CA8" s="159" t="s">
        <v>86</v>
      </c>
      <c r="CB8" s="160"/>
      <c r="CC8" s="160"/>
      <c r="CD8" s="160"/>
      <c r="CE8" s="160"/>
      <c r="CF8" s="161"/>
      <c r="CG8" s="162"/>
      <c r="CH8" s="159" t="s">
        <v>87</v>
      </c>
      <c r="CI8" s="160"/>
      <c r="CJ8" s="160"/>
      <c r="CK8" s="160"/>
      <c r="CL8" s="160"/>
      <c r="CM8" s="161"/>
      <c r="CN8" s="162"/>
      <c r="CO8" s="159" t="s">
        <v>7</v>
      </c>
      <c r="CP8" s="160"/>
      <c r="CQ8" s="160"/>
      <c r="CR8" s="160"/>
      <c r="CS8" s="160"/>
      <c r="CT8" s="161"/>
      <c r="CU8" s="162"/>
      <c r="CV8" s="159" t="s">
        <v>88</v>
      </c>
      <c r="CW8" s="160"/>
      <c r="CX8" s="160"/>
      <c r="CY8" s="160"/>
      <c r="CZ8" s="160"/>
      <c r="DA8" s="161"/>
      <c r="DB8" s="162"/>
      <c r="DC8" s="159" t="s">
        <v>89</v>
      </c>
      <c r="DD8" s="160"/>
      <c r="DE8" s="160"/>
      <c r="DF8" s="160"/>
      <c r="DG8" s="160"/>
      <c r="DH8" s="161"/>
      <c r="DI8" s="162"/>
      <c r="DJ8" s="159" t="s">
        <v>90</v>
      </c>
      <c r="DK8" s="160"/>
      <c r="DL8" s="160"/>
      <c r="DM8" s="160"/>
      <c r="DN8" s="160"/>
      <c r="DO8" s="161"/>
      <c r="DP8" s="162"/>
      <c r="DQ8" s="159" t="s">
        <v>230</v>
      </c>
      <c r="DR8" s="160"/>
      <c r="DS8" s="160"/>
      <c r="DT8" s="160"/>
      <c r="DU8" s="160"/>
      <c r="DV8" s="161"/>
      <c r="DW8" s="162"/>
      <c r="DX8" s="183" t="s">
        <v>32</v>
      </c>
      <c r="DY8" s="184"/>
    </row>
    <row r="9" spans="1:132" ht="30.75" customHeight="1" thickBot="1" x14ac:dyDescent="0.25">
      <c r="A9" s="2"/>
      <c r="B9" s="2"/>
      <c r="C9" s="187" t="s">
        <v>33</v>
      </c>
      <c r="D9" s="187"/>
      <c r="E9" s="187"/>
      <c r="F9" s="4"/>
      <c r="G9" s="4"/>
      <c r="H9" s="4"/>
      <c r="I9" s="174"/>
      <c r="J9" s="175"/>
      <c r="K9" s="175"/>
      <c r="L9" s="175"/>
      <c r="M9" s="175"/>
      <c r="N9" s="175"/>
      <c r="O9" s="176"/>
      <c r="P9" s="174"/>
      <c r="Q9" s="175"/>
      <c r="R9" s="175"/>
      <c r="S9" s="175"/>
      <c r="T9" s="175"/>
      <c r="U9" s="175"/>
      <c r="V9" s="176"/>
      <c r="W9" s="180"/>
      <c r="X9" s="181"/>
      <c r="Y9" s="181"/>
      <c r="Z9" s="181"/>
      <c r="AA9" s="181"/>
      <c r="AB9" s="181"/>
      <c r="AC9" s="182"/>
      <c r="AD9" s="180"/>
      <c r="AE9" s="181"/>
      <c r="AF9" s="181"/>
      <c r="AG9" s="181"/>
      <c r="AH9" s="181"/>
      <c r="AI9" s="181"/>
      <c r="AJ9" s="182"/>
      <c r="AK9" s="180"/>
      <c r="AL9" s="181"/>
      <c r="AM9" s="181"/>
      <c r="AN9" s="181"/>
      <c r="AO9" s="181"/>
      <c r="AP9" s="181"/>
      <c r="AQ9" s="182"/>
      <c r="AR9" s="180"/>
      <c r="AS9" s="181"/>
      <c r="AT9" s="181"/>
      <c r="AU9" s="181"/>
      <c r="AV9" s="181"/>
      <c r="AW9" s="181"/>
      <c r="AX9" s="182"/>
      <c r="AY9" s="180"/>
      <c r="AZ9" s="181"/>
      <c r="BA9" s="181"/>
      <c r="BB9" s="181"/>
      <c r="BC9" s="181"/>
      <c r="BD9" s="181"/>
      <c r="BE9" s="182"/>
      <c r="BF9" s="163"/>
      <c r="BG9" s="164"/>
      <c r="BH9" s="164"/>
      <c r="BI9" s="164"/>
      <c r="BJ9" s="164"/>
      <c r="BK9" s="164"/>
      <c r="BL9" s="164"/>
      <c r="BM9" s="180"/>
      <c r="BN9" s="181"/>
      <c r="BO9" s="181"/>
      <c r="BP9" s="181"/>
      <c r="BQ9" s="181"/>
      <c r="BR9" s="181"/>
      <c r="BS9" s="181"/>
      <c r="BT9" s="163"/>
      <c r="BU9" s="164"/>
      <c r="BV9" s="164"/>
      <c r="BW9" s="164"/>
      <c r="BX9" s="164"/>
      <c r="BY9" s="165"/>
      <c r="BZ9" s="166"/>
      <c r="CA9" s="163"/>
      <c r="CB9" s="164"/>
      <c r="CC9" s="164"/>
      <c r="CD9" s="164"/>
      <c r="CE9" s="164"/>
      <c r="CF9" s="165"/>
      <c r="CG9" s="166"/>
      <c r="CH9" s="163"/>
      <c r="CI9" s="164"/>
      <c r="CJ9" s="164"/>
      <c r="CK9" s="164"/>
      <c r="CL9" s="164"/>
      <c r="CM9" s="165"/>
      <c r="CN9" s="166"/>
      <c r="CO9" s="163"/>
      <c r="CP9" s="164"/>
      <c r="CQ9" s="164"/>
      <c r="CR9" s="164"/>
      <c r="CS9" s="164"/>
      <c r="CT9" s="165"/>
      <c r="CU9" s="166"/>
      <c r="CV9" s="163"/>
      <c r="CW9" s="164"/>
      <c r="CX9" s="164"/>
      <c r="CY9" s="164"/>
      <c r="CZ9" s="164"/>
      <c r="DA9" s="165"/>
      <c r="DB9" s="166"/>
      <c r="DC9" s="163"/>
      <c r="DD9" s="164"/>
      <c r="DE9" s="164"/>
      <c r="DF9" s="164"/>
      <c r="DG9" s="164"/>
      <c r="DH9" s="165"/>
      <c r="DI9" s="166"/>
      <c r="DJ9" s="163"/>
      <c r="DK9" s="164"/>
      <c r="DL9" s="164"/>
      <c r="DM9" s="164"/>
      <c r="DN9" s="164"/>
      <c r="DO9" s="165"/>
      <c r="DP9" s="166"/>
      <c r="DQ9" s="163"/>
      <c r="DR9" s="164"/>
      <c r="DS9" s="164"/>
      <c r="DT9" s="164"/>
      <c r="DU9" s="164"/>
      <c r="DV9" s="165"/>
      <c r="DW9" s="166"/>
      <c r="DX9" s="185"/>
      <c r="DY9" s="186"/>
    </row>
    <row r="10" spans="1:132" ht="64.5" thickBot="1" x14ac:dyDescent="0.25">
      <c r="C10" s="5" t="s">
        <v>34</v>
      </c>
      <c r="D10" s="6" t="s">
        <v>0</v>
      </c>
      <c r="E10" s="6" t="s">
        <v>1</v>
      </c>
      <c r="F10" s="6" t="s">
        <v>2</v>
      </c>
      <c r="G10" s="6" t="s">
        <v>3</v>
      </c>
      <c r="H10" s="6" t="s">
        <v>4</v>
      </c>
      <c r="I10" s="27" t="s">
        <v>5</v>
      </c>
      <c r="J10" s="28" t="s">
        <v>21</v>
      </c>
      <c r="K10" s="29" t="s">
        <v>22</v>
      </c>
      <c r="L10" s="30" t="s">
        <v>10</v>
      </c>
      <c r="M10" s="29" t="s">
        <v>11</v>
      </c>
      <c r="N10" s="30" t="s">
        <v>12</v>
      </c>
      <c r="O10" s="29" t="s">
        <v>13</v>
      </c>
      <c r="P10" s="21" t="s">
        <v>5</v>
      </c>
      <c r="Q10" s="22" t="s">
        <v>21</v>
      </c>
      <c r="R10" s="23" t="s">
        <v>22</v>
      </c>
      <c r="S10" s="24" t="s">
        <v>10</v>
      </c>
      <c r="T10" s="23" t="s">
        <v>11</v>
      </c>
      <c r="U10" s="24" t="s">
        <v>12</v>
      </c>
      <c r="V10" s="24" t="s">
        <v>13</v>
      </c>
      <c r="W10" s="73" t="s">
        <v>5</v>
      </c>
      <c r="X10" s="74" t="s">
        <v>21</v>
      </c>
      <c r="Y10" s="75" t="s">
        <v>22</v>
      </c>
      <c r="Z10" s="76" t="s">
        <v>10</v>
      </c>
      <c r="AA10" s="75" t="s">
        <v>11</v>
      </c>
      <c r="AB10" s="76" t="s">
        <v>12</v>
      </c>
      <c r="AC10" s="76" t="s">
        <v>13</v>
      </c>
      <c r="AD10" s="73" t="s">
        <v>5</v>
      </c>
      <c r="AE10" s="74" t="s">
        <v>21</v>
      </c>
      <c r="AF10" s="75" t="s">
        <v>22</v>
      </c>
      <c r="AG10" s="76" t="s">
        <v>10</v>
      </c>
      <c r="AH10" s="75" t="s">
        <v>11</v>
      </c>
      <c r="AI10" s="76" t="s">
        <v>12</v>
      </c>
      <c r="AJ10" s="76" t="s">
        <v>13</v>
      </c>
      <c r="AK10" s="73" t="s">
        <v>5</v>
      </c>
      <c r="AL10" s="74" t="s">
        <v>21</v>
      </c>
      <c r="AM10" s="75" t="s">
        <v>22</v>
      </c>
      <c r="AN10" s="76" t="s">
        <v>10</v>
      </c>
      <c r="AO10" s="75" t="s">
        <v>11</v>
      </c>
      <c r="AP10" s="76" t="s">
        <v>12</v>
      </c>
      <c r="AQ10" s="76" t="s">
        <v>13</v>
      </c>
      <c r="AR10" s="73" t="s">
        <v>5</v>
      </c>
      <c r="AS10" s="74" t="s">
        <v>21</v>
      </c>
      <c r="AT10" s="75" t="s">
        <v>22</v>
      </c>
      <c r="AU10" s="76" t="s">
        <v>10</v>
      </c>
      <c r="AV10" s="75" t="s">
        <v>11</v>
      </c>
      <c r="AW10" s="76" t="s">
        <v>12</v>
      </c>
      <c r="AX10" s="76" t="s">
        <v>13</v>
      </c>
      <c r="AY10" s="73" t="s">
        <v>5</v>
      </c>
      <c r="AZ10" s="74" t="s">
        <v>21</v>
      </c>
      <c r="BA10" s="75" t="s">
        <v>22</v>
      </c>
      <c r="BB10" s="76" t="s">
        <v>10</v>
      </c>
      <c r="BC10" s="75" t="s">
        <v>11</v>
      </c>
      <c r="BD10" s="76" t="s">
        <v>12</v>
      </c>
      <c r="BE10" s="76" t="s">
        <v>13</v>
      </c>
      <c r="BF10" s="73" t="s">
        <v>5</v>
      </c>
      <c r="BG10" s="74" t="s">
        <v>21</v>
      </c>
      <c r="BH10" s="75" t="s">
        <v>22</v>
      </c>
      <c r="BI10" s="76" t="s">
        <v>10</v>
      </c>
      <c r="BJ10" s="75" t="s">
        <v>11</v>
      </c>
      <c r="BK10" s="76" t="s">
        <v>12</v>
      </c>
      <c r="BL10" s="76" t="s">
        <v>13</v>
      </c>
      <c r="BM10" s="73" t="s">
        <v>5</v>
      </c>
      <c r="BN10" s="74" t="s">
        <v>21</v>
      </c>
      <c r="BO10" s="75" t="s">
        <v>22</v>
      </c>
      <c r="BP10" s="76" t="s">
        <v>10</v>
      </c>
      <c r="BQ10" s="75" t="s">
        <v>11</v>
      </c>
      <c r="BR10" s="76" t="s">
        <v>12</v>
      </c>
      <c r="BS10" s="76" t="s">
        <v>13</v>
      </c>
      <c r="BT10" s="73" t="s">
        <v>5</v>
      </c>
      <c r="BU10" s="74" t="s">
        <v>21</v>
      </c>
      <c r="BV10" s="75" t="s">
        <v>22</v>
      </c>
      <c r="BW10" s="76" t="s">
        <v>10</v>
      </c>
      <c r="BX10" s="75" t="s">
        <v>11</v>
      </c>
      <c r="BY10" s="76" t="s">
        <v>12</v>
      </c>
      <c r="BZ10" s="76" t="s">
        <v>13</v>
      </c>
      <c r="CA10" s="77" t="s">
        <v>5</v>
      </c>
      <c r="CB10" s="78" t="s">
        <v>21</v>
      </c>
      <c r="CC10" s="79" t="s">
        <v>22</v>
      </c>
      <c r="CD10" s="80" t="s">
        <v>10</v>
      </c>
      <c r="CE10" s="79" t="s">
        <v>11</v>
      </c>
      <c r="CF10" s="80" t="s">
        <v>12</v>
      </c>
      <c r="CG10" s="79" t="s">
        <v>13</v>
      </c>
      <c r="CH10" s="73" t="s">
        <v>5</v>
      </c>
      <c r="CI10" s="74" t="s">
        <v>21</v>
      </c>
      <c r="CJ10" s="75" t="s">
        <v>22</v>
      </c>
      <c r="CK10" s="76" t="s">
        <v>10</v>
      </c>
      <c r="CL10" s="75" t="s">
        <v>11</v>
      </c>
      <c r="CM10" s="76" t="s">
        <v>12</v>
      </c>
      <c r="CN10" s="76" t="s">
        <v>13</v>
      </c>
      <c r="CO10" s="73" t="s">
        <v>5</v>
      </c>
      <c r="CP10" s="74" t="s">
        <v>21</v>
      </c>
      <c r="CQ10" s="75" t="s">
        <v>22</v>
      </c>
      <c r="CR10" s="76" t="s">
        <v>10</v>
      </c>
      <c r="CS10" s="75" t="s">
        <v>11</v>
      </c>
      <c r="CT10" s="76" t="s">
        <v>12</v>
      </c>
      <c r="CU10" s="76" t="s">
        <v>13</v>
      </c>
      <c r="CV10" s="73" t="s">
        <v>5</v>
      </c>
      <c r="CW10" s="74" t="s">
        <v>21</v>
      </c>
      <c r="CX10" s="75" t="s">
        <v>22</v>
      </c>
      <c r="CY10" s="76" t="s">
        <v>10</v>
      </c>
      <c r="CZ10" s="75" t="s">
        <v>11</v>
      </c>
      <c r="DA10" s="76" t="s">
        <v>12</v>
      </c>
      <c r="DB10" s="76" t="s">
        <v>13</v>
      </c>
      <c r="DC10" s="73" t="s">
        <v>5</v>
      </c>
      <c r="DD10" s="74" t="s">
        <v>21</v>
      </c>
      <c r="DE10" s="75" t="s">
        <v>22</v>
      </c>
      <c r="DF10" s="76" t="s">
        <v>10</v>
      </c>
      <c r="DG10" s="75" t="s">
        <v>11</v>
      </c>
      <c r="DH10" s="76" t="s">
        <v>12</v>
      </c>
      <c r="DI10" s="76" t="s">
        <v>13</v>
      </c>
      <c r="DJ10" s="73" t="s">
        <v>5</v>
      </c>
      <c r="DK10" s="74" t="s">
        <v>21</v>
      </c>
      <c r="DL10" s="75" t="s">
        <v>22</v>
      </c>
      <c r="DM10" s="76" t="s">
        <v>10</v>
      </c>
      <c r="DN10" s="75" t="s">
        <v>11</v>
      </c>
      <c r="DO10" s="76" t="s">
        <v>12</v>
      </c>
      <c r="DP10" s="76" t="s">
        <v>13</v>
      </c>
      <c r="DQ10" s="73" t="s">
        <v>5</v>
      </c>
      <c r="DR10" s="74" t="s">
        <v>21</v>
      </c>
      <c r="DS10" s="76" t="s">
        <v>22</v>
      </c>
      <c r="DT10" s="143" t="s">
        <v>10</v>
      </c>
      <c r="DU10" s="75" t="s">
        <v>11</v>
      </c>
      <c r="DV10" s="76" t="s">
        <v>12</v>
      </c>
      <c r="DW10" s="76" t="s">
        <v>13</v>
      </c>
      <c r="DX10" s="88" t="s">
        <v>30</v>
      </c>
      <c r="DY10" s="88" t="s">
        <v>31</v>
      </c>
      <c r="DZ10" s="89" t="s">
        <v>11</v>
      </c>
    </row>
    <row r="11" spans="1:132" ht="300.75" thickBot="1" x14ac:dyDescent="0.3">
      <c r="C11" s="7">
        <v>1</v>
      </c>
      <c r="D11" s="8" t="s">
        <v>35</v>
      </c>
      <c r="E11" s="8" t="s">
        <v>36</v>
      </c>
      <c r="F11" s="8" t="s">
        <v>37</v>
      </c>
      <c r="G11" s="8" t="s">
        <v>38</v>
      </c>
      <c r="H11" s="18">
        <v>1</v>
      </c>
      <c r="I11" s="32"/>
      <c r="J11" s="33"/>
      <c r="K11" s="34"/>
      <c r="L11" s="34"/>
      <c r="M11" s="34"/>
      <c r="N11" s="34"/>
      <c r="O11" s="35"/>
      <c r="P11" s="32" t="s">
        <v>94</v>
      </c>
      <c r="Q11" s="48">
        <v>4180950</v>
      </c>
      <c r="R11" s="34">
        <v>794380.5</v>
      </c>
      <c r="S11" s="34">
        <v>4975330.5</v>
      </c>
      <c r="T11" s="34">
        <v>4975330.5</v>
      </c>
      <c r="U11" s="34" t="s">
        <v>14</v>
      </c>
      <c r="V11" s="35" t="s">
        <v>162</v>
      </c>
      <c r="W11" s="57" t="s">
        <v>103</v>
      </c>
      <c r="X11" s="58">
        <v>9949203</v>
      </c>
      <c r="Y11" s="34">
        <v>1890348.57</v>
      </c>
      <c r="Z11" s="34">
        <v>11839552</v>
      </c>
      <c r="AA11" s="34">
        <v>11839552</v>
      </c>
      <c r="AB11" s="34" t="s">
        <v>14</v>
      </c>
      <c r="AC11" s="35" t="s">
        <v>165</v>
      </c>
      <c r="AD11" s="32" t="s">
        <v>94</v>
      </c>
      <c r="AE11" s="48">
        <v>5313200</v>
      </c>
      <c r="AF11" s="34">
        <v>1009508</v>
      </c>
      <c r="AG11" s="34">
        <v>6322708</v>
      </c>
      <c r="AH11" s="34">
        <v>6322708</v>
      </c>
      <c r="AI11" s="34" t="s">
        <v>14</v>
      </c>
      <c r="AJ11" s="35" t="s">
        <v>166</v>
      </c>
      <c r="AK11" s="32" t="s">
        <v>94</v>
      </c>
      <c r="AL11" s="48">
        <v>4982000</v>
      </c>
      <c r="AM11" s="34">
        <v>946580</v>
      </c>
      <c r="AN11" s="34">
        <v>5928580</v>
      </c>
      <c r="AO11" s="34">
        <v>5928580</v>
      </c>
      <c r="AP11" s="34" t="s">
        <v>170</v>
      </c>
      <c r="AQ11" s="35" t="s">
        <v>171</v>
      </c>
      <c r="AR11" s="82"/>
      <c r="AS11" s="81"/>
      <c r="AT11" s="34"/>
      <c r="AU11" s="34"/>
      <c r="AV11" s="34"/>
      <c r="AW11" s="34"/>
      <c r="AX11" s="35"/>
      <c r="AY11" s="82"/>
      <c r="AZ11" s="81"/>
      <c r="BA11" s="34"/>
      <c r="BB11" s="34"/>
      <c r="BC11" s="34"/>
      <c r="BD11" s="34"/>
      <c r="BE11" s="35"/>
      <c r="BF11" s="57" t="s">
        <v>125</v>
      </c>
      <c r="BG11" s="48">
        <v>6030000</v>
      </c>
      <c r="BH11" s="34">
        <v>1145700</v>
      </c>
      <c r="BI11" s="34">
        <v>7175700</v>
      </c>
      <c r="BJ11" s="34">
        <v>7175700</v>
      </c>
      <c r="BK11" s="34">
        <v>12</v>
      </c>
      <c r="BL11" s="35">
        <v>90</v>
      </c>
      <c r="BM11" s="57" t="s">
        <v>9</v>
      </c>
      <c r="BN11" s="48">
        <v>8590000</v>
      </c>
      <c r="BO11" s="34">
        <v>1632100</v>
      </c>
      <c r="BP11" s="34">
        <v>10222100</v>
      </c>
      <c r="BQ11" s="34">
        <v>10222100</v>
      </c>
      <c r="BR11" s="34" t="s">
        <v>17</v>
      </c>
      <c r="BS11" s="35" t="s">
        <v>29</v>
      </c>
      <c r="BT11" s="57" t="s">
        <v>142</v>
      </c>
      <c r="BU11" s="48">
        <v>7000000</v>
      </c>
      <c r="BV11" s="34">
        <v>1330000</v>
      </c>
      <c r="BW11" s="34">
        <v>8330000</v>
      </c>
      <c r="BX11" s="34">
        <v>8330000</v>
      </c>
      <c r="BY11" s="34" t="s">
        <v>17</v>
      </c>
      <c r="BZ11" s="35" t="s">
        <v>27</v>
      </c>
      <c r="CA11" s="82"/>
      <c r="CB11" s="81"/>
      <c r="CC11" s="34"/>
      <c r="CD11" s="34"/>
      <c r="CE11" s="34"/>
      <c r="CF11" s="34"/>
      <c r="CG11" s="35"/>
      <c r="CH11" s="56" t="s">
        <v>188</v>
      </c>
      <c r="CI11" s="48">
        <v>7650000</v>
      </c>
      <c r="CJ11" s="34">
        <v>1453500</v>
      </c>
      <c r="CK11" s="34">
        <v>9103500</v>
      </c>
      <c r="CL11" s="34">
        <v>9103500</v>
      </c>
      <c r="CM11" s="34" t="s">
        <v>189</v>
      </c>
      <c r="CN11" s="35" t="s">
        <v>26</v>
      </c>
      <c r="CO11" s="109" t="s">
        <v>191</v>
      </c>
      <c r="CP11" s="48">
        <v>9186469</v>
      </c>
      <c r="CQ11" s="34">
        <v>1745429.11</v>
      </c>
      <c r="CR11" s="34">
        <v>10931898.109999999</v>
      </c>
      <c r="CS11" s="34">
        <v>10931898.109999999</v>
      </c>
      <c r="CT11" s="34" t="s">
        <v>192</v>
      </c>
      <c r="CU11" s="35" t="s">
        <v>25</v>
      </c>
      <c r="CV11" s="57" t="s">
        <v>208</v>
      </c>
      <c r="CW11" s="112">
        <v>5628600</v>
      </c>
      <c r="CX11" s="34">
        <v>1069434</v>
      </c>
      <c r="CY11" s="34">
        <v>6698034</v>
      </c>
      <c r="CZ11" s="34">
        <v>6698034</v>
      </c>
      <c r="DA11" s="34" t="s">
        <v>17</v>
      </c>
      <c r="DB11" s="35">
        <v>60</v>
      </c>
      <c r="DC11" s="91"/>
      <c r="DD11" s="90"/>
      <c r="DE11" s="34"/>
      <c r="DF11" s="34"/>
      <c r="DG11" s="34"/>
      <c r="DH11" s="34"/>
      <c r="DI11" s="35"/>
      <c r="DJ11" s="82"/>
      <c r="DK11" s="81"/>
      <c r="DL11" s="34"/>
      <c r="DM11" s="34"/>
      <c r="DN11" s="34"/>
      <c r="DO11" s="34"/>
      <c r="DP11" s="115"/>
      <c r="DQ11" s="132" t="s">
        <v>222</v>
      </c>
      <c r="DR11" s="144">
        <v>4422000</v>
      </c>
      <c r="DS11" s="145">
        <v>840180</v>
      </c>
      <c r="DT11" s="139">
        <v>5262180</v>
      </c>
      <c r="DU11" s="34">
        <v>5262180</v>
      </c>
      <c r="DV11" s="34" t="s">
        <v>227</v>
      </c>
      <c r="DW11" s="115" t="s">
        <v>228</v>
      </c>
      <c r="DX11" s="121">
        <f>MIN(L11,S11,Z11,AG11,AN11,AU11,BB11,BI11,BP11,BW11,CD11,CK11,CR11,CY11,DF11,DM11,DT11)</f>
        <v>4975330.5</v>
      </c>
      <c r="DY11" s="122" t="str">
        <f>IF(DX11=L11,$I$8,IF(DX11=S11,$P$8,IF(DX11=Z11,$W$8,IF(DX11=AG11,$AD$8,IF(DX11=AN11,$AK$8,IF(DX11=AU11,$AR$8,IF(DX11=BB11,AY8,IF(DX11=BB11,$AY$8,IF(DX11=BI11,$BF$8,IF(DX11=BP11,$BM$8,IF(DX11=BW11,$BT$8,IF(DX11=CD11,$CA$8,IF(DX11=CK11,$CH$8,IF(DX11=CR11,$CO$8,IF(DX11=CY11,$CV$8,IF(DX11=DF11,$DC$8,IF(DX11=DM11,$DJ$8,IF(DX11=DT11,$DQ$8))))))))))))))))))</f>
        <v>BLAMIS DOTACIONES LABORATORIO S.A.S</v>
      </c>
      <c r="DZ11" s="119">
        <f>DX11*H11</f>
        <v>4975330.5</v>
      </c>
    </row>
    <row r="12" spans="1:132" ht="135.75" thickBot="1" x14ac:dyDescent="0.3">
      <c r="C12" s="9">
        <v>2</v>
      </c>
      <c r="D12" s="10" t="s">
        <v>39</v>
      </c>
      <c r="E12" s="10" t="s">
        <v>40</v>
      </c>
      <c r="F12" s="11" t="s">
        <v>37</v>
      </c>
      <c r="G12" s="10" t="s">
        <v>41</v>
      </c>
      <c r="H12" s="19">
        <v>1</v>
      </c>
      <c r="I12" s="36"/>
      <c r="J12" s="37"/>
      <c r="K12" s="25"/>
      <c r="L12" s="25"/>
      <c r="M12" s="25"/>
      <c r="N12" s="25"/>
      <c r="O12" s="38"/>
      <c r="P12" s="39" t="s">
        <v>95</v>
      </c>
      <c r="Q12" s="40">
        <v>3657550</v>
      </c>
      <c r="R12" s="25">
        <v>694934.5</v>
      </c>
      <c r="S12" s="25">
        <v>4352484.5</v>
      </c>
      <c r="T12" s="25">
        <v>4352484.5</v>
      </c>
      <c r="U12" s="25" t="s">
        <v>14</v>
      </c>
      <c r="V12" s="38" t="s">
        <v>162</v>
      </c>
      <c r="W12" s="59" t="s">
        <v>104</v>
      </c>
      <c r="X12" s="60">
        <v>13918376.1831354</v>
      </c>
      <c r="Y12" s="25">
        <v>2644491.44</v>
      </c>
      <c r="Z12" s="25">
        <v>16562867.439999999</v>
      </c>
      <c r="AA12" s="25">
        <v>16562867.439999999</v>
      </c>
      <c r="AB12" s="25" t="s">
        <v>14</v>
      </c>
      <c r="AC12" s="38" t="s">
        <v>165</v>
      </c>
      <c r="AD12" s="39" t="s">
        <v>107</v>
      </c>
      <c r="AE12" s="40">
        <v>3423200</v>
      </c>
      <c r="AF12" s="25">
        <v>650408</v>
      </c>
      <c r="AG12" s="25">
        <v>4073608</v>
      </c>
      <c r="AH12" s="25">
        <v>4073608</v>
      </c>
      <c r="AI12" s="25" t="s">
        <v>14</v>
      </c>
      <c r="AJ12" s="38" t="s">
        <v>167</v>
      </c>
      <c r="AK12" s="39" t="s">
        <v>107</v>
      </c>
      <c r="AL12" s="40">
        <v>4100000</v>
      </c>
      <c r="AM12" s="25">
        <v>779000</v>
      </c>
      <c r="AN12" s="25">
        <v>4879000</v>
      </c>
      <c r="AO12" s="25">
        <v>4879000</v>
      </c>
      <c r="AP12" s="25" t="s">
        <v>170</v>
      </c>
      <c r="AQ12" s="38" t="s">
        <v>171</v>
      </c>
      <c r="AR12" s="66"/>
      <c r="AS12" s="83"/>
      <c r="AT12" s="25"/>
      <c r="AU12" s="25"/>
      <c r="AV12" s="25"/>
      <c r="AW12" s="25"/>
      <c r="AX12" s="38"/>
      <c r="AY12" s="59" t="s">
        <v>121</v>
      </c>
      <c r="AZ12" s="40">
        <v>6600000</v>
      </c>
      <c r="BA12" s="25">
        <v>1254000</v>
      </c>
      <c r="BB12" s="25">
        <v>7854000</v>
      </c>
      <c r="BC12" s="25">
        <v>7854000</v>
      </c>
      <c r="BD12" s="25" t="s">
        <v>14</v>
      </c>
      <c r="BE12" s="38" t="s">
        <v>180</v>
      </c>
      <c r="BF12" s="59" t="s">
        <v>126</v>
      </c>
      <c r="BG12" s="40">
        <v>3757000</v>
      </c>
      <c r="BH12" s="25">
        <v>713830</v>
      </c>
      <c r="BI12" s="25">
        <v>4470830</v>
      </c>
      <c r="BJ12" s="25">
        <v>4470830</v>
      </c>
      <c r="BK12" s="25">
        <v>12</v>
      </c>
      <c r="BL12" s="38">
        <v>90</v>
      </c>
      <c r="BM12" s="66"/>
      <c r="BN12" s="83"/>
      <c r="BO12" s="25"/>
      <c r="BP12" s="25"/>
      <c r="BQ12" s="25"/>
      <c r="BR12" s="25"/>
      <c r="BS12" s="38"/>
      <c r="BT12" s="92"/>
      <c r="BU12" s="93"/>
      <c r="BV12" s="25"/>
      <c r="BW12" s="25"/>
      <c r="BX12" s="25"/>
      <c r="BY12" s="25"/>
      <c r="BZ12" s="38"/>
      <c r="CA12" s="106" t="s">
        <v>143</v>
      </c>
      <c r="CB12" s="40">
        <v>6999103.1499999994</v>
      </c>
      <c r="CC12" s="25">
        <v>1329829.5984999998</v>
      </c>
      <c r="CD12" s="25">
        <v>8328932.7484999988</v>
      </c>
      <c r="CE12" s="25">
        <v>8328932.7484999988</v>
      </c>
      <c r="CF12" s="25" t="s">
        <v>14</v>
      </c>
      <c r="CG12" s="38" t="s">
        <v>185</v>
      </c>
      <c r="CH12" s="94"/>
      <c r="CI12" s="95"/>
      <c r="CJ12" s="25"/>
      <c r="CK12" s="25"/>
      <c r="CL12" s="25"/>
      <c r="CM12" s="25"/>
      <c r="CN12" s="38"/>
      <c r="CO12" s="107" t="s">
        <v>193</v>
      </c>
      <c r="CP12" s="40">
        <v>6186947</v>
      </c>
      <c r="CQ12" s="25">
        <v>1175519.93</v>
      </c>
      <c r="CR12" s="25">
        <v>7362466.9299999997</v>
      </c>
      <c r="CS12" s="25">
        <v>7362466.9299999997</v>
      </c>
      <c r="CT12" s="25" t="s">
        <v>24</v>
      </c>
      <c r="CU12" s="38" t="s">
        <v>23</v>
      </c>
      <c r="CV12" s="59" t="s">
        <v>209</v>
      </c>
      <c r="CW12" s="40">
        <v>3561000</v>
      </c>
      <c r="CX12" s="25">
        <v>676590</v>
      </c>
      <c r="CY12" s="25">
        <v>4237590</v>
      </c>
      <c r="CZ12" s="25">
        <v>4237590</v>
      </c>
      <c r="DA12" s="25" t="s">
        <v>17</v>
      </c>
      <c r="DB12" s="38">
        <v>60</v>
      </c>
      <c r="DC12" s="96"/>
      <c r="DD12" s="93"/>
      <c r="DE12" s="25"/>
      <c r="DF12" s="25"/>
      <c r="DG12" s="25"/>
      <c r="DH12" s="25"/>
      <c r="DI12" s="38"/>
      <c r="DJ12" s="136" t="s">
        <v>154</v>
      </c>
      <c r="DK12" s="40">
        <v>4495200</v>
      </c>
      <c r="DL12" s="137">
        <v>854088</v>
      </c>
      <c r="DM12" s="137">
        <v>5349288</v>
      </c>
      <c r="DN12" s="137">
        <v>5349288</v>
      </c>
      <c r="DO12" s="137" t="s">
        <v>216</v>
      </c>
      <c r="DP12" s="138" t="s">
        <v>217</v>
      </c>
      <c r="DQ12" s="9"/>
      <c r="DR12" s="146"/>
      <c r="DS12" s="147"/>
      <c r="DT12" s="140"/>
      <c r="DU12" s="25"/>
      <c r="DV12" s="25"/>
      <c r="DW12" s="116"/>
      <c r="DX12" s="121">
        <f t="shared" ref="DX12:DX23" si="0">MIN(L12,S12,Z12,AG12,AN12,AU12,BB12,BI12,BP12,BW12,CD12,CK12,CR12,CY12,DF12,DM12,DT12)</f>
        <v>4073608</v>
      </c>
      <c r="DY12" s="122" t="str">
        <f>IF(DX12=L12,$I$8,IF(DX12=S12,$P$8,IF(DX12=Z12,$W$8,IF(DX12=AG12,$AD$8,IF(DX12=AN12,$AK$8,IF(DX12=AU12,$AR$8,IF(DX12=BB12,AY9,IF(DX12=BB12,$AY$8,IF(DX12=BI12,$BF$8,IF(DX12=BP12,$BM$8,IF(DX12=BW12,$BT$8,IF(DX12=CD12,$CA$8,IF(DX12=CK12,$CH$8,IF(DX12=CR12,$CO$8,IF(DX12=CY12,$CV$8,IF(DX12=DF12,$DC$8,IF(DX12=DM12,$DJ$8,IF(DX12=DT12,$DQ$8))))))))))))))))))</f>
        <v xml:space="preserve">AVANTIKA COLOMBIA S.A.S  </v>
      </c>
      <c r="DZ12" s="119">
        <f t="shared" ref="DZ12:DZ24" si="1">DX12*H12</f>
        <v>4073608</v>
      </c>
    </row>
    <row r="13" spans="1:132" ht="180.75" thickBot="1" x14ac:dyDescent="0.3">
      <c r="C13" s="9">
        <v>3</v>
      </c>
      <c r="D13" s="10" t="s">
        <v>42</v>
      </c>
      <c r="E13" s="12" t="s">
        <v>43</v>
      </c>
      <c r="F13" s="11" t="s">
        <v>37</v>
      </c>
      <c r="G13" s="10" t="s">
        <v>44</v>
      </c>
      <c r="H13" s="19">
        <v>3</v>
      </c>
      <c r="I13" s="36"/>
      <c r="J13" s="37"/>
      <c r="K13" s="25"/>
      <c r="L13" s="25"/>
      <c r="M13" s="25"/>
      <c r="N13" s="25"/>
      <c r="O13" s="38"/>
      <c r="P13" s="39" t="s">
        <v>96</v>
      </c>
      <c r="Q13" s="40">
        <v>6195879</v>
      </c>
      <c r="R13" s="25">
        <v>1177217.01</v>
      </c>
      <c r="S13" s="25">
        <v>7373096.0099999998</v>
      </c>
      <c r="T13" s="25">
        <v>22119288.030000001</v>
      </c>
      <c r="U13" s="25" t="s">
        <v>14</v>
      </c>
      <c r="V13" s="38" t="s">
        <v>163</v>
      </c>
      <c r="W13" s="59" t="s">
        <v>105</v>
      </c>
      <c r="X13" s="60">
        <v>5018070.8364285603</v>
      </c>
      <c r="Y13" s="25">
        <v>953433.49</v>
      </c>
      <c r="Z13" s="25">
        <v>5971504.4900000002</v>
      </c>
      <c r="AA13" s="25">
        <v>17914513.469999999</v>
      </c>
      <c r="AB13" s="25" t="s">
        <v>14</v>
      </c>
      <c r="AC13" s="38" t="s">
        <v>165</v>
      </c>
      <c r="AD13" s="39"/>
      <c r="AE13" s="62"/>
      <c r="AF13" s="25"/>
      <c r="AG13" s="25"/>
      <c r="AH13" s="25"/>
      <c r="AI13" s="25"/>
      <c r="AJ13" s="38"/>
      <c r="AK13" s="39" t="s">
        <v>112</v>
      </c>
      <c r="AL13" s="40">
        <v>4651200</v>
      </c>
      <c r="AM13" s="25">
        <v>883728</v>
      </c>
      <c r="AN13" s="25">
        <v>5534928</v>
      </c>
      <c r="AO13" s="25">
        <v>16604784</v>
      </c>
      <c r="AP13" s="25" t="s">
        <v>172</v>
      </c>
      <c r="AQ13" s="38" t="s">
        <v>173</v>
      </c>
      <c r="AR13" s="59" t="s">
        <v>117</v>
      </c>
      <c r="AS13" s="40">
        <v>3520029</v>
      </c>
      <c r="AT13" s="25">
        <v>668805</v>
      </c>
      <c r="AU13" s="25">
        <v>4188834</v>
      </c>
      <c r="AV13" s="25">
        <v>12566503</v>
      </c>
      <c r="AW13" s="25" t="s">
        <v>176</v>
      </c>
      <c r="AX13" s="38" t="s">
        <v>177</v>
      </c>
      <c r="AY13" s="59"/>
      <c r="AZ13" s="62"/>
      <c r="BA13" s="25" t="s">
        <v>181</v>
      </c>
      <c r="BB13" s="25" t="s">
        <v>181</v>
      </c>
      <c r="BC13" s="25" t="s">
        <v>181</v>
      </c>
      <c r="BD13" s="25" t="s">
        <v>181</v>
      </c>
      <c r="BE13" s="38" t="s">
        <v>181</v>
      </c>
      <c r="BF13" s="59" t="s">
        <v>127</v>
      </c>
      <c r="BG13" s="40">
        <v>4000000</v>
      </c>
      <c r="BH13" s="25">
        <v>760000</v>
      </c>
      <c r="BI13" s="25">
        <v>4760000</v>
      </c>
      <c r="BJ13" s="25">
        <v>14280000</v>
      </c>
      <c r="BK13" s="25">
        <v>12</v>
      </c>
      <c r="BL13" s="38">
        <v>90</v>
      </c>
      <c r="BM13" s="66"/>
      <c r="BN13" s="83"/>
      <c r="BO13" s="25"/>
      <c r="BP13" s="25"/>
      <c r="BQ13" s="25"/>
      <c r="BR13" s="25"/>
      <c r="BS13" s="38"/>
      <c r="BT13" s="92"/>
      <c r="BU13" s="93"/>
      <c r="BV13" s="25"/>
      <c r="BW13" s="25"/>
      <c r="BX13" s="25"/>
      <c r="BY13" s="25"/>
      <c r="BZ13" s="38"/>
      <c r="CA13" s="66"/>
      <c r="CB13" s="83"/>
      <c r="CC13" s="25"/>
      <c r="CD13" s="25"/>
      <c r="CE13" s="25"/>
      <c r="CF13" s="25"/>
      <c r="CG13" s="38"/>
      <c r="CH13" s="92"/>
      <c r="CI13" s="97"/>
      <c r="CJ13" s="25"/>
      <c r="CK13" s="25"/>
      <c r="CL13" s="25"/>
      <c r="CM13" s="25"/>
      <c r="CN13" s="38"/>
      <c r="CO13" s="107" t="s">
        <v>194</v>
      </c>
      <c r="CP13" s="40">
        <v>5117895</v>
      </c>
      <c r="CQ13" s="25">
        <v>972400.05</v>
      </c>
      <c r="CR13" s="25">
        <v>6090295.0499999998</v>
      </c>
      <c r="CS13" s="25">
        <v>18270885.149999999</v>
      </c>
      <c r="CT13" s="25" t="s">
        <v>24</v>
      </c>
      <c r="CU13" s="38" t="s">
        <v>25</v>
      </c>
      <c r="CV13" s="59" t="s">
        <v>210</v>
      </c>
      <c r="CW13" s="40">
        <v>4435000</v>
      </c>
      <c r="CX13" s="25">
        <v>842650</v>
      </c>
      <c r="CY13" s="25">
        <v>5277650</v>
      </c>
      <c r="CZ13" s="25">
        <v>15832950</v>
      </c>
      <c r="DA13" s="25" t="s">
        <v>211</v>
      </c>
      <c r="DB13" s="38">
        <v>60</v>
      </c>
      <c r="DC13" s="98" t="s">
        <v>151</v>
      </c>
      <c r="DD13" s="40">
        <v>5944167</v>
      </c>
      <c r="DE13" s="25">
        <v>1129391.73</v>
      </c>
      <c r="DF13" s="25">
        <v>7073558.7300000004</v>
      </c>
      <c r="DG13" s="25">
        <v>21220676.190000001</v>
      </c>
      <c r="DH13" s="25" t="s">
        <v>15</v>
      </c>
      <c r="DI13" s="38" t="s">
        <v>214</v>
      </c>
      <c r="DJ13" s="59" t="s">
        <v>155</v>
      </c>
      <c r="DK13" s="40">
        <v>3600000</v>
      </c>
      <c r="DL13" s="25">
        <v>684000</v>
      </c>
      <c r="DM13" s="25">
        <v>4284000</v>
      </c>
      <c r="DN13" s="25">
        <v>12852000</v>
      </c>
      <c r="DO13" s="25" t="s">
        <v>216</v>
      </c>
      <c r="DP13" s="116" t="s">
        <v>218</v>
      </c>
      <c r="DQ13" s="134"/>
      <c r="DR13" s="148"/>
      <c r="DS13" s="148"/>
      <c r="DT13" s="140"/>
      <c r="DU13" s="25"/>
      <c r="DV13" s="25"/>
      <c r="DW13" s="116"/>
      <c r="DX13" s="121">
        <f t="shared" si="0"/>
        <v>4188834</v>
      </c>
      <c r="DY13" s="122" t="str">
        <f t="shared" ref="DY13:DY23" si="2">IF(DX13=L13,$I$8,IF(DX13=S13,$P$8,IF(DX13=Z13,$W$8,IF(DX13=AG13,$AD$8,IF(DX13=AN13,$AK$8,IF(DX13=AU13,$AR$8,IF(DX13=BB13,AY10,IF(DX13=BB13,$AY$8,IF(DX13=BI13,$BF$8,IF(DX13=BP13,$BM$8,IF(DX13=BW13,$BT$8,IF(DX13=CD13,$CA$8,IF(DX13=CK13,$CH$8,IF(DX13=CR13,$CO$8,IF(DX13=CY13,$CV$8,IF(DX13=DF13,$DC$8,IF(DX13=DM13,$DJ$8,IF(DX13=DT13,$DQ$8))))))))))))))))))</f>
        <v>KAIKA S.A.S</v>
      </c>
      <c r="DZ13" s="119">
        <f t="shared" si="1"/>
        <v>12566502</v>
      </c>
    </row>
    <row r="14" spans="1:132" ht="135.75" thickBot="1" x14ac:dyDescent="0.3">
      <c r="C14" s="9">
        <v>4</v>
      </c>
      <c r="D14" s="10" t="s">
        <v>45</v>
      </c>
      <c r="E14" s="10" t="s">
        <v>46</v>
      </c>
      <c r="F14" s="11" t="s">
        <v>37</v>
      </c>
      <c r="G14" s="10" t="s">
        <v>47</v>
      </c>
      <c r="H14" s="19">
        <v>1</v>
      </c>
      <c r="I14" s="36"/>
      <c r="J14" s="37"/>
      <c r="K14" s="25"/>
      <c r="L14" s="25"/>
      <c r="M14" s="25"/>
      <c r="N14" s="25"/>
      <c r="O14" s="38"/>
      <c r="P14" s="39" t="s">
        <v>97</v>
      </c>
      <c r="Q14" s="40">
        <v>8732016</v>
      </c>
      <c r="R14" s="25">
        <v>1659083.04</v>
      </c>
      <c r="S14" s="25">
        <v>10391099.039999999</v>
      </c>
      <c r="T14" s="25">
        <v>10391099.039999999</v>
      </c>
      <c r="U14" s="25" t="s">
        <v>14</v>
      </c>
      <c r="V14" s="38" t="s">
        <v>163</v>
      </c>
      <c r="W14" s="59"/>
      <c r="X14" s="86"/>
      <c r="Y14" s="25"/>
      <c r="Z14" s="25"/>
      <c r="AA14" s="25"/>
      <c r="AB14" s="25"/>
      <c r="AC14" s="38"/>
      <c r="AD14" s="39"/>
      <c r="AE14" s="62"/>
      <c r="AF14" s="25"/>
      <c r="AG14" s="25"/>
      <c r="AH14" s="25"/>
      <c r="AI14" s="25"/>
      <c r="AJ14" s="38"/>
      <c r="AK14" s="39" t="s">
        <v>113</v>
      </c>
      <c r="AL14" s="40">
        <v>7187600</v>
      </c>
      <c r="AM14" s="25">
        <v>1365644</v>
      </c>
      <c r="AN14" s="25">
        <v>8553244</v>
      </c>
      <c r="AO14" s="25">
        <v>8553244</v>
      </c>
      <c r="AP14" s="25" t="s">
        <v>170</v>
      </c>
      <c r="AQ14" s="38" t="s">
        <v>173</v>
      </c>
      <c r="AR14" s="59" t="s">
        <v>118</v>
      </c>
      <c r="AS14" s="40">
        <v>4354406</v>
      </c>
      <c r="AT14" s="25">
        <v>827337</v>
      </c>
      <c r="AU14" s="25">
        <v>5181743</v>
      </c>
      <c r="AV14" s="25">
        <v>5181743</v>
      </c>
      <c r="AW14" s="25" t="s">
        <v>178</v>
      </c>
      <c r="AX14" s="38" t="s">
        <v>177</v>
      </c>
      <c r="AY14" s="59"/>
      <c r="AZ14" s="62" t="s">
        <v>182</v>
      </c>
      <c r="BA14" s="25"/>
      <c r="BB14" s="25"/>
      <c r="BC14" s="25"/>
      <c r="BD14" s="25"/>
      <c r="BE14" s="38"/>
      <c r="BF14" s="59" t="s">
        <v>128</v>
      </c>
      <c r="BG14" s="40">
        <v>6200000</v>
      </c>
      <c r="BH14" s="25">
        <v>1178000</v>
      </c>
      <c r="BI14" s="25">
        <v>7378000</v>
      </c>
      <c r="BJ14" s="25">
        <v>7378000</v>
      </c>
      <c r="BK14" s="25">
        <v>12</v>
      </c>
      <c r="BL14" s="38">
        <v>90</v>
      </c>
      <c r="BM14" s="66"/>
      <c r="BN14" s="83"/>
      <c r="BO14" s="25"/>
      <c r="BP14" s="25"/>
      <c r="BQ14" s="25"/>
      <c r="BR14" s="25"/>
      <c r="BS14" s="38"/>
      <c r="BT14" s="92"/>
      <c r="BU14" s="93"/>
      <c r="BV14" s="25"/>
      <c r="BW14" s="25"/>
      <c r="BX14" s="25"/>
      <c r="BY14" s="25"/>
      <c r="BZ14" s="38"/>
      <c r="CA14" s="66"/>
      <c r="CB14" s="83"/>
      <c r="CC14" s="25"/>
      <c r="CD14" s="25"/>
      <c r="CE14" s="25"/>
      <c r="CF14" s="25"/>
      <c r="CG14" s="38"/>
      <c r="CH14" s="92"/>
      <c r="CI14" s="97"/>
      <c r="CJ14" s="25"/>
      <c r="CK14" s="25"/>
      <c r="CL14" s="25"/>
      <c r="CM14" s="25"/>
      <c r="CN14" s="38"/>
      <c r="CO14" s="107" t="s">
        <v>195</v>
      </c>
      <c r="CP14" s="40">
        <v>8147874</v>
      </c>
      <c r="CQ14" s="25">
        <v>1548096.06</v>
      </c>
      <c r="CR14" s="25">
        <v>9695970.0600000005</v>
      </c>
      <c r="CS14" s="25">
        <v>9695970.0600000005</v>
      </c>
      <c r="CT14" s="25" t="s">
        <v>24</v>
      </c>
      <c r="CU14" s="38" t="s">
        <v>196</v>
      </c>
      <c r="CV14" s="59"/>
      <c r="CW14" s="93"/>
      <c r="CX14" s="25"/>
      <c r="CY14" s="25"/>
      <c r="CZ14" s="25"/>
      <c r="DA14" s="25"/>
      <c r="DB14" s="38"/>
      <c r="DC14" s="96"/>
      <c r="DD14" s="93"/>
      <c r="DE14" s="25"/>
      <c r="DF14" s="25"/>
      <c r="DG14" s="25"/>
      <c r="DH14" s="25"/>
      <c r="DI14" s="38"/>
      <c r="DJ14" s="59" t="s">
        <v>156</v>
      </c>
      <c r="DK14" s="40">
        <v>5511000</v>
      </c>
      <c r="DL14" s="25">
        <v>1047090</v>
      </c>
      <c r="DM14" s="25">
        <v>6558090</v>
      </c>
      <c r="DN14" s="25">
        <v>6558090</v>
      </c>
      <c r="DO14" s="25" t="s">
        <v>216</v>
      </c>
      <c r="DP14" s="116" t="s">
        <v>217</v>
      </c>
      <c r="DQ14" s="133" t="s">
        <v>223</v>
      </c>
      <c r="DR14" s="149">
        <v>3770000</v>
      </c>
      <c r="DS14" s="150">
        <v>716300</v>
      </c>
      <c r="DT14" s="140">
        <v>4486300</v>
      </c>
      <c r="DU14" s="25">
        <v>4486300</v>
      </c>
      <c r="DV14" s="25" t="s">
        <v>227</v>
      </c>
      <c r="DW14" s="116" t="s">
        <v>228</v>
      </c>
      <c r="DX14" s="121">
        <f t="shared" si="0"/>
        <v>4486300</v>
      </c>
      <c r="DY14" s="122" t="str">
        <f>IF(DX14=L14,$I$8,IF(DX14=S14,$P$8,IF(DX14=Z14,$W$8,IF(DX14=AG14,$AD$8,IF(DX14=AN14,$AK$8,IF(DX14=AU14,$AR$8,IF(DX14=BB14,AY11,IF(DX14=BB14,$AY$8,IF(DX14=BI14,$BF$8,IF(DX14=BP14,$BM$8,IF(DX14=BW14,$BT$8,IF(DX14=CD14,$CA$8,IF(DX14=CK14,$CH$8,IF(DX14=CR14,$CO$8,IF(DX14=CY14,$CV$8,IF(DX14=DF14,$DC$8,IF(DX14=DM14,$DJ$8,IF(DX14=DT14,$DQ$8))))))))))))))))))</f>
        <v>KASAI S.A.S</v>
      </c>
      <c r="DZ14" s="119">
        <f t="shared" si="1"/>
        <v>4486300</v>
      </c>
      <c r="EB14" s="87"/>
    </row>
    <row r="15" spans="1:132" ht="345.75" thickBot="1" x14ac:dyDescent="0.3">
      <c r="C15" s="9">
        <v>5</v>
      </c>
      <c r="D15" s="10" t="s">
        <v>48</v>
      </c>
      <c r="E15" s="10" t="s">
        <v>49</v>
      </c>
      <c r="F15" s="11" t="s">
        <v>37</v>
      </c>
      <c r="G15" s="10" t="s">
        <v>50</v>
      </c>
      <c r="H15" s="19">
        <v>1</v>
      </c>
      <c r="I15" s="39" t="s">
        <v>91</v>
      </c>
      <c r="J15" s="40">
        <v>27100000</v>
      </c>
      <c r="K15" s="25">
        <v>5149000</v>
      </c>
      <c r="L15" s="25">
        <v>32249000</v>
      </c>
      <c r="M15" s="25">
        <v>32249000</v>
      </c>
      <c r="N15" s="25" t="s">
        <v>15</v>
      </c>
      <c r="O15" s="38" t="s">
        <v>18</v>
      </c>
      <c r="P15" s="39"/>
      <c r="Q15" s="37"/>
      <c r="R15" s="25"/>
      <c r="S15" s="25"/>
      <c r="T15" s="25"/>
      <c r="U15" s="25"/>
      <c r="V15" s="38"/>
      <c r="W15" s="59"/>
      <c r="X15" s="62"/>
      <c r="Y15" s="25"/>
      <c r="Z15" s="25"/>
      <c r="AA15" s="25"/>
      <c r="AB15" s="25"/>
      <c r="AC15" s="38"/>
      <c r="AD15" s="39"/>
      <c r="AE15" s="62"/>
      <c r="AF15" s="25"/>
      <c r="AG15" s="25"/>
      <c r="AH15" s="25"/>
      <c r="AI15" s="25"/>
      <c r="AJ15" s="38"/>
      <c r="AK15" s="39"/>
      <c r="AL15" s="62"/>
      <c r="AM15" s="25"/>
      <c r="AN15" s="25"/>
      <c r="AO15" s="25"/>
      <c r="AP15" s="25"/>
      <c r="AQ15" s="38"/>
      <c r="AR15" s="66"/>
      <c r="AS15" s="83"/>
      <c r="AT15" s="25"/>
      <c r="AU15" s="25"/>
      <c r="AV15" s="25"/>
      <c r="AW15" s="25"/>
      <c r="AX15" s="38"/>
      <c r="AY15" s="66"/>
      <c r="AZ15" s="62"/>
      <c r="BA15" s="25"/>
      <c r="BB15" s="25"/>
      <c r="BC15" s="25"/>
      <c r="BD15" s="25"/>
      <c r="BE15" s="38"/>
      <c r="BF15" s="59" t="s">
        <v>129</v>
      </c>
      <c r="BG15" s="40">
        <v>38800000</v>
      </c>
      <c r="BH15" s="25">
        <v>7372000</v>
      </c>
      <c r="BI15" s="25">
        <v>46172000</v>
      </c>
      <c r="BJ15" s="25">
        <v>46172000</v>
      </c>
      <c r="BK15" s="25" t="s">
        <v>20</v>
      </c>
      <c r="BL15" s="38">
        <v>90</v>
      </c>
      <c r="BM15" s="66"/>
      <c r="BN15" s="83"/>
      <c r="BO15" s="25"/>
      <c r="BP15" s="25"/>
      <c r="BQ15" s="25"/>
      <c r="BR15" s="25"/>
      <c r="BS15" s="38"/>
      <c r="BT15" s="92"/>
      <c r="BU15" s="93"/>
      <c r="BV15" s="25"/>
      <c r="BW15" s="25"/>
      <c r="BX15" s="25"/>
      <c r="BY15" s="25"/>
      <c r="BZ15" s="38"/>
      <c r="CA15" s="66"/>
      <c r="CB15" s="83"/>
      <c r="CC15" s="25"/>
      <c r="CD15" s="25"/>
      <c r="CE15" s="25"/>
      <c r="CF15" s="25"/>
      <c r="CG15" s="38"/>
      <c r="CH15" s="92"/>
      <c r="CI15" s="97"/>
      <c r="CJ15" s="25"/>
      <c r="CK15" s="25"/>
      <c r="CL15" s="25"/>
      <c r="CM15" s="25"/>
      <c r="CN15" s="38"/>
      <c r="CO15" s="107"/>
      <c r="CP15" s="110"/>
      <c r="CQ15" s="25"/>
      <c r="CR15" s="25"/>
      <c r="CS15" s="25"/>
      <c r="CT15" s="25"/>
      <c r="CU15" s="38"/>
      <c r="CV15" s="59" t="s">
        <v>212</v>
      </c>
      <c r="CW15" s="40">
        <v>20102300</v>
      </c>
      <c r="CX15" s="25">
        <v>3819437</v>
      </c>
      <c r="CY15" s="25">
        <v>23921737</v>
      </c>
      <c r="CZ15" s="25">
        <v>23921737</v>
      </c>
      <c r="DA15" s="25" t="s">
        <v>19</v>
      </c>
      <c r="DB15" s="38">
        <v>60</v>
      </c>
      <c r="DC15" s="96"/>
      <c r="DD15" s="93"/>
      <c r="DE15" s="25"/>
      <c r="DF15" s="25"/>
      <c r="DG15" s="25"/>
      <c r="DH15" s="25"/>
      <c r="DI15" s="38"/>
      <c r="DJ15" s="59"/>
      <c r="DK15" s="83"/>
      <c r="DL15" s="25"/>
      <c r="DM15" s="25"/>
      <c r="DN15" s="25"/>
      <c r="DO15" s="25"/>
      <c r="DP15" s="116"/>
      <c r="DQ15" s="9"/>
      <c r="DR15" s="146"/>
      <c r="DS15" s="147"/>
      <c r="DT15" s="140"/>
      <c r="DU15" s="25"/>
      <c r="DV15" s="25"/>
      <c r="DW15" s="116"/>
      <c r="DX15" s="121">
        <f t="shared" si="0"/>
        <v>23921737</v>
      </c>
      <c r="DY15" s="122" t="str">
        <f t="shared" si="2"/>
        <v>EQUIPOS Y LABORATORIO DE COLOMBIA S.A.S</v>
      </c>
      <c r="DZ15" s="119">
        <f t="shared" si="1"/>
        <v>23921737</v>
      </c>
    </row>
    <row r="16" spans="1:132" ht="345.75" customHeight="1" thickBot="1" x14ac:dyDescent="0.3">
      <c r="C16" s="9">
        <v>6</v>
      </c>
      <c r="D16" s="10" t="s">
        <v>51</v>
      </c>
      <c r="E16" s="10" t="s">
        <v>52</v>
      </c>
      <c r="F16" s="11" t="s">
        <v>37</v>
      </c>
      <c r="G16" s="10" t="s">
        <v>53</v>
      </c>
      <c r="H16" s="19">
        <v>1</v>
      </c>
      <c r="I16" s="36"/>
      <c r="J16" s="37"/>
      <c r="K16" s="25"/>
      <c r="L16" s="25"/>
      <c r="M16" s="25"/>
      <c r="N16" s="25"/>
      <c r="O16" s="38"/>
      <c r="P16" s="39" t="s">
        <v>98</v>
      </c>
      <c r="Q16" s="40">
        <v>27436450</v>
      </c>
      <c r="R16" s="25">
        <v>5212925.5</v>
      </c>
      <c r="S16" s="25">
        <v>32649375.5</v>
      </c>
      <c r="T16" s="25">
        <v>32649375.5</v>
      </c>
      <c r="U16" s="25" t="s">
        <v>14</v>
      </c>
      <c r="V16" s="38" t="s">
        <v>162</v>
      </c>
      <c r="W16" s="59"/>
      <c r="X16" s="62"/>
      <c r="Y16" s="25"/>
      <c r="Z16" s="25"/>
      <c r="AA16" s="25"/>
      <c r="AB16" s="25"/>
      <c r="AC16" s="38"/>
      <c r="AD16" s="39"/>
      <c r="AE16" s="62"/>
      <c r="AF16" s="25"/>
      <c r="AG16" s="25"/>
      <c r="AH16" s="25"/>
      <c r="AI16" s="25"/>
      <c r="AJ16" s="38"/>
      <c r="AK16" s="39"/>
      <c r="AL16" s="62"/>
      <c r="AM16" s="25"/>
      <c r="AN16" s="25"/>
      <c r="AO16" s="25"/>
      <c r="AP16" s="25"/>
      <c r="AQ16" s="38"/>
      <c r="AR16" s="66"/>
      <c r="AS16" s="83"/>
      <c r="AT16" s="25"/>
      <c r="AU16" s="25"/>
      <c r="AV16" s="25"/>
      <c r="AW16" s="25"/>
      <c r="AX16" s="38"/>
      <c r="AY16" s="66"/>
      <c r="AZ16" s="62"/>
      <c r="BA16" s="25"/>
      <c r="BB16" s="25"/>
      <c r="BC16" s="25"/>
      <c r="BD16" s="25"/>
      <c r="BE16" s="38"/>
      <c r="BF16" s="59" t="s">
        <v>130</v>
      </c>
      <c r="BG16" s="40">
        <v>6600000</v>
      </c>
      <c r="BH16" s="25">
        <v>1254000</v>
      </c>
      <c r="BI16" s="25">
        <v>7854000</v>
      </c>
      <c r="BJ16" s="25">
        <v>7854000</v>
      </c>
      <c r="BK16" s="25">
        <v>12</v>
      </c>
      <c r="BL16" s="38">
        <v>90</v>
      </c>
      <c r="BM16" s="66"/>
      <c r="BN16" s="83"/>
      <c r="BO16" s="25"/>
      <c r="BP16" s="25"/>
      <c r="BQ16" s="25"/>
      <c r="BR16" s="25"/>
      <c r="BS16" s="38"/>
      <c r="BT16" s="92"/>
      <c r="BU16" s="93"/>
      <c r="BV16" s="25"/>
      <c r="BW16" s="25"/>
      <c r="BX16" s="25"/>
      <c r="BY16" s="25"/>
      <c r="BZ16" s="38"/>
      <c r="CA16" s="107" t="s">
        <v>144</v>
      </c>
      <c r="CB16" s="40">
        <v>30048061.099999998</v>
      </c>
      <c r="CC16" s="25">
        <v>5709131.6089999992</v>
      </c>
      <c r="CD16" s="25">
        <v>35757192.708999999</v>
      </c>
      <c r="CE16" s="25">
        <v>35757192.708999999</v>
      </c>
      <c r="CF16" s="25" t="s">
        <v>14</v>
      </c>
      <c r="CG16" s="38" t="s">
        <v>185</v>
      </c>
      <c r="CH16" s="39" t="s">
        <v>190</v>
      </c>
      <c r="CI16" s="40">
        <v>10460000</v>
      </c>
      <c r="CJ16" s="25">
        <v>1987400</v>
      </c>
      <c r="CK16" s="25">
        <v>12447400</v>
      </c>
      <c r="CL16" s="25">
        <v>12447400</v>
      </c>
      <c r="CM16" s="25" t="s">
        <v>189</v>
      </c>
      <c r="CN16" s="38" t="s">
        <v>26</v>
      </c>
      <c r="CO16" s="107" t="s">
        <v>197</v>
      </c>
      <c r="CP16" s="40">
        <v>10182801</v>
      </c>
      <c r="CQ16" s="25">
        <v>1934732.19</v>
      </c>
      <c r="CR16" s="25">
        <v>12117533.189999999</v>
      </c>
      <c r="CS16" s="25">
        <v>12117533.189999999</v>
      </c>
      <c r="CT16" s="25" t="s">
        <v>24</v>
      </c>
      <c r="CU16" s="38" t="s">
        <v>196</v>
      </c>
      <c r="CV16" s="59" t="s">
        <v>231</v>
      </c>
      <c r="CW16" s="60">
        <v>8955300</v>
      </c>
      <c r="CX16" s="25">
        <v>1701507</v>
      </c>
      <c r="CY16" s="25">
        <v>10656807</v>
      </c>
      <c r="CZ16" s="25">
        <v>10656807</v>
      </c>
      <c r="DA16" s="25" t="s">
        <v>19</v>
      </c>
      <c r="DB16" s="155">
        <v>60</v>
      </c>
      <c r="DC16" s="96"/>
      <c r="DD16" s="93"/>
      <c r="DE16" s="25"/>
      <c r="DF16" s="25"/>
      <c r="DG16" s="25"/>
      <c r="DH16" s="25"/>
      <c r="DI16" s="38"/>
      <c r="DJ16" s="59"/>
      <c r="DK16" s="83"/>
      <c r="DL16" s="25"/>
      <c r="DM16" s="25"/>
      <c r="DN16" s="25"/>
      <c r="DO16" s="25"/>
      <c r="DP16" s="116"/>
      <c r="DQ16" s="9"/>
      <c r="DR16" s="146"/>
      <c r="DS16" s="147"/>
      <c r="DT16" s="140"/>
      <c r="DU16" s="25"/>
      <c r="DV16" s="25"/>
      <c r="DW16" s="116"/>
      <c r="DX16" s="121">
        <f>MIN(L16,S16,Z16,AG16,AN16,AU16,BB16,BI16,BP16,BW16,CD16,CK16,CR16,CY16,DF16,DM16,DT16)</f>
        <v>7854000</v>
      </c>
      <c r="DY16" s="122" t="str">
        <f>IF(DX16=L16,$I$8,IF(DX16=S16,$P$8,IF(DX16=Z16,$W$8,IF(DX16=AG16,$AD$8,IF(DX16=AN16,$AK$8,IF(DX16=AU16,$AR$8,IF(DX16=BB16,AY13,IF(DX16=BB16,$AY$8,IF(DX16=BI16,$BF$8,IF(DX16=BP16,$BM$8,IF(DX16=BW16,$BT$8,IF(DX16=CD16,$CA$8,IF(DX16=CK16,$CH$8,IF(DX16=CR16,$CO$8,IF(DX16=CY16,$CV$8,IF(DX16=DF16,$DC$8,IF(DX16=DM16,$DJ$8,IF(DX16=DT16,$DQ$8))))))))))))))))))</f>
        <v>SCIENTIFIC PRODUCTS</v>
      </c>
      <c r="DZ16" s="119">
        <f t="shared" si="1"/>
        <v>7854000</v>
      </c>
    </row>
    <row r="17" spans="3:130" ht="180.75" thickBot="1" x14ac:dyDescent="0.3">
      <c r="C17" s="9">
        <v>7</v>
      </c>
      <c r="D17" s="10" t="s">
        <v>54</v>
      </c>
      <c r="E17" s="10" t="s">
        <v>55</v>
      </c>
      <c r="F17" s="11" t="s">
        <v>37</v>
      </c>
      <c r="G17" s="10" t="s">
        <v>56</v>
      </c>
      <c r="H17" s="19">
        <v>2</v>
      </c>
      <c r="I17" s="36"/>
      <c r="J17" s="37"/>
      <c r="K17" s="25"/>
      <c r="L17" s="25"/>
      <c r="M17" s="25"/>
      <c r="N17" s="25"/>
      <c r="O17" s="38"/>
      <c r="P17" s="39" t="s">
        <v>99</v>
      </c>
      <c r="Q17" s="40">
        <v>4028760</v>
      </c>
      <c r="R17" s="25">
        <v>765464.4</v>
      </c>
      <c r="S17" s="25">
        <v>4794224.4000000004</v>
      </c>
      <c r="T17" s="25">
        <v>9588448.8000000007</v>
      </c>
      <c r="U17" s="25" t="s">
        <v>14</v>
      </c>
      <c r="V17" s="38" t="s">
        <v>162</v>
      </c>
      <c r="W17" s="59"/>
      <c r="X17" s="62"/>
      <c r="Y17" s="25"/>
      <c r="Z17" s="25"/>
      <c r="AA17" s="25"/>
      <c r="AB17" s="25"/>
      <c r="AC17" s="38"/>
      <c r="AD17" s="39" t="s">
        <v>108</v>
      </c>
      <c r="AE17" s="40">
        <v>7716500</v>
      </c>
      <c r="AF17" s="25">
        <v>1466135</v>
      </c>
      <c r="AG17" s="25">
        <v>9182635</v>
      </c>
      <c r="AH17" s="25">
        <v>18365270</v>
      </c>
      <c r="AI17" s="25" t="s">
        <v>14</v>
      </c>
      <c r="AJ17" s="38" t="s">
        <v>163</v>
      </c>
      <c r="AK17" s="39"/>
      <c r="AL17" s="62"/>
      <c r="AM17" s="25"/>
      <c r="AN17" s="25"/>
      <c r="AO17" s="25"/>
      <c r="AP17" s="25"/>
      <c r="AQ17" s="38"/>
      <c r="AR17" s="39" t="s">
        <v>119</v>
      </c>
      <c r="AS17" s="40">
        <v>6096640</v>
      </c>
      <c r="AT17" s="25">
        <v>1158361</v>
      </c>
      <c r="AU17" s="25">
        <v>7255001</v>
      </c>
      <c r="AV17" s="25">
        <v>14510002</v>
      </c>
      <c r="AW17" s="25" t="s">
        <v>176</v>
      </c>
      <c r="AX17" s="38" t="s">
        <v>179</v>
      </c>
      <c r="AY17" s="66"/>
      <c r="AZ17" s="62"/>
      <c r="BA17" s="25"/>
      <c r="BB17" s="25"/>
      <c r="BC17" s="25"/>
      <c r="BD17" s="25"/>
      <c r="BE17" s="38"/>
      <c r="BF17" s="59" t="s">
        <v>131</v>
      </c>
      <c r="BG17" s="40">
        <v>4929000</v>
      </c>
      <c r="BH17" s="25">
        <v>936510</v>
      </c>
      <c r="BI17" s="25">
        <v>5865510</v>
      </c>
      <c r="BJ17" s="25">
        <v>11731020</v>
      </c>
      <c r="BK17" s="25">
        <v>12</v>
      </c>
      <c r="BL17" s="38">
        <v>90</v>
      </c>
      <c r="BM17" s="59" t="s">
        <v>138</v>
      </c>
      <c r="BN17" s="40">
        <v>7980000</v>
      </c>
      <c r="BO17" s="25">
        <v>1516200</v>
      </c>
      <c r="BP17" s="25">
        <v>9496200</v>
      </c>
      <c r="BQ17" s="25">
        <v>18992400</v>
      </c>
      <c r="BR17" s="25" t="s">
        <v>184</v>
      </c>
      <c r="BS17" s="38" t="s">
        <v>29</v>
      </c>
      <c r="BT17" s="92"/>
      <c r="BU17" s="93"/>
      <c r="BV17" s="25"/>
      <c r="BW17" s="25"/>
      <c r="BX17" s="25"/>
      <c r="BY17" s="25"/>
      <c r="BZ17" s="38"/>
      <c r="CA17" s="107" t="s">
        <v>145</v>
      </c>
      <c r="CB17" s="40">
        <v>8488480</v>
      </c>
      <c r="CC17" s="25">
        <v>1612811.2</v>
      </c>
      <c r="CD17" s="25">
        <v>10101291.199999999</v>
      </c>
      <c r="CE17" s="25">
        <v>20202582.399999999</v>
      </c>
      <c r="CF17" s="25" t="s">
        <v>14</v>
      </c>
      <c r="CG17" s="38" t="s">
        <v>185</v>
      </c>
      <c r="CH17" s="92"/>
      <c r="CI17" s="97"/>
      <c r="CJ17" s="25"/>
      <c r="CK17" s="25"/>
      <c r="CL17" s="25"/>
      <c r="CM17" s="25"/>
      <c r="CN17" s="38"/>
      <c r="CO17" s="107" t="s">
        <v>198</v>
      </c>
      <c r="CP17" s="40">
        <v>5723276</v>
      </c>
      <c r="CQ17" s="25">
        <v>1087422.44</v>
      </c>
      <c r="CR17" s="25">
        <v>6810698.4399999995</v>
      </c>
      <c r="CS17" s="25">
        <v>13621396.879999999</v>
      </c>
      <c r="CT17" s="25" t="s">
        <v>199</v>
      </c>
      <c r="CU17" s="38" t="s">
        <v>25</v>
      </c>
      <c r="CV17" s="59" t="s">
        <v>213</v>
      </c>
      <c r="CW17" s="40">
        <v>5500000</v>
      </c>
      <c r="CX17" s="25">
        <v>1045000</v>
      </c>
      <c r="CY17" s="25">
        <v>6545000</v>
      </c>
      <c r="CZ17" s="25">
        <v>13090000</v>
      </c>
      <c r="DA17" s="25" t="s">
        <v>17</v>
      </c>
      <c r="DB17" s="38">
        <v>60</v>
      </c>
      <c r="DC17" s="98" t="s">
        <v>152</v>
      </c>
      <c r="DD17" s="40">
        <v>7503750</v>
      </c>
      <c r="DE17" s="25">
        <v>1425712.5</v>
      </c>
      <c r="DF17" s="25">
        <v>8929462.5</v>
      </c>
      <c r="DG17" s="25">
        <v>17858925</v>
      </c>
      <c r="DH17" s="25" t="s">
        <v>15</v>
      </c>
      <c r="DI17" s="38" t="s">
        <v>16</v>
      </c>
      <c r="DJ17" s="59"/>
      <c r="DK17" s="83"/>
      <c r="DL17" s="25"/>
      <c r="DM17" s="25"/>
      <c r="DN17" s="25"/>
      <c r="DO17" s="25"/>
      <c r="DP17" s="116"/>
      <c r="DQ17" s="133" t="s">
        <v>224</v>
      </c>
      <c r="DR17" s="149">
        <v>3854000</v>
      </c>
      <c r="DS17" s="150">
        <v>732260</v>
      </c>
      <c r="DT17" s="140">
        <v>4586260</v>
      </c>
      <c r="DU17" s="25">
        <v>9172520</v>
      </c>
      <c r="DV17" s="25" t="s">
        <v>227</v>
      </c>
      <c r="DW17" s="116" t="s">
        <v>229</v>
      </c>
      <c r="DX17" s="121">
        <f t="shared" si="0"/>
        <v>4586260</v>
      </c>
      <c r="DY17" s="122" t="str">
        <f t="shared" si="2"/>
        <v>KASAI S.A.S</v>
      </c>
      <c r="DZ17" s="119">
        <f t="shared" si="1"/>
        <v>9172520</v>
      </c>
    </row>
    <row r="18" spans="3:130" ht="204" customHeight="1" thickBot="1" x14ac:dyDescent="0.3">
      <c r="C18" s="9">
        <v>8</v>
      </c>
      <c r="D18" s="10" t="s">
        <v>57</v>
      </c>
      <c r="E18" s="12" t="s">
        <v>58</v>
      </c>
      <c r="F18" s="11" t="s">
        <v>37</v>
      </c>
      <c r="G18" s="13" t="s">
        <v>59</v>
      </c>
      <c r="H18" s="19">
        <v>2</v>
      </c>
      <c r="I18" s="39" t="s">
        <v>92</v>
      </c>
      <c r="J18" s="40">
        <v>2300000</v>
      </c>
      <c r="K18" s="25">
        <v>437000</v>
      </c>
      <c r="L18" s="25">
        <v>2737000</v>
      </c>
      <c r="M18" s="25">
        <v>5474000</v>
      </c>
      <c r="N18" s="25" t="s">
        <v>15</v>
      </c>
      <c r="O18" s="38" t="s">
        <v>160</v>
      </c>
      <c r="P18" s="39"/>
      <c r="Q18" s="37"/>
      <c r="R18" s="25"/>
      <c r="S18" s="25"/>
      <c r="T18" s="25"/>
      <c r="U18" s="25"/>
      <c r="V18" s="38"/>
      <c r="W18" s="59"/>
      <c r="X18" s="62"/>
      <c r="Y18" s="25"/>
      <c r="Z18" s="25"/>
      <c r="AA18" s="25"/>
      <c r="AB18" s="25"/>
      <c r="AC18" s="38"/>
      <c r="AD18" s="39"/>
      <c r="AE18" s="62"/>
      <c r="AF18" s="25"/>
      <c r="AG18" s="25"/>
      <c r="AH18" s="25"/>
      <c r="AI18" s="25"/>
      <c r="AJ18" s="38"/>
      <c r="AK18" s="39"/>
      <c r="AL18" s="62"/>
      <c r="AM18" s="25"/>
      <c r="AN18" s="25"/>
      <c r="AO18" s="25"/>
      <c r="AP18" s="25"/>
      <c r="AQ18" s="38"/>
      <c r="AR18" s="66"/>
      <c r="AS18" s="83"/>
      <c r="AT18" s="25"/>
      <c r="AU18" s="25"/>
      <c r="AV18" s="25"/>
      <c r="AW18" s="25"/>
      <c r="AX18" s="38"/>
      <c r="AY18" s="66"/>
      <c r="AZ18" s="62"/>
      <c r="BA18" s="25"/>
      <c r="BB18" s="25"/>
      <c r="BC18" s="25"/>
      <c r="BD18" s="25"/>
      <c r="BE18" s="38"/>
      <c r="BF18" s="59" t="s">
        <v>132</v>
      </c>
      <c r="BG18" s="40">
        <v>2600000</v>
      </c>
      <c r="BH18" s="25">
        <v>494000</v>
      </c>
      <c r="BI18" s="25">
        <v>3094000</v>
      </c>
      <c r="BJ18" s="25">
        <v>6188000</v>
      </c>
      <c r="BK18" s="25">
        <v>12</v>
      </c>
      <c r="BL18" s="38">
        <v>90</v>
      </c>
      <c r="BM18" s="66"/>
      <c r="BN18" s="83"/>
      <c r="BO18" s="25"/>
      <c r="BP18" s="25"/>
      <c r="BQ18" s="25"/>
      <c r="BR18" s="25"/>
      <c r="BS18" s="38"/>
      <c r="BT18" s="92"/>
      <c r="BU18" s="93"/>
      <c r="BV18" s="25"/>
      <c r="BW18" s="25"/>
      <c r="BX18" s="25"/>
      <c r="BY18" s="25"/>
      <c r="BZ18" s="38"/>
      <c r="CA18" s="107" t="s">
        <v>146</v>
      </c>
      <c r="CB18" s="40">
        <v>7486607</v>
      </c>
      <c r="CC18" s="25">
        <v>1422455.33</v>
      </c>
      <c r="CD18" s="25">
        <v>8909062.3300000001</v>
      </c>
      <c r="CE18" s="25">
        <v>17818124.66</v>
      </c>
      <c r="CF18" s="25" t="s">
        <v>14</v>
      </c>
      <c r="CG18" s="38" t="s">
        <v>186</v>
      </c>
      <c r="CH18" s="92"/>
      <c r="CI18" s="97"/>
      <c r="CJ18" s="25"/>
      <c r="CK18" s="25"/>
      <c r="CL18" s="25"/>
      <c r="CM18" s="25"/>
      <c r="CN18" s="38"/>
      <c r="CO18" s="111" t="s">
        <v>200</v>
      </c>
      <c r="CP18" s="40">
        <v>2921437</v>
      </c>
      <c r="CQ18" s="25">
        <v>555073.03</v>
      </c>
      <c r="CR18" s="25">
        <v>3476510.0300000003</v>
      </c>
      <c r="CS18" s="25">
        <v>6953020.0600000005</v>
      </c>
      <c r="CT18" s="25" t="s">
        <v>24</v>
      </c>
      <c r="CU18" s="38" t="s">
        <v>201</v>
      </c>
      <c r="CV18" s="66"/>
      <c r="CW18" s="93"/>
      <c r="CX18" s="25"/>
      <c r="CY18" s="25"/>
      <c r="CZ18" s="25"/>
      <c r="DA18" s="25"/>
      <c r="DB18" s="38"/>
      <c r="DC18" s="96"/>
      <c r="DD18" s="93"/>
      <c r="DE18" s="25"/>
      <c r="DF18" s="25"/>
      <c r="DG18" s="25"/>
      <c r="DH18" s="25"/>
      <c r="DI18" s="38"/>
      <c r="DJ18" s="59"/>
      <c r="DK18" s="83"/>
      <c r="DL18" s="25"/>
      <c r="DM18" s="25"/>
      <c r="DN18" s="25"/>
      <c r="DO18" s="25"/>
      <c r="DP18" s="116"/>
      <c r="DQ18" s="9"/>
      <c r="DR18" s="146"/>
      <c r="DS18" s="147"/>
      <c r="DT18" s="140"/>
      <c r="DU18" s="25"/>
      <c r="DV18" s="25"/>
      <c r="DW18" s="116"/>
      <c r="DX18" s="121">
        <f t="shared" si="0"/>
        <v>2737000</v>
      </c>
      <c r="DY18" s="122" t="str">
        <f t="shared" si="2"/>
        <v>OUTSOURCING COMERCIAL SAS</v>
      </c>
      <c r="DZ18" s="119">
        <f t="shared" si="1"/>
        <v>5474000</v>
      </c>
    </row>
    <row r="19" spans="3:130" ht="105.75" thickBot="1" x14ac:dyDescent="0.3">
      <c r="C19" s="9">
        <v>9</v>
      </c>
      <c r="D19" s="10" t="s">
        <v>60</v>
      </c>
      <c r="E19" s="10" t="s">
        <v>61</v>
      </c>
      <c r="F19" s="11" t="s">
        <v>37</v>
      </c>
      <c r="G19" s="10" t="s">
        <v>62</v>
      </c>
      <c r="H19" s="19">
        <v>2</v>
      </c>
      <c r="I19" s="36"/>
      <c r="J19" s="37"/>
      <c r="K19" s="25"/>
      <c r="L19" s="25"/>
      <c r="M19" s="25"/>
      <c r="N19" s="25"/>
      <c r="O19" s="38"/>
      <c r="P19" s="39" t="s">
        <v>100</v>
      </c>
      <c r="Q19" s="40">
        <v>2664254</v>
      </c>
      <c r="R19" s="25">
        <v>506208.26</v>
      </c>
      <c r="S19" s="25">
        <v>3170462.26</v>
      </c>
      <c r="T19" s="25">
        <v>6340924.5199999996</v>
      </c>
      <c r="U19" s="25" t="s">
        <v>14</v>
      </c>
      <c r="V19" s="38" t="s">
        <v>162</v>
      </c>
      <c r="W19" s="59"/>
      <c r="X19" s="62"/>
      <c r="Y19" s="25"/>
      <c r="Z19" s="25"/>
      <c r="AA19" s="25"/>
      <c r="AB19" s="25"/>
      <c r="AC19" s="38"/>
      <c r="AD19" s="39" t="s">
        <v>109</v>
      </c>
      <c r="AE19" s="40">
        <v>3453300</v>
      </c>
      <c r="AF19" s="25">
        <v>656127</v>
      </c>
      <c r="AG19" s="25">
        <v>4109427</v>
      </c>
      <c r="AH19" s="25">
        <v>8218854</v>
      </c>
      <c r="AI19" s="25" t="s">
        <v>14</v>
      </c>
      <c r="AJ19" s="38" t="s">
        <v>168</v>
      </c>
      <c r="AK19" s="39"/>
      <c r="AL19" s="62"/>
      <c r="AM19" s="25"/>
      <c r="AN19" s="25"/>
      <c r="AO19" s="25"/>
      <c r="AP19" s="25"/>
      <c r="AQ19" s="38"/>
      <c r="AR19" s="59" t="s">
        <v>120</v>
      </c>
      <c r="AS19" s="40">
        <v>3653760</v>
      </c>
      <c r="AT19" s="25">
        <v>694214</v>
      </c>
      <c r="AU19" s="25">
        <v>4347974</v>
      </c>
      <c r="AV19" s="25">
        <v>8695948</v>
      </c>
      <c r="AW19" s="25" t="s">
        <v>178</v>
      </c>
      <c r="AX19" s="38" t="s">
        <v>177</v>
      </c>
      <c r="AY19" s="66"/>
      <c r="AZ19" s="62"/>
      <c r="BA19" s="25"/>
      <c r="BB19" s="25"/>
      <c r="BC19" s="25"/>
      <c r="BD19" s="25"/>
      <c r="BE19" s="38"/>
      <c r="BF19" s="59" t="s">
        <v>133</v>
      </c>
      <c r="BG19" s="40">
        <v>2130000</v>
      </c>
      <c r="BH19" s="25">
        <v>404700</v>
      </c>
      <c r="BI19" s="25">
        <v>2534700</v>
      </c>
      <c r="BJ19" s="25">
        <v>5069400</v>
      </c>
      <c r="BK19" s="25">
        <v>12</v>
      </c>
      <c r="BL19" s="38">
        <v>90</v>
      </c>
      <c r="BM19" s="59" t="s">
        <v>139</v>
      </c>
      <c r="BN19" s="40">
        <v>2390000</v>
      </c>
      <c r="BO19" s="25">
        <v>454100</v>
      </c>
      <c r="BP19" s="25">
        <v>2844100</v>
      </c>
      <c r="BQ19" s="25">
        <v>5688200</v>
      </c>
      <c r="BR19" s="25" t="s">
        <v>184</v>
      </c>
      <c r="BS19" s="38" t="s">
        <v>29</v>
      </c>
      <c r="BT19" s="92"/>
      <c r="BU19" s="93"/>
      <c r="BV19" s="25"/>
      <c r="BW19" s="25"/>
      <c r="BX19" s="25"/>
      <c r="BY19" s="25"/>
      <c r="BZ19" s="38"/>
      <c r="CA19" s="107" t="s">
        <v>147</v>
      </c>
      <c r="CB19" s="40">
        <v>4042119.2</v>
      </c>
      <c r="CC19" s="25">
        <v>768002.64800000004</v>
      </c>
      <c r="CD19" s="25">
        <v>4810121.8480000002</v>
      </c>
      <c r="CE19" s="25">
        <v>9620243.6960000005</v>
      </c>
      <c r="CF19" s="25" t="s">
        <v>14</v>
      </c>
      <c r="CG19" s="38" t="s">
        <v>185</v>
      </c>
      <c r="CH19" s="92"/>
      <c r="CI19" s="97"/>
      <c r="CJ19" s="25"/>
      <c r="CK19" s="25"/>
      <c r="CL19" s="25"/>
      <c r="CM19" s="25"/>
      <c r="CN19" s="38"/>
      <c r="CO19" s="107" t="s">
        <v>202</v>
      </c>
      <c r="CP19" s="40">
        <v>1415826</v>
      </c>
      <c r="CQ19" s="25">
        <v>269006.94</v>
      </c>
      <c r="CR19" s="25">
        <v>1684832.94</v>
      </c>
      <c r="CS19" s="25">
        <v>3369665.88</v>
      </c>
      <c r="CT19" s="25" t="s">
        <v>203</v>
      </c>
      <c r="CU19" s="38" t="s">
        <v>25</v>
      </c>
      <c r="CV19" s="66"/>
      <c r="CW19" s="93"/>
      <c r="CX19" s="25"/>
      <c r="CY19" s="25"/>
      <c r="CZ19" s="25"/>
      <c r="DA19" s="25"/>
      <c r="DB19" s="38"/>
      <c r="DC19" s="98" t="s">
        <v>153</v>
      </c>
      <c r="DD19" s="40">
        <v>3206750</v>
      </c>
      <c r="DE19" s="25">
        <v>609282.5</v>
      </c>
      <c r="DF19" s="25">
        <v>3816032.5</v>
      </c>
      <c r="DG19" s="25">
        <v>7632065</v>
      </c>
      <c r="DH19" s="25" t="s">
        <v>15</v>
      </c>
      <c r="DI19" s="38" t="s">
        <v>215</v>
      </c>
      <c r="DJ19" s="59"/>
      <c r="DK19" s="83"/>
      <c r="DL19" s="25"/>
      <c r="DM19" s="25"/>
      <c r="DN19" s="25"/>
      <c r="DO19" s="25"/>
      <c r="DP19" s="116"/>
      <c r="DQ19" s="133" t="s">
        <v>225</v>
      </c>
      <c r="DR19" s="149">
        <v>2682000</v>
      </c>
      <c r="DS19" s="150">
        <v>509580</v>
      </c>
      <c r="DT19" s="140">
        <v>3191580</v>
      </c>
      <c r="DU19" s="25">
        <v>6383160</v>
      </c>
      <c r="DV19" s="25" t="s">
        <v>227</v>
      </c>
      <c r="DW19" s="116" t="s">
        <v>163</v>
      </c>
      <c r="DX19" s="121">
        <f t="shared" si="0"/>
        <v>1684832.94</v>
      </c>
      <c r="DY19" s="122" t="str">
        <f t="shared" si="2"/>
        <v>LAB BRANDS S.A.S</v>
      </c>
      <c r="DZ19" s="119">
        <f t="shared" si="1"/>
        <v>3369665.88</v>
      </c>
    </row>
    <row r="20" spans="3:130" ht="120.75" thickBot="1" x14ac:dyDescent="0.3">
      <c r="C20" s="9">
        <v>10</v>
      </c>
      <c r="D20" s="10" t="s">
        <v>63</v>
      </c>
      <c r="E20" s="10" t="s">
        <v>64</v>
      </c>
      <c r="F20" s="11" t="s">
        <v>37</v>
      </c>
      <c r="G20" s="10" t="s">
        <v>65</v>
      </c>
      <c r="H20" s="19">
        <v>4</v>
      </c>
      <c r="I20" s="36"/>
      <c r="J20" s="41"/>
      <c r="K20" s="42"/>
      <c r="L20" s="42"/>
      <c r="M20" s="31"/>
      <c r="N20" s="42"/>
      <c r="O20" s="43"/>
      <c r="P20" s="39"/>
      <c r="Q20" s="37"/>
      <c r="R20" s="42"/>
      <c r="S20" s="42"/>
      <c r="T20" s="31"/>
      <c r="U20" s="42"/>
      <c r="V20" s="43"/>
      <c r="W20" s="59"/>
      <c r="X20" s="62"/>
      <c r="Y20" s="63"/>
      <c r="Z20" s="63"/>
      <c r="AA20" s="64"/>
      <c r="AB20" s="63"/>
      <c r="AC20" s="65"/>
      <c r="AD20" s="39" t="s">
        <v>110</v>
      </c>
      <c r="AE20" s="40">
        <v>3813700</v>
      </c>
      <c r="AF20" s="63">
        <v>724603</v>
      </c>
      <c r="AG20" s="63">
        <v>4538303</v>
      </c>
      <c r="AH20" s="64">
        <v>18153212</v>
      </c>
      <c r="AI20" s="63" t="s">
        <v>14</v>
      </c>
      <c r="AJ20" s="65" t="s">
        <v>163</v>
      </c>
      <c r="AK20" s="39"/>
      <c r="AL20" s="62"/>
      <c r="AM20" s="63"/>
      <c r="AN20" s="63"/>
      <c r="AO20" s="64"/>
      <c r="AP20" s="63"/>
      <c r="AQ20" s="65"/>
      <c r="AR20" s="66"/>
      <c r="AS20" s="83"/>
      <c r="AT20" s="63"/>
      <c r="AU20" s="63"/>
      <c r="AV20" s="64"/>
      <c r="AW20" s="63"/>
      <c r="AX20" s="65"/>
      <c r="AY20" s="59" t="s">
        <v>122</v>
      </c>
      <c r="AZ20" s="40">
        <v>4175000</v>
      </c>
      <c r="BA20" s="63">
        <v>793250</v>
      </c>
      <c r="BB20" s="63">
        <v>4968250</v>
      </c>
      <c r="BC20" s="64">
        <v>19873000</v>
      </c>
      <c r="BD20" s="63" t="s">
        <v>14</v>
      </c>
      <c r="BE20" s="65" t="s">
        <v>180</v>
      </c>
      <c r="BF20" s="59" t="s">
        <v>134</v>
      </c>
      <c r="BG20" s="40">
        <v>2380000</v>
      </c>
      <c r="BH20" s="63">
        <v>452200</v>
      </c>
      <c r="BI20" s="63">
        <v>2832200</v>
      </c>
      <c r="BJ20" s="64">
        <v>11328800</v>
      </c>
      <c r="BK20" s="63" t="s">
        <v>183</v>
      </c>
      <c r="BL20" s="65">
        <v>90</v>
      </c>
      <c r="BM20" s="66"/>
      <c r="BN20" s="83"/>
      <c r="BO20" s="42"/>
      <c r="BP20" s="42"/>
      <c r="BQ20" s="31"/>
      <c r="BR20" s="42"/>
      <c r="BS20" s="43"/>
      <c r="BT20" s="92"/>
      <c r="BU20" s="93"/>
      <c r="BV20" s="52"/>
      <c r="BW20" s="52"/>
      <c r="BX20" s="26"/>
      <c r="BY20" s="52"/>
      <c r="BZ20" s="53"/>
      <c r="CA20" s="66"/>
      <c r="CB20" s="83"/>
      <c r="CC20" s="63"/>
      <c r="CD20" s="63"/>
      <c r="CE20" s="64"/>
      <c r="CF20" s="63"/>
      <c r="CG20" s="65"/>
      <c r="CH20" s="92"/>
      <c r="CI20" s="97"/>
      <c r="CJ20" s="52"/>
      <c r="CK20" s="52"/>
      <c r="CL20" s="26"/>
      <c r="CM20" s="52"/>
      <c r="CN20" s="53"/>
      <c r="CO20" s="107"/>
      <c r="CP20" s="61"/>
      <c r="CQ20" s="63"/>
      <c r="CR20" s="63"/>
      <c r="CS20" s="64"/>
      <c r="CT20" s="63"/>
      <c r="CU20" s="65"/>
      <c r="CV20" s="66"/>
      <c r="CW20" s="93"/>
      <c r="CX20" s="52"/>
      <c r="CY20" s="52"/>
      <c r="CZ20" s="26"/>
      <c r="DA20" s="52"/>
      <c r="DB20" s="53"/>
      <c r="DC20" s="96"/>
      <c r="DD20" s="93"/>
      <c r="DE20" s="52"/>
      <c r="DF20" s="52"/>
      <c r="DG20" s="26"/>
      <c r="DH20" s="52"/>
      <c r="DI20" s="53"/>
      <c r="DJ20" s="59" t="s">
        <v>157</v>
      </c>
      <c r="DK20" s="40">
        <v>2025000</v>
      </c>
      <c r="DL20" s="63">
        <v>384750</v>
      </c>
      <c r="DM20" s="63">
        <v>2409750</v>
      </c>
      <c r="DN20" s="64">
        <v>9639000</v>
      </c>
      <c r="DO20" s="63" t="s">
        <v>216</v>
      </c>
      <c r="DP20" s="117">
        <v>30</v>
      </c>
      <c r="DQ20" s="9"/>
      <c r="DR20" s="146"/>
      <c r="DS20" s="147"/>
      <c r="DT20" s="141"/>
      <c r="DU20" s="128"/>
      <c r="DV20" s="127"/>
      <c r="DW20" s="129"/>
      <c r="DX20" s="121">
        <f t="shared" si="0"/>
        <v>2409750</v>
      </c>
      <c r="DY20" s="122" t="str">
        <f t="shared" si="2"/>
        <v>ELEMENTOS QUÍMICOS LTDA</v>
      </c>
      <c r="DZ20" s="119">
        <f t="shared" si="1"/>
        <v>9639000</v>
      </c>
    </row>
    <row r="21" spans="3:130" ht="270.75" thickBot="1" x14ac:dyDescent="0.3">
      <c r="C21" s="9">
        <v>11</v>
      </c>
      <c r="D21" s="10" t="s">
        <v>66</v>
      </c>
      <c r="E21" s="12" t="s">
        <v>67</v>
      </c>
      <c r="F21" s="11" t="s">
        <v>37</v>
      </c>
      <c r="G21" s="10" t="s">
        <v>68</v>
      </c>
      <c r="H21" s="19">
        <v>1</v>
      </c>
      <c r="I21" s="39" t="s">
        <v>93</v>
      </c>
      <c r="J21" s="40">
        <v>1250000</v>
      </c>
      <c r="K21" s="42">
        <v>237500</v>
      </c>
      <c r="L21" s="42">
        <v>1487500</v>
      </c>
      <c r="M21" s="42">
        <v>1487500</v>
      </c>
      <c r="N21" s="42" t="s">
        <v>15</v>
      </c>
      <c r="O21" s="43" t="s">
        <v>161</v>
      </c>
      <c r="P21" s="39"/>
      <c r="Q21" s="37"/>
      <c r="R21" s="42"/>
      <c r="S21" s="42"/>
      <c r="T21" s="42"/>
      <c r="U21" s="42"/>
      <c r="V21" s="43"/>
      <c r="W21" s="66"/>
      <c r="X21" s="62"/>
      <c r="Y21" s="63"/>
      <c r="Z21" s="63"/>
      <c r="AA21" s="63"/>
      <c r="AB21" s="63"/>
      <c r="AC21" s="65"/>
      <c r="AD21" s="39"/>
      <c r="AE21" s="62"/>
      <c r="AF21" s="63"/>
      <c r="AG21" s="63"/>
      <c r="AH21" s="63"/>
      <c r="AI21" s="63"/>
      <c r="AJ21" s="65"/>
      <c r="AK21" s="39" t="s">
        <v>93</v>
      </c>
      <c r="AL21" s="40">
        <v>2574000</v>
      </c>
      <c r="AM21" s="63">
        <v>489060</v>
      </c>
      <c r="AN21" s="63">
        <v>3063060</v>
      </c>
      <c r="AO21" s="63">
        <v>3063060</v>
      </c>
      <c r="AP21" s="63" t="s">
        <v>170</v>
      </c>
      <c r="AQ21" s="65" t="s">
        <v>174</v>
      </c>
      <c r="AR21" s="66"/>
      <c r="AS21" s="83"/>
      <c r="AT21" s="63"/>
      <c r="AU21" s="63"/>
      <c r="AV21" s="63"/>
      <c r="AW21" s="63"/>
      <c r="AX21" s="65"/>
      <c r="AY21" s="66"/>
      <c r="AZ21" s="62"/>
      <c r="BA21" s="63"/>
      <c r="BB21" s="63"/>
      <c r="BC21" s="63"/>
      <c r="BD21" s="63"/>
      <c r="BE21" s="65"/>
      <c r="BF21" s="59"/>
      <c r="BG21" s="62"/>
      <c r="BH21" s="63"/>
      <c r="BI21" s="63"/>
      <c r="BJ21" s="63"/>
      <c r="BK21" s="63"/>
      <c r="BL21" s="65"/>
      <c r="BM21" s="66"/>
      <c r="BN21" s="83"/>
      <c r="BO21" s="42"/>
      <c r="BP21" s="42"/>
      <c r="BQ21" s="42"/>
      <c r="BR21" s="42"/>
      <c r="BS21" s="43"/>
      <c r="BT21" s="92"/>
      <c r="BU21" s="93"/>
      <c r="BV21" s="52"/>
      <c r="BW21" s="52"/>
      <c r="BX21" s="52"/>
      <c r="BY21" s="52"/>
      <c r="BZ21" s="53"/>
      <c r="CA21" s="107" t="s">
        <v>148</v>
      </c>
      <c r="CB21" s="40">
        <v>8272701</v>
      </c>
      <c r="CC21" s="63">
        <v>1571813.19</v>
      </c>
      <c r="CD21" s="63">
        <v>9844514.1899999995</v>
      </c>
      <c r="CE21" s="63">
        <v>9844514.1899999995</v>
      </c>
      <c r="CF21" s="63" t="s">
        <v>14</v>
      </c>
      <c r="CG21" s="65" t="s">
        <v>186</v>
      </c>
      <c r="CH21" s="92"/>
      <c r="CI21" s="97"/>
      <c r="CJ21" s="52"/>
      <c r="CK21" s="52"/>
      <c r="CL21" s="52"/>
      <c r="CM21" s="52"/>
      <c r="CN21" s="53"/>
      <c r="CO21" s="107"/>
      <c r="CP21" s="110"/>
      <c r="CQ21" s="63"/>
      <c r="CR21" s="63"/>
      <c r="CS21" s="63"/>
      <c r="CT21" s="63"/>
      <c r="CU21" s="65"/>
      <c r="CV21" s="66"/>
      <c r="CW21" s="93"/>
      <c r="CX21" s="52"/>
      <c r="CY21" s="52"/>
      <c r="CZ21" s="52"/>
      <c r="DA21" s="52"/>
      <c r="DB21" s="53"/>
      <c r="DC21" s="96"/>
      <c r="DD21" s="93"/>
      <c r="DE21" s="52"/>
      <c r="DF21" s="52"/>
      <c r="DG21" s="52"/>
      <c r="DH21" s="52"/>
      <c r="DI21" s="53"/>
      <c r="DJ21" s="59"/>
      <c r="DK21" s="83"/>
      <c r="DL21" s="63"/>
      <c r="DM21" s="63"/>
      <c r="DN21" s="63"/>
      <c r="DO21" s="63"/>
      <c r="DP21" s="117"/>
      <c r="DQ21" s="9"/>
      <c r="DR21" s="146"/>
      <c r="DS21" s="147"/>
      <c r="DT21" s="141"/>
      <c r="DU21" s="127"/>
      <c r="DV21" s="127"/>
      <c r="DW21" s="129"/>
      <c r="DX21" s="121">
        <f t="shared" si="0"/>
        <v>1487500</v>
      </c>
      <c r="DY21" s="122" t="str">
        <f t="shared" si="2"/>
        <v>OUTSOURCING COMERCIAL SAS</v>
      </c>
      <c r="DZ21" s="119">
        <f t="shared" si="1"/>
        <v>1487500</v>
      </c>
    </row>
    <row r="22" spans="3:130" ht="135.75" thickBot="1" x14ac:dyDescent="0.3">
      <c r="C22" s="9">
        <v>12</v>
      </c>
      <c r="D22" s="10" t="s">
        <v>69</v>
      </c>
      <c r="E22" s="10" t="s">
        <v>70</v>
      </c>
      <c r="F22" s="11" t="s">
        <v>37</v>
      </c>
      <c r="G22" s="10" t="s">
        <v>71</v>
      </c>
      <c r="H22" s="19">
        <v>1</v>
      </c>
      <c r="I22" s="36"/>
      <c r="J22" s="37"/>
      <c r="K22" s="42"/>
      <c r="L22" s="42"/>
      <c r="M22" s="42"/>
      <c r="N22" s="42"/>
      <c r="O22" s="43"/>
      <c r="P22" s="39"/>
      <c r="Q22" s="37"/>
      <c r="R22" s="42"/>
      <c r="S22" s="42"/>
      <c r="T22" s="42"/>
      <c r="U22" s="42"/>
      <c r="V22" s="43"/>
      <c r="W22" s="59"/>
      <c r="X22" s="61"/>
      <c r="Y22" s="63"/>
      <c r="Z22" s="63"/>
      <c r="AA22" s="63"/>
      <c r="AB22" s="63"/>
      <c r="AC22" s="65"/>
      <c r="AD22" s="39"/>
      <c r="AE22" s="62"/>
      <c r="AF22" s="63"/>
      <c r="AG22" s="63"/>
      <c r="AH22" s="63"/>
      <c r="AI22" s="63"/>
      <c r="AJ22" s="65"/>
      <c r="AK22" s="39" t="s">
        <v>114</v>
      </c>
      <c r="AL22" s="60">
        <v>14205200</v>
      </c>
      <c r="AM22" s="63">
        <v>2698988</v>
      </c>
      <c r="AN22" s="63">
        <v>16904188</v>
      </c>
      <c r="AO22" s="63">
        <v>16904188</v>
      </c>
      <c r="AP22" s="63" t="s">
        <v>170</v>
      </c>
      <c r="AQ22" s="65" t="s">
        <v>173</v>
      </c>
      <c r="AR22" s="66"/>
      <c r="AS22" s="83"/>
      <c r="AT22" s="63"/>
      <c r="AU22" s="63"/>
      <c r="AV22" s="63"/>
      <c r="AW22" s="63"/>
      <c r="AX22" s="65"/>
      <c r="AY22" s="59"/>
      <c r="AZ22" s="62"/>
      <c r="BA22" s="63"/>
      <c r="BB22" s="63"/>
      <c r="BC22" s="63"/>
      <c r="BD22" s="63"/>
      <c r="BE22" s="65"/>
      <c r="BF22" s="59" t="s">
        <v>135</v>
      </c>
      <c r="BG22" s="40">
        <v>12530000</v>
      </c>
      <c r="BH22" s="63">
        <v>2380700</v>
      </c>
      <c r="BI22" s="63">
        <v>14910700</v>
      </c>
      <c r="BJ22" s="63">
        <v>14910700</v>
      </c>
      <c r="BK22" s="63" t="s">
        <v>183</v>
      </c>
      <c r="BL22" s="65">
        <v>90</v>
      </c>
      <c r="BM22" s="66"/>
      <c r="BN22" s="83"/>
      <c r="BO22" s="42"/>
      <c r="BP22" s="42"/>
      <c r="BQ22" s="42"/>
      <c r="BR22" s="42"/>
      <c r="BS22" s="43"/>
      <c r="BT22" s="92"/>
      <c r="BU22" s="93"/>
      <c r="BV22" s="52"/>
      <c r="BW22" s="52"/>
      <c r="BX22" s="52"/>
      <c r="BY22" s="52"/>
      <c r="BZ22" s="53"/>
      <c r="CA22" s="66"/>
      <c r="CB22" s="83"/>
      <c r="CC22" s="63"/>
      <c r="CD22" s="63"/>
      <c r="CE22" s="63"/>
      <c r="CF22" s="63"/>
      <c r="CG22" s="65"/>
      <c r="CH22" s="99"/>
      <c r="CI22" s="51"/>
      <c r="CJ22" s="52"/>
      <c r="CK22" s="52"/>
      <c r="CL22" s="52"/>
      <c r="CM22" s="52"/>
      <c r="CN22" s="53"/>
      <c r="CO22" s="107" t="s">
        <v>204</v>
      </c>
      <c r="CP22" s="40">
        <v>16505263</v>
      </c>
      <c r="CQ22" s="63">
        <v>3135999.97</v>
      </c>
      <c r="CR22" s="63">
        <v>19641262.969999999</v>
      </c>
      <c r="CS22" s="63">
        <v>19641262.969999999</v>
      </c>
      <c r="CT22" s="63" t="s">
        <v>24</v>
      </c>
      <c r="CU22" s="65" t="s">
        <v>205</v>
      </c>
      <c r="CV22" s="66"/>
      <c r="CW22" s="93"/>
      <c r="CX22" s="52"/>
      <c r="CY22" s="52"/>
      <c r="CZ22" s="52"/>
      <c r="DA22" s="52"/>
      <c r="DB22" s="53"/>
      <c r="DC22" s="96"/>
      <c r="DD22" s="93"/>
      <c r="DE22" s="52"/>
      <c r="DF22" s="52"/>
      <c r="DG22" s="52"/>
      <c r="DH22" s="52"/>
      <c r="DI22" s="53"/>
      <c r="DJ22" s="59" t="s">
        <v>158</v>
      </c>
      <c r="DK22" s="40">
        <v>14310000</v>
      </c>
      <c r="DL22" s="63">
        <v>2718900</v>
      </c>
      <c r="DM22" s="63">
        <v>17028900</v>
      </c>
      <c r="DN22" s="63">
        <v>17028900</v>
      </c>
      <c r="DO22" s="63" t="s">
        <v>216</v>
      </c>
      <c r="DP22" s="120" t="s">
        <v>219</v>
      </c>
      <c r="DQ22" s="134"/>
      <c r="DR22" s="148"/>
      <c r="DS22" s="148"/>
      <c r="DT22" s="141"/>
      <c r="DU22" s="127"/>
      <c r="DV22" s="127"/>
      <c r="DW22" s="116"/>
      <c r="DX22" s="121">
        <f t="shared" si="0"/>
        <v>14910700</v>
      </c>
      <c r="DY22" s="122" t="str">
        <f t="shared" si="2"/>
        <v>SCIENTIFIC PRODUCTS</v>
      </c>
      <c r="DZ22" s="119">
        <f t="shared" si="1"/>
        <v>14910700</v>
      </c>
    </row>
    <row r="23" spans="3:130" ht="165.75" thickBot="1" x14ac:dyDescent="0.3">
      <c r="C23" s="9">
        <v>13</v>
      </c>
      <c r="D23" s="10" t="s">
        <v>72</v>
      </c>
      <c r="E23" s="10" t="s">
        <v>73</v>
      </c>
      <c r="F23" s="11" t="s">
        <v>37</v>
      </c>
      <c r="G23" s="10" t="s">
        <v>74</v>
      </c>
      <c r="H23" s="19">
        <v>4</v>
      </c>
      <c r="I23" s="36"/>
      <c r="J23" s="37"/>
      <c r="K23" s="42"/>
      <c r="L23" s="42"/>
      <c r="M23" s="42"/>
      <c r="N23" s="42"/>
      <c r="O23" s="43"/>
      <c r="P23" s="39" t="s">
        <v>101</v>
      </c>
      <c r="Q23" s="40">
        <v>1817029</v>
      </c>
      <c r="R23" s="42">
        <v>345235.51</v>
      </c>
      <c r="S23" s="42">
        <v>2162264.5099999998</v>
      </c>
      <c r="T23" s="42">
        <v>8649058.0399999991</v>
      </c>
      <c r="U23" s="42" t="s">
        <v>14</v>
      </c>
      <c r="V23" s="43" t="s">
        <v>163</v>
      </c>
      <c r="W23" s="59"/>
      <c r="X23" s="62"/>
      <c r="Y23" s="63"/>
      <c r="Z23" s="63"/>
      <c r="AA23" s="63"/>
      <c r="AB23" s="63"/>
      <c r="AC23" s="65"/>
      <c r="AD23" s="39"/>
      <c r="AE23" s="62"/>
      <c r="AF23" s="63"/>
      <c r="AG23" s="63"/>
      <c r="AH23" s="63"/>
      <c r="AI23" s="63"/>
      <c r="AJ23" s="65"/>
      <c r="AK23" s="39" t="s">
        <v>115</v>
      </c>
      <c r="AL23" s="40">
        <v>3350000</v>
      </c>
      <c r="AM23" s="63">
        <v>636500</v>
      </c>
      <c r="AN23" s="63">
        <v>3986500</v>
      </c>
      <c r="AO23" s="63">
        <v>15946000</v>
      </c>
      <c r="AP23" s="63" t="s">
        <v>170</v>
      </c>
      <c r="AQ23" s="65" t="s">
        <v>173</v>
      </c>
      <c r="AR23" s="66"/>
      <c r="AS23" s="83"/>
      <c r="AT23" s="63"/>
      <c r="AU23" s="63"/>
      <c r="AV23" s="63"/>
      <c r="AW23" s="63"/>
      <c r="AX23" s="65"/>
      <c r="AY23" s="59" t="s">
        <v>123</v>
      </c>
      <c r="AZ23" s="40">
        <v>1250000</v>
      </c>
      <c r="BA23" s="63">
        <v>237500</v>
      </c>
      <c r="BB23" s="63">
        <v>1487500</v>
      </c>
      <c r="BC23" s="63">
        <v>5950000</v>
      </c>
      <c r="BD23" s="63" t="s">
        <v>14</v>
      </c>
      <c r="BE23" s="65" t="s">
        <v>180</v>
      </c>
      <c r="BF23" s="59" t="s">
        <v>136</v>
      </c>
      <c r="BG23" s="40">
        <v>2440000</v>
      </c>
      <c r="BH23" s="63">
        <v>463600</v>
      </c>
      <c r="BI23" s="63">
        <v>2903600</v>
      </c>
      <c r="BJ23" s="63">
        <v>11614400</v>
      </c>
      <c r="BK23" s="63" t="s">
        <v>183</v>
      </c>
      <c r="BL23" s="65">
        <v>90</v>
      </c>
      <c r="BM23" s="59" t="s">
        <v>140</v>
      </c>
      <c r="BN23" s="40">
        <v>2890000</v>
      </c>
      <c r="BO23" s="42">
        <v>549100</v>
      </c>
      <c r="BP23" s="42">
        <v>3439100</v>
      </c>
      <c r="BQ23" s="42">
        <v>13756400</v>
      </c>
      <c r="BR23" s="42" t="s">
        <v>17</v>
      </c>
      <c r="BS23" s="43" t="s">
        <v>28</v>
      </c>
      <c r="BT23" s="92"/>
      <c r="BU23" s="93"/>
      <c r="BV23" s="52"/>
      <c r="BW23" s="52"/>
      <c r="BX23" s="52"/>
      <c r="BY23" s="52"/>
      <c r="BZ23" s="53"/>
      <c r="CA23" s="107" t="s">
        <v>149</v>
      </c>
      <c r="CB23" s="40">
        <v>1332080.8</v>
      </c>
      <c r="CC23" s="63">
        <v>253095.35200000001</v>
      </c>
      <c r="CD23" s="63">
        <v>1585176.152</v>
      </c>
      <c r="CE23" s="63">
        <v>6340704.608</v>
      </c>
      <c r="CF23" s="63" t="s">
        <v>14</v>
      </c>
      <c r="CG23" s="113" t="s">
        <v>187</v>
      </c>
      <c r="CH23" s="39"/>
      <c r="CI23" s="100"/>
      <c r="CJ23" s="52"/>
      <c r="CK23" s="52"/>
      <c r="CL23" s="52"/>
      <c r="CM23" s="52"/>
      <c r="CN23" s="53"/>
      <c r="CO23" s="107" t="s">
        <v>206</v>
      </c>
      <c r="CP23" s="40">
        <v>1168421</v>
      </c>
      <c r="CQ23" s="63">
        <v>221999.99</v>
      </c>
      <c r="CR23" s="63">
        <v>1390420.99</v>
      </c>
      <c r="CS23" s="63">
        <v>5561683.96</v>
      </c>
      <c r="CT23" s="63" t="s">
        <v>24</v>
      </c>
      <c r="CU23" s="113" t="s">
        <v>25</v>
      </c>
      <c r="CV23" s="59"/>
      <c r="CW23" s="93"/>
      <c r="CX23" s="52"/>
      <c r="CY23" s="52"/>
      <c r="CZ23" s="52"/>
      <c r="DA23" s="52"/>
      <c r="DB23" s="53"/>
      <c r="DC23" s="96"/>
      <c r="DD23" s="93"/>
      <c r="DE23" s="52"/>
      <c r="DF23" s="52"/>
      <c r="DG23" s="52"/>
      <c r="DH23" s="52"/>
      <c r="DI23" s="53"/>
      <c r="DJ23" s="59" t="s">
        <v>159</v>
      </c>
      <c r="DK23" s="40">
        <v>2068200</v>
      </c>
      <c r="DL23" s="63">
        <v>392958</v>
      </c>
      <c r="DM23" s="63">
        <v>2461158</v>
      </c>
      <c r="DN23" s="63">
        <v>9844632</v>
      </c>
      <c r="DO23" s="63" t="s">
        <v>14</v>
      </c>
      <c r="DP23" s="120" t="s">
        <v>217</v>
      </c>
      <c r="DQ23" s="133" t="s">
        <v>226</v>
      </c>
      <c r="DR23" s="149">
        <v>1430000</v>
      </c>
      <c r="DS23" s="150">
        <v>271700</v>
      </c>
      <c r="DT23" s="141">
        <v>1701700</v>
      </c>
      <c r="DU23" s="127">
        <v>6806800</v>
      </c>
      <c r="DV23" s="127" t="s">
        <v>227</v>
      </c>
      <c r="DW23" s="116" t="s">
        <v>229</v>
      </c>
      <c r="DX23" s="121">
        <f t="shared" si="0"/>
        <v>1390420.99</v>
      </c>
      <c r="DY23" s="122" t="str">
        <f t="shared" si="2"/>
        <v>LAB BRANDS S.A.S</v>
      </c>
      <c r="DZ23" s="119">
        <f t="shared" si="1"/>
        <v>5561683.96</v>
      </c>
    </row>
    <row r="24" spans="3:130" ht="177.75" customHeight="1" thickBot="1" x14ac:dyDescent="0.3">
      <c r="C24" s="14">
        <v>14</v>
      </c>
      <c r="D24" s="15" t="s">
        <v>75</v>
      </c>
      <c r="E24" s="15" t="s">
        <v>76</v>
      </c>
      <c r="F24" s="16" t="s">
        <v>37</v>
      </c>
      <c r="G24" s="15" t="s">
        <v>77</v>
      </c>
      <c r="H24" s="20">
        <v>4</v>
      </c>
      <c r="I24" s="44"/>
      <c r="J24" s="45"/>
      <c r="K24" s="46"/>
      <c r="L24" s="46"/>
      <c r="M24" s="46"/>
      <c r="N24" s="46"/>
      <c r="O24" s="47"/>
      <c r="P24" s="49" t="s">
        <v>102</v>
      </c>
      <c r="Q24" s="50">
        <v>3348440</v>
      </c>
      <c r="R24" s="46">
        <v>636203.6</v>
      </c>
      <c r="S24" s="46">
        <v>3984643.6</v>
      </c>
      <c r="T24" s="46">
        <v>15938574.4</v>
      </c>
      <c r="U24" s="46" t="s">
        <v>164</v>
      </c>
      <c r="V24" s="47" t="s">
        <v>162</v>
      </c>
      <c r="W24" s="67" t="s">
        <v>106</v>
      </c>
      <c r="X24" s="68">
        <v>3500000</v>
      </c>
      <c r="Y24" s="69">
        <v>665000</v>
      </c>
      <c r="Z24" s="69">
        <v>4165000</v>
      </c>
      <c r="AA24" s="69">
        <v>16660000</v>
      </c>
      <c r="AB24" s="69" t="s">
        <v>14</v>
      </c>
      <c r="AC24" s="70" t="s">
        <v>165</v>
      </c>
      <c r="AD24" s="49" t="s">
        <v>111</v>
      </c>
      <c r="AE24" s="50">
        <v>2459800</v>
      </c>
      <c r="AF24" s="69">
        <v>467362</v>
      </c>
      <c r="AG24" s="69">
        <v>2927162</v>
      </c>
      <c r="AH24" s="69">
        <v>11708648</v>
      </c>
      <c r="AI24" s="69" t="s">
        <v>14</v>
      </c>
      <c r="AJ24" s="70" t="s">
        <v>169</v>
      </c>
      <c r="AK24" s="49" t="s">
        <v>116</v>
      </c>
      <c r="AL24" s="50">
        <v>2552000</v>
      </c>
      <c r="AM24" s="69">
        <v>484880</v>
      </c>
      <c r="AN24" s="69">
        <v>3036880</v>
      </c>
      <c r="AO24" s="69">
        <v>12147520</v>
      </c>
      <c r="AP24" s="69" t="s">
        <v>170</v>
      </c>
      <c r="AQ24" s="70" t="s">
        <v>175</v>
      </c>
      <c r="AR24" s="84"/>
      <c r="AS24" s="85"/>
      <c r="AT24" s="69"/>
      <c r="AU24" s="69"/>
      <c r="AV24" s="69"/>
      <c r="AW24" s="69"/>
      <c r="AX24" s="70"/>
      <c r="AY24" s="67" t="s">
        <v>124</v>
      </c>
      <c r="AZ24" s="50">
        <v>1790000</v>
      </c>
      <c r="BA24" s="69">
        <v>340100</v>
      </c>
      <c r="BB24" s="69">
        <v>2130100</v>
      </c>
      <c r="BC24" s="69">
        <v>8520400</v>
      </c>
      <c r="BD24" s="69" t="s">
        <v>14</v>
      </c>
      <c r="BE24" s="70" t="s">
        <v>180</v>
      </c>
      <c r="BF24" s="67" t="s">
        <v>137</v>
      </c>
      <c r="BG24" s="50">
        <v>1860000</v>
      </c>
      <c r="BH24" s="69">
        <v>353400</v>
      </c>
      <c r="BI24" s="69">
        <v>2213400</v>
      </c>
      <c r="BJ24" s="69">
        <v>8853600</v>
      </c>
      <c r="BK24" s="69" t="s">
        <v>183</v>
      </c>
      <c r="BL24" s="70">
        <v>90</v>
      </c>
      <c r="BM24" s="67" t="s">
        <v>141</v>
      </c>
      <c r="BN24" s="50">
        <v>3390000</v>
      </c>
      <c r="BO24" s="46">
        <v>644100</v>
      </c>
      <c r="BP24" s="46">
        <v>4034100</v>
      </c>
      <c r="BQ24" s="46">
        <v>16136400</v>
      </c>
      <c r="BR24" s="46" t="s">
        <v>17</v>
      </c>
      <c r="BS24" s="47" t="s">
        <v>28</v>
      </c>
      <c r="BT24" s="101"/>
      <c r="BU24" s="102"/>
      <c r="BV24" s="54"/>
      <c r="BW24" s="54"/>
      <c r="BX24" s="54"/>
      <c r="BY24" s="54"/>
      <c r="BZ24" s="55"/>
      <c r="CA24" s="108" t="s">
        <v>150</v>
      </c>
      <c r="CB24" s="50">
        <v>2002679.2000000002</v>
      </c>
      <c r="CC24" s="69">
        <v>380509.04800000007</v>
      </c>
      <c r="CD24" s="69">
        <v>2383188.2480000001</v>
      </c>
      <c r="CE24" s="69">
        <v>9532752.9920000006</v>
      </c>
      <c r="CF24" s="69" t="s">
        <v>14</v>
      </c>
      <c r="CG24" s="114" t="s">
        <v>187</v>
      </c>
      <c r="CH24" s="49"/>
      <c r="CI24" s="103"/>
      <c r="CJ24" s="54"/>
      <c r="CK24" s="54"/>
      <c r="CL24" s="54"/>
      <c r="CM24" s="54"/>
      <c r="CN24" s="55"/>
      <c r="CO24" s="108" t="s">
        <v>207</v>
      </c>
      <c r="CP24" s="50">
        <v>1434800</v>
      </c>
      <c r="CQ24" s="69">
        <v>272612</v>
      </c>
      <c r="CR24" s="69">
        <v>1707412</v>
      </c>
      <c r="CS24" s="69">
        <v>6829648</v>
      </c>
      <c r="CT24" s="69" t="s">
        <v>24</v>
      </c>
      <c r="CU24" s="114" t="s">
        <v>25</v>
      </c>
      <c r="CV24" s="67" t="s">
        <v>232</v>
      </c>
      <c r="CW24" s="68">
        <v>1915000</v>
      </c>
      <c r="CX24" s="46">
        <v>363850</v>
      </c>
      <c r="CY24" s="46">
        <v>2278850</v>
      </c>
      <c r="CZ24" s="46">
        <v>9115400</v>
      </c>
      <c r="DA24" s="46" t="s">
        <v>17</v>
      </c>
      <c r="DB24" s="156">
        <v>60</v>
      </c>
      <c r="DC24" s="104"/>
      <c r="DD24" s="102"/>
      <c r="DE24" s="54"/>
      <c r="DF24" s="54"/>
      <c r="DG24" s="54"/>
      <c r="DH24" s="54"/>
      <c r="DI24" s="55"/>
      <c r="DJ24" s="67"/>
      <c r="DK24" s="85"/>
      <c r="DL24" s="69"/>
      <c r="DM24" s="69"/>
      <c r="DN24" s="69"/>
      <c r="DO24" s="69"/>
      <c r="DP24" s="118"/>
      <c r="DQ24" s="135"/>
      <c r="DR24" s="151"/>
      <c r="DS24" s="151"/>
      <c r="DT24" s="142"/>
      <c r="DU24" s="130"/>
      <c r="DV24" s="130"/>
      <c r="DW24" s="131"/>
      <c r="DX24" s="121">
        <f>MIN(L24,S24,Z24,AG24,AN24,AU24,BB24,BI24,BP24,BW24,CD24,CK24,CR24,CY24,DF24,DM24,DT24)</f>
        <v>1707412</v>
      </c>
      <c r="DY24" s="122" t="str">
        <f>IF(DX24=L24,$I$8,IF(DX24=S24,$P$8,IF(DX24=Z24,$W$8,IF(DX24=AG24,$AD$8,IF(DX24=AN24,$AK$8,IF(DX24=AU24,$AR$8,IF(DX24=BB24,AY21,IF(DX24=BB24,$AY$8,IF(DX24=BI24,$BF$8,IF(DX24=BP24,$BM$8,IF(DX24=BW24,$BT$8,IF(DX24=CD24,$CA$8,IF(DX24=CK24,$CH$8,IF(DX24=CR24,$CO$8,IF(DX24=CY24,$CV$8,IF(DX24=DF24,$DC$8,IF(DX24=DM24,$DJ$8,IF(DX24=DT24,$DQ$8))))))))))))))))))</f>
        <v>LAB BRANDS S.A.S</v>
      </c>
      <c r="DZ24" s="119">
        <f t="shared" si="1"/>
        <v>6829648</v>
      </c>
    </row>
    <row r="25" spans="3:130" ht="15.75" thickBot="1" x14ac:dyDescent="0.3">
      <c r="DZ25" s="123">
        <f>SUM(DZ11:DZ24)</f>
        <v>114322195.33999999</v>
      </c>
    </row>
    <row r="26" spans="3:130" ht="16.5" thickBot="1" x14ac:dyDescent="0.25">
      <c r="C26" s="188" t="s">
        <v>220</v>
      </c>
      <c r="D26" s="189"/>
      <c r="E26" s="190"/>
      <c r="F26" s="153"/>
    </row>
    <row r="27" spans="3:130" ht="15.75" x14ac:dyDescent="0.2">
      <c r="C27" s="191" t="str">
        <f>DY11</f>
        <v>BLAMIS DOTACIONES LABORATORIO S.A.S</v>
      </c>
      <c r="D27" s="191"/>
      <c r="E27" s="124">
        <v>4975330.5</v>
      </c>
      <c r="F27" s="153"/>
      <c r="G27" s="71"/>
    </row>
    <row r="28" spans="3:130" ht="15.75" x14ac:dyDescent="0.2">
      <c r="C28" s="169" t="str">
        <f t="shared" ref="C28:C29" si="3">DY12</f>
        <v xml:space="preserve">AVANTIKA COLOMBIA S.A.S  </v>
      </c>
      <c r="D28" s="169"/>
      <c r="E28" s="124">
        <v>4073608</v>
      </c>
      <c r="F28" s="153"/>
      <c r="G28" s="87"/>
    </row>
    <row r="29" spans="3:130" ht="15.75" x14ac:dyDescent="0.2">
      <c r="C29" s="169" t="str">
        <f t="shared" si="3"/>
        <v>KAIKA S.A.S</v>
      </c>
      <c r="D29" s="169"/>
      <c r="E29" s="124">
        <v>12566502</v>
      </c>
      <c r="F29" s="153"/>
      <c r="G29" s="87"/>
    </row>
    <row r="30" spans="3:130" ht="15.75" x14ac:dyDescent="0.2">
      <c r="C30" s="169" t="str">
        <f>DY15</f>
        <v>EQUIPOS Y LABORATORIO DE COLOMBIA S.A.S</v>
      </c>
      <c r="D30" s="169"/>
      <c r="E30" s="124">
        <v>23921737</v>
      </c>
      <c r="F30" s="154"/>
      <c r="G30" s="87"/>
    </row>
    <row r="31" spans="3:130" ht="15.75" x14ac:dyDescent="0.2">
      <c r="C31" s="169" t="str">
        <f>DY16</f>
        <v>SCIENTIFIC PRODUCTS</v>
      </c>
      <c r="D31" s="169"/>
      <c r="E31" s="124">
        <v>22764700</v>
      </c>
      <c r="F31" s="154"/>
      <c r="G31" s="87"/>
    </row>
    <row r="32" spans="3:130" ht="15.75" x14ac:dyDescent="0.2">
      <c r="C32" s="167" t="s">
        <v>230</v>
      </c>
      <c r="D32" s="168"/>
      <c r="E32" s="124">
        <v>13658820</v>
      </c>
      <c r="F32" s="154"/>
      <c r="G32" s="87"/>
    </row>
    <row r="33" spans="3:7" ht="15.75" x14ac:dyDescent="0.2">
      <c r="C33" s="169" t="str">
        <f>DY18</f>
        <v>OUTSOURCING COMERCIAL SAS</v>
      </c>
      <c r="D33" s="169"/>
      <c r="E33" s="124">
        <v>6961500</v>
      </c>
      <c r="F33" s="153"/>
      <c r="G33" s="87"/>
    </row>
    <row r="34" spans="3:7" ht="15.75" x14ac:dyDescent="0.2">
      <c r="C34" s="169" t="str">
        <f>DY19</f>
        <v>LAB BRANDS S.A.S</v>
      </c>
      <c r="D34" s="169"/>
      <c r="E34" s="124">
        <v>15760997.84</v>
      </c>
      <c r="F34" s="153"/>
      <c r="G34" s="87"/>
    </row>
    <row r="35" spans="3:7" ht="16.5" thickBot="1" x14ac:dyDescent="0.25">
      <c r="C35" s="170" t="str">
        <f>DY20</f>
        <v>ELEMENTOS QUÍMICOS LTDA</v>
      </c>
      <c r="D35" s="170"/>
      <c r="E35" s="125">
        <v>9639000</v>
      </c>
      <c r="F35" s="153"/>
      <c r="G35" s="87"/>
    </row>
    <row r="36" spans="3:7" ht="13.5" thickBot="1" x14ac:dyDescent="0.25">
      <c r="C36" s="157" t="s">
        <v>221</v>
      </c>
      <c r="D36" s="158"/>
      <c r="E36" s="126">
        <f>SUM(E27:E35)</f>
        <v>114322195.34</v>
      </c>
    </row>
    <row r="37" spans="3:7" x14ac:dyDescent="0.2">
      <c r="C37" s="87"/>
    </row>
    <row r="38" spans="3:7" x14ac:dyDescent="0.2">
      <c r="C38" s="87"/>
    </row>
    <row r="39" spans="3:7" x14ac:dyDescent="0.2">
      <c r="C39" s="87"/>
    </row>
    <row r="40" spans="3:7" x14ac:dyDescent="0.2">
      <c r="C40" s="87"/>
    </row>
  </sheetData>
  <sheetProtection algorithmName="SHA-512" hashValue="6PaoqeKU/FpVbFm/8Uu/uwYmZbQQu8DfNW/CgdUAKnzvmTsN06jW6si8Xbz2PRRMyarrCZG6HQqEXlq0Oyesuw==" saltValue="ZkETXOtCJfAlYp6kw+vDnQ==" spinCount="100000" sheet="1" objects="1" scenarios="1"/>
  <autoFilter ref="DY1:DY40"/>
  <mergeCells count="35">
    <mergeCell ref="A1:W1"/>
    <mergeCell ref="A2:W2"/>
    <mergeCell ref="A3:W3"/>
    <mergeCell ref="A4:W4"/>
    <mergeCell ref="A5:W5"/>
    <mergeCell ref="DX8:DY9"/>
    <mergeCell ref="C9:E9"/>
    <mergeCell ref="C26:E26"/>
    <mergeCell ref="C27:D27"/>
    <mergeCell ref="BM8:BS9"/>
    <mergeCell ref="BT8:BZ9"/>
    <mergeCell ref="CA8:CG9"/>
    <mergeCell ref="CH8:CN9"/>
    <mergeCell ref="CO8:CU9"/>
    <mergeCell ref="CV8:DB9"/>
    <mergeCell ref="AD8:AJ9"/>
    <mergeCell ref="AK8:AQ9"/>
    <mergeCell ref="AR8:AX9"/>
    <mergeCell ref="AY8:BE9"/>
    <mergeCell ref="BF8:BL9"/>
    <mergeCell ref="I8:O9"/>
    <mergeCell ref="C36:D36"/>
    <mergeCell ref="DQ8:DW9"/>
    <mergeCell ref="C32:D32"/>
    <mergeCell ref="C33:D33"/>
    <mergeCell ref="C34:D34"/>
    <mergeCell ref="C35:D35"/>
    <mergeCell ref="C28:D28"/>
    <mergeCell ref="C29:D29"/>
    <mergeCell ref="C30:D30"/>
    <mergeCell ref="C31:D31"/>
    <mergeCell ref="DC8:DI9"/>
    <mergeCell ref="DJ8:DP9"/>
    <mergeCell ref="P8:V9"/>
    <mergeCell ref="W8:AC9"/>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C17"/>
  <sheetViews>
    <sheetView workbookViewId="0">
      <selection activeCell="C17" sqref="C17"/>
    </sheetView>
  </sheetViews>
  <sheetFormatPr baseColWidth="10" defaultRowHeight="15" x14ac:dyDescent="0.25"/>
  <sheetData>
    <row r="2" spans="1:3" x14ac:dyDescent="0.25">
      <c r="A2" t="s">
        <v>30</v>
      </c>
      <c r="B2" t="s">
        <v>31</v>
      </c>
      <c r="C2" t="s">
        <v>11</v>
      </c>
    </row>
    <row r="3" spans="1:3" hidden="1" x14ac:dyDescent="0.25">
      <c r="A3">
        <v>4975330.5</v>
      </c>
      <c r="B3" t="s">
        <v>6</v>
      </c>
      <c r="C3" s="152">
        <v>4975330.5</v>
      </c>
    </row>
    <row r="4" spans="1:3" hidden="1" x14ac:dyDescent="0.25">
      <c r="A4">
        <v>4073608</v>
      </c>
      <c r="B4" t="s">
        <v>80</v>
      </c>
      <c r="C4" s="152">
        <v>4073608</v>
      </c>
    </row>
    <row r="5" spans="1:3" hidden="1" x14ac:dyDescent="0.25">
      <c r="A5">
        <v>4188834</v>
      </c>
      <c r="B5" t="s">
        <v>84</v>
      </c>
      <c r="C5" s="152">
        <v>12566502</v>
      </c>
    </row>
    <row r="6" spans="1:3" hidden="1" x14ac:dyDescent="0.25">
      <c r="A6">
        <v>4486300</v>
      </c>
      <c r="B6" t="s">
        <v>230</v>
      </c>
      <c r="C6">
        <v>4486300</v>
      </c>
    </row>
    <row r="7" spans="1:3" hidden="1" x14ac:dyDescent="0.25">
      <c r="A7">
        <v>23921737</v>
      </c>
      <c r="B7" t="s">
        <v>88</v>
      </c>
      <c r="C7" s="152">
        <v>23921737</v>
      </c>
    </row>
    <row r="8" spans="1:3" x14ac:dyDescent="0.25">
      <c r="A8">
        <v>7854000</v>
      </c>
      <c r="B8" t="s">
        <v>85</v>
      </c>
      <c r="C8">
        <v>7854000</v>
      </c>
    </row>
    <row r="9" spans="1:3" hidden="1" x14ac:dyDescent="0.25">
      <c r="A9">
        <v>4586260</v>
      </c>
      <c r="B9" t="s">
        <v>230</v>
      </c>
      <c r="C9">
        <v>9172520</v>
      </c>
    </row>
    <row r="10" spans="1:3" hidden="1" x14ac:dyDescent="0.25">
      <c r="A10">
        <v>2737000</v>
      </c>
      <c r="B10" t="s">
        <v>82</v>
      </c>
      <c r="C10">
        <v>5474000</v>
      </c>
    </row>
    <row r="11" spans="1:3" hidden="1" x14ac:dyDescent="0.25">
      <c r="A11">
        <v>1684832.94</v>
      </c>
      <c r="B11" t="s">
        <v>7</v>
      </c>
      <c r="C11">
        <v>3369665.88</v>
      </c>
    </row>
    <row r="12" spans="1:3" hidden="1" x14ac:dyDescent="0.25">
      <c r="A12">
        <v>2409750</v>
      </c>
      <c r="B12" t="s">
        <v>90</v>
      </c>
      <c r="C12" s="152">
        <v>9639000</v>
      </c>
    </row>
    <row r="13" spans="1:3" hidden="1" x14ac:dyDescent="0.25">
      <c r="A13">
        <v>1487500</v>
      </c>
      <c r="B13" t="s">
        <v>82</v>
      </c>
      <c r="C13">
        <v>1487500</v>
      </c>
    </row>
    <row r="14" spans="1:3" x14ac:dyDescent="0.25">
      <c r="A14">
        <v>14910700</v>
      </c>
      <c r="B14" t="s">
        <v>85</v>
      </c>
      <c r="C14">
        <v>14910700</v>
      </c>
    </row>
    <row r="15" spans="1:3" hidden="1" x14ac:dyDescent="0.25">
      <c r="A15">
        <v>1390420.99</v>
      </c>
      <c r="B15" t="s">
        <v>7</v>
      </c>
      <c r="C15">
        <v>5561683.96</v>
      </c>
    </row>
    <row r="16" spans="1:3" hidden="1" x14ac:dyDescent="0.25">
      <c r="A16">
        <v>1707412</v>
      </c>
      <c r="B16" t="s">
        <v>7</v>
      </c>
      <c r="C16">
        <v>6829648</v>
      </c>
    </row>
    <row r="17" spans="3:3" x14ac:dyDescent="0.25">
      <c r="C17" s="152">
        <f>SUBTOTAL(9,C3:C16)</f>
        <v>22764700</v>
      </c>
    </row>
  </sheetData>
  <autoFilter ref="A2:C16">
    <filterColumn colId="1">
      <filters>
        <filter val="SCIENTIFIC PRODUCTS"/>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ÍTEM 2</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2020-06-17T22:27:45Z</dcterms:modified>
</cp:coreProperties>
</file>