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definedNames>
    <definedName name="_xlnm._FilterDatabase" localSheetId="0" hidden="1">Hoja1!$A$1:$AR$66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40" i="1" l="1"/>
  <c r="AQ37" i="1" l="1"/>
  <c r="AQ16" i="1" l="1"/>
  <c r="AQ17" i="1"/>
  <c r="AQ18" i="1"/>
  <c r="AQ19" i="1"/>
  <c r="AQ20" i="1"/>
  <c r="AQ21" i="1"/>
  <c r="AQ22" i="1"/>
  <c r="AQ23" i="1"/>
  <c r="AQ24" i="1"/>
  <c r="AQ25" i="1"/>
  <c r="AQ26" i="1"/>
  <c r="AQ27" i="1"/>
  <c r="AQ28" i="1"/>
  <c r="AQ29" i="1"/>
  <c r="AQ30" i="1"/>
  <c r="AQ31" i="1"/>
  <c r="AQ32" i="1"/>
  <c r="AQ33" i="1"/>
  <c r="AQ34" i="1"/>
  <c r="AQ35" i="1"/>
  <c r="AQ36" i="1"/>
  <c r="AQ38" i="1"/>
  <c r="AQ39"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14" i="1"/>
  <c r="AQ15" i="1"/>
  <c r="AQ11" i="1"/>
  <c r="AQ12" i="1"/>
  <c r="AQ13" i="1"/>
  <c r="AQ10" i="1"/>
  <c r="AQ9" i="1"/>
  <c r="S66" i="1"/>
  <c r="AQ66" i="1" l="1"/>
  <c r="AG66" i="1" l="1"/>
  <c r="AN66" i="1"/>
  <c r="Z66" i="1" l="1"/>
  <c r="L66" i="1" l="1"/>
  <c r="AT42" i="1" l="1"/>
  <c r="AT29" i="1"/>
  <c r="AT24" i="1"/>
  <c r="AU25" i="1" l="1"/>
  <c r="AU56" i="1"/>
  <c r="AU57" i="1"/>
  <c r="AU58" i="1"/>
  <c r="AU54" i="1"/>
  <c r="AU55" i="1"/>
  <c r="AU53" i="1"/>
  <c r="AU52" i="1"/>
  <c r="AU51" i="1"/>
  <c r="AU44" i="1"/>
  <c r="AU45" i="1"/>
  <c r="AU46" i="1"/>
  <c r="AU47" i="1"/>
  <c r="AU48" i="1"/>
  <c r="AU49" i="1"/>
  <c r="AU50" i="1"/>
  <c r="AU43" i="1"/>
  <c r="AU36" i="1"/>
  <c r="AU37" i="1"/>
  <c r="AU38" i="1"/>
  <c r="AU35" i="1"/>
  <c r="AU32" i="1"/>
  <c r="AU33" i="1"/>
  <c r="AU30" i="1"/>
  <c r="AU31" i="1"/>
  <c r="AU26" i="1"/>
  <c r="AU27" i="1"/>
  <c r="AU28" i="1"/>
  <c r="AU22" i="1"/>
  <c r="AU10" i="1"/>
  <c r="AU11" i="1"/>
  <c r="AU12" i="1"/>
  <c r="AU13" i="1"/>
  <c r="AU14" i="1"/>
  <c r="AU15" i="1"/>
  <c r="AU16" i="1"/>
  <c r="AU17" i="1"/>
  <c r="AU18" i="1"/>
  <c r="AU19" i="1"/>
  <c r="AU20" i="1"/>
  <c r="AU21" i="1"/>
  <c r="AU23" i="1"/>
  <c r="AT34" i="1"/>
  <c r="AT59" i="1" s="1"/>
  <c r="AU29" i="1" l="1"/>
  <c r="AU42" i="1"/>
  <c r="AU34" i="1"/>
  <c r="AU9" i="1" l="1"/>
  <c r="AU24" i="1" l="1"/>
</calcChain>
</file>

<file path=xl/comments1.xml><?xml version="1.0" encoding="utf-8"?>
<comments xmlns="http://schemas.openxmlformats.org/spreadsheetml/2006/main">
  <authors>
    <author>Autor</author>
  </authors>
  <commentList>
    <comment ref="C35" authorId="0" shapeId="0">
      <text>
        <r>
          <rPr>
            <b/>
            <sz val="9"/>
            <color indexed="81"/>
            <rFont val="Tahoma"/>
            <family val="2"/>
          </rPr>
          <t>Incluye 1 silla CRIE Plan de Compras Rubro: 220117-1-2 4 2 2 -20</t>
        </r>
      </text>
    </comment>
    <comment ref="C36" authorId="0" shapeId="0">
      <text>
        <r>
          <rPr>
            <b/>
            <sz val="9"/>
            <color indexed="81"/>
            <rFont val="Tahoma"/>
            <family val="2"/>
          </rPr>
          <t>incluye las 8 Sillas de Medio Ambiente</t>
        </r>
      </text>
    </comment>
    <comment ref="C39" authorId="0" shapeId="0">
      <text>
        <r>
          <rPr>
            <b/>
            <sz val="9"/>
            <color indexed="81"/>
            <rFont val="Tahoma"/>
            <family val="2"/>
          </rPr>
          <t>sillas Plan de Compras Rubro: 220117-1- 2 4 1 2 5 2 -10</t>
        </r>
      </text>
    </comment>
    <comment ref="D39" authorId="0" shapeId="0">
      <text>
        <r>
          <rPr>
            <b/>
            <sz val="9"/>
            <color indexed="81"/>
            <rFont val="Tahoma"/>
            <family val="2"/>
          </rPr>
          <t>Mejorar descripción por parte de Planeación, tener en cuenta las que se ha comprado</t>
        </r>
      </text>
    </comment>
  </commentList>
</comments>
</file>

<file path=xl/sharedStrings.xml><?xml version="1.0" encoding="utf-8"?>
<sst xmlns="http://schemas.openxmlformats.org/spreadsheetml/2006/main" count="427" uniqueCount="176">
  <si>
    <t>UNIVERSIDAD TECNOLÓGICA DE PEREIRA</t>
  </si>
  <si>
    <t xml:space="preserve"> BIENES Y SUMINISTROS</t>
  </si>
  <si>
    <t xml:space="preserve">SUBÍTEM </t>
  </si>
  <si>
    <t>NOMBRE DEL ELEMENTO</t>
  </si>
  <si>
    <t>ESPECIFICACIÓN Y/O REFERENCIA</t>
  </si>
  <si>
    <t>UD DE MEDIDA</t>
  </si>
  <si>
    <t>MARCA O REFERENCIA</t>
  </si>
  <si>
    <t>CANT</t>
  </si>
  <si>
    <t>MARCA/MODELO/REFERENCIA (Ofertado)</t>
  </si>
  <si>
    <t>COMPARATIVO ECONÓMICO</t>
  </si>
  <si>
    <t>EMPRESA QUE PRESENTA EL MENOR VALOR</t>
  </si>
  <si>
    <t>VALOR MÍN</t>
  </si>
  <si>
    <t>EMPRESA</t>
  </si>
  <si>
    <t>VALOR TOTAL</t>
  </si>
  <si>
    <t>VALOR UNITARIO SIN IVA</t>
  </si>
  <si>
    <t>VALOR IVA</t>
  </si>
  <si>
    <t>VALOR UNIT IVA INC</t>
  </si>
  <si>
    <t>GARANTÍA</t>
  </si>
  <si>
    <t>TIEMPO DE ENTREGA</t>
  </si>
  <si>
    <t>ÍTEM</t>
  </si>
  <si>
    <t>SONDEO</t>
  </si>
  <si>
    <t>DIFERENCIA</t>
  </si>
  <si>
    <t>VALOR SONDEO</t>
  </si>
  <si>
    <t xml:space="preserve"> INVITACIÓN PUBLICA 09 DE 2020</t>
  </si>
  <si>
    <t>COSUMINISTRO DE AMUEBLAMIENTO PARA LAS DIFERENTES ÁREAS ACADÉMICAS Y ADMINISTRATIVAS DEL CAMPUS DE LA UNIVERSIDAD TECNOLÓGICA DE PEREIRA</t>
  </si>
  <si>
    <t>Puesto de trabajo gerencial (Bienestar Universitario)</t>
  </si>
  <si>
    <t>UNIDAD</t>
  </si>
  <si>
    <t>Puesto de trabajo operativo (Bienestar Universitario)</t>
  </si>
  <si>
    <t>Puesto de trabajo operativo con interlocución 1 (Bienestar Universitario)</t>
  </si>
  <si>
    <t>Puesto de trabajo operativo con interlocución 2 (Bienestar Universitario)</t>
  </si>
  <si>
    <t>Puesto de trabajo lineal (Bienestar Universitario)</t>
  </si>
  <si>
    <t>Mesa de juntas gerencial (Bienestar Universitario)</t>
  </si>
  <si>
    <t>Recepción 1  (Bienestar Universitario)</t>
  </si>
  <si>
    <t>Recepción 2 (Bienestar Universitario)</t>
  </si>
  <si>
    <t>Panelería 1 (Bienestar Universitario)</t>
  </si>
  <si>
    <t xml:space="preserve">M2 </t>
  </si>
  <si>
    <t xml:space="preserve">Almacenamiento 1 (Bienestar Universitario) </t>
  </si>
  <si>
    <t>Almacenamiento 2(Bienestar Universitario)</t>
  </si>
  <si>
    <t>Almacenamiento 3 (Bienestar Universitario)</t>
  </si>
  <si>
    <t xml:space="preserve">Almacenamiento 4 (Bienestar Universitario) </t>
  </si>
  <si>
    <t>Almacenamiento 5 (Bienestar Universitario)</t>
  </si>
  <si>
    <t>Mesa centro auxiliar</t>
  </si>
  <si>
    <t xml:space="preserve">Puesto de trabajo gerencial (Bellas Artes) </t>
  </si>
  <si>
    <t>Recepcción (Bellas Artes)</t>
  </si>
  <si>
    <t>Panelería 1 (Bellas Artes)</t>
  </si>
  <si>
    <t>M2</t>
  </si>
  <si>
    <t>Panelería 2 (Bellas Artes)</t>
  </si>
  <si>
    <t>Almacenamiento 1 (Bellas Artes)</t>
  </si>
  <si>
    <t>Puesto de trabajo 1 LABORATORIOS ALTERNATIVOS</t>
  </si>
  <si>
    <t xml:space="preserve">Puesto de trabajo con superficie de 1.15m x 0.60m.  Incluye almacenamiento 2X1 frente metálico, ancho 30cm. CON PASACABLE. 
Superficies:  en aglomerado de espesor 25-30 mm,  compactas 100%.,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y estructuras. Bases en perfilaría tubular cuadrada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epoxipoliester 60-80µ, en el mismo color de la perfilería. 
Almacenamientos: Cajoneras 2X1: Deben estar fabricados totalmente en lámina de acero cold Rolled calibre18 y 20, cerradas por todas las caras y  recubiertas con pintura horneable epoxipoliester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Ancho estandar 38cm.  Donde el ítem lo referencie como MINI, 30cm.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0.70 cm= mínimo 1 entrepaño  Altura 1.00cm= mínimo 2 entrepaño  Altura  1.32cm = mínimo 3 entrepaño Altura 1.65cm= mínimo 4 entrepaño  Altura 2.10cm = mínimo 5 entrepaño  Profundidad mínimo  0.49cm.
Ancho máximo 0.90m Frentes metálicos calibre 20 o  laminados fabricados en tablero aglomerado de partículas de madera espesor 15mm. Enchapados en laminado plástico de alta presión en su cara frontal y laminado plástico de alta presión de balance en su cara posterior. </t>
  </si>
  <si>
    <t>Puesto de trabajo 2 LABORATORIOS ALTERNATIVOS</t>
  </si>
  <si>
    <t>Puesto de trabajo 3 LABORATORIOS ALTERNATIVOS</t>
  </si>
  <si>
    <t xml:space="preserve">Puesto de trabajo con superficie de 1.15m x 0.60m .  Incluye almacenamiento 2M1A frente metálico y Biblioteca AZ Oficio x 0.90 Metálica Puerta Laminada: 
Superficies:  en aglomerado de espesor 25-30 mm,  compactas 100%.,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y estructuras. Bases en perfilaría tubular cuadrada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epoxipoliester 60-80µ, en el mismo color de la perfilería. Almacenamientos: Cajoneras 2X1: Deben estar fabricados totalmente en lámina de acero cold Rolled calibre18 y 20, cerradas por todas las caras y  recubiertas con pintura horneable epoxipoliester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Ancho estandar 38cm.  Donde el ítem lo referencie como MINI, 30cm.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0.70 cm= mínimo 1 entrepaño  Altura 1.00cm= mínimo 2 entrepaño  Altura  1.32cm = mínimo 3 entrepaño Altura 1.65cm= mínimo 4 entrepaño 
Altura 2.10cm = mínimo 5 entrepaño  Profundidad mínimo  0.49cm.
Ancho máximo 0.90m Frentes metálicos calibre 20 o  laminados fabricados en tablero aglomerado de partículas de madera espesor 15mm. Enchapados en laminado plástico de alta presión en su cara frontal y laminado plástico de alta presión de balance en su cara posterior. </t>
  </si>
  <si>
    <t>Puesto de trabajo 4 LABORATORIOS ALTERNATIVOS</t>
  </si>
  <si>
    <t xml:space="preserve"> Puesto de trabajo en L de 1.50m x 1.50m con bases .  Incluye almacenamiento 2M1A frente metálico y falda en formica Superficies:  en aglomerado de espesor 25-30 mm,  compactas 100%.,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y estructuras. Bases en perfilaría tubular cuadrada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epoxipoliester 60-80µ, en el mismo color de la perfilería. Almacenamientos: Cajoneras 2X1: Deben estar fabricados totalmente en lámina de acero cold Rolled calibre18 y 20, cerradas por todas las caras y  recubiertas con pintura horneable epoxipoliester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Ancho estandar 38cm.  Donde el ítem lo referencie como MINI, 30cm.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0.70 cm= mínimo 1 entrepaño  Altura 1.00cm= mínimo 2 entrepaño  Altura  1.32cm = mínimo 3 entrepaño Altura 1.65cm= mínimo 4 entrepaño 
Altura 2.10cm = mínimo 5 entrepaño  Profundidad mínimo  0.49cm.
Ancho máximo 0.90m Frentes metálicos calibre 20 o  laminados fabricados en tablero aglomerado de partículas de madera espesor 15mm. Enchapados en laminado plástico de alta presión en su cara frontal y laminado plástico de alta presión de balance en su cara posterior. </t>
  </si>
  <si>
    <t>Puesto de trabajo 5 LABORATORIOS ALTERNATIVOS</t>
  </si>
  <si>
    <t xml:space="preserve">Puesto de trabajo con superficie de 1.20m x 0.60m  de 25mm.  Incluye almacenamiento 2M1A frente metálico y Biblioteca AZ Oficio x 0.90 Metálica Puerta Laminada 
Superficies:  en aglomerado de espesor 25-30 mm,  compactas 100%.,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y estructuras. Bases en perfilaría tubular cuadrada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epoxipoliester 60-80µ, en el mismo color de la perfilería.
Almacenamientos: Cajoneras 2X1: Deben estar fabricados totalmente en lámina de acero cold Rolled calibre18 y 20, cerradas por todas las caras y  recubiertas con pintura horneable epoxipoliester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Ancho estandar 38cm.  Donde el ítem lo referencie como MINI, 30cm.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0.70 cm= mínimo 1 entrepaño  Altura 1.00cm= mínimo 2 entrepaño  Altura  1.32cm = mínimo 3 entrepaño Altura 1.65cm= mínimo 4 entrepaño 
Altura 2.10cm = mínimo 5 entrepaño  Profundidad mínimo  0.49cm.
Ancho máximo 0.90m Frentes metálicos calibre 20 o  laminados fabricados en tablero aglomerado de partículas de madera espesor 15mm. Enchapados en laminado plástico de alta presión en su cara frontal y laminado plástico de alta presión de balance en su cara posterior. </t>
  </si>
  <si>
    <t>Mesa de trabajo</t>
  </si>
  <si>
    <t>Mesas rectangulares de 1.50m x 0.60m con base metalica 
Superficie  en aglomerado de espesor 25-30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estar fabricadas en tubería para muebles con costura de 2”, calibre 16, con bases angulares fabricados en aluminio inyectado y dilatadores en barra de aluminio y lámina de acero de 1/8”. Las coronas, que se unen a la superficie deben estar fabricadas en lámina de acero de 1/8” en corte láser. 
Cuando tienen conectividad ,Los grommets y el ducto deben estar fabricados en lámina Cold Rolled calibre 18. La tapa inspeccionable abatible está fabricada en aluminio extruido con cepillo técnico en fibra de polipropileno.</t>
  </si>
  <si>
    <t>Silla operativa
Espaldar Alto</t>
  </si>
  <si>
    <t xml:space="preserve">Sillas operativas, sin brazos, tapizada, espaldar medio, color negro. 
Asiento interno: Madera contrachapada.
• Espuma asiento: Espuma de poliuretano inyectada densidad 60.
• Espaldar interno: Polipropileno inyectado. 
• Espuma espaldar: Espuma de poliuretano láminada densidad 26.
• Cobertor asiento y espaldar: Polipropileno inyectado.
• Base: Inyectada en Nylon.
• Mecanismo: Contacto permanente con reclinación de espaldar por medio de palanca. Regulación de altura del espaldar por perilla lateral.
• Rodachinas: Nylon - opcional rodachinas piso duro con autofreno. </t>
  </si>
  <si>
    <t>silla interlocutora</t>
  </si>
  <si>
    <t>Silla interlocutora plástica, sin brazos, asiento tapizado estructura de 4 apoyos metalicos, color negro.  
Carcasa Plástica: Polipropileno.
• Estructura: Tubería CR diametro 7/8" calibre 16.
• Recubrimiento: Pintura electrostática.
• Tapón espaldar: En polipropileno.
• Asiento: Espuma laminado 2 cm densidad 40.
• Botas: Semi esféricas en polipropileno.</t>
  </si>
  <si>
    <t>Silla directiva
MEDIO AMBIENTE</t>
  </si>
  <si>
    <t>Asiento interno en madera laminada contrachapada, espuma del asiento en poliuretano inyectado densidad 50, espaldar en malla autoportante en poliéster, estructura del asiento en nylon y polipropileno inyectado, estructura del espaldar en nylon, base en nylon inyectado, apoyo lumbar en espuma de poliuretano, apoyabrazos regulables en altura en nylon y pad en poliuretano, mecanismo syncro con bloqueo en tres posiciones, con sistema anti golpe y regulación de tensión y rodachinas en nylon</t>
  </si>
  <si>
    <t>Silla universaitaria  
LENGUA INGLESA
P.C</t>
  </si>
  <si>
    <t xml:space="preserve">SILLA ASIENTO Y ESPALDAR EN POLIPROPILENO, CON ESPALDAR MICROPERFORADO. ESPALDAR Y ASIENTO TAPIZADO  EN DIFERENTES TEXTILES (SEGÚN ELECCIÓN DEL SOLICITANTE, PUEDEN SER COMBINADOS). ESTRUCTURA DE 4 APOYOS CON ACABADO EN PINTURA EN POLVO DE APLICACIÓN ELECTROSTÁTICA.  JUEGO DE BRAZOS COMPLETOS, TABLA DE DOS PUNTOS DE INFLEXIÓN PORQUE SE DOBLA Y SE GUARDA. TABLA ANTIPÁTICO EN PLÁSTICO CON CANTOS REDONDEADOS , EL 5% DE LA COMPRA PODRÁ SER IZQ . </t>
  </si>
  <si>
    <t>Silla especializada para laboratorio</t>
  </si>
  <si>
    <t>Sofá
BIENESTAR UNIVERSITARIO</t>
  </si>
  <si>
    <t>Mesa acero inoxidable 1</t>
  </si>
  <si>
    <t xml:space="preserve"> Mesa Medidas generales: 1.50 X 0.70 X 0.90 [m] (Largo X Ancho X Altura). DOBLE ENTREPAÑO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t>
  </si>
  <si>
    <t>ML</t>
  </si>
  <si>
    <t>Mesa acero inoxidable 2</t>
  </si>
  <si>
    <t>Mesa acero inoxidable 3, DOBLE ENTREPAÑO</t>
  </si>
  <si>
    <t>MESA 123 DOBLE ENTREPAÑO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 Medidas generales: 1.23 X 0.70 X 0.90
[m] (Largo X Ancho X Altura).</t>
  </si>
  <si>
    <t>Base acero inoxidable</t>
  </si>
  <si>
    <t>Mesa acero inoxidable 4, PARA MÁQUINA LAVAVAJILLAS</t>
  </si>
  <si>
    <t>MESA PARA MAQUINA LAVAVAJILLAS
* El equipo se divide en dos (2) mesas, la mesa de entrada y la mesa de salida, quedando a lado y lado del equipo lava vajillas. * Fabricadas en acero inoxidable AISI 304. * Cubierta principal fabricada en lámina calibre 18, con refuerzos inferiores en el mismo material y pestaña para acople con la máquina lava vajillas. * Poceta profunda para mesa de entrada, elaborada en lámina calibre 18, con medidas de 0.50 X 0.50 X 0.30 [m] (Largo X Ancho X Altura), lleva canastilla metálica Grival. * Grifo Monocontrol, metálico, marca Grival. * Cuatro (4) patas, en cada una de las
mesas, elaboradas mediante tubo de 1 1/2" y niveladores en empack. * Medidas generales: Mesa entrada 1.52 X 0.70 X 0.90 [m]; Mesa salida 1.13 X 0.70 X 0.90 [m] (Largo X Ancho X Altura).</t>
  </si>
  <si>
    <t>Ducha para prelavado</t>
  </si>
  <si>
    <t>DUCHA PARA PRELAVADO SOBRE MESA LAVAVAJILLAS
Ref: B-0123-B08.
* Grifo mezclador, de montaje sobre cubierta de 8".
* Cuerpo en latón cromado pulido.
* Tubo ascendente de 24", con mangera flexible de 44".
* Válvula rociadora, con manija resistente al calor.
* Manijas tipo palanca, con entradas de agua a presión con rosca de 1/2" NPT.
* Presión de operación entre 20 - 120 psi.
* Temperatura de operación entre 5 - 60 °C.</t>
  </si>
  <si>
    <t>Mesa acero inoxidable REF 124, DOBLE ENTREPAÑO</t>
  </si>
  <si>
    <t>MESA 124 DOBLE ENTREPAÑO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 Medidas generales: 1.24 X 0.70 X 0.90 [m] (Largo X Ancho X Altura).</t>
  </si>
  <si>
    <t xml:space="preserve">Mesa acero inoxidable 
 REF 70 DOBLE ENTREPAÑO </t>
  </si>
  <si>
    <t>MESA 70 DOBLE ENTREPAÑO
(Estudiantes)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 Medidas generales: 0.70 X 0.70 X 0.90
[m] (Largo X Ancho X Altura).</t>
  </si>
  <si>
    <t>Mesa acero inoxidable
REF 130 DOBLE ENTREPAÑO</t>
  </si>
  <si>
    <t>MESA 130 DOBLE ENTREPAÑO
(Estudiantes)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 Medidas generales: 1.30 X 0.70 X 0.90
[m] (Largo X Ancho X Altura).</t>
  </si>
  <si>
    <t>Mesa acero inoxidable
REF 200 CON POCETA Y DOBLE
ENTREPAÑO</t>
  </si>
  <si>
    <t>MESA 200 CON POCETA Y DOBLE
ENTREPAÑO
(Chef) * Elaborada en acero inoxidable AISI 304
* Cubierta principal fabricada en lámina calibre 18, con refuerzos inferiores en el mismo material. * Una (1) poceta profunda de 0.50 X 0.50
X 0.30 [m] (Frente X Ancho X Profundidad) elaborada en lámina calibre
18, lleva canastilla metálica Grival. * Grifo Monocontrol, metálico, marca
Grival. * Entrepaño piso y entrepaño medio, fabricado mediante lámina calibre 20. * Seis (6) patas elaboradas mediante tubo de 1 1/2" y niveladores en empack. * Medidas generales: 2.00 X 0.80 X 0.90
[m] (Largo X Ancho X Altura).</t>
  </si>
  <si>
    <t>Mesa acero inoxidable
REF CENTRO 120 DOBLE
ENTREPAÑO</t>
  </si>
  <si>
    <t>MESA CENTRO 120 DOBLE
ENTREPAÑO
* Elaborada en acero inoxidable AISI
304. * Cubierta principal fabricada en lámina calibre 18, con refuerzos inferiores en el mismo material. * Entrepaño piso y entrepaño medio,
fabricado mediante lámina calibre 20. * Cuatro (4) patas elaboradas mediante tubo de 1 1/2" y niveladores en empack. * Medidas generales: 1.20 X 0.80 X 0.90 [m] (Largo X Ancho X Altura).</t>
  </si>
  <si>
    <t>Mesa acero inoxidable
MESA 200 DOBLE ENTREPAÑO</t>
  </si>
  <si>
    <t>MESA 200 DOBLE ENTREPAÑO
* Elaborada en acero inoxidable AISI
304. * Cubierta principal fabricada en lámina calibre 18, con refuerzos inferiores en el mismo material. * Entrepaño piso y entrepaño medio,
fabricado mediante lámina calibre 20. * Seis (6) patas elaboradas mediante tubo de 1 1/2" y niveladores en empack. * Medidas generales: 2.00 X 0.80 X 0.90 [m] (Largo X Ancho X Altura).</t>
  </si>
  <si>
    <t>Mesa acero inoxidable
REF 140</t>
  </si>
  <si>
    <t>MESA 140
* Elaborada en acero inoxidable AISI
304. * Cubierta principal fabricada en lámina calibre 18, con refuerzos inferiores en el mismo material. * Cuatro (4) patas elaboradas mediante
tubo de 1 1/2" y niveladores en empack. * Medidas generales: 1.40 X 0.80 X 0.90 [m] (Largo X Ancho X Altura).</t>
  </si>
  <si>
    <t>Mesa acero inoxidable
MESA LAB REF 280 DOBLE ENTREPAÑO</t>
  </si>
  <si>
    <t>MESA LAB 280 DOBLE ENTREPAÑO
* Elaborada en acero inoxidable AISI 304. * Cubierta principal fabricada en lámina calibre 18, con refuerzos inferiores en el
mismo material. * Entrepaño medio, fabricado mediante lámina calibre 20. * Seis (6) patas elaboradas mediante tubo de 1 1/2" y niveladores en empack. * Medidas generales: 2.80 X 0.60 X 0.90 [m] (Largo X Ancho X Altura).</t>
  </si>
  <si>
    <t>Mesa acero inoxidable 5</t>
  </si>
  <si>
    <t>* Elaborada en acero inoxidable AISI 304. * Cubierta principal fabricada en lámina calibre 18, con refuerzos inferiores en el mismo material. * Entrepaño piso y entrepaño medio, fabricado mediante lámina calibre 20. * Seis (6) patas elaboradas mediante tubo de 1 1/2" y niveladores en empack. * Medidas generales: 1.68 X 0.82 X 0.90 [m] (Largo X Ancho X Altura).</t>
  </si>
  <si>
    <t>Mesón antivibratorio</t>
  </si>
  <si>
    <t xml:space="preserve"> Meson antivibratorio granito largo 2.10m x 0.60m,  H=0.90 Superficie Corian Glacier White, granito 20mm y placa de acero.  Estructura en tubería Cuadrada 2".</t>
  </si>
  <si>
    <t>Mesa metálica</t>
  </si>
  <si>
    <t>Mesa 1,80x0,40 H=0,73 estructura metálica Cuadrada con recubrimiento electrostático Superficie en Corian Glacier White</t>
  </si>
  <si>
    <t>Mesa de laboratorio M33</t>
  </si>
  <si>
    <t>Mesa de laboratorio M50</t>
  </si>
  <si>
    <t>Mesa de laboratorio M44</t>
  </si>
  <si>
    <t>Almacenamiento superior</t>
  </si>
  <si>
    <t xml:space="preserve"> Almacenamiento Alto tipo gabinete, ancho 0.90m x fondo 0.36m, h=0,50m. Estructura metálica, puerta con marco metálico y vidrio templado 4mm. (Incluye entrepaño medio y cerradura marca Haffele) metálico.</t>
  </si>
  <si>
    <t>Almacenamiento alto</t>
  </si>
  <si>
    <t>TABLERO FIJO</t>
  </si>
  <si>
    <t>Tablero marcador seco fabricado con MDF de 8,5 mm y lámina pizarrón con cuadrícula de lamitech con marco en aluminio y punter plásticas. Medidas 2.40*1.20</t>
  </si>
  <si>
    <t>TABLERO MÓVIL</t>
  </si>
  <si>
    <t>Con estructura metálica en tubo rectangular y rodachines para desplazamiento. Pizarrón en 8,5 mm lámina cuadrícula de lamitech. Medidas: 1.2*0.8</t>
  </si>
  <si>
    <t>TABLERO EN FÓRMICA BELLAS ARTES</t>
  </si>
  <si>
    <t>TABLERO EN FORMICA PIZARRON, CON MARCO EN ALUMINIO TUBULAR. MEDIDAS 5.36 DE ANCHO, 1.40 DE ALTO</t>
  </si>
  <si>
    <t>5 AÑOS</t>
  </si>
  <si>
    <t>INGENIAR INOXIDABLES</t>
  </si>
  <si>
    <t>30 DÍAS</t>
  </si>
  <si>
    <t>ingENIAR INOXIDABLES</t>
  </si>
  <si>
    <t>FISHER</t>
  </si>
  <si>
    <t>1 AÑO</t>
  </si>
  <si>
    <t>INGENIAR INOX SAS</t>
  </si>
  <si>
    <t xml:space="preserve">5 años </t>
  </si>
  <si>
    <t>30 Días</t>
  </si>
  <si>
    <t>PROVEFABRICA</t>
  </si>
  <si>
    <t>MEOAL</t>
  </si>
  <si>
    <t>Puesto de trabajo gerencial con diseño cambio de altura, largo 1.90m x 0.75m espesor 19mm. La superficie principal debe quedar apoyada sobre el almacenamiento de retorno mediante un herraje metálico que a su vez, este unido al sistema estructural de la superficie para que garantice su estabilidad y que no se pandee.  Superficie fabricada en aglomerado de 19mm acabada en su cara superior en laminado decorativo de alta presión y con recubrimiento en su cara inferior con laminado no decorativo tipo balance, cantos rígidos en PVC.  Debe incluir conectividad mediante ducto vertical con grommet con capacidad de tres troqueles.  El grommet se debe ubicar sobre la superficie principal en el punto de intersección con el almacenamiento y el ducto vertical debe estar oculto en el almacenamiento.
Almacenamiento de retorno tipo credenza largo 1.80m x 0.60m elaborada en aglomerado con acabado laminado decorativo de alta presión, distribución con dos cajones con riel full extensión, con cerradura con juego de llaves y manija embebida circular, largo de los cajones 0.45m. y puertas corredizas.  El resto del espacio con puertas corredizas con entrepaño interno. El espacio por donde baja el ducto no lleva entrepaño pero debe ser inspeccionable.
El puesto debe llevar una única base o soporte lateral, con diseño cerrado y que soporte la superficie principal en el lado opuesto de la credenza.  En tubería triangular de Cold Rolled calibre 16 con acabado en pintura de aplicación electrostatica de 60-80µ .                                                                                                                                                                                                    VER IMAGEN DE REFERENCIA</t>
  </si>
  <si>
    <t>Compuesto por dos superficies en aglomerado con laminado de alta presión  de espesor 30 mm compactos al 100%, recubiertas con formica (F8) y en su cara inferior superficie de balance laminado (F6), con canto termofundido con tecnología Hot Melt. Dimensiones:  superficie principal con una longitud minima de 1.50m y ancho minimo de 0.60m  y retorno con una longitud minima de 0.90m y ancho minimo de  0.60m, incluye faldón  en formica Las dimensiones corresponden a los diferentes anchos de superficie laminadas fabricadas en aglomerado de 15mm enchapado por las dos caras en laminado de alta presión F8, deben ir aseguradas por la parte inferior de las superficies por medio de soportes elaborados en CR calibre 18 con acabado en pintura electrostática de 60-80µ,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</si>
  <si>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Compuesto por dos superficies en aglomerado con laminado de alta presión  de espesor 30 mm compactos al 100%, recubiertas con formica (F8) y en su cara inferior superficie de balance laminado (F6), con canto termofundido con tecnología Hot Melt. Dimensiones:  superficie principal con una longitud minima de 1.50m y ancho minimo de 0.60m  y retorno con una longitud minima de 0.90m y ancho minimo de  0.60m, incluye faldón  en formica Las dimensiones corresponden a los diferentes anchos de superficie laminadas fabricadas en aglomerado de 15mm enchapado por las dos caras en laminado de alta presión F8, deben ir aseguradas por la parte inferior de las superficies por medio de soportes elaborados en CR calibre 18 con acabado en pintura electrostática de 60-80µ,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de archivo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</si>
  <si>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Compuesto por dos superficies en aglomerado con laminado de alta presión  de espesor 30 mm compactos al 100%, recubiertas con formica (F8) y en su cara inferior superficie de balance laminado (F6), con canto termofundido con tecnología Hot Melt. Dimensiones:  superficie principal con una longitud minima de 1.50m y ancho minimo de 0.60m  y retorno con una longitud minima de 0.90m y ancho minimo de  0.60m, incluye faldón  en formica Las dimensiones corresponden a los diferentes anchos de superficie laminadas fabricadas en aglomerado de 15mm enchapado por las dos caras en laminado de alta presión F8, deben ir aseguradas por la parte inferior de las superficies por medio de soportes elaborados en CR calibre 18 con acabado en pintura electrostática de 60-80µ,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</si>
  <si>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Superficie en aglomerado con laminado de alta presión  de espesor 30 mm compactos al 100%, recubiertas con formica (F8) y en su cara inferior superficie de balance laminado (F6), con canto termofundido con tecnología Hot Melt.Dimensiones:  Longitud  1.48m y 1,42m  ancho  con pasacable.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</si>
  <si>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Superficie  en aglomerado de espesor 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según imagen de referencia garantizando la establilidad de la dimensión de la superficie, el acabado sera en laminado de alta presión; por una de las bases debera permitir la alimentación de redes electricas, datos y HDMI . Las coronas, que se unen a la superficie deben estar fabricadas en lámina de acero de 1/8” en corte láser. 
Los grommets y el ducto deben estar fabricados en lámina Cold Rolled calibre 18. La tapa inspeccionable abatible está fabricada en aluminio extruido con cepillo técnico en fibra de polipropileno Dimensiones:  Longitud  minima de 5.70m y ancho minimo de  0.90m,   con sistema de conectividad (3 gromets  ó 3 multitomas  con capacidad minima para 3 tomas en cada uno) debe incluir canaleta metálica de distribución del cableado. VER IMAGEN DE REFERENCIA</t>
  </si>
  <si>
    <t>Puesto de trabajo  de recepción tipo counter en L  compuesto por dos superficies  en aglomerado de espesor 30 mm compactados al 100%, recubiertas con formica (F8) y en su cara inferior superficie de balance laminado (F6), con canto termofundido con tecnología Hot Melt. Dimensiones: superficie principal Longitud  minima de 1.98m y ancho minimo de  0.60m, retorno izquierdo de Longitud minima de 1.20m y ancho minimo de 0.60m, mostrador de 0.30m de ancho del largo de la superficie principal ,  incluye panel frontal altura minina de 0.90m en formica, altura final del counter 1,10m ,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VER IMAGEN DE REFERENCIA</t>
  </si>
  <si>
    <t>Puesto de trabajo  de recepción tipo counter en L  compuesto por superficies  en aglomerado de espesor 30 mm compactos al 100%, recubiertas con formica (F8) y en su cara inferior superficie de balance laminado (F6), con canto termofundido tecnología Hot Melt. Dimensiones: superficie principal Longitud  minima de 1.60m y ancho minimo de  0.60m, retorno derecho de Longitud minima de 1.00 m y ancho minimo de 0.60m, mostrador de 0.30m de ancho del largo de la superficie principal ,  incluye panel frontal  y puerta altura minina de 0.90m en formica, altura final del counter 1,10m,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VER IMAGEN DE REFERENCIA</t>
  </si>
  <si>
    <t>Panelería altura 1,65m espesor 9,0cm configuracion en formica y vidrio laminado 3+3 película opalizada y estructura metalica.  Incluye conectividad.
Nota: los puestos de trabajo no deberán anclarse a la panelería para garantizar la reconfiguracion de los espacios. Estructura en acero y/o lamina cold rolled calibre 18", el cual garantice excelente acabado estructural.  Espesor de 9cm sistema de marco y baldosas, estas en15mm de espesor para Los giros se deben hacer a traves de conectores universales o elementos verticales de conexión y cambio de dirección en perfil extruido de aluminio y permitir la conexión de paneles de cualquier altura en 4 posibles vias.  El zocalo del conector debe tener cubiertas metálicas desmontables de CR para flexibilidad de las reubicaciones.
El sistema debe permitir  la conducción de cableado Lay in en forma horizontal y vertical respondiendo adecuadamente en cálidad y cantidad de cableado estructurado y cumplir con la norma técnica.
Sistema de anclaje entre paneles debe realizarce con varillas de tensiòn verticales de diametro 5/16" y que permitan ajustar sin el uso de tornillos ni remaches, dando un amarre y nivelación óptimos.
Cumple con conducción por zocalo o ducto inferior. Debe tener separadores metálicos removibles que permiten independizar los tipos de cableado (electrico, voz y datos) y tener troqueles universales para toma doble con polo a tierra y una toma telefonica como minimo.  El sistema debe permitir que los tomas y los cables a nivel de superficie no queden a la vista y tienen facilidad en el acceso y conexión.
Tapas horizontales, verticales y punteras en lamina CR o aluminio que no permitan su fácil remoción y que el color sea homogeneo al sistema.
MARCO: elaborados en lamina CR calibre 16" acabado en pintura electrostatica.  Con posibilidad de crecimiento vertical y fijación de elementos de almacenamientos aéreos sin deformación del panel.
Sistema de cremallera continua cada 2.5cm que permita la ubicación de almacenamientos, superficies y accesorios a diferentes alturas.
Con niveladores que permitan ajustarse a desniveles del piso de hasta 3cm.
ZOCALO O DUCTO INFERIOR: Altura 13cm (+/- 5) inspeccionable por ambas caras con tapas abatibles en calibe 20.  Los soportes del ducto estan en el eje central longitudinal para permitir el cableado tipo Layin que facilite las reubicaciones. Debe tener una barrera separadora de cableado eléctrico y voz/datos desmontable sin el uso de herramientas y tener la posibilidad de instalar tomas a media altura.
DUCTO SUPERIOR: altura 17cm (+/-5) inspeccionable por ambas caras y tapa abatible en calibre 20. Los soportes del ducto deben estar en el eje central longitudinal para permitir el cableado tipo Lay in y tener cepillo técnico en fibra de polipropileno.
Los ductos para conducción de cableado son metálicos y la profundidad es entre 8 y 9cm.  Son inspeccionables mediante tapas metálicas removibles y contar con una lámina metálica para separar los cables de datos de los eléctricos.  Los ductos no deeben tener rebabas ni filos que deterioren el cableado y puedan ocasionar corto circuito pintados al horno en pintura electrostatica tipo epoxipoliester.
BALDOSAS: Los tableros o tiles deben ser modulares y desmontables con sistema de insertos plásticos de presión compuestos de dos partes: inserto roscado y pin de presión, de tal manera que se pueden quitar y reemplazar el pin de presión para su transporte, almacenamiento y posible cambio, y  no se deforman con el desmontar y montar. Baldosa en aglomerado de 15 mm con varias posibilidades de acabado.
Ver imagen de referencia</t>
  </si>
  <si>
    <t>Almacenamientos con puertas y entrepaños con capacidad para carpetas, libros y az. Con cerradura, y sistema antivuelco
Archivadores alto 1,00m x profundidad 0.50m x ancho 2.80 mt cuerpo lamina CR calibre 18 con acabado en pintura de aplicación electrostática. Superficies laminadas de 25-30mm de espesor y frentes laminados en formica de 19 mm (color a definir).
Consta de 3 módulos, un archivador con 3 gavetas y dos gabinetes con 3 niveles de entrepaño (ver imagen de referencia)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</si>
  <si>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 xml:space="preserve"> Almacenamientos con puertas y entrepaños con capacidad para carpetas, libros y az. Con cerradura, y sistema antivuelco
Archivadores alto 1,00m x profundidad 0.50m x ancho 0.90 mt cuerpo lamina CR calibre 18 con acabado en pintura de aplicación electrostática. Superficies laminadas de 25-30mm de espesor y frentes laminados en formica de 19 mm (color a definir).
Consta de e 1 gabinete con 3 niveles de entrepaño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</si>
  <si>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Almacenamientos con puertas y entrepaños con capacidad para carpetas, libros y az. Con cerradura, y sistema antivuelco
Archivadores alto 0,80m x profundidad 0.50m x ancho 1.50 mt cuerpo lamina CR calibre 18 con acabado en pintura de aplicación electrostática. Superficies laminadas de 25-30mm de espesor y frentes laminados en formica de 19 mm (color a definir).
Consta de 2 modulos, un gabinete con 3 niveles de entrepaño y archivador con 2 niveles de gavetas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</si>
  <si>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Almacenamientos con puertas y entrepaños con capacidad para carpetas, libros y az. Con cerradura, y sistema antivuelco
Archivadores alto 1,00m x profundidad 0.50m x ancho 1.80 mt cuerpo lamina CR calibre 18 con acabado en pintura de aplicación electrostática. Superficies laminadas de 25-30mm de espesor y frentes laminados en formica de 19 mm (color a definir).
Consta de 2 módulos, un gabinete con 3 niveles de entrepaño y archivador con 3 niveles de gavetas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</si>
  <si>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Almacenamientos con puertas y entrepaños con capacidad para carpetas, libros y az. Con cerradura, y sistema antivuelco
Archivadores alto 1,80m x profundidad 0.50m x ancho 1.60 mt cuerpo lamina CR calibre 18 con acabado en pintura de aplicación electrostática.Superficies laminadas de 25-30mm de espesor y frentes laminados en formica de 19 mm (color a definir).
Consta de 2 modulos de un gabinete con 5 niveles de entrepaño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</si>
  <si>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Superficie circular diámetro 50 cm altura 40cm con base  acabado en pintura electrostática, Superficie  en aglomerado de espesor 25-30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estar fabricadas en tubería para muebles con costura de 2”, calibre 16, con bases angulares fabricados en aluminio inyectado y dilatadores en barra de aluminio y lámina de acero de 1/8”. Las coronas, que se unen a la superficie deben estar fabricadas en lámina de acero de 1/8” en corte láser. 
Cuando tienen conectividad ,Los grommets y el ducto deben estar fabricados en lámina Cold Rolled calibre 18. La tapa inspeccionable abatible está fabricada en aluminio extruido con cepillo técnico en fibra de polipropileno.</t>
  </si>
  <si>
    <t xml:space="preserve"> Compuesto por dos superficies en aglomerado con laminado de alta presión  de espesor 30 mm compactos al 100%, recubiertas con formica (F8) y en su cara inferior superficie de balance laminado (F6), con canto termofundido con tecnología Hot Melt. Dimensiones:  superficie principal con una longitud minima de 1.50m y ancho minimo de 0.60m  y retorno con una longitud minima de 0.90m y ancho minimo de  0.60m, incluye faldón  en formica Las dimensiones corresponden a los diferentes anchos de superficie laminadas fabricadas en aglomerado de 15mm enchapado por las dos caras en laminado de alta presión F8, deben ir aseguradas por la parte inferior de las superficies por medio de soportes elaborados en CR calibre 18 con acabado en pintura electrostática de 60-80µ,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</si>
  <si>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Puesto de trabajo  de recepción tipo counter en L  compuesto por dos superficies  en aglomerado de espesor 30 mm compactados al 100%, recubiertas con formica (F8) y en su cara inferior superficie de balance laminado (F6), con canto termofundido con tecnología Hot Melt. Dimensiones: superficie principal Longitud  minima de 1.50m y ancho minimo de  0.60m, retorno de Longitud minima de 0.90m y ancho minimo de 0.60m, mostrador de 0.30m de ancho del largo de la superficie principal ,  incluye panel frontal altura minina de 0.90m en formica, altura final del counter 1,10m ,  con sistema de conectividad (gromet ó multitoma con capacidad minima para 3 tomas).  Estructura en perfilaría tubular estructural de 2” de espesor, lámina de acero CR calibre 16 con acabado en pintura electroestatica tipo epoxi-poiliester. Deben contar con sistema de nivelación que permita absorber posibles desniveles del piso  Niveladores escuacalizables fabricados en polipropileno de alta densidad. Las coronas o mensulas,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Incluye  cajonera (2m1a) fabricados en lámina de acéro cold Rolled calibre 18 y 20, cerradas por todas las caras y recubiertas con pintura electrostática,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VER IMAGEN DE REFERENCIA</t>
  </si>
  <si>
    <t>Panelería altura 2.03m configuracion en formica y vidrio, con puerta de 0.80m en vidrio laminado 3+3 pelicula opalizaday estructura metalica con chapa tipo alcoba. Incluye conectividad. La UNIDAD de medida será en metros cuadrados.  
Nota: los puestos de trabajo no deberán anclarse a la panelería para garantizar la reconfiguracion de los espacios. Panelería altura 1,65m espesor 9,0cm configuracion en formica y vidrio laminado 3+3 y estructura metalica. Incluye conectividad.
 Estructura en acero y/o lamina cold rolled calibre 18", el cual garantice excelente acabado estructural.  Espesor de 9cm sistema de marco y baldosas, estas en15mm de espesor para Los giros se deben hacer a traves de conectores universales o elementos verticales de conexión y cambio de dirección en perfil extruido de aluminio y permitir la conexión de paneles de cualquier altura en 4 posibles vias.  El zocalo del conector debe tener cubiertas metálicas desmontables de CR para flexibilidad de las reubicaciones.
El sistema debe permitir  la conducción de cableado Lay in en forma horizontal y vertical respondiendo adecuadamente en cálidad y cantidad de cableado estructurado y cumplir con la norma técnica.
Sistema de anclaje entre paneles debe realizarce con varillas de tensiòn verticales de diametro 5/16" y que permitan ajustar sin el uso de tornillos ni remaches, dando un amarre y nivelación óptimos.
Cumple con conducción por zocalo o ducto inferior. Debe tener separadores metálicos removibles que permiten independizar los tipos de cableado (electrico, voz y datos) y tener troqueles universales para toma doble con polo a tierra y una toma telefonica como minimo.  El sistema debe permitir que los tomas y los cables a nivel de superficie no queden a la vista y tienen facilidad en el acceso y conexión.
Tapas horizontales, verticales y punteras en lamina CR o aluminio que no permitan su fácil remoción y que el color sea homogeneo al sistema.
MARCO: elaborados en lamina CR calibre 16" acabado en pintura electrostatica.  Con posibilidad de crecimiento vertical y fijación de elementos de almacenamientos aéreos sin deformación del panel.
Sistema de cremallera continua cada 2.5cm que permita la ubicación de almacenamientos, superficies y accesorios a diferentes alturas.
Con niveladores que permitan ajustarse a desniveles del piso de hasta 3cm.
ZOCALO O DUCTO INFERIOR: Altura 13cm (+/- 5) inspeccionable por ambas caras con tapas abatibles en calibe 20.  Los soportes del ducto estan en el eje central longitudinal para permitir el cableado tipo Layin que facilite las reubicaciones. Debe tener una barrera separadora de cableado eléctrico y voz/datos desmontable sin el uso de herramientas y tener la posibilidad de instalar tomas a media altura.
DUCTO SUPERIOR: altura 17cm (+/-5) inspeccionable por ambas caras y tapa abatible en calibre 20. Los soportes del ducto deben estar en el eje central longitudinal para permitir el cableado tipo Lay in y tener cepillo técnico en fibra de polipropileno.
Los ductos para conducción de cableado son metálicos y la profundidad es entre 8 y 9cm.  Son inspeccionables mediante tapas metálicas removibles y contar con una lámina metálica para separar los cables de datos de los eléctricos.  Los ductos no deeben tener rebabas ni filos que deterioren el cableado y puedan ocasionar corto circuito pintados al horno en pintura electrostatica tipo epoxipoliester.
BALDOSAS: Los tableros o tiles deben ser modulares y desmontables con sistema de insertos plásticos de presión compuestos de dos partes: inserto roscado y pin de presión, de tal manera que se pueden quitar y reemplazar el pin de presión para su transporte, almacenamiento y posible cambio, y  no se deforman con el desmontar y montar. Baldosa en aglomerado de 15 mm con varias posibilidades de acabado. VER IMAGEN DE REFERENCIA Y DISTRIBUCION EN EL PLANO</t>
  </si>
  <si>
    <t>Panelería altura 0,90m espesor 9,0cm configuracion en formica, con 3 puertas de 0.80m en vidrio laminado 3+3 pelicula opalizada y estructura metalica con chapa tipo alcoba. Incluye conectividad. La UNIDAD de medida será en metros cuadrados.  
Nota: los puestos de trabajo no deberán anclarse a la panelería para garantizar la reconfiguracion de los espacios.  
 Estructura en acero y/o lamina cold rolled calibre 18", el cual garantice excelente acabado estructural.  Espesor de 9cm sistema de marco y baldosas, estas en15mm de espesor para Los giros se deben hacer a traves de conectores universales o elementos verticales de conexión y cambio de dirección en perfil extruido de aluminio y permitir la conexión de paneles de cualquier altura en 4 posibles vias.  El zocalo del conector debe tener cubiertas metálicas desmontables de CR para flexibilidad de las reubicaciones.
El sistema debe permitir  la conducción de cableado Lay in en forma horizontal y vertical respondiendo adecuadamente en cálidad y cantidad de cableado estructurado y cumplir con la norma técnica.
Sistema de anclaje entre paneles debe realizarce con varillas de tensiòn verticales de diametro 5/16" y que permitan ajustar sin el uso de tornillos ni remaches, dando un amarre y nivelación óptimos.
Cumple con conducción por zocalo o ducto inferior. Debe tener separadores metálicos removibles que permiten independizar los tipos de cableado (electrico, voz y datos) y tener troqueles universales para toma doble con polo a tierra y una toma telefonica como minimo.  El sistema debe permitir que los tomas y los cables a nivel de superficie no queden a la vista y tienen facilidad en el acceso y conexión.
Tapas horizontales, verticales y punteras en lamina CR o aluminio que no permitan su fácil remoción y que el color sea homogeneo al sistema.
MARCO: elaborados en lamina CR calibre 16" acabado en pintura electrostatica.  Con posibilidad de crecimiento vertical y fijación de elementos de almacenamientos aéreos sin deformación del panel.
Sistema de cremallera continua cada 2.5cm que permita la ubicación de almacenamientos, superficies y accesorios a diferentes alturas.
Con niveladores que permitan ajustarse a desniveles del piso de hasta 3cm.
ZOCALO O DUCTO INFERIOR: Altura 13cm (+/- 5) inspeccionable por ambas caras con tapas abatibles en calibe 20.  Los soportes del ducto estan en el eje central longitudinal para permitir el cableado tipo Layin que facilite las reubicaciones. Debe tener una barrera separadora de cableado eléctrico y voz/datos desmontable sin el uso de herramientas y tener la posibilidad de instalar tomas a media altura.
DUCTO SUPERIOR: altura 17cm (+/-5) inspeccionable por ambas caras y tapa abatible en calibre 20. Los soportes del ducto deben estar en el eje central longitudinal para permitir el cableado tipo Lay in y tener cepillo técnico en fibra de polipropileno.
Los ductos para conducción de cableado son metálicos y la profundidad es entre 8 y 9cm.  Son inspeccionables mediante tapas metálicas removibles y contar con una lámina metálica para separar los cables de datos de los eléctricos.  Los ductos no deeben tener rebabas ni filos que deterioren el cableado y puedan ocasionar corto circuito pintados al horno en pintura electrostatica tipo epoxipoliester.
BALDOSAS: Los tableros o tiles deben ser modulares y desmontables con sistema de insertos plásticos de presión compuestos de dos partes: inserto roscado y pin de presión, de tal manera que se pueden quitar y reemplazar el pin de presión para su transporte, almacenamiento y posible cambio, y  no se deforman con el desmontar y montar. Baldosa en aglomerado de 15 mm con varias posibilidades de acabado. VER IMAGEN DE REFERENCIA Y DISTRIBUCION EN EL PLANO</t>
  </si>
  <si>
    <t xml:space="preserve"> Almacenamientos con puertas y entrepaños con capacidad para carpetas, libros y az. Con cerradura, y sistema antivuelco
Archivadores alto 0,70m x profundidad 0.50m x ancho 1.50 mt cuerpo lamina CR calibre 18 con acabado en pintura de aplicación electrostática.Superficies laminadas de 25-30mm de espesor con pasacables  y frentes laminados en formica de 19 mm (color a definir).
Consta de 2 modulos, un gabinete con 2 niveles de entrepaño y puertas  y un archivador con 2 gavetas
Los entrepaños deben ser metálicos removibles, que se puedan graduar en altura. con acabado en pintura al horno de aplicación electrostática  60-80µ,  todas sus partes quedan totalmente recubiertas por este acabado evitando la corrosión. Con niveladores 
Ver imagen de referencia</t>
  </si>
  <si>
    <t xml:space="preserve">Dos Puestos de trabajo con bases , superficies en L de 1.50m x 0.60m y retorno de 0.90m x 0.60m - CON PANEL Incluye almacenamiento 2M1A frente metálico, falda en formica y división con paneleria, altura 1.27m, configuración con tiles en formica y ducto media altura.
Superficies:  en aglomerado de espesor 25-30 mm,  compactas 100%.,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y estructuras. Bases en perfilaría tubular cuadrada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Herrajes elaborados en acero Cold Rolled calibre 16,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epoxipoliester 60-80µ, en el mismo color de la perfilería. 
Almacenamientos: Cajoneras 2X1: Deben estar fabricados totalmente en lámina de acero cold Rolled calibre18 y 20, cerradas por todas las caras y  recubiertas con pintura horneable epoxipoliester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Ancho estandar 38cm.  Donde el ítem lo referencie como MINI, 30cm.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0.70 cm= mínimo 1 entrepaño  Altura 1.00cm= mínimo 2 entrepaño  Altura  1.32cm = mínimo 3 entrepaño Altura 1.65cm= mínimo 4 entrepaño 
Altura 2.10cm = mínimo 5 entrepaño  Profundidad mínimo  0.49cm.
Ancho máximo 0.90m Frentes metálicos calibre 20 o  laminados fabricados en tablero aglomerado de partículas de madera espesor 15mm. Enchapados en laminado plástico de alta presión en su cara frontal y laminado plástico de alta presión de balance en su cara posterior. 
PANELERÍA: Panelería altura 1,65m configuracion en formica y vidrio laminado 3+3 y estructura metalica. Incluye conectividad. La UNIDAD de medida será en metros cuadrados.  
Nota: los puestos de trabajo no deberán anclarse a la panelería para garantizar la reconfiguracion de los espacios. </t>
  </si>
  <si>
    <t xml:space="preserve">UNIDAD  </t>
  </si>
  <si>
    <t xml:space="preserve">Tipo butaco. Altura del asiento 66cm.Banco Alto de Laboratorio con respaldo asiento ergonómico giratorio con aro descansa pies; fabricado en poliuretano compacto suave resistente. ajuste neumático con palanca control de altura. base Nylon mecanizado; proceso el cual dota a los materiales de una elevada resistencia.  Acero laminado en frío o decapado, conformado según norma DIN 2395, con un límite elástico de 370 N/mm2 , con espesor mínimo de todos los perfiles de 1,5 mm; perfil tubular de 22 mm. en la estructura principal; de 18 mm. en el refuerzo trasero y apoyapiés.
Uniones de soldadura manual o robotizada, mediante el proceso “TIG”, con gas inerte. Tacos conformados en inyección de plástico, utilizando como material el polietileno para la fijación y goma para la superficie de contacto al suelo, garantizando una perfecta estabilidad de la silla y un uso silencioso. Remaches, fabricados en aluminio para resistir la corrosión. Se utilizan en la fijación del asiento y el respaldo. </t>
  </si>
  <si>
    <t>Sofa de 2 puestos con apoya brazos. (1,60m) Bases en perfileria  tubular estructural en lamina de acero coll rolled calibre 16 con pintura electrostatica. Espuma de poliuretano de alta densidad. Tapizado  tela antibacterial y antifluidos. Color a elegir de acuerdo a catalogo Sofás que se puedan modular, espaldar recto apoyado sobre el asiento el cual esta sostenido paralelamente al piso por dos bases de platina metálica y dos brazos unidos al asiento y espaldar (si aplica), dichos brazos tienen una proyección hacia el frente dando una apariencia simple pero imponente. La suspensión del espaldar y el asiento está conformada por cinchas elásticas de polipropileno.Componentes en láminas de aglomerado con resistencia a la humedad y plagas .
Se debe tener en cuenta las dimensiones mínimas observadas en el plano. VER IMAGEN DE REFERENCIA</t>
  </si>
  <si>
    <t>LAVADO PARA MANOS EN PEDESTAL
* Construido en acero inoxidable AISI 304 calibre 18. * Pozuelo conectado a sistema de evacuación de aguas. * Incluye grifo con sistema de pedal (de trabajo pesado ref AD-TF05101MLT bronce laton pulida y cromada), canastilla de 2" y sifón. * De fácil limpieza y desinfección. * Medidas generales: 0.50 X 0.50 X 0.89
[m] (Frente X Ancho X Altura)</t>
  </si>
  <si>
    <t>UN</t>
  </si>
  <si>
    <t>BASE PARA HORNO COMBI * Fabricada en acero inoxidable AISI 304. * Marco superior elaborado en ángulo de 1/8” X 1 1/4”. 80x80cm altura 85c m * Escabiladero  para cuatro (4) bandejas, elaborado mediante eje y lámina calibre 20 (depende de la bandeja que puede ser de 53*32 cm o 70*40). * Cuatro (4) patas elaboradas en tubo de 1 1/2”-cal 18. * Cuatro (4) niveladores en empack.</t>
  </si>
  <si>
    <t>DISEÑO ADJUNTO M33- Meson Isla 2,70m x 1,20m h= 0,90m , doble poceta de 60cm x 40cm y grifería, superficie y pocetas en Corian Glacier White.  Profundidad de poceta 30cm. Estructura en tubería Cuadrada 2". Incluye almacenamientos bidireccional bajo poceta. Con conducción eléctrica con toma corriente doble y salida de gas con acople rápido</t>
  </si>
  <si>
    <t xml:space="preserve">DISEÑO ADJUNTO  M50- Mesón 2,20 x1,50 H=0,90 Superficie en Lamina compacto a 18mm Núcleo Negro,  con conductividad incluye 1 almacenamiento superior en Formica </t>
  </si>
  <si>
    <t xml:space="preserve">DISEÑO ADJUNTO M44 - Mesón 4,80x0,50 H=0,90 Superficie en Lamina compacto a 18mm Núcleo Negro,  con conductividad, paneles sobre superficie con troqueles para conductividad </t>
  </si>
  <si>
    <t>Almacenamiento 0,90x0,50 H=2,10 cuerpo metálico, puertas en Vidrio con 4mm con 4 entrepaños 
Almacenamiento de vidrieria, Elaborado en Acero Galvanizado cal 18 pintado con pintura electrostática epoxy (color a elección por el cliente);  con 4 entrepaños en acero galvanizado cal 18 de altura regulable, Puertas: Marco estructural construido en acero galvanizado cal 18, pintado con pintura electrostática epoxy, con vidrio de 4mm de espesor transparente. Puertas corredizas mediante rieles superiores e inferiores;  cerradura de seguridad y llave. El mueble contará con Patas (Estructura general fabricada en una aleación de Zinc + Hierro + PA , recubrimiento externo en pintura con polvo epóxico certificada para resistencia a derrames con agentes corrosivos). Niveladores de las patas en nitrilo, resistentes al alto impacto y con graduación milimétrica, aprobados para el uso en los ambientes clínicos y/o de investigación.</t>
  </si>
  <si>
    <t>MUMA S.A.S</t>
  </si>
  <si>
    <t>TROYA MEDIA</t>
  </si>
  <si>
    <t>MOVIE TAPIZADA ASIENTO</t>
  </si>
  <si>
    <t>WISH CON BRAZOS</t>
  </si>
  <si>
    <t>MOVIE CONFERENCIA</t>
  </si>
  <si>
    <t>LABSIT</t>
  </si>
  <si>
    <t>MOBEL</t>
  </si>
  <si>
    <t>5 años</t>
  </si>
  <si>
    <t>45 días</t>
  </si>
  <si>
    <t>METÁLICAS JEP</t>
  </si>
  <si>
    <t>METALICAS JEP S.A.S</t>
  </si>
  <si>
    <t>INGENIAR INOX S.A.S</t>
  </si>
  <si>
    <t>MUMA</t>
  </si>
  <si>
    <t>METÁIICAS JEP</t>
  </si>
  <si>
    <t>METÁILICAS JEP</t>
  </si>
  <si>
    <t>UNION TEMPORAL CARVAJAL ESPACIOS_CARVAJAL TECNOLOGIA Y
SERVICIOS_UNIVERSIDAD TECNOLOGICA DE PEREIRA No.04</t>
  </si>
  <si>
    <t>METÁLICAS JEP S.A.S</t>
  </si>
  <si>
    <t>SOLINOFF CORPORATION S.A.S</t>
  </si>
  <si>
    <t>SOLINOFF CORPORATION S.A.S CORP S.A.S</t>
  </si>
  <si>
    <t>SOLINOFF CORPORATION S.A.S CORPORATION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</si>
</sst>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240A]\ * #,##0.00_-;\-[$$-240A]\ * #,##0.00_-;_-[$$-240A]\ * &quot;-&quot;??_-;_-@_-"/>
    <numFmt numFmtId="165" formatCode="[$$-240A]\ #,##0.00"/>
    <numFmt numFmtId="166" formatCode="[$$-240A]\ #,##0"/>
    <numFmt numFmtId="167" formatCode="#,##0\ _€"/>
  </numFmts>
  <fonts count="11" x14ac:knownFonts="1">
    <font>
      <sz val="11"/>
      <color theme="1"/>
      <name val="Calibri"/>
      <family val="2"/>
      <scheme val="minor"/>
    </font>
    <font>
      <b/>
      <sz val="11"/>
      <color theme="1"/>
      <name val="Calibri"/>
      <family val="2"/>
      <scheme val="minor"/>
    </font>
    <font>
      <sz val="11"/>
      <color indexed="8"/>
      <name val="Calibri"/>
      <family val="2"/>
      <charset val="1"/>
    </font>
    <font>
      <b/>
      <sz val="11"/>
      <name val="Calibri"/>
      <family val="2"/>
      <scheme val="minor"/>
    </font>
    <font>
      <b/>
      <sz val="9"/>
      <name val="Arial"/>
      <family val="2"/>
      <charset val="1"/>
    </font>
    <font>
      <b/>
      <sz val="11"/>
      <color rgb="FF000000"/>
      <name val="Calibri"/>
      <family val="2"/>
    </font>
    <font>
      <sz val="11"/>
      <color theme="1"/>
      <name val="Calibri"/>
      <family val="2"/>
    </font>
    <font>
      <sz val="11"/>
      <color rgb="FF000000"/>
      <name val="Calibri"/>
      <family val="2"/>
    </font>
    <font>
      <b/>
      <sz val="10"/>
      <color theme="1"/>
      <name val="Calibri"/>
      <family val="2"/>
      <scheme val="minor"/>
    </font>
    <font>
      <sz val="11"/>
      <color theme="1"/>
      <name val="Calibri"/>
      <family val="2"/>
      <scheme val="minor"/>
    </font>
    <font>
      <b/>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bottom style="thin">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medium">
        <color indexed="64"/>
      </top>
      <bottom style="medium">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style="medium">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thin">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medium">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indexed="64"/>
      </top>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thin">
        <color indexed="64"/>
      </top>
      <bottom/>
      <diagonal/>
    </border>
  </borders>
  <cellStyleXfs count="4">
    <xf numFmtId="0" fontId="0" fillId="0" borderId="0"/>
    <xf numFmtId="0" fontId="2" fillId="0" borderId="0"/>
    <xf numFmtId="0" fontId="7" fillId="0" borderId="0"/>
    <xf numFmtId="9" fontId="9" fillId="0" borderId="0" applyFont="0" applyFill="0" applyBorder="0" applyAlignment="0" applyProtection="0"/>
  </cellStyleXfs>
  <cellXfs count="277">
    <xf numFmtId="0" fontId="0" fillId="0" borderId="0" xfId="0"/>
    <xf numFmtId="0" fontId="3" fillId="0" borderId="0" xfId="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3" fontId="6" fillId="0" borderId="11"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3" xfId="0" applyFill="1" applyBorder="1" applyAlignment="1">
      <alignment horizontal="center" vertical="center"/>
    </xf>
    <xf numFmtId="0" fontId="6" fillId="0" borderId="15" xfId="0" applyFont="1" applyBorder="1" applyAlignment="1">
      <alignment horizontal="center" vertical="center" wrapText="1"/>
    </xf>
    <xf numFmtId="3" fontId="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xf>
    <xf numFmtId="0" fontId="0" fillId="0" borderId="17" xfId="0" applyFill="1" applyBorder="1" applyAlignment="1">
      <alignment horizontal="center" vertical="center"/>
    </xf>
    <xf numFmtId="0" fontId="7"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xf>
    <xf numFmtId="0" fontId="7" fillId="0" borderId="23" xfId="2" applyFont="1" applyFill="1" applyBorder="1" applyAlignment="1">
      <alignment horizontal="center" vertical="center"/>
    </xf>
    <xf numFmtId="0" fontId="0" fillId="0" borderId="24" xfId="0" applyFill="1" applyBorder="1" applyAlignment="1">
      <alignment horizontal="center" vertical="center"/>
    </xf>
    <xf numFmtId="0" fontId="0" fillId="0" borderId="13" xfId="0" applyBorder="1" applyAlignment="1">
      <alignment horizontal="center" vertical="center"/>
    </xf>
    <xf numFmtId="0" fontId="7" fillId="0" borderId="12" xfId="2" applyFont="1" applyFill="1" applyBorder="1" applyAlignment="1">
      <alignment horizontal="center" vertical="center"/>
    </xf>
    <xf numFmtId="0" fontId="0" fillId="0" borderId="14" xfId="0" applyBorder="1" applyAlignment="1">
      <alignment horizontal="center" vertical="center"/>
    </xf>
    <xf numFmtId="0" fontId="7" fillId="0" borderId="16" xfId="2" applyFont="1" applyFill="1" applyBorder="1" applyAlignment="1">
      <alignment horizontal="center" vertical="center"/>
    </xf>
    <xf numFmtId="0" fontId="6" fillId="0" borderId="22" xfId="0" applyFont="1" applyBorder="1" applyAlignment="1">
      <alignment horizontal="center" vertical="center" wrapText="1"/>
    </xf>
    <xf numFmtId="0" fontId="0" fillId="0" borderId="25" xfId="0" applyBorder="1" applyAlignment="1">
      <alignment horizontal="center" vertical="center"/>
    </xf>
    <xf numFmtId="0" fontId="7" fillId="0" borderId="27" xfId="0" applyFont="1" applyBorder="1" applyAlignment="1">
      <alignment horizontal="center" vertical="center" wrapText="1"/>
    </xf>
    <xf numFmtId="3" fontId="6" fillId="0" borderId="27"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31" xfId="0" applyFont="1" applyBorder="1" applyAlignment="1">
      <alignment horizontal="center" vertical="center" wrapText="1"/>
    </xf>
    <xf numFmtId="3" fontId="6" fillId="0" borderId="31"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7" fillId="0" borderId="24" xfId="0" applyFont="1" applyBorder="1" applyAlignment="1">
      <alignment horizontal="center" vertical="center" wrapText="1"/>
    </xf>
    <xf numFmtId="3" fontId="6" fillId="0" borderId="24" xfId="0" applyNumberFormat="1" applyFont="1" applyBorder="1" applyAlignment="1">
      <alignment horizontal="center" vertical="center" wrapText="1"/>
    </xf>
    <xf numFmtId="0" fontId="3" fillId="0" borderId="0" xfId="1" applyFont="1" applyBorder="1" applyAlignment="1">
      <alignment vertical="center" wrapText="1"/>
    </xf>
    <xf numFmtId="0" fontId="0" fillId="0" borderId="0" xfId="0" applyBorder="1" applyAlignment="1">
      <alignment horizontal="center" vertical="center"/>
    </xf>
    <xf numFmtId="166" fontId="0" fillId="0" borderId="0" xfId="0" applyNumberFormat="1" applyAlignment="1">
      <alignment horizontal="center" vertical="center"/>
    </xf>
    <xf numFmtId="166" fontId="3" fillId="0" borderId="0" xfId="1" applyNumberFormat="1" applyFont="1" applyBorder="1" applyAlignment="1">
      <alignment vertical="center" wrapText="1"/>
    </xf>
    <xf numFmtId="166" fontId="0" fillId="0" borderId="17" xfId="0" applyNumberFormat="1" applyBorder="1" applyAlignment="1">
      <alignment horizontal="center" vertical="center" wrapText="1"/>
    </xf>
    <xf numFmtId="166" fontId="0" fillId="0" borderId="24" xfId="0" applyNumberFormat="1" applyBorder="1" applyAlignment="1">
      <alignment horizontal="center" vertical="center" wrapText="1"/>
    </xf>
    <xf numFmtId="166" fontId="0" fillId="0" borderId="13" xfId="0" applyNumberFormat="1" applyBorder="1" applyAlignment="1">
      <alignment horizontal="center" vertical="center" wrapText="1"/>
    </xf>
    <xf numFmtId="166" fontId="0" fillId="0" borderId="0" xfId="0" applyNumberFormat="1" applyAlignment="1">
      <alignment horizontal="center" vertical="center" wrapText="1"/>
    </xf>
    <xf numFmtId="0" fontId="0" fillId="0" borderId="38" xfId="0" applyBorder="1" applyAlignment="1">
      <alignment horizontal="center" vertical="center" wrapText="1"/>
    </xf>
    <xf numFmtId="164" fontId="8" fillId="3" borderId="39" xfId="0" applyNumberFormat="1" applyFont="1" applyFill="1" applyBorder="1" applyAlignment="1">
      <alignment horizontal="center" vertical="center"/>
    </xf>
    <xf numFmtId="0" fontId="7" fillId="0" borderId="16" xfId="2" applyFont="1" applyFill="1" applyBorder="1" applyAlignment="1">
      <alignment horizontal="center" vertical="center" wrapText="1"/>
    </xf>
    <xf numFmtId="0" fontId="0" fillId="0" borderId="14" xfId="0" applyFill="1" applyBorder="1" applyAlignment="1">
      <alignment horizontal="center" vertical="center"/>
    </xf>
    <xf numFmtId="0" fontId="0" fillId="0" borderId="18" xfId="0" applyFill="1" applyBorder="1" applyAlignment="1">
      <alignment horizontal="center" vertical="center"/>
    </xf>
    <xf numFmtId="0" fontId="0" fillId="0" borderId="25" xfId="0" applyFill="1" applyBorder="1" applyAlignment="1">
      <alignment horizontal="center" vertical="center"/>
    </xf>
    <xf numFmtId="165" fontId="0" fillId="0" borderId="0" xfId="0" applyNumberFormat="1" applyAlignment="1">
      <alignment horizontal="center" vertical="center"/>
    </xf>
    <xf numFmtId="167" fontId="0" fillId="0" borderId="0" xfId="0" applyNumberFormat="1"/>
    <xf numFmtId="167" fontId="8" fillId="3" borderId="0" xfId="0" applyNumberFormat="1" applyFont="1" applyFill="1" applyBorder="1" applyAlignment="1">
      <alignment horizontal="center" vertical="center"/>
    </xf>
    <xf numFmtId="167" fontId="0" fillId="0" borderId="0" xfId="0" applyNumberFormat="1" applyAlignment="1">
      <alignment horizontal="center" vertical="center" wrapText="1"/>
    </xf>
    <xf numFmtId="167" fontId="0" fillId="0" borderId="0" xfId="0" applyNumberFormat="1" applyAlignment="1">
      <alignment horizontal="center" vertical="center"/>
    </xf>
    <xf numFmtId="167" fontId="8" fillId="3" borderId="40" xfId="0" applyNumberFormat="1" applyFont="1" applyFill="1" applyBorder="1" applyAlignment="1">
      <alignment horizontal="center" vertical="center"/>
    </xf>
    <xf numFmtId="167" fontId="1" fillId="4" borderId="0" xfId="0" applyNumberFormat="1" applyFont="1" applyFill="1" applyAlignment="1">
      <alignment horizontal="center" vertical="center" wrapText="1"/>
    </xf>
    <xf numFmtId="167" fontId="0" fillId="0" borderId="0" xfId="3" applyNumberFormat="1" applyFont="1" applyAlignment="1">
      <alignment horizontal="center" vertical="center" wrapText="1"/>
    </xf>
    <xf numFmtId="167" fontId="1" fillId="0" borderId="0" xfId="0" applyNumberFormat="1" applyFont="1" applyAlignment="1">
      <alignment horizontal="center" vertical="center"/>
    </xf>
    <xf numFmtId="167" fontId="1" fillId="2" borderId="0" xfId="0" applyNumberFormat="1" applyFont="1" applyFill="1" applyAlignment="1">
      <alignment horizontal="center" vertical="center"/>
    </xf>
    <xf numFmtId="0" fontId="6"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166" fontId="0" fillId="0" borderId="17" xfId="0" applyNumberFormat="1" applyFill="1" applyBorder="1" applyAlignment="1">
      <alignment horizontal="center" vertical="center" wrapText="1"/>
    </xf>
    <xf numFmtId="0" fontId="0" fillId="0" borderId="18" xfId="0"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2" xfId="0" applyFont="1" applyFill="1" applyBorder="1" applyAlignment="1">
      <alignment horizontal="center" vertical="center" wrapText="1"/>
    </xf>
    <xf numFmtId="3" fontId="6" fillId="0" borderId="22" xfId="0" applyNumberFormat="1" applyFont="1" applyFill="1" applyBorder="1" applyAlignment="1">
      <alignment horizontal="center" vertical="center" wrapText="1"/>
    </xf>
    <xf numFmtId="166" fontId="0" fillId="0" borderId="24" xfId="0" applyNumberFormat="1" applyFill="1" applyBorder="1" applyAlignment="1">
      <alignment horizontal="center" vertical="center" wrapText="1"/>
    </xf>
    <xf numFmtId="0" fontId="0" fillId="0" borderId="23" xfId="0" applyFill="1" applyBorder="1" applyAlignment="1">
      <alignment horizontal="center" vertical="center" wrapText="1"/>
    </xf>
    <xf numFmtId="0" fontId="0" fillId="0" borderId="25" xfId="0" applyFill="1" applyBorder="1" applyAlignment="1">
      <alignment horizontal="center" vertical="center" wrapText="1"/>
    </xf>
    <xf numFmtId="166" fontId="0" fillId="0" borderId="13" xfId="0" applyNumberFormat="1" applyFill="1" applyBorder="1" applyAlignment="1">
      <alignment horizontal="center" vertical="center" wrapText="1"/>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6" fillId="0" borderId="22" xfId="0" applyFont="1" applyFill="1" applyBorder="1" applyAlignment="1">
      <alignment horizontal="center" vertical="center" wrapText="1"/>
    </xf>
    <xf numFmtId="0" fontId="7" fillId="0" borderId="42" xfId="0" applyFont="1" applyFill="1" applyBorder="1" applyAlignment="1">
      <alignment horizontal="center" vertical="center" wrapText="1"/>
    </xf>
    <xf numFmtId="166" fontId="0" fillId="0" borderId="8" xfId="0" applyNumberFormat="1" applyFill="1" applyBorder="1" applyAlignment="1">
      <alignment horizontal="center" vertical="center" wrapText="1"/>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7"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3" fontId="6" fillId="0" borderId="31"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3" fontId="6" fillId="0" borderId="26" xfId="0" applyNumberFormat="1" applyFont="1" applyBorder="1" applyAlignment="1">
      <alignment horizontal="center" vertical="center"/>
    </xf>
    <xf numFmtId="3" fontId="6" fillId="0" borderId="29" xfId="0" applyNumberFormat="1" applyFont="1" applyBorder="1" applyAlignment="1">
      <alignment horizontal="center" vertical="center"/>
    </xf>
    <xf numFmtId="3" fontId="7" fillId="0" borderId="29"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7" fillId="0" borderId="26" xfId="0" applyNumberFormat="1" applyFont="1" applyBorder="1" applyAlignment="1">
      <alignment horizontal="center" vertical="center"/>
    </xf>
    <xf numFmtId="3" fontId="7" fillId="0" borderId="48" xfId="0" applyNumberFormat="1" applyFont="1" applyBorder="1" applyAlignment="1">
      <alignment horizontal="center" vertical="center"/>
    </xf>
    <xf numFmtId="0" fontId="6" fillId="0" borderId="49" xfId="0" applyFont="1" applyBorder="1" applyAlignment="1">
      <alignment horizontal="center" vertical="center" wrapText="1"/>
    </xf>
    <xf numFmtId="3" fontId="6" fillId="0" borderId="49" xfId="0" applyNumberFormat="1" applyFont="1" applyBorder="1" applyAlignment="1">
      <alignment horizontal="center" vertical="center" wrapText="1"/>
    </xf>
    <xf numFmtId="3" fontId="7" fillId="0" borderId="28" xfId="0" applyNumberFormat="1" applyFont="1" applyBorder="1" applyAlignment="1">
      <alignment horizontal="center" vertical="center"/>
    </xf>
    <xf numFmtId="0" fontId="6" fillId="0" borderId="28" xfId="0" applyFont="1" applyBorder="1" applyAlignment="1">
      <alignment horizontal="center" vertical="center" wrapText="1"/>
    </xf>
    <xf numFmtId="0" fontId="7" fillId="0" borderId="17"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6" fillId="0" borderId="20" xfId="0" applyNumberFormat="1" applyFont="1" applyBorder="1" applyAlignment="1">
      <alignment horizontal="center" vertical="center" wrapText="1"/>
    </xf>
    <xf numFmtId="3" fontId="7" fillId="0" borderId="24" xfId="0" applyNumberFormat="1" applyFont="1" applyBorder="1" applyAlignment="1">
      <alignment horizontal="center" vertical="center"/>
    </xf>
    <xf numFmtId="0" fontId="5" fillId="0" borderId="7" xfId="0" applyFont="1" applyFill="1" applyBorder="1" applyAlignment="1">
      <alignment horizontal="center" vertical="center"/>
    </xf>
    <xf numFmtId="3" fontId="7" fillId="0" borderId="50" xfId="0" applyNumberFormat="1" applyFont="1" applyFill="1" applyBorder="1" applyAlignment="1">
      <alignment horizontal="center" vertical="center"/>
    </xf>
    <xf numFmtId="0" fontId="6" fillId="0" borderId="42" xfId="0" applyFont="1" applyFill="1" applyBorder="1" applyAlignment="1">
      <alignment horizontal="center" vertical="center" wrapText="1"/>
    </xf>
    <xf numFmtId="3" fontId="6" fillId="0" borderId="43" xfId="0" applyNumberFormat="1" applyFont="1" applyFill="1" applyBorder="1" applyAlignment="1">
      <alignment horizontal="center" vertical="center" wrapText="1"/>
    </xf>
    <xf numFmtId="3" fontId="6" fillId="0" borderId="50" xfId="0" applyNumberFormat="1" applyFont="1" applyFill="1" applyBorder="1" applyAlignment="1">
      <alignment horizontal="center" vertical="center" wrapText="1"/>
    </xf>
    <xf numFmtId="3" fontId="6" fillId="0" borderId="17" xfId="0" applyNumberFormat="1" applyFont="1" applyBorder="1" applyAlignment="1">
      <alignment horizontal="center" vertical="center"/>
    </xf>
    <xf numFmtId="3" fontId="6"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Border="1" applyAlignment="1">
      <alignment horizontal="center" vertical="center" wrapText="1"/>
    </xf>
    <xf numFmtId="0" fontId="7" fillId="0" borderId="13" xfId="0" applyFont="1" applyFill="1" applyBorder="1" applyAlignment="1">
      <alignment horizontal="center" vertical="center"/>
    </xf>
    <xf numFmtId="0" fontId="7" fillId="0" borderId="17" xfId="0" applyFont="1" applyBorder="1" applyAlignment="1">
      <alignment horizontal="center" vertical="center"/>
    </xf>
    <xf numFmtId="0" fontId="6" fillId="0" borderId="1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21" xfId="0" applyFont="1" applyFill="1" applyBorder="1" applyAlignment="1">
      <alignment horizontal="center" vertical="center" wrapText="1"/>
    </xf>
    <xf numFmtId="3" fontId="6" fillId="0" borderId="52" xfId="0" applyNumberFormat="1" applyFont="1" applyFill="1" applyBorder="1" applyAlignment="1">
      <alignment horizontal="center" vertical="center" wrapText="1"/>
    </xf>
    <xf numFmtId="3" fontId="4" fillId="0" borderId="39" xfId="1" applyNumberFormat="1" applyFont="1" applyBorder="1" applyAlignment="1">
      <alignment horizontal="center" vertical="center" wrapText="1"/>
    </xf>
    <xf numFmtId="166" fontId="4" fillId="0" borderId="46" xfId="1" applyNumberFormat="1" applyFont="1" applyBorder="1" applyAlignment="1">
      <alignment horizontal="center" vertical="center" wrapText="1"/>
    </xf>
    <xf numFmtId="166" fontId="4" fillId="0" borderId="53" xfId="1" applyNumberFormat="1" applyFont="1" applyBorder="1" applyAlignment="1">
      <alignment horizontal="center" vertical="center" wrapText="1"/>
    </xf>
    <xf numFmtId="3" fontId="4" fillId="0" borderId="53" xfId="1" applyNumberFormat="1" applyFont="1" applyBorder="1" applyAlignment="1">
      <alignment horizontal="center" vertical="center" wrapText="1"/>
    </xf>
    <xf numFmtId="3" fontId="4" fillId="0" borderId="40" xfId="1" applyNumberFormat="1" applyFont="1" applyBorder="1" applyAlignment="1">
      <alignment horizontal="center" vertical="center" wrapText="1"/>
    </xf>
    <xf numFmtId="166" fontId="4" fillId="0" borderId="54" xfId="1" applyNumberFormat="1" applyFont="1" applyBorder="1" applyAlignment="1">
      <alignment horizontal="center" vertical="center" wrapText="1"/>
    </xf>
    <xf numFmtId="3" fontId="4" fillId="0" borderId="46" xfId="1" applyNumberFormat="1" applyFont="1" applyBorder="1" applyAlignment="1">
      <alignment horizontal="center" vertical="center" wrapText="1"/>
    </xf>
    <xf numFmtId="0" fontId="0" fillId="0" borderId="17" xfId="0" applyFill="1" applyBorder="1" applyAlignment="1">
      <alignment horizontal="center" vertical="center" wrapText="1"/>
    </xf>
    <xf numFmtId="166" fontId="7" fillId="0" borderId="17" xfId="2" applyNumberFormat="1" applyFont="1" applyFill="1" applyBorder="1" applyAlignment="1">
      <alignment horizontal="center" vertical="center"/>
    </xf>
    <xf numFmtId="166" fontId="0" fillId="0" borderId="17" xfId="0" applyNumberFormat="1" applyBorder="1" applyAlignment="1">
      <alignment horizontal="center" vertical="center"/>
    </xf>
    <xf numFmtId="166" fontId="5" fillId="0" borderId="17" xfId="2" applyNumberFormat="1" applyFont="1" applyFill="1" applyBorder="1" applyAlignment="1">
      <alignment horizontal="center" vertical="center"/>
    </xf>
    <xf numFmtId="166" fontId="0" fillId="0" borderId="17" xfId="0" applyNumberFormat="1" applyFill="1" applyBorder="1" applyAlignment="1">
      <alignment horizontal="center" vertical="center"/>
    </xf>
    <xf numFmtId="0" fontId="0" fillId="0" borderId="17" xfId="0" applyBorder="1" applyAlignment="1">
      <alignment horizontal="center" vertical="center" wrapText="1"/>
    </xf>
    <xf numFmtId="3" fontId="6" fillId="0" borderId="55" xfId="0" applyNumberFormat="1" applyFont="1" applyBorder="1" applyAlignment="1">
      <alignment horizontal="center" vertical="center" wrapText="1"/>
    </xf>
    <xf numFmtId="3" fontId="6" fillId="0" borderId="56" xfId="0" applyNumberFormat="1"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Border="1" applyAlignment="1">
      <alignment horizontal="center" vertical="center"/>
    </xf>
    <xf numFmtId="0" fontId="6" fillId="0" borderId="55" xfId="0" applyFont="1" applyBorder="1" applyAlignment="1">
      <alignment horizontal="center" vertical="center"/>
    </xf>
    <xf numFmtId="0" fontId="6" fillId="0" borderId="58" xfId="0" applyFont="1" applyBorder="1" applyAlignment="1">
      <alignment horizontal="center" vertical="center"/>
    </xf>
    <xf numFmtId="3" fontId="6" fillId="0" borderId="18" xfId="0" applyNumberFormat="1" applyFont="1" applyBorder="1" applyAlignment="1">
      <alignment horizontal="center" vertical="center" wrapText="1"/>
    </xf>
    <xf numFmtId="0" fontId="6" fillId="0" borderId="25" xfId="0" applyFont="1" applyBorder="1" applyAlignment="1">
      <alignment horizontal="center" vertical="center"/>
    </xf>
    <xf numFmtId="0" fontId="6" fillId="0" borderId="59" xfId="0" applyFont="1" applyFill="1" applyBorder="1" applyAlignment="1">
      <alignment horizontal="center" vertical="center"/>
    </xf>
    <xf numFmtId="0" fontId="6" fillId="0" borderId="58" xfId="0" applyFont="1" applyFill="1" applyBorder="1" applyAlignment="1">
      <alignment horizontal="center" vertical="center"/>
    </xf>
    <xf numFmtId="0" fontId="0" fillId="0" borderId="36" xfId="0" applyBorder="1" applyAlignment="1">
      <alignment horizontal="center" vertical="center" wrapText="1"/>
    </xf>
    <xf numFmtId="0" fontId="7" fillId="0" borderId="56" xfId="0" applyFont="1" applyFill="1" applyBorder="1" applyAlignment="1">
      <alignment horizontal="center" vertical="center"/>
    </xf>
    <xf numFmtId="166" fontId="1" fillId="0" borderId="45" xfId="0" applyNumberFormat="1" applyFont="1" applyBorder="1" applyAlignment="1">
      <alignment horizontal="center" vertical="center" wrapText="1"/>
    </xf>
    <xf numFmtId="0" fontId="0" fillId="0" borderId="24" xfId="0" applyBorder="1" applyAlignment="1">
      <alignment horizontal="center" vertical="center" wrapText="1"/>
    </xf>
    <xf numFmtId="166" fontId="7" fillId="0" borderId="13" xfId="2" applyNumberFormat="1" applyFont="1" applyFill="1" applyBorder="1" applyAlignment="1">
      <alignment horizontal="center" vertical="center"/>
    </xf>
    <xf numFmtId="0" fontId="0" fillId="0" borderId="18" xfId="0" applyBorder="1" applyAlignment="1">
      <alignment horizontal="center" vertical="center"/>
    </xf>
    <xf numFmtId="166" fontId="0" fillId="0" borderId="24" xfId="0" applyNumberFormat="1" applyBorder="1" applyAlignment="1">
      <alignment horizontal="center" vertical="center"/>
    </xf>
    <xf numFmtId="0" fontId="0" fillId="0" borderId="13" xfId="0" applyFill="1" applyBorder="1" applyAlignment="1">
      <alignment horizontal="center" vertical="center" wrapText="1"/>
    </xf>
    <xf numFmtId="0" fontId="0" fillId="0" borderId="24" xfId="0" applyFill="1" applyBorder="1" applyAlignment="1">
      <alignment horizontal="center" vertical="center" wrapText="1"/>
    </xf>
    <xf numFmtId="166" fontId="1" fillId="0" borderId="13" xfId="0" applyNumberFormat="1" applyFont="1" applyFill="1" applyBorder="1" applyAlignment="1">
      <alignment horizontal="center" vertical="center" wrapText="1"/>
    </xf>
    <xf numFmtId="166" fontId="0" fillId="0" borderId="13" xfId="0" applyNumberFormat="1" applyBorder="1" applyAlignment="1">
      <alignment horizontal="center" vertical="center"/>
    </xf>
    <xf numFmtId="166" fontId="7" fillId="0" borderId="24" xfId="2" applyNumberFormat="1" applyFont="1" applyFill="1" applyBorder="1" applyAlignment="1">
      <alignment horizontal="center" vertical="center"/>
    </xf>
    <xf numFmtId="3" fontId="6" fillId="0" borderId="62" xfId="0" applyNumberFormat="1" applyFont="1" applyFill="1" applyBorder="1" applyAlignment="1">
      <alignment horizontal="center" vertical="center" wrapText="1"/>
    </xf>
    <xf numFmtId="3" fontId="6" fillId="0" borderId="51" xfId="0" applyNumberFormat="1" applyFont="1" applyFill="1" applyBorder="1" applyAlignment="1">
      <alignment horizontal="center" vertical="center"/>
    </xf>
    <xf numFmtId="0" fontId="6" fillId="0" borderId="51" xfId="0" applyFont="1" applyFill="1" applyBorder="1" applyAlignment="1">
      <alignment horizontal="center" vertical="center" wrapText="1"/>
    </xf>
    <xf numFmtId="0" fontId="6" fillId="0" borderId="64" xfId="0" applyFont="1" applyBorder="1" applyAlignment="1">
      <alignment horizontal="center" vertical="center" wrapText="1"/>
    </xf>
    <xf numFmtId="0" fontId="7" fillId="0" borderId="63" xfId="0" applyFont="1" applyFill="1" applyBorder="1" applyAlignment="1">
      <alignment horizontal="center" vertical="center" wrapText="1"/>
    </xf>
    <xf numFmtId="3" fontId="6" fillId="0" borderId="63" xfId="0" applyNumberFormat="1" applyFont="1" applyFill="1" applyBorder="1" applyAlignment="1">
      <alignment horizontal="center" vertical="center" wrapText="1"/>
    </xf>
    <xf numFmtId="0" fontId="6" fillId="0" borderId="66" xfId="0" applyFont="1" applyBorder="1" applyAlignment="1">
      <alignment horizontal="center" vertical="center"/>
    </xf>
    <xf numFmtId="0" fontId="6" fillId="0" borderId="65" xfId="0" applyFont="1" applyFill="1" applyBorder="1" applyAlignment="1">
      <alignment horizontal="center" vertical="center"/>
    </xf>
    <xf numFmtId="166" fontId="1" fillId="0" borderId="45" xfId="0" applyNumberFormat="1" applyFont="1" applyBorder="1" applyAlignment="1">
      <alignment horizontal="center" vertical="center"/>
    </xf>
    <xf numFmtId="0" fontId="0" fillId="0" borderId="13" xfId="0" applyBorder="1" applyAlignment="1">
      <alignment horizontal="center" vertical="center" wrapText="1"/>
    </xf>
    <xf numFmtId="0" fontId="7" fillId="0" borderId="5" xfId="0" applyFont="1" applyFill="1" applyBorder="1" applyAlignment="1">
      <alignment horizontal="center" vertical="center"/>
    </xf>
    <xf numFmtId="0" fontId="6" fillId="0" borderId="33" xfId="0" applyFont="1" applyFill="1" applyBorder="1" applyAlignment="1">
      <alignment horizontal="center" vertical="center" wrapText="1"/>
    </xf>
    <xf numFmtId="0" fontId="7" fillId="0" borderId="60" xfId="0" applyFont="1" applyFill="1" applyBorder="1" applyAlignment="1">
      <alignment horizontal="center" vertical="center" wrapText="1"/>
    </xf>
    <xf numFmtId="3" fontId="6" fillId="0" borderId="61" xfId="0" applyNumberFormat="1" applyFont="1" applyFill="1" applyBorder="1" applyAlignment="1">
      <alignment horizontal="center" vertical="center" wrapText="1"/>
    </xf>
    <xf numFmtId="0" fontId="6" fillId="0" borderId="67" xfId="0" applyFont="1" applyFill="1" applyBorder="1" applyAlignment="1">
      <alignment horizontal="center" vertical="center"/>
    </xf>
    <xf numFmtId="0" fontId="0" fillId="0" borderId="37" xfId="0" applyBorder="1" applyAlignment="1">
      <alignment horizontal="center" vertical="center" wrapText="1"/>
    </xf>
    <xf numFmtId="0" fontId="7" fillId="0" borderId="12" xfId="2" applyFont="1" applyFill="1" applyBorder="1" applyAlignment="1">
      <alignment horizontal="center" vertical="center" wrapText="1"/>
    </xf>
    <xf numFmtId="166" fontId="5" fillId="0" borderId="13" xfId="2" applyNumberFormat="1" applyFont="1" applyFill="1" applyBorder="1" applyAlignment="1">
      <alignment horizontal="center" vertical="center"/>
    </xf>
    <xf numFmtId="166" fontId="0" fillId="0" borderId="13" xfId="0" applyNumberFormat="1" applyFill="1" applyBorder="1" applyAlignment="1">
      <alignment horizontal="center" vertical="center"/>
    </xf>
    <xf numFmtId="0" fontId="7" fillId="0" borderId="23" xfId="2" applyFont="1" applyFill="1" applyBorder="1" applyAlignment="1">
      <alignment horizontal="center" vertical="center" wrapText="1"/>
    </xf>
    <xf numFmtId="166" fontId="5" fillId="0" borderId="24" xfId="2" applyNumberFormat="1" applyFont="1" applyFill="1" applyBorder="1" applyAlignment="1">
      <alignment horizontal="center" vertical="center"/>
    </xf>
    <xf numFmtId="0" fontId="0" fillId="0" borderId="8" xfId="0" applyFill="1" applyBorder="1" applyAlignment="1">
      <alignment horizontal="center" vertical="center" wrapText="1"/>
    </xf>
    <xf numFmtId="166" fontId="0" fillId="0" borderId="8" xfId="0" applyNumberFormat="1" applyFill="1" applyBorder="1" applyAlignment="1">
      <alignment horizontal="center" vertical="center"/>
    </xf>
    <xf numFmtId="0" fontId="0" fillId="0" borderId="10" xfId="0" applyFill="1" applyBorder="1" applyAlignment="1">
      <alignment horizontal="center" vertical="center"/>
    </xf>
    <xf numFmtId="0" fontId="1" fillId="0" borderId="68" xfId="0" applyFont="1" applyBorder="1" applyAlignment="1">
      <alignment horizontal="center" vertical="center"/>
    </xf>
    <xf numFmtId="3" fontId="4" fillId="0" borderId="54" xfId="1" applyNumberFormat="1" applyFont="1" applyBorder="1" applyAlignment="1">
      <alignment horizontal="center" vertical="center" wrapText="1"/>
    </xf>
    <xf numFmtId="0" fontId="7" fillId="0" borderId="38" xfId="2" applyFont="1" applyFill="1" applyBorder="1" applyAlignment="1">
      <alignment horizontal="center" vertical="center"/>
    </xf>
    <xf numFmtId="0" fontId="7" fillId="0" borderId="36" xfId="2" applyFont="1" applyFill="1" applyBorder="1" applyAlignment="1">
      <alignment horizontal="center" vertical="center"/>
    </xf>
    <xf numFmtId="0" fontId="7" fillId="0" borderId="37" xfId="2" applyFont="1" applyFill="1" applyBorder="1" applyAlignment="1">
      <alignment horizontal="center" vertical="center"/>
    </xf>
    <xf numFmtId="0" fontId="0" fillId="0" borderId="35" xfId="0" applyFill="1" applyBorder="1" applyAlignment="1">
      <alignment horizontal="center" vertical="center"/>
    </xf>
    <xf numFmtId="0" fontId="0" fillId="0" borderId="38" xfId="0" applyFill="1" applyBorder="1" applyAlignment="1">
      <alignment horizontal="center" vertical="center"/>
    </xf>
    <xf numFmtId="0" fontId="0" fillId="0" borderId="36" xfId="0" applyFill="1" applyBorder="1" applyAlignment="1">
      <alignment horizontal="center" vertical="center"/>
    </xf>
    <xf numFmtId="0" fontId="7" fillId="0" borderId="36" xfId="2" applyFont="1"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4"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9" xfId="0"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66" fontId="0" fillId="0" borderId="12" xfId="0" applyNumberFormat="1" applyBorder="1" applyAlignment="1">
      <alignment horizontal="center" vertical="center"/>
    </xf>
    <xf numFmtId="166" fontId="0" fillId="0" borderId="16" xfId="0" applyNumberFormat="1" applyBorder="1" applyAlignment="1">
      <alignment horizontal="center" vertical="center"/>
    </xf>
    <xf numFmtId="166" fontId="0" fillId="0" borderId="23" xfId="0" applyNumberFormat="1" applyBorder="1" applyAlignment="1">
      <alignment horizontal="center" vertical="center"/>
    </xf>
    <xf numFmtId="0" fontId="7" fillId="0" borderId="13" xfId="0" applyFont="1" applyBorder="1" applyAlignment="1">
      <alignment horizontal="center" vertical="center"/>
    </xf>
    <xf numFmtId="0" fontId="7" fillId="0" borderId="28" xfId="0" applyFont="1" applyFill="1" applyBorder="1" applyAlignment="1">
      <alignment horizontal="center" vertical="center"/>
    </xf>
    <xf numFmtId="166" fontId="0" fillId="0" borderId="13" xfId="0" applyNumberFormat="1" applyFont="1" applyFill="1" applyBorder="1" applyAlignment="1">
      <alignment horizontal="center" vertical="center" wrapText="1"/>
    </xf>
    <xf numFmtId="0" fontId="7" fillId="0" borderId="70" xfId="2" applyFont="1" applyFill="1" applyBorder="1" applyAlignment="1">
      <alignment horizontal="center" vertical="center" wrapText="1"/>
    </xf>
    <xf numFmtId="166" fontId="0" fillId="0" borderId="70" xfId="0" applyNumberFormat="1" applyBorder="1" applyAlignment="1">
      <alignment horizontal="center" vertical="center"/>
    </xf>
    <xf numFmtId="0" fontId="7" fillId="0" borderId="7" xfId="2" applyFont="1" applyFill="1" applyBorder="1" applyAlignment="1">
      <alignment horizontal="center" vertical="center" wrapText="1"/>
    </xf>
    <xf numFmtId="0" fontId="5" fillId="0" borderId="7" xfId="0" applyFont="1" applyBorder="1" applyAlignment="1">
      <alignment horizontal="center" vertical="center"/>
    </xf>
    <xf numFmtId="3" fontId="7" fillId="0" borderId="8" xfId="0" applyNumberFormat="1" applyFont="1" applyBorder="1" applyAlignment="1">
      <alignment horizontal="center" vertical="center"/>
    </xf>
    <xf numFmtId="0" fontId="6" fillId="0" borderId="35" xfId="0" applyFont="1" applyFill="1" applyBorder="1" applyAlignment="1">
      <alignment horizontal="center" vertical="center" wrapText="1"/>
    </xf>
    <xf numFmtId="0" fontId="7" fillId="0" borderId="71" xfId="0"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10" xfId="0" applyFont="1" applyBorder="1" applyAlignment="1">
      <alignment horizontal="center" vertical="center"/>
    </xf>
    <xf numFmtId="0" fontId="7" fillId="0" borderId="7" xfId="2" applyFont="1" applyFill="1" applyBorder="1" applyAlignment="1">
      <alignment horizontal="center" vertical="center"/>
    </xf>
    <xf numFmtId="166" fontId="7" fillId="0" borderId="8" xfId="2" applyNumberFormat="1" applyFont="1" applyFill="1" applyBorder="1" applyAlignment="1">
      <alignment horizontal="center" vertical="center"/>
    </xf>
    <xf numFmtId="0" fontId="7" fillId="0" borderId="35" xfId="2" applyFont="1" applyFill="1" applyBorder="1" applyAlignment="1">
      <alignment horizontal="center" vertical="center"/>
    </xf>
    <xf numFmtId="0" fontId="6" fillId="0" borderId="46" xfId="0" applyFont="1" applyFill="1" applyBorder="1" applyAlignment="1">
      <alignment horizontal="center" vertical="center" wrapText="1"/>
    </xf>
    <xf numFmtId="3" fontId="6" fillId="0" borderId="72" xfId="0" applyNumberFormat="1"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0" fontId="6" fillId="0" borderId="74" xfId="0" applyFont="1" applyFill="1" applyBorder="1" applyAlignment="1">
      <alignment horizontal="center" vertical="center"/>
    </xf>
    <xf numFmtId="0" fontId="6" fillId="0" borderId="73" xfId="0" applyFont="1" applyFill="1" applyBorder="1" applyAlignment="1">
      <alignment horizontal="center" vertical="center"/>
    </xf>
    <xf numFmtId="0" fontId="7" fillId="0" borderId="76"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69"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77" xfId="0" applyFont="1" applyBorder="1" applyAlignment="1">
      <alignment horizontal="center" vertical="center" wrapText="1"/>
    </xf>
    <xf numFmtId="3" fontId="6" fillId="0" borderId="52" xfId="0" applyNumberFormat="1" applyFont="1" applyBorder="1" applyAlignment="1">
      <alignment horizontal="center" vertical="center" wrapText="1"/>
    </xf>
    <xf numFmtId="3" fontId="6" fillId="0" borderId="78"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46" xfId="0" applyFont="1" applyBorder="1" applyAlignment="1">
      <alignment horizontal="center" vertical="center" wrapText="1"/>
    </xf>
    <xf numFmtId="166" fontId="0" fillId="0" borderId="39" xfId="0" applyNumberFormat="1" applyBorder="1" applyAlignment="1">
      <alignment horizontal="center" vertical="center"/>
    </xf>
    <xf numFmtId="166" fontId="0" fillId="0" borderId="41" xfId="0" applyNumberFormat="1" applyBorder="1" applyAlignment="1">
      <alignment horizontal="center" vertical="center"/>
    </xf>
    <xf numFmtId="166" fontId="0" fillId="0" borderId="79" xfId="0" applyNumberFormat="1" applyBorder="1" applyAlignment="1">
      <alignment horizontal="center" vertical="center"/>
    </xf>
    <xf numFmtId="166" fontId="0" fillId="0" borderId="47" xfId="0" applyNumberFormat="1" applyBorder="1" applyAlignment="1">
      <alignment horizontal="center" vertical="center"/>
    </xf>
    <xf numFmtId="0" fontId="0" fillId="0" borderId="0" xfId="0" applyFill="1" applyAlignment="1">
      <alignment horizontal="center" vertical="center" wrapText="1"/>
    </xf>
    <xf numFmtId="164" fontId="8" fillId="0" borderId="40"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0" xfId="0" applyFont="1" applyFill="1" applyBorder="1" applyAlignment="1">
      <alignment horizontal="center" vertical="center" wrapText="1"/>
    </xf>
    <xf numFmtId="166" fontId="1" fillId="4" borderId="44" xfId="0" applyNumberFormat="1" applyFont="1" applyFill="1" applyBorder="1" applyAlignment="1">
      <alignment horizontal="center" vertical="center"/>
    </xf>
    <xf numFmtId="0" fontId="5" fillId="0" borderId="39"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7" xfId="0" applyFont="1" applyFill="1" applyBorder="1" applyAlignment="1">
      <alignment horizontal="center" vertical="center"/>
    </xf>
    <xf numFmtId="0" fontId="3" fillId="0" borderId="0" xfId="1" applyFont="1" applyBorder="1" applyAlignment="1">
      <alignment horizontal="center" vertical="center"/>
    </xf>
    <xf numFmtId="164" fontId="8" fillId="4" borderId="1"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8" fillId="4" borderId="4" xfId="0" applyNumberFormat="1" applyFont="1" applyFill="1" applyBorder="1" applyAlignment="1">
      <alignment horizontal="center" vertical="center" wrapText="1"/>
    </xf>
    <xf numFmtId="164" fontId="8" fillId="4" borderId="6" xfId="0" applyNumberFormat="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7" xfId="0"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47" xfId="0" applyNumberFormat="1" applyFont="1" applyBorder="1" applyAlignment="1">
      <alignment horizontal="center" vertical="center" wrapText="1"/>
    </xf>
    <xf numFmtId="0" fontId="5" fillId="0" borderId="3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7" xfId="0" applyFont="1" applyFill="1" applyBorder="1" applyAlignment="1">
      <alignment horizontal="center" vertical="center" wrapText="1"/>
    </xf>
    <xf numFmtId="3" fontId="5" fillId="0" borderId="39" xfId="0" applyNumberFormat="1" applyFont="1" applyBorder="1" applyAlignment="1">
      <alignment horizontal="center" vertical="center"/>
    </xf>
    <xf numFmtId="3" fontId="5" fillId="0" borderId="41" xfId="0" applyNumberFormat="1" applyFont="1" applyBorder="1" applyAlignment="1">
      <alignment horizontal="center" vertical="center"/>
    </xf>
    <xf numFmtId="3" fontId="5" fillId="0" borderId="47" xfId="0" applyNumberFormat="1"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7" xfId="0" applyFont="1" applyBorder="1" applyAlignment="1">
      <alignment horizontal="center" vertical="center"/>
    </xf>
  </cellXfs>
  <cellStyles count="4">
    <cellStyle name="Excel Built-in Normal" xfId="1"/>
    <cellStyle name="Normal" xfId="0" builtinId="0"/>
    <cellStyle name="Normal 2" xfId="2"/>
    <cellStyle name="Porcentaje" xfId="3"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66"/>
  <sheetViews>
    <sheetView tabSelected="1" topLeftCell="AI54" zoomScale="70" zoomScaleNormal="70" workbookViewId="0">
      <selection activeCell="AX58" sqref="AW58:AX58"/>
    </sheetView>
  </sheetViews>
  <sheetFormatPr baseColWidth="10" defaultRowHeight="15" x14ac:dyDescent="0.25"/>
  <cols>
    <col min="1" max="2" width="11.42578125" style="3"/>
    <col min="3" max="3" width="20.5703125" style="3" customWidth="1"/>
    <col min="4" max="4" width="67.42578125" style="3" customWidth="1"/>
    <col min="5" max="5" width="11.42578125" style="3" customWidth="1"/>
    <col min="6" max="6" width="15" style="3" customWidth="1"/>
    <col min="7" max="7" width="9.85546875" style="3" customWidth="1"/>
    <col min="8" max="8" width="14.140625" style="3" customWidth="1"/>
    <col min="9" max="9" width="15.140625" style="42" customWidth="1"/>
    <col min="10" max="10" width="11.42578125" style="42" customWidth="1"/>
    <col min="11" max="12" width="13.42578125" style="42" customWidth="1"/>
    <col min="13" max="13" width="11.42578125" style="3" customWidth="1"/>
    <col min="14" max="14" width="13.140625" style="3" customWidth="1"/>
    <col min="15" max="15" width="21.5703125" style="2" customWidth="1"/>
    <col min="16" max="16" width="16.42578125" style="47" customWidth="1"/>
    <col min="17" max="17" width="12.42578125" style="47" customWidth="1"/>
    <col min="18" max="18" width="15.5703125" style="47" customWidth="1"/>
    <col min="19" max="19" width="13.5703125" style="47" customWidth="1"/>
    <col min="20" max="20" width="10.28515625" style="2" customWidth="1"/>
    <col min="21" max="21" width="13" style="2" customWidth="1"/>
    <col min="22" max="22" width="14.140625" style="2" customWidth="1"/>
    <col min="23" max="23" width="15.140625" style="42" customWidth="1"/>
    <col min="24" max="24" width="11.42578125" style="42" customWidth="1"/>
    <col min="25" max="26" width="13.42578125" style="42" customWidth="1"/>
    <col min="27" max="27" width="11.42578125" style="3" customWidth="1"/>
    <col min="28" max="28" width="13.140625" style="3" customWidth="1"/>
    <col min="29" max="29" width="16.7109375" style="2" customWidth="1"/>
    <col min="30" max="30" width="16.42578125" style="47" customWidth="1"/>
    <col min="31" max="31" width="12.42578125" style="47" customWidth="1"/>
    <col min="32" max="32" width="15.5703125" style="47" customWidth="1"/>
    <col min="33" max="33" width="13.5703125" style="47" customWidth="1"/>
    <col min="34" max="34" width="10.28515625" style="2" customWidth="1"/>
    <col min="35" max="35" width="13" style="2" customWidth="1"/>
    <col min="36" max="36" width="15.85546875" style="3" customWidth="1"/>
    <col min="37" max="37" width="15.140625" style="42" customWidth="1"/>
    <col min="38" max="38" width="11.42578125" style="42" customWidth="1"/>
    <col min="39" max="39" width="13.42578125" style="42" customWidth="1"/>
    <col min="40" max="40" width="17.42578125" style="42" customWidth="1"/>
    <col min="41" max="41" width="11.42578125" style="3" customWidth="1"/>
    <col min="42" max="42" width="13.140625" style="3" customWidth="1"/>
    <col min="43" max="43" width="21" style="3" customWidth="1"/>
    <col min="44" max="44" width="17.140625" style="241" customWidth="1"/>
    <col min="45" max="45" width="13.140625" style="3" customWidth="1"/>
    <col min="46" max="46" width="17.28515625" style="58" hidden="1" customWidth="1"/>
    <col min="47" max="47" width="14.85546875" style="55" hidden="1" customWidth="1"/>
    <col min="48" max="16384" width="11.42578125" style="3"/>
  </cols>
  <sheetData>
    <row r="1" spans="1:47" x14ac:dyDescent="0.25">
      <c r="B1" s="251" t="s">
        <v>0</v>
      </c>
      <c r="C1" s="251"/>
      <c r="D1" s="251"/>
      <c r="E1" s="251"/>
      <c r="F1" s="251"/>
      <c r="G1" s="251"/>
    </row>
    <row r="2" spans="1:47" x14ac:dyDescent="0.25">
      <c r="B2" s="251" t="s">
        <v>1</v>
      </c>
      <c r="C2" s="251"/>
      <c r="D2" s="251"/>
      <c r="E2" s="251"/>
      <c r="F2" s="251"/>
      <c r="G2" s="251"/>
    </row>
    <row r="3" spans="1:47" x14ac:dyDescent="0.25">
      <c r="B3" s="251" t="s">
        <v>23</v>
      </c>
      <c r="C3" s="251"/>
      <c r="D3" s="251"/>
      <c r="E3" s="251"/>
      <c r="F3" s="251"/>
      <c r="G3" s="251"/>
    </row>
    <row r="4" spans="1:47" ht="15" customHeight="1" x14ac:dyDescent="0.25">
      <c r="B4" s="251" t="s">
        <v>24</v>
      </c>
      <c r="C4" s="251"/>
      <c r="D4" s="251"/>
      <c r="E4" s="251"/>
      <c r="F4" s="251"/>
      <c r="G4" s="251"/>
      <c r="H4" s="40"/>
      <c r="I4" s="43"/>
      <c r="J4" s="43"/>
      <c r="K4" s="43"/>
      <c r="L4" s="43"/>
      <c r="M4" s="40"/>
      <c r="N4" s="40"/>
      <c r="O4" s="40"/>
      <c r="P4" s="43"/>
      <c r="Q4" s="43"/>
      <c r="R4" s="43"/>
      <c r="S4" s="43"/>
      <c r="T4" s="40"/>
      <c r="U4" s="40"/>
      <c r="V4" s="40"/>
      <c r="W4" s="43"/>
      <c r="X4" s="43"/>
      <c r="Y4" s="43"/>
      <c r="Z4" s="43"/>
      <c r="AA4" s="40"/>
      <c r="AB4" s="40"/>
      <c r="AC4" s="40"/>
      <c r="AD4" s="43"/>
      <c r="AE4" s="43"/>
      <c r="AF4" s="43"/>
      <c r="AG4" s="43"/>
      <c r="AH4" s="40"/>
      <c r="AI4" s="40"/>
      <c r="AJ4" s="40"/>
      <c r="AK4" s="43"/>
      <c r="AL4" s="43"/>
      <c r="AM4" s="43"/>
      <c r="AN4" s="43"/>
      <c r="AO4" s="40"/>
      <c r="AP4" s="40"/>
      <c r="AQ4" s="41"/>
    </row>
    <row r="5" spans="1:47" ht="15.75" thickBot="1" x14ac:dyDescent="0.3">
      <c r="B5" s="251" t="s">
        <v>9</v>
      </c>
      <c r="C5" s="251"/>
      <c r="D5" s="251"/>
      <c r="E5" s="251"/>
      <c r="F5" s="251"/>
      <c r="G5" s="251"/>
      <c r="H5" s="40"/>
      <c r="I5" s="43"/>
      <c r="J5" s="43"/>
      <c r="K5" s="43"/>
      <c r="L5" s="43"/>
      <c r="M5" s="40"/>
      <c r="N5" s="40"/>
      <c r="O5" s="40"/>
      <c r="P5" s="43"/>
      <c r="Q5" s="43"/>
      <c r="R5" s="43"/>
      <c r="S5" s="43"/>
      <c r="T5" s="40"/>
      <c r="U5" s="40"/>
      <c r="V5" s="40"/>
      <c r="W5" s="43"/>
      <c r="X5" s="43"/>
      <c r="Y5" s="43"/>
      <c r="Z5" s="43"/>
      <c r="AA5" s="40"/>
      <c r="AB5" s="40"/>
      <c r="AC5" s="40"/>
      <c r="AD5" s="43"/>
      <c r="AE5" s="43"/>
      <c r="AF5" s="43"/>
      <c r="AG5" s="43"/>
      <c r="AH5" s="40"/>
      <c r="AI5" s="40"/>
      <c r="AJ5" s="40"/>
      <c r="AK5" s="43"/>
      <c r="AL5" s="43"/>
      <c r="AM5" s="43"/>
      <c r="AN5" s="43"/>
      <c r="AO5" s="40"/>
      <c r="AP5" s="40"/>
      <c r="AQ5" s="41"/>
    </row>
    <row r="6" spans="1:47" ht="15" customHeight="1" x14ac:dyDescent="0.25">
      <c r="B6" s="1"/>
      <c r="C6" s="1"/>
      <c r="D6" s="1"/>
      <c r="E6" s="1"/>
      <c r="F6" s="1"/>
      <c r="G6" s="1"/>
      <c r="H6" s="256" t="s">
        <v>120</v>
      </c>
      <c r="I6" s="257"/>
      <c r="J6" s="257"/>
      <c r="K6" s="257"/>
      <c r="L6" s="257"/>
      <c r="M6" s="257"/>
      <c r="N6" s="258"/>
      <c r="O6" s="256" t="s">
        <v>171</v>
      </c>
      <c r="P6" s="257"/>
      <c r="Q6" s="257"/>
      <c r="R6" s="257"/>
      <c r="S6" s="257"/>
      <c r="T6" s="257"/>
      <c r="U6" s="258"/>
      <c r="V6" s="257" t="s">
        <v>156</v>
      </c>
      <c r="W6" s="257"/>
      <c r="X6" s="257"/>
      <c r="Y6" s="257"/>
      <c r="Z6" s="257"/>
      <c r="AA6" s="257"/>
      <c r="AB6" s="258"/>
      <c r="AC6" s="256" t="s">
        <v>174</v>
      </c>
      <c r="AD6" s="257"/>
      <c r="AE6" s="257"/>
      <c r="AF6" s="257"/>
      <c r="AG6" s="257"/>
      <c r="AH6" s="257"/>
      <c r="AI6" s="258"/>
      <c r="AJ6" s="256" t="s">
        <v>166</v>
      </c>
      <c r="AK6" s="257"/>
      <c r="AL6" s="257"/>
      <c r="AM6" s="257"/>
      <c r="AN6" s="257"/>
      <c r="AO6" s="257"/>
      <c r="AP6" s="258"/>
      <c r="AQ6" s="252" t="s">
        <v>10</v>
      </c>
      <c r="AR6" s="253"/>
    </row>
    <row r="7" spans="1:47" ht="15.75" thickBot="1" x14ac:dyDescent="0.3">
      <c r="B7" s="251"/>
      <c r="C7" s="251"/>
      <c r="D7" s="251"/>
      <c r="E7" s="1"/>
      <c r="F7" s="1"/>
      <c r="G7" s="1"/>
      <c r="H7" s="259"/>
      <c r="I7" s="260"/>
      <c r="J7" s="260"/>
      <c r="K7" s="260"/>
      <c r="L7" s="260"/>
      <c r="M7" s="260"/>
      <c r="N7" s="261"/>
      <c r="O7" s="259"/>
      <c r="P7" s="260"/>
      <c r="Q7" s="260"/>
      <c r="R7" s="260"/>
      <c r="S7" s="260"/>
      <c r="T7" s="260"/>
      <c r="U7" s="261"/>
      <c r="V7" s="260"/>
      <c r="W7" s="260"/>
      <c r="X7" s="260"/>
      <c r="Y7" s="260"/>
      <c r="Z7" s="260"/>
      <c r="AA7" s="260"/>
      <c r="AB7" s="261"/>
      <c r="AC7" s="259"/>
      <c r="AD7" s="260"/>
      <c r="AE7" s="260"/>
      <c r="AF7" s="260"/>
      <c r="AG7" s="260"/>
      <c r="AH7" s="260"/>
      <c r="AI7" s="261"/>
      <c r="AJ7" s="259"/>
      <c r="AK7" s="260"/>
      <c r="AL7" s="260"/>
      <c r="AM7" s="260"/>
      <c r="AN7" s="260"/>
      <c r="AO7" s="260"/>
      <c r="AP7" s="261"/>
      <c r="AQ7" s="254"/>
      <c r="AR7" s="255"/>
    </row>
    <row r="8" spans="1:47" ht="36.75" customHeight="1" thickBot="1" x14ac:dyDescent="0.3">
      <c r="A8" s="186" t="s">
        <v>19</v>
      </c>
      <c r="B8" s="124" t="s">
        <v>2</v>
      </c>
      <c r="C8" s="130" t="s">
        <v>3</v>
      </c>
      <c r="D8" s="130" t="s">
        <v>4</v>
      </c>
      <c r="E8" s="130" t="s">
        <v>5</v>
      </c>
      <c r="F8" s="130" t="s">
        <v>6</v>
      </c>
      <c r="G8" s="127" t="s">
        <v>7</v>
      </c>
      <c r="H8" s="187" t="s">
        <v>8</v>
      </c>
      <c r="I8" s="129" t="s">
        <v>14</v>
      </c>
      <c r="J8" s="129" t="s">
        <v>15</v>
      </c>
      <c r="K8" s="129" t="s">
        <v>16</v>
      </c>
      <c r="L8" s="129" t="s">
        <v>13</v>
      </c>
      <c r="M8" s="130" t="s">
        <v>17</v>
      </c>
      <c r="N8" s="128" t="s">
        <v>18</v>
      </c>
      <c r="O8" s="124" t="s">
        <v>8</v>
      </c>
      <c r="P8" s="125" t="s">
        <v>14</v>
      </c>
      <c r="Q8" s="126" t="s">
        <v>15</v>
      </c>
      <c r="R8" s="126" t="s">
        <v>16</v>
      </c>
      <c r="S8" s="126" t="s">
        <v>13</v>
      </c>
      <c r="T8" s="127" t="s">
        <v>17</v>
      </c>
      <c r="U8" s="128" t="s">
        <v>18</v>
      </c>
      <c r="V8" s="187" t="s">
        <v>8</v>
      </c>
      <c r="W8" s="129" t="s">
        <v>14</v>
      </c>
      <c r="X8" s="129" t="s">
        <v>15</v>
      </c>
      <c r="Y8" s="129" t="s">
        <v>16</v>
      </c>
      <c r="Z8" s="129" t="s">
        <v>13</v>
      </c>
      <c r="AA8" s="130" t="s">
        <v>17</v>
      </c>
      <c r="AB8" s="128" t="s">
        <v>18</v>
      </c>
      <c r="AC8" s="124" t="s">
        <v>8</v>
      </c>
      <c r="AD8" s="125" t="s">
        <v>14</v>
      </c>
      <c r="AE8" s="126" t="s">
        <v>15</v>
      </c>
      <c r="AF8" s="126" t="s">
        <v>16</v>
      </c>
      <c r="AG8" s="126" t="s">
        <v>13</v>
      </c>
      <c r="AH8" s="127" t="s">
        <v>17</v>
      </c>
      <c r="AI8" s="128" t="s">
        <v>18</v>
      </c>
      <c r="AJ8" s="124" t="s">
        <v>8</v>
      </c>
      <c r="AK8" s="129" t="s">
        <v>14</v>
      </c>
      <c r="AL8" s="129" t="s">
        <v>15</v>
      </c>
      <c r="AM8" s="129" t="s">
        <v>16</v>
      </c>
      <c r="AN8" s="129" t="s">
        <v>13</v>
      </c>
      <c r="AO8" s="130" t="s">
        <v>17</v>
      </c>
      <c r="AP8" s="128" t="s">
        <v>18</v>
      </c>
      <c r="AQ8" s="49" t="s">
        <v>11</v>
      </c>
      <c r="AR8" s="242" t="s">
        <v>12</v>
      </c>
      <c r="AT8" s="59" t="s">
        <v>20</v>
      </c>
      <c r="AU8" s="56" t="s">
        <v>21</v>
      </c>
    </row>
    <row r="9" spans="1:47" ht="390.75" thickBot="1" x14ac:dyDescent="0.3">
      <c r="A9" s="262">
        <v>1</v>
      </c>
      <c r="B9" s="93">
        <v>1</v>
      </c>
      <c r="C9" s="4" t="s">
        <v>25</v>
      </c>
      <c r="D9" s="5" t="s">
        <v>125</v>
      </c>
      <c r="E9" s="6" t="s">
        <v>26</v>
      </c>
      <c r="F9" s="6"/>
      <c r="G9" s="137">
        <v>1</v>
      </c>
      <c r="H9" s="26"/>
      <c r="I9" s="154"/>
      <c r="J9" s="154"/>
      <c r="K9" s="154"/>
      <c r="L9" s="154"/>
      <c r="M9" s="9"/>
      <c r="N9" s="51"/>
      <c r="O9" s="79"/>
      <c r="P9" s="78"/>
      <c r="Q9" s="78"/>
      <c r="R9" s="78"/>
      <c r="S9" s="78"/>
      <c r="T9" s="157"/>
      <c r="U9" s="80"/>
      <c r="V9" s="178"/>
      <c r="W9" s="154"/>
      <c r="X9" s="154"/>
      <c r="Y9" s="154"/>
      <c r="Z9" s="154"/>
      <c r="AA9" s="9"/>
      <c r="AB9" s="51"/>
      <c r="AC9" s="178"/>
      <c r="AD9" s="154">
        <v>3967500</v>
      </c>
      <c r="AE9" s="154">
        <v>753825</v>
      </c>
      <c r="AF9" s="154">
        <v>4721325</v>
      </c>
      <c r="AG9" s="154">
        <v>4721325</v>
      </c>
      <c r="AH9" s="9" t="s">
        <v>163</v>
      </c>
      <c r="AI9" s="51" t="s">
        <v>164</v>
      </c>
      <c r="AJ9" s="188"/>
      <c r="AK9" s="154"/>
      <c r="AL9" s="154"/>
      <c r="AM9" s="154"/>
      <c r="AN9" s="154"/>
      <c r="AO9" s="9"/>
      <c r="AP9" s="197"/>
      <c r="AQ9" s="237">
        <f>MIN(L9,S9,Z9,AG9,AN9)</f>
        <v>4721325</v>
      </c>
      <c r="AR9" s="80" t="s">
        <v>173</v>
      </c>
      <c r="AT9" s="57">
        <v>44635432</v>
      </c>
      <c r="AU9" s="57" t="e">
        <f>AT9-#REF!</f>
        <v>#REF!</v>
      </c>
    </row>
    <row r="10" spans="1:47" ht="409.6" thickBot="1" x14ac:dyDescent="0.3">
      <c r="A10" s="263"/>
      <c r="B10" s="94">
        <v>2</v>
      </c>
      <c r="C10" s="10" t="s">
        <v>27</v>
      </c>
      <c r="D10" s="10" t="s">
        <v>126</v>
      </c>
      <c r="E10" s="11" t="s">
        <v>26</v>
      </c>
      <c r="F10" s="11"/>
      <c r="G10" s="138">
        <v>2</v>
      </c>
      <c r="H10" s="28"/>
      <c r="I10" s="132"/>
      <c r="J10" s="132"/>
      <c r="K10" s="132"/>
      <c r="L10" s="132"/>
      <c r="M10" s="15"/>
      <c r="N10" s="52"/>
      <c r="O10" s="69"/>
      <c r="P10" s="70"/>
      <c r="Q10" s="70"/>
      <c r="R10" s="70"/>
      <c r="S10" s="70"/>
      <c r="T10" s="131"/>
      <c r="U10" s="71"/>
      <c r="V10" s="50"/>
      <c r="W10" s="132"/>
      <c r="X10" s="132"/>
      <c r="Y10" s="132"/>
      <c r="Z10" s="132"/>
      <c r="AA10" s="15"/>
      <c r="AB10" s="52"/>
      <c r="AC10" s="178"/>
      <c r="AD10" s="132">
        <v>1573560</v>
      </c>
      <c r="AE10" s="132">
        <v>298976</v>
      </c>
      <c r="AF10" s="132">
        <v>1872536</v>
      </c>
      <c r="AG10" s="132">
        <v>3745073</v>
      </c>
      <c r="AH10" s="15" t="s">
        <v>163</v>
      </c>
      <c r="AI10" s="52" t="s">
        <v>164</v>
      </c>
      <c r="AJ10" s="189"/>
      <c r="AK10" s="132"/>
      <c r="AL10" s="132"/>
      <c r="AM10" s="132"/>
      <c r="AN10" s="132"/>
      <c r="AO10" s="15"/>
      <c r="AP10" s="198"/>
      <c r="AQ10" s="239">
        <f>MIN(L10,S10,Z10,AG10,AN10)</f>
        <v>3745073</v>
      </c>
      <c r="AR10" s="71" t="s">
        <v>173</v>
      </c>
      <c r="AT10" s="57">
        <v>595708</v>
      </c>
      <c r="AU10" s="57" t="e">
        <f>AT10-#REF!</f>
        <v>#REF!</v>
      </c>
    </row>
    <row r="11" spans="1:47" ht="42" customHeight="1" thickBot="1" x14ac:dyDescent="0.3">
      <c r="A11" s="263"/>
      <c r="B11" s="94">
        <v>3</v>
      </c>
      <c r="C11" s="10" t="s">
        <v>28</v>
      </c>
      <c r="D11" s="16" t="s">
        <v>127</v>
      </c>
      <c r="E11" s="11" t="s">
        <v>26</v>
      </c>
      <c r="F11" s="11"/>
      <c r="G11" s="138">
        <v>6</v>
      </c>
      <c r="H11" s="28"/>
      <c r="I11" s="132"/>
      <c r="J11" s="132"/>
      <c r="K11" s="132"/>
      <c r="L11" s="132"/>
      <c r="M11" s="15"/>
      <c r="N11" s="52"/>
      <c r="O11" s="69"/>
      <c r="P11" s="70"/>
      <c r="Q11" s="70"/>
      <c r="R11" s="70"/>
      <c r="S11" s="70"/>
      <c r="T11" s="131"/>
      <c r="U11" s="71"/>
      <c r="V11" s="50"/>
      <c r="W11" s="132"/>
      <c r="X11" s="132"/>
      <c r="Y11" s="132"/>
      <c r="Z11" s="132"/>
      <c r="AA11" s="15"/>
      <c r="AB11" s="52"/>
      <c r="AC11" s="178"/>
      <c r="AD11" s="132">
        <v>1572480</v>
      </c>
      <c r="AE11" s="132">
        <v>298771</v>
      </c>
      <c r="AF11" s="132">
        <v>1871251</v>
      </c>
      <c r="AG11" s="132">
        <v>11227507</v>
      </c>
      <c r="AH11" s="15" t="s">
        <v>163</v>
      </c>
      <c r="AI11" s="52" t="s">
        <v>164</v>
      </c>
      <c r="AJ11" s="189"/>
      <c r="AK11" s="132"/>
      <c r="AL11" s="132"/>
      <c r="AM11" s="132"/>
      <c r="AN11" s="132"/>
      <c r="AO11" s="15"/>
      <c r="AP11" s="198"/>
      <c r="AQ11" s="239">
        <f t="shared" ref="AQ11:AQ65" si="0">MIN(L11,S11,Z11,AG11,AN11)</f>
        <v>11227507</v>
      </c>
      <c r="AR11" s="71" t="s">
        <v>173</v>
      </c>
      <c r="AT11" s="57">
        <v>436688</v>
      </c>
      <c r="AU11" s="57" t="e">
        <f>AT11-#REF!</f>
        <v>#REF!</v>
      </c>
    </row>
    <row r="12" spans="1:47" ht="56.25" customHeight="1" thickBot="1" x14ac:dyDescent="0.3">
      <c r="A12" s="263"/>
      <c r="B12" s="94">
        <v>4</v>
      </c>
      <c r="C12" s="10" t="s">
        <v>29</v>
      </c>
      <c r="D12" s="16" t="s">
        <v>128</v>
      </c>
      <c r="E12" s="11" t="s">
        <v>26</v>
      </c>
      <c r="F12" s="11"/>
      <c r="G12" s="138">
        <v>7</v>
      </c>
      <c r="H12" s="28"/>
      <c r="I12" s="132"/>
      <c r="J12" s="132"/>
      <c r="K12" s="132"/>
      <c r="L12" s="132"/>
      <c r="M12" s="15"/>
      <c r="N12" s="52"/>
      <c r="O12" s="69"/>
      <c r="P12" s="70"/>
      <c r="Q12" s="70"/>
      <c r="R12" s="70"/>
      <c r="S12" s="70"/>
      <c r="T12" s="131"/>
      <c r="U12" s="71"/>
      <c r="V12" s="50"/>
      <c r="W12" s="132"/>
      <c r="X12" s="132"/>
      <c r="Y12" s="132"/>
      <c r="Z12" s="132"/>
      <c r="AA12" s="15"/>
      <c r="AB12" s="52"/>
      <c r="AC12" s="178"/>
      <c r="AD12" s="132">
        <v>1572480</v>
      </c>
      <c r="AE12" s="132">
        <v>298771</v>
      </c>
      <c r="AF12" s="132">
        <v>1871251</v>
      </c>
      <c r="AG12" s="132">
        <v>13098758</v>
      </c>
      <c r="AH12" s="15" t="s">
        <v>163</v>
      </c>
      <c r="AI12" s="52" t="s">
        <v>164</v>
      </c>
      <c r="AJ12" s="189"/>
      <c r="AK12" s="132"/>
      <c r="AL12" s="132"/>
      <c r="AM12" s="132"/>
      <c r="AN12" s="132"/>
      <c r="AO12" s="15"/>
      <c r="AP12" s="198"/>
      <c r="AQ12" s="239">
        <f t="shared" si="0"/>
        <v>13098758</v>
      </c>
      <c r="AR12" s="71" t="s">
        <v>173</v>
      </c>
      <c r="AT12" s="57">
        <v>10733182</v>
      </c>
      <c r="AU12" s="57" t="e">
        <f>AT12-#REF!</f>
        <v>#REF!</v>
      </c>
    </row>
    <row r="13" spans="1:47" ht="405.75" thickBot="1" x14ac:dyDescent="0.3">
      <c r="A13" s="263"/>
      <c r="B13" s="95">
        <v>5</v>
      </c>
      <c r="C13" s="16" t="s">
        <v>30</v>
      </c>
      <c r="D13" s="16" t="s">
        <v>129</v>
      </c>
      <c r="E13" s="11" t="s">
        <v>26</v>
      </c>
      <c r="F13" s="11"/>
      <c r="G13" s="138">
        <v>2</v>
      </c>
      <c r="H13" s="28"/>
      <c r="I13" s="132"/>
      <c r="J13" s="132"/>
      <c r="K13" s="132"/>
      <c r="L13" s="132"/>
      <c r="M13" s="15"/>
      <c r="N13" s="52"/>
      <c r="O13" s="69"/>
      <c r="P13" s="70"/>
      <c r="Q13" s="70"/>
      <c r="R13" s="70"/>
      <c r="S13" s="70"/>
      <c r="T13" s="131"/>
      <c r="U13" s="71"/>
      <c r="V13" s="50"/>
      <c r="W13" s="132"/>
      <c r="X13" s="132"/>
      <c r="Y13" s="132"/>
      <c r="Z13" s="132"/>
      <c r="AA13" s="15"/>
      <c r="AB13" s="52"/>
      <c r="AC13" s="178"/>
      <c r="AD13" s="132">
        <v>1366560</v>
      </c>
      <c r="AE13" s="132">
        <v>259646</v>
      </c>
      <c r="AF13" s="132">
        <v>1626206</v>
      </c>
      <c r="AG13" s="132">
        <v>3252413</v>
      </c>
      <c r="AH13" s="15" t="s">
        <v>163</v>
      </c>
      <c r="AI13" s="52" t="s">
        <v>164</v>
      </c>
      <c r="AJ13" s="189"/>
      <c r="AK13" s="132"/>
      <c r="AL13" s="132"/>
      <c r="AM13" s="132"/>
      <c r="AN13" s="132"/>
      <c r="AO13" s="15"/>
      <c r="AP13" s="198"/>
      <c r="AQ13" s="205">
        <f t="shared" si="0"/>
        <v>3252413</v>
      </c>
      <c r="AR13" s="71" t="s">
        <v>173</v>
      </c>
      <c r="AT13" s="57">
        <v>17239561</v>
      </c>
      <c r="AU13" s="57" t="e">
        <f>AT13-#REF!</f>
        <v>#REF!</v>
      </c>
    </row>
    <row r="14" spans="1:47" ht="300.75" thickBot="1" x14ac:dyDescent="0.3">
      <c r="A14" s="263"/>
      <c r="B14" s="95">
        <v>6</v>
      </c>
      <c r="C14" s="10" t="s">
        <v>31</v>
      </c>
      <c r="D14" s="16" t="s">
        <v>130</v>
      </c>
      <c r="E14" s="11" t="s">
        <v>26</v>
      </c>
      <c r="F14" s="11"/>
      <c r="G14" s="138">
        <v>1</v>
      </c>
      <c r="H14" s="28"/>
      <c r="I14" s="132"/>
      <c r="J14" s="132"/>
      <c r="K14" s="132"/>
      <c r="L14" s="132"/>
      <c r="M14" s="15"/>
      <c r="N14" s="52"/>
      <c r="O14" s="69"/>
      <c r="P14" s="70"/>
      <c r="Q14" s="70"/>
      <c r="R14" s="70"/>
      <c r="S14" s="70"/>
      <c r="T14" s="131"/>
      <c r="U14" s="71"/>
      <c r="V14" s="50"/>
      <c r="W14" s="132"/>
      <c r="X14" s="132"/>
      <c r="Y14" s="132"/>
      <c r="Z14" s="132"/>
      <c r="AA14" s="15"/>
      <c r="AB14" s="52"/>
      <c r="AC14" s="178"/>
      <c r="AD14" s="132">
        <v>5126800</v>
      </c>
      <c r="AE14" s="132">
        <v>974092</v>
      </c>
      <c r="AF14" s="132">
        <v>6100892</v>
      </c>
      <c r="AG14" s="132">
        <v>6100892</v>
      </c>
      <c r="AH14" s="15" t="s">
        <v>163</v>
      </c>
      <c r="AI14" s="52" t="s">
        <v>164</v>
      </c>
      <c r="AJ14" s="189"/>
      <c r="AK14" s="132"/>
      <c r="AL14" s="132"/>
      <c r="AM14" s="132"/>
      <c r="AN14" s="132"/>
      <c r="AO14" s="15"/>
      <c r="AP14" s="198"/>
      <c r="AQ14" s="238">
        <f>MIN(L14,S14,Z14,AG14,AN14)</f>
        <v>6100892</v>
      </c>
      <c r="AR14" s="71" t="s">
        <v>173</v>
      </c>
      <c r="AT14" s="57">
        <v>5199019</v>
      </c>
      <c r="AU14" s="57" t="e">
        <f>AT14-#REF!</f>
        <v>#REF!</v>
      </c>
    </row>
    <row r="15" spans="1:47" ht="409.5" x14ac:dyDescent="0.25">
      <c r="A15" s="263"/>
      <c r="B15" s="94">
        <v>7</v>
      </c>
      <c r="C15" s="16" t="s">
        <v>32</v>
      </c>
      <c r="D15" s="16" t="s">
        <v>131</v>
      </c>
      <c r="E15" s="11" t="s">
        <v>26</v>
      </c>
      <c r="F15" s="11"/>
      <c r="G15" s="138">
        <v>1</v>
      </c>
      <c r="H15" s="28"/>
      <c r="I15" s="132"/>
      <c r="J15" s="132"/>
      <c r="K15" s="132"/>
      <c r="L15" s="132"/>
      <c r="M15" s="15"/>
      <c r="N15" s="52"/>
      <c r="O15" s="69"/>
      <c r="P15" s="70"/>
      <c r="Q15" s="70"/>
      <c r="R15" s="70"/>
      <c r="S15" s="70"/>
      <c r="T15" s="131"/>
      <c r="U15" s="71"/>
      <c r="V15" s="50"/>
      <c r="W15" s="132"/>
      <c r="X15" s="132"/>
      <c r="Y15" s="132"/>
      <c r="Z15" s="132"/>
      <c r="AA15" s="15"/>
      <c r="AB15" s="52"/>
      <c r="AC15" s="178"/>
      <c r="AD15" s="132">
        <v>2803500</v>
      </c>
      <c r="AE15" s="132">
        <v>532665</v>
      </c>
      <c r="AF15" s="132">
        <v>3336165</v>
      </c>
      <c r="AG15" s="132">
        <v>3336165</v>
      </c>
      <c r="AH15" s="15" t="s">
        <v>163</v>
      </c>
      <c r="AI15" s="52" t="s">
        <v>164</v>
      </c>
      <c r="AJ15" s="189"/>
      <c r="AK15" s="132"/>
      <c r="AL15" s="132"/>
      <c r="AM15" s="132"/>
      <c r="AN15" s="132"/>
      <c r="AO15" s="15"/>
      <c r="AP15" s="198"/>
      <c r="AQ15" s="205">
        <f t="shared" si="0"/>
        <v>3336165</v>
      </c>
      <c r="AR15" s="71" t="s">
        <v>173</v>
      </c>
      <c r="AT15" s="57">
        <v>6291360</v>
      </c>
      <c r="AU15" s="57" t="e">
        <f>AT15-#REF!</f>
        <v>#REF!</v>
      </c>
    </row>
    <row r="16" spans="1:47" ht="409.5" x14ac:dyDescent="0.25">
      <c r="A16" s="263"/>
      <c r="B16" s="94">
        <v>8</v>
      </c>
      <c r="C16" s="10" t="s">
        <v>33</v>
      </c>
      <c r="D16" s="16" t="s">
        <v>132</v>
      </c>
      <c r="E16" s="11" t="s">
        <v>26</v>
      </c>
      <c r="F16" s="11"/>
      <c r="G16" s="139">
        <v>1</v>
      </c>
      <c r="H16" s="28"/>
      <c r="I16" s="132"/>
      <c r="J16" s="132"/>
      <c r="K16" s="132"/>
      <c r="L16" s="132"/>
      <c r="M16" s="15"/>
      <c r="N16" s="52"/>
      <c r="O16" s="69"/>
      <c r="P16" s="70"/>
      <c r="Q16" s="70"/>
      <c r="R16" s="70"/>
      <c r="S16" s="70"/>
      <c r="T16" s="131"/>
      <c r="U16" s="71"/>
      <c r="V16" s="50"/>
      <c r="W16" s="132"/>
      <c r="X16" s="132"/>
      <c r="Y16" s="132"/>
      <c r="Z16" s="132"/>
      <c r="AA16" s="15"/>
      <c r="AB16" s="52"/>
      <c r="AC16" s="210"/>
      <c r="AD16" s="132">
        <v>3622500</v>
      </c>
      <c r="AE16" s="132">
        <v>688275</v>
      </c>
      <c r="AF16" s="132">
        <v>4310775</v>
      </c>
      <c r="AG16" s="132">
        <v>4310775</v>
      </c>
      <c r="AH16" s="15" t="s">
        <v>163</v>
      </c>
      <c r="AI16" s="52" t="s">
        <v>164</v>
      </c>
      <c r="AJ16" s="189"/>
      <c r="AK16" s="132"/>
      <c r="AL16" s="132"/>
      <c r="AM16" s="132"/>
      <c r="AN16" s="132"/>
      <c r="AO16" s="15"/>
      <c r="AP16" s="198"/>
      <c r="AQ16" s="205">
        <f t="shared" si="0"/>
        <v>4310775</v>
      </c>
      <c r="AR16" s="71" t="s">
        <v>173</v>
      </c>
      <c r="AT16" s="57">
        <v>1091876</v>
      </c>
      <c r="AU16" s="57" t="e">
        <f>AT16-#REF!</f>
        <v>#REF!</v>
      </c>
    </row>
    <row r="17" spans="1:47" ht="409.6" thickBot="1" x14ac:dyDescent="0.3">
      <c r="A17" s="263"/>
      <c r="B17" s="94">
        <v>9</v>
      </c>
      <c r="C17" s="10" t="s">
        <v>34</v>
      </c>
      <c r="D17" s="16" t="s">
        <v>133</v>
      </c>
      <c r="E17" s="11" t="s">
        <v>35</v>
      </c>
      <c r="F17" s="11"/>
      <c r="G17" s="139">
        <v>16.89</v>
      </c>
      <c r="H17" s="28"/>
      <c r="I17" s="132"/>
      <c r="J17" s="132"/>
      <c r="K17" s="132"/>
      <c r="L17" s="132"/>
      <c r="M17" s="15"/>
      <c r="N17" s="52"/>
      <c r="O17" s="69"/>
      <c r="P17" s="70"/>
      <c r="Q17" s="70"/>
      <c r="R17" s="70"/>
      <c r="S17" s="70"/>
      <c r="T17" s="131"/>
      <c r="U17" s="71"/>
      <c r="V17" s="50"/>
      <c r="W17" s="132"/>
      <c r="X17" s="132"/>
      <c r="Y17" s="132"/>
      <c r="Z17" s="132"/>
      <c r="AA17" s="15"/>
      <c r="AB17" s="52"/>
      <c r="AC17" s="210"/>
      <c r="AD17" s="132">
        <v>823716</v>
      </c>
      <c r="AE17" s="132">
        <v>156506</v>
      </c>
      <c r="AF17" s="132">
        <v>980222</v>
      </c>
      <c r="AG17" s="132">
        <v>16555950</v>
      </c>
      <c r="AH17" s="15" t="s">
        <v>163</v>
      </c>
      <c r="AI17" s="52" t="s">
        <v>164</v>
      </c>
      <c r="AJ17" s="189"/>
      <c r="AK17" s="132"/>
      <c r="AL17" s="132"/>
      <c r="AM17" s="132"/>
      <c r="AN17" s="132"/>
      <c r="AO17" s="15"/>
      <c r="AP17" s="198"/>
      <c r="AQ17" s="240">
        <f t="shared" si="0"/>
        <v>16555950</v>
      </c>
      <c r="AR17" s="71" t="s">
        <v>173</v>
      </c>
      <c r="AT17" s="57">
        <v>951930</v>
      </c>
      <c r="AU17" s="57" t="e">
        <f>AT17-#REF!</f>
        <v>#REF!</v>
      </c>
    </row>
    <row r="18" spans="1:47" ht="195.75" thickBot="1" x14ac:dyDescent="0.3">
      <c r="A18" s="263"/>
      <c r="B18" s="94">
        <v>10</v>
      </c>
      <c r="C18" s="10" t="s">
        <v>36</v>
      </c>
      <c r="D18" s="16" t="s">
        <v>134</v>
      </c>
      <c r="E18" s="11" t="s">
        <v>35</v>
      </c>
      <c r="F18" s="11"/>
      <c r="G18" s="139">
        <v>3</v>
      </c>
      <c r="H18" s="28"/>
      <c r="I18" s="132"/>
      <c r="J18" s="132"/>
      <c r="K18" s="132"/>
      <c r="L18" s="132"/>
      <c r="M18" s="15"/>
      <c r="N18" s="52"/>
      <c r="O18" s="69"/>
      <c r="P18" s="70"/>
      <c r="Q18" s="70"/>
      <c r="R18" s="70"/>
      <c r="S18" s="70"/>
      <c r="T18" s="131"/>
      <c r="U18" s="71"/>
      <c r="V18" s="50"/>
      <c r="W18" s="132"/>
      <c r="X18" s="132"/>
      <c r="Y18" s="132"/>
      <c r="Z18" s="132"/>
      <c r="AA18" s="15"/>
      <c r="AB18" s="52"/>
      <c r="AC18" s="178"/>
      <c r="AD18" s="132">
        <v>3787920</v>
      </c>
      <c r="AE18" s="132">
        <v>719705</v>
      </c>
      <c r="AF18" s="132">
        <v>4507625</v>
      </c>
      <c r="AG18" s="132">
        <v>13522874</v>
      </c>
      <c r="AH18" s="15" t="s">
        <v>163</v>
      </c>
      <c r="AI18" s="52" t="s">
        <v>164</v>
      </c>
      <c r="AJ18" s="189"/>
      <c r="AK18" s="132"/>
      <c r="AL18" s="132"/>
      <c r="AM18" s="132"/>
      <c r="AN18" s="132"/>
      <c r="AO18" s="15"/>
      <c r="AP18" s="198"/>
      <c r="AQ18" s="239">
        <f t="shared" si="0"/>
        <v>13522874</v>
      </c>
      <c r="AR18" s="71" t="s">
        <v>173</v>
      </c>
      <c r="AT18" s="57">
        <v>360256</v>
      </c>
      <c r="AU18" s="57" t="e">
        <f>AT18-#REF!</f>
        <v>#REF!</v>
      </c>
    </row>
    <row r="19" spans="1:47" ht="82.5" customHeight="1" thickBot="1" x14ac:dyDescent="0.3">
      <c r="A19" s="263"/>
      <c r="B19" s="94">
        <v>11</v>
      </c>
      <c r="C19" s="10" t="s">
        <v>37</v>
      </c>
      <c r="D19" s="16" t="s">
        <v>135</v>
      </c>
      <c r="E19" s="11" t="s">
        <v>26</v>
      </c>
      <c r="F19" s="11"/>
      <c r="G19" s="139">
        <v>1</v>
      </c>
      <c r="H19" s="28"/>
      <c r="I19" s="132"/>
      <c r="J19" s="132"/>
      <c r="K19" s="132"/>
      <c r="L19" s="132"/>
      <c r="M19" s="15"/>
      <c r="N19" s="52"/>
      <c r="O19" s="69"/>
      <c r="P19" s="70"/>
      <c r="Q19" s="70"/>
      <c r="R19" s="70"/>
      <c r="S19" s="70"/>
      <c r="T19" s="131"/>
      <c r="U19" s="71"/>
      <c r="V19" s="50"/>
      <c r="W19" s="132"/>
      <c r="X19" s="132"/>
      <c r="Y19" s="132"/>
      <c r="Z19" s="132"/>
      <c r="AA19" s="15"/>
      <c r="AB19" s="52"/>
      <c r="AC19" s="178"/>
      <c r="AD19" s="132">
        <v>871920</v>
      </c>
      <c r="AE19" s="132">
        <v>165665</v>
      </c>
      <c r="AF19" s="132">
        <v>1037585</v>
      </c>
      <c r="AG19" s="132">
        <v>1037585</v>
      </c>
      <c r="AH19" s="15" t="s">
        <v>163</v>
      </c>
      <c r="AI19" s="52" t="s">
        <v>164</v>
      </c>
      <c r="AJ19" s="189"/>
      <c r="AK19" s="132"/>
      <c r="AL19" s="132"/>
      <c r="AM19" s="132"/>
      <c r="AN19" s="132"/>
      <c r="AO19" s="15"/>
      <c r="AP19" s="198"/>
      <c r="AQ19" s="205">
        <f t="shared" si="0"/>
        <v>1037585</v>
      </c>
      <c r="AR19" s="71" t="s">
        <v>173</v>
      </c>
      <c r="AT19" s="57">
        <v>13001646</v>
      </c>
      <c r="AU19" s="57" t="e">
        <f>AT19-#REF!</f>
        <v>#REF!</v>
      </c>
    </row>
    <row r="20" spans="1:47" ht="74.25" customHeight="1" thickBot="1" x14ac:dyDescent="0.3">
      <c r="A20" s="263"/>
      <c r="B20" s="95">
        <v>12</v>
      </c>
      <c r="C20" s="10" t="s">
        <v>38</v>
      </c>
      <c r="D20" s="16" t="s">
        <v>136</v>
      </c>
      <c r="E20" s="11" t="s">
        <v>26</v>
      </c>
      <c r="F20" s="11"/>
      <c r="G20" s="139">
        <v>1</v>
      </c>
      <c r="H20" s="28"/>
      <c r="I20" s="132"/>
      <c r="J20" s="132"/>
      <c r="K20" s="132"/>
      <c r="L20" s="132"/>
      <c r="M20" s="15"/>
      <c r="N20" s="52"/>
      <c r="O20" s="69"/>
      <c r="P20" s="70"/>
      <c r="Q20" s="70"/>
      <c r="R20" s="70"/>
      <c r="S20" s="70"/>
      <c r="T20" s="131"/>
      <c r="U20" s="71"/>
      <c r="V20" s="50"/>
      <c r="W20" s="132"/>
      <c r="X20" s="132"/>
      <c r="Y20" s="132"/>
      <c r="Z20" s="132"/>
      <c r="AA20" s="15"/>
      <c r="AB20" s="52"/>
      <c r="AC20" s="178"/>
      <c r="AD20" s="132">
        <v>1716480</v>
      </c>
      <c r="AE20" s="132">
        <v>326131</v>
      </c>
      <c r="AF20" s="132">
        <v>2042611</v>
      </c>
      <c r="AG20" s="132">
        <v>2042611</v>
      </c>
      <c r="AH20" s="15" t="s">
        <v>163</v>
      </c>
      <c r="AI20" s="52" t="s">
        <v>164</v>
      </c>
      <c r="AJ20" s="189"/>
      <c r="AK20" s="132"/>
      <c r="AL20" s="132"/>
      <c r="AM20" s="132"/>
      <c r="AN20" s="132"/>
      <c r="AO20" s="15"/>
      <c r="AP20" s="198"/>
      <c r="AQ20" s="205">
        <f t="shared" si="0"/>
        <v>2042611</v>
      </c>
      <c r="AR20" s="71" t="s">
        <v>173</v>
      </c>
      <c r="AT20" s="57">
        <v>1741780</v>
      </c>
      <c r="AU20" s="57" t="e">
        <f>AT20-#REF!</f>
        <v>#REF!</v>
      </c>
    </row>
    <row r="21" spans="1:47" ht="68.25" customHeight="1" thickBot="1" x14ac:dyDescent="0.3">
      <c r="A21" s="263"/>
      <c r="B21" s="95">
        <v>13</v>
      </c>
      <c r="C21" s="17" t="s">
        <v>39</v>
      </c>
      <c r="D21" s="16" t="s">
        <v>137</v>
      </c>
      <c r="E21" s="11" t="s">
        <v>26</v>
      </c>
      <c r="F21" s="11"/>
      <c r="G21" s="139">
        <v>2</v>
      </c>
      <c r="H21" s="28"/>
      <c r="I21" s="132"/>
      <c r="J21" s="132"/>
      <c r="K21" s="132"/>
      <c r="L21" s="132"/>
      <c r="M21" s="15"/>
      <c r="N21" s="52"/>
      <c r="O21" s="69"/>
      <c r="P21" s="70"/>
      <c r="Q21" s="70"/>
      <c r="R21" s="70"/>
      <c r="S21" s="70"/>
      <c r="T21" s="131"/>
      <c r="U21" s="71"/>
      <c r="V21" s="50"/>
      <c r="W21" s="132"/>
      <c r="X21" s="132"/>
      <c r="Y21" s="132"/>
      <c r="Z21" s="132"/>
      <c r="AA21" s="15"/>
      <c r="AB21" s="52"/>
      <c r="AC21" s="178"/>
      <c r="AD21" s="132">
        <v>2170080</v>
      </c>
      <c r="AE21" s="132">
        <v>412315</v>
      </c>
      <c r="AF21" s="132">
        <v>2582395</v>
      </c>
      <c r="AG21" s="132">
        <v>5164790</v>
      </c>
      <c r="AH21" s="15" t="s">
        <v>163</v>
      </c>
      <c r="AI21" s="52" t="s">
        <v>164</v>
      </c>
      <c r="AJ21" s="189"/>
      <c r="AK21" s="132"/>
      <c r="AL21" s="132"/>
      <c r="AM21" s="132"/>
      <c r="AN21" s="132"/>
      <c r="AO21" s="15"/>
      <c r="AP21" s="198"/>
      <c r="AQ21" s="238">
        <f t="shared" si="0"/>
        <v>5164790</v>
      </c>
      <c r="AR21" s="71" t="s">
        <v>173</v>
      </c>
      <c r="AT21" s="57">
        <v>606913</v>
      </c>
      <c r="AU21" s="57" t="e">
        <f>AT21-#REF!</f>
        <v>#REF!</v>
      </c>
    </row>
    <row r="22" spans="1:47" ht="42.75" customHeight="1" thickBot="1" x14ac:dyDescent="0.3">
      <c r="A22" s="263"/>
      <c r="B22" s="94">
        <v>14</v>
      </c>
      <c r="C22" s="10" t="s">
        <v>40</v>
      </c>
      <c r="D22" s="16" t="s">
        <v>138</v>
      </c>
      <c r="E22" s="11" t="s">
        <v>26</v>
      </c>
      <c r="F22" s="11"/>
      <c r="G22" s="139">
        <v>1</v>
      </c>
      <c r="H22" s="28"/>
      <c r="I22" s="132"/>
      <c r="J22" s="132"/>
      <c r="K22" s="132"/>
      <c r="L22" s="132"/>
      <c r="M22" s="15"/>
      <c r="N22" s="52"/>
      <c r="O22" s="69"/>
      <c r="P22" s="70"/>
      <c r="Q22" s="70"/>
      <c r="R22" s="70"/>
      <c r="S22" s="70"/>
      <c r="T22" s="131"/>
      <c r="U22" s="71"/>
      <c r="V22" s="50"/>
      <c r="W22" s="132"/>
      <c r="X22" s="132"/>
      <c r="Y22" s="132"/>
      <c r="Z22" s="132"/>
      <c r="AA22" s="15"/>
      <c r="AB22" s="52"/>
      <c r="AC22" s="178"/>
      <c r="AD22" s="132">
        <v>2109600</v>
      </c>
      <c r="AE22" s="132">
        <v>400824</v>
      </c>
      <c r="AF22" s="132">
        <v>2510424</v>
      </c>
      <c r="AG22" s="132">
        <v>2510424</v>
      </c>
      <c r="AH22" s="15" t="s">
        <v>163</v>
      </c>
      <c r="AI22" s="52" t="s">
        <v>164</v>
      </c>
      <c r="AJ22" s="189"/>
      <c r="AK22" s="132"/>
      <c r="AL22" s="132"/>
      <c r="AM22" s="132"/>
      <c r="AN22" s="132"/>
      <c r="AO22" s="15"/>
      <c r="AP22" s="198"/>
      <c r="AQ22" s="205">
        <f t="shared" si="0"/>
        <v>2510424</v>
      </c>
      <c r="AR22" s="71" t="s">
        <v>173</v>
      </c>
      <c r="AT22" s="57">
        <v>1724648</v>
      </c>
      <c r="AU22" s="57" t="e">
        <f>AT22-#REF!</f>
        <v>#REF!</v>
      </c>
    </row>
    <row r="23" spans="1:47" ht="255.75" thickBot="1" x14ac:dyDescent="0.3">
      <c r="A23" s="264"/>
      <c r="B23" s="96">
        <v>15</v>
      </c>
      <c r="C23" s="81" t="s">
        <v>41</v>
      </c>
      <c r="D23" s="73" t="s">
        <v>139</v>
      </c>
      <c r="E23" s="74" t="s">
        <v>26</v>
      </c>
      <c r="F23" s="74"/>
      <c r="G23" s="140">
        <v>1</v>
      </c>
      <c r="H23" s="23"/>
      <c r="I23" s="161"/>
      <c r="J23" s="161"/>
      <c r="K23" s="161"/>
      <c r="L23" s="161"/>
      <c r="M23" s="24"/>
      <c r="N23" s="53"/>
      <c r="O23" s="76"/>
      <c r="P23" s="75"/>
      <c r="Q23" s="75"/>
      <c r="R23" s="75"/>
      <c r="S23" s="75"/>
      <c r="T23" s="158"/>
      <c r="U23" s="77"/>
      <c r="V23" s="181"/>
      <c r="W23" s="161"/>
      <c r="X23" s="161"/>
      <c r="Y23" s="161"/>
      <c r="Z23" s="161"/>
      <c r="AA23" s="24"/>
      <c r="AB23" s="53"/>
      <c r="AC23" s="212"/>
      <c r="AD23" s="161">
        <v>273600</v>
      </c>
      <c r="AE23" s="161">
        <v>51984</v>
      </c>
      <c r="AF23" s="161">
        <v>325584</v>
      </c>
      <c r="AG23" s="161">
        <v>325584</v>
      </c>
      <c r="AH23" s="24" t="s">
        <v>163</v>
      </c>
      <c r="AI23" s="53" t="s">
        <v>164</v>
      </c>
      <c r="AJ23" s="190"/>
      <c r="AK23" s="161"/>
      <c r="AL23" s="161"/>
      <c r="AM23" s="161"/>
      <c r="AN23" s="161"/>
      <c r="AO23" s="24"/>
      <c r="AP23" s="199"/>
      <c r="AQ23" s="206">
        <f t="shared" si="0"/>
        <v>325584</v>
      </c>
      <c r="AR23" s="77" t="s">
        <v>173</v>
      </c>
      <c r="AT23" s="57">
        <v>950096</v>
      </c>
      <c r="AU23" s="57" t="e">
        <f>AT23-#REF!</f>
        <v>#REF!</v>
      </c>
    </row>
    <row r="24" spans="1:47" ht="34.5" customHeight="1" x14ac:dyDescent="0.25">
      <c r="A24" s="248">
        <v>2</v>
      </c>
      <c r="B24" s="93">
        <v>1</v>
      </c>
      <c r="C24" s="64" t="s">
        <v>42</v>
      </c>
      <c r="D24" s="65" t="s">
        <v>140</v>
      </c>
      <c r="E24" s="66" t="s">
        <v>26</v>
      </c>
      <c r="F24" s="66"/>
      <c r="G24" s="141">
        <v>3</v>
      </c>
      <c r="H24" s="26"/>
      <c r="I24" s="154"/>
      <c r="J24" s="154"/>
      <c r="K24" s="154"/>
      <c r="L24" s="154"/>
      <c r="M24" s="9"/>
      <c r="N24" s="51"/>
      <c r="O24" s="79"/>
      <c r="P24" s="78"/>
      <c r="Q24" s="78"/>
      <c r="R24" s="78"/>
      <c r="S24" s="78"/>
      <c r="T24" s="157"/>
      <c r="U24" s="80"/>
      <c r="V24" s="178"/>
      <c r="W24" s="154"/>
      <c r="X24" s="154"/>
      <c r="Y24" s="154"/>
      <c r="Z24" s="154"/>
      <c r="AA24" s="9"/>
      <c r="AB24" s="51"/>
      <c r="AC24" s="79"/>
      <c r="AD24" s="78">
        <v>1572480</v>
      </c>
      <c r="AE24" s="78">
        <v>298771</v>
      </c>
      <c r="AF24" s="78">
        <v>1871251</v>
      </c>
      <c r="AG24" s="78">
        <v>5613754</v>
      </c>
      <c r="AH24" s="157" t="s">
        <v>163</v>
      </c>
      <c r="AI24" s="80" t="s">
        <v>164</v>
      </c>
      <c r="AJ24" s="188"/>
      <c r="AK24" s="154"/>
      <c r="AL24" s="154"/>
      <c r="AM24" s="154"/>
      <c r="AN24" s="154"/>
      <c r="AO24" s="9"/>
      <c r="AP24" s="197"/>
      <c r="AQ24" s="204">
        <f t="shared" si="0"/>
        <v>5613754</v>
      </c>
      <c r="AR24" s="80" t="s">
        <v>173</v>
      </c>
      <c r="AT24" s="60">
        <f>SUM(AT9:AT23)</f>
        <v>105560095</v>
      </c>
      <c r="AU24" s="57" t="e">
        <f>AT24-#REF!</f>
        <v>#REF!</v>
      </c>
    </row>
    <row r="25" spans="1:47" ht="178.5" customHeight="1" x14ac:dyDescent="0.25">
      <c r="A25" s="249"/>
      <c r="B25" s="94">
        <v>2</v>
      </c>
      <c r="C25" s="67" t="s">
        <v>43</v>
      </c>
      <c r="D25" s="72" t="s">
        <v>141</v>
      </c>
      <c r="E25" s="68" t="s">
        <v>26</v>
      </c>
      <c r="F25" s="68"/>
      <c r="G25" s="142">
        <v>3</v>
      </c>
      <c r="H25" s="28"/>
      <c r="I25" s="132"/>
      <c r="J25" s="132"/>
      <c r="K25" s="132"/>
      <c r="L25" s="132"/>
      <c r="M25" s="15"/>
      <c r="N25" s="52"/>
      <c r="O25" s="69"/>
      <c r="P25" s="70"/>
      <c r="Q25" s="70"/>
      <c r="R25" s="70"/>
      <c r="S25" s="70"/>
      <c r="T25" s="131"/>
      <c r="U25" s="71"/>
      <c r="V25" s="50"/>
      <c r="W25" s="132"/>
      <c r="X25" s="132"/>
      <c r="Y25" s="132"/>
      <c r="Z25" s="132"/>
      <c r="AA25" s="15"/>
      <c r="AB25" s="52"/>
      <c r="AC25" s="69"/>
      <c r="AD25" s="70">
        <v>941760</v>
      </c>
      <c r="AE25" s="70">
        <v>178934</v>
      </c>
      <c r="AF25" s="70">
        <v>1120694</v>
      </c>
      <c r="AG25" s="70">
        <v>3362083</v>
      </c>
      <c r="AH25" s="131" t="s">
        <v>163</v>
      </c>
      <c r="AI25" s="71" t="s">
        <v>164</v>
      </c>
      <c r="AJ25" s="189"/>
      <c r="AK25" s="132"/>
      <c r="AL25" s="132"/>
      <c r="AM25" s="132"/>
      <c r="AN25" s="132"/>
      <c r="AO25" s="15"/>
      <c r="AP25" s="198"/>
      <c r="AQ25" s="238">
        <f t="shared" si="0"/>
        <v>3362083</v>
      </c>
      <c r="AR25" s="71" t="s">
        <v>173</v>
      </c>
      <c r="AT25" s="57">
        <v>15442106</v>
      </c>
      <c r="AU25" s="57">
        <f t="shared" ref="AU25:AU34" si="1">AT25-L25</f>
        <v>15442106</v>
      </c>
    </row>
    <row r="26" spans="1:47" ht="71.25" customHeight="1" x14ac:dyDescent="0.25">
      <c r="A26" s="249"/>
      <c r="B26" s="94">
        <v>3</v>
      </c>
      <c r="C26" s="67" t="s">
        <v>44</v>
      </c>
      <c r="D26" s="72" t="s">
        <v>142</v>
      </c>
      <c r="E26" s="68" t="s">
        <v>45</v>
      </c>
      <c r="F26" s="68"/>
      <c r="G26" s="142">
        <v>27.988799999999998</v>
      </c>
      <c r="H26" s="28"/>
      <c r="I26" s="132"/>
      <c r="J26" s="132"/>
      <c r="K26" s="132"/>
      <c r="L26" s="132"/>
      <c r="M26" s="15"/>
      <c r="N26" s="52"/>
      <c r="O26" s="69"/>
      <c r="P26" s="70"/>
      <c r="Q26" s="70"/>
      <c r="R26" s="70"/>
      <c r="S26" s="70"/>
      <c r="T26" s="131"/>
      <c r="U26" s="71"/>
      <c r="V26" s="50"/>
      <c r="W26" s="132"/>
      <c r="X26" s="132"/>
      <c r="Y26" s="132"/>
      <c r="Z26" s="132"/>
      <c r="AA26" s="15"/>
      <c r="AB26" s="52"/>
      <c r="AC26" s="69"/>
      <c r="AD26" s="70">
        <v>544032</v>
      </c>
      <c r="AE26" s="70">
        <v>103366</v>
      </c>
      <c r="AF26" s="70">
        <v>647398</v>
      </c>
      <c r="AG26" s="70">
        <v>18119895</v>
      </c>
      <c r="AH26" s="131" t="s">
        <v>163</v>
      </c>
      <c r="AI26" s="71" t="s">
        <v>164</v>
      </c>
      <c r="AJ26" s="189"/>
      <c r="AK26" s="132"/>
      <c r="AL26" s="132"/>
      <c r="AM26" s="132"/>
      <c r="AN26" s="132"/>
      <c r="AO26" s="15"/>
      <c r="AP26" s="198"/>
      <c r="AQ26" s="205">
        <f t="shared" si="0"/>
        <v>18119895</v>
      </c>
      <c r="AR26" s="71" t="s">
        <v>173</v>
      </c>
      <c r="AT26" s="57">
        <v>320336</v>
      </c>
      <c r="AU26" s="57">
        <f t="shared" si="1"/>
        <v>320336</v>
      </c>
    </row>
    <row r="27" spans="1:47" ht="409.5" x14ac:dyDescent="0.25">
      <c r="A27" s="249"/>
      <c r="B27" s="94">
        <v>4</v>
      </c>
      <c r="C27" s="67" t="s">
        <v>46</v>
      </c>
      <c r="D27" s="72" t="s">
        <v>143</v>
      </c>
      <c r="E27" s="68" t="s">
        <v>45</v>
      </c>
      <c r="F27" s="68"/>
      <c r="G27" s="142">
        <v>10.566000000000003</v>
      </c>
      <c r="H27" s="28"/>
      <c r="I27" s="132"/>
      <c r="J27" s="132"/>
      <c r="K27" s="132"/>
      <c r="L27" s="132"/>
      <c r="M27" s="15"/>
      <c r="N27" s="52"/>
      <c r="O27" s="69"/>
      <c r="P27" s="70"/>
      <c r="Q27" s="70"/>
      <c r="R27" s="70"/>
      <c r="S27" s="70"/>
      <c r="T27" s="131"/>
      <c r="U27" s="71"/>
      <c r="V27" s="50"/>
      <c r="W27" s="132"/>
      <c r="X27" s="132"/>
      <c r="Y27" s="132"/>
      <c r="Z27" s="132"/>
      <c r="AA27" s="15"/>
      <c r="AB27" s="52"/>
      <c r="AC27" s="69"/>
      <c r="AD27" s="70">
        <v>699840</v>
      </c>
      <c r="AE27" s="70">
        <v>132970</v>
      </c>
      <c r="AF27" s="70">
        <v>832810</v>
      </c>
      <c r="AG27" s="70">
        <v>8799466</v>
      </c>
      <c r="AH27" s="131" t="s">
        <v>163</v>
      </c>
      <c r="AI27" s="71" t="s">
        <v>164</v>
      </c>
      <c r="AJ27" s="189"/>
      <c r="AK27" s="132"/>
      <c r="AL27" s="132"/>
      <c r="AM27" s="132"/>
      <c r="AN27" s="132"/>
      <c r="AO27" s="15"/>
      <c r="AP27" s="198"/>
      <c r="AQ27" s="238">
        <f t="shared" si="0"/>
        <v>8799466</v>
      </c>
      <c r="AR27" s="71" t="s">
        <v>173</v>
      </c>
      <c r="AT27" s="57">
        <v>260253</v>
      </c>
      <c r="AU27" s="57">
        <f t="shared" si="1"/>
        <v>260253</v>
      </c>
    </row>
    <row r="28" spans="1:47" ht="195.75" thickBot="1" x14ac:dyDescent="0.3">
      <c r="A28" s="250"/>
      <c r="B28" s="96">
        <v>5</v>
      </c>
      <c r="C28" s="81" t="s">
        <v>47</v>
      </c>
      <c r="D28" s="73" t="s">
        <v>144</v>
      </c>
      <c r="E28" s="74" t="s">
        <v>26</v>
      </c>
      <c r="F28" s="74"/>
      <c r="G28" s="140">
        <v>3</v>
      </c>
      <c r="H28" s="23"/>
      <c r="I28" s="161"/>
      <c r="J28" s="161"/>
      <c r="K28" s="161"/>
      <c r="L28" s="161"/>
      <c r="M28" s="24"/>
      <c r="N28" s="53"/>
      <c r="O28" s="76"/>
      <c r="P28" s="75"/>
      <c r="Q28" s="75"/>
      <c r="R28" s="75"/>
      <c r="S28" s="75"/>
      <c r="T28" s="158"/>
      <c r="U28" s="77"/>
      <c r="V28" s="181"/>
      <c r="W28" s="161"/>
      <c r="X28" s="161"/>
      <c r="Y28" s="161"/>
      <c r="Z28" s="161"/>
      <c r="AA28" s="24"/>
      <c r="AB28" s="53"/>
      <c r="AC28" s="76"/>
      <c r="AD28" s="75">
        <v>1716480</v>
      </c>
      <c r="AE28" s="75">
        <v>326131</v>
      </c>
      <c r="AF28" s="75">
        <v>2042611</v>
      </c>
      <c r="AG28" s="75">
        <v>6127834</v>
      </c>
      <c r="AH28" s="158" t="s">
        <v>163</v>
      </c>
      <c r="AI28" s="77" t="s">
        <v>164</v>
      </c>
      <c r="AJ28" s="190"/>
      <c r="AK28" s="161"/>
      <c r="AL28" s="161"/>
      <c r="AM28" s="161"/>
      <c r="AN28" s="161"/>
      <c r="AO28" s="24"/>
      <c r="AP28" s="199"/>
      <c r="AQ28" s="206">
        <f t="shared" si="0"/>
        <v>6127834</v>
      </c>
      <c r="AR28" s="77" t="s">
        <v>173</v>
      </c>
      <c r="AT28" s="57">
        <v>206703</v>
      </c>
      <c r="AU28" s="57">
        <f t="shared" si="1"/>
        <v>206703</v>
      </c>
    </row>
    <row r="29" spans="1:47" ht="409.5" x14ac:dyDescent="0.25">
      <c r="A29" s="268">
        <v>3</v>
      </c>
      <c r="B29" s="97">
        <v>1</v>
      </c>
      <c r="C29" s="64" t="s">
        <v>48</v>
      </c>
      <c r="D29" s="65" t="s">
        <v>49</v>
      </c>
      <c r="E29" s="66" t="s">
        <v>26</v>
      </c>
      <c r="F29" s="66"/>
      <c r="G29" s="141">
        <v>1</v>
      </c>
      <c r="H29" s="26"/>
      <c r="I29" s="154"/>
      <c r="J29" s="154"/>
      <c r="K29" s="154"/>
      <c r="L29" s="179"/>
      <c r="M29" s="9"/>
      <c r="N29" s="51"/>
      <c r="O29" s="79"/>
      <c r="P29" s="78"/>
      <c r="Q29" s="78"/>
      <c r="R29" s="78"/>
      <c r="S29" s="159"/>
      <c r="T29" s="157"/>
      <c r="U29" s="80"/>
      <c r="V29" s="178"/>
      <c r="W29" s="154"/>
      <c r="X29" s="154"/>
      <c r="Y29" s="154"/>
      <c r="Z29" s="179"/>
      <c r="AA29" s="9"/>
      <c r="AB29" s="51"/>
      <c r="AC29" s="79"/>
      <c r="AD29" s="78">
        <v>681120</v>
      </c>
      <c r="AE29" s="78">
        <v>129413</v>
      </c>
      <c r="AF29" s="78">
        <v>810533</v>
      </c>
      <c r="AG29" s="209">
        <v>810533</v>
      </c>
      <c r="AH29" s="157" t="s">
        <v>163</v>
      </c>
      <c r="AI29" s="80" t="s">
        <v>164</v>
      </c>
      <c r="AJ29" s="188"/>
      <c r="AK29" s="154"/>
      <c r="AL29" s="154"/>
      <c r="AM29" s="154"/>
      <c r="AN29" s="179"/>
      <c r="AO29" s="9"/>
      <c r="AP29" s="197"/>
      <c r="AQ29" s="204">
        <f t="shared" si="0"/>
        <v>810533</v>
      </c>
      <c r="AR29" s="80" t="s">
        <v>173</v>
      </c>
      <c r="AS29" s="54"/>
      <c r="AT29" s="60">
        <f>SUM(AT25:AT28)</f>
        <v>16229398</v>
      </c>
      <c r="AU29" s="57">
        <f t="shared" si="1"/>
        <v>16229398</v>
      </c>
    </row>
    <row r="30" spans="1:47" ht="272.25" customHeight="1" x14ac:dyDescent="0.25">
      <c r="A30" s="269"/>
      <c r="B30" s="94">
        <v>2</v>
      </c>
      <c r="C30" s="67" t="s">
        <v>50</v>
      </c>
      <c r="D30" s="72" t="s">
        <v>145</v>
      </c>
      <c r="E30" s="68" t="s">
        <v>146</v>
      </c>
      <c r="F30" s="68"/>
      <c r="G30" s="142">
        <v>1</v>
      </c>
      <c r="H30" s="28"/>
      <c r="I30" s="132"/>
      <c r="J30" s="132"/>
      <c r="K30" s="132"/>
      <c r="L30" s="132"/>
      <c r="M30" s="15"/>
      <c r="N30" s="52"/>
      <c r="O30" s="69"/>
      <c r="P30" s="70"/>
      <c r="Q30" s="70"/>
      <c r="R30" s="70"/>
      <c r="S30" s="70"/>
      <c r="T30" s="131"/>
      <c r="U30" s="71"/>
      <c r="V30" s="50"/>
      <c r="W30" s="132"/>
      <c r="X30" s="132"/>
      <c r="Y30" s="132"/>
      <c r="Z30" s="132"/>
      <c r="AA30" s="15"/>
      <c r="AB30" s="52"/>
      <c r="AC30" s="69"/>
      <c r="AD30" s="70">
        <v>4294080</v>
      </c>
      <c r="AE30" s="70">
        <v>815875</v>
      </c>
      <c r="AF30" s="70">
        <v>5109955</v>
      </c>
      <c r="AG30" s="70">
        <v>5109955</v>
      </c>
      <c r="AH30" s="131" t="s">
        <v>163</v>
      </c>
      <c r="AI30" s="71" t="s">
        <v>164</v>
      </c>
      <c r="AJ30" s="189"/>
      <c r="AK30" s="132"/>
      <c r="AL30" s="132"/>
      <c r="AM30" s="132"/>
      <c r="AN30" s="132"/>
      <c r="AO30" s="15"/>
      <c r="AP30" s="198"/>
      <c r="AQ30" s="238">
        <f t="shared" si="0"/>
        <v>5109955</v>
      </c>
      <c r="AR30" s="71" t="s">
        <v>173</v>
      </c>
      <c r="AT30" s="57">
        <v>8517235</v>
      </c>
      <c r="AU30" s="57">
        <f t="shared" si="1"/>
        <v>8517235</v>
      </c>
    </row>
    <row r="31" spans="1:47" ht="276" customHeight="1" x14ac:dyDescent="0.25">
      <c r="A31" s="269"/>
      <c r="B31" s="94">
        <v>3</v>
      </c>
      <c r="C31" s="67" t="s">
        <v>51</v>
      </c>
      <c r="D31" s="72" t="s">
        <v>52</v>
      </c>
      <c r="E31" s="68" t="s">
        <v>146</v>
      </c>
      <c r="F31" s="68"/>
      <c r="G31" s="142">
        <v>2</v>
      </c>
      <c r="H31" s="28"/>
      <c r="I31" s="132"/>
      <c r="J31" s="132"/>
      <c r="K31" s="132"/>
      <c r="L31" s="132"/>
      <c r="M31" s="15"/>
      <c r="N31" s="52"/>
      <c r="O31" s="69"/>
      <c r="P31" s="70"/>
      <c r="Q31" s="70"/>
      <c r="R31" s="70"/>
      <c r="S31" s="70"/>
      <c r="T31" s="131"/>
      <c r="U31" s="71"/>
      <c r="V31" s="50"/>
      <c r="W31" s="132"/>
      <c r="X31" s="132"/>
      <c r="Y31" s="132"/>
      <c r="Z31" s="132"/>
      <c r="AA31" s="15"/>
      <c r="AB31" s="52"/>
      <c r="AC31" s="69"/>
      <c r="AD31" s="70">
        <v>1123200</v>
      </c>
      <c r="AE31" s="70">
        <v>213408</v>
      </c>
      <c r="AF31" s="70">
        <v>1336608</v>
      </c>
      <c r="AG31" s="70">
        <v>2673216</v>
      </c>
      <c r="AH31" s="131" t="s">
        <v>163</v>
      </c>
      <c r="AI31" s="71" t="s">
        <v>164</v>
      </c>
      <c r="AJ31" s="189"/>
      <c r="AK31" s="132"/>
      <c r="AL31" s="132"/>
      <c r="AM31" s="132"/>
      <c r="AN31" s="132"/>
      <c r="AO31" s="15"/>
      <c r="AP31" s="198"/>
      <c r="AQ31" s="205">
        <f t="shared" si="0"/>
        <v>2673216</v>
      </c>
      <c r="AR31" s="71" t="s">
        <v>173</v>
      </c>
      <c r="AT31" s="57">
        <v>3292254</v>
      </c>
      <c r="AU31" s="57">
        <f t="shared" si="1"/>
        <v>3292254</v>
      </c>
    </row>
    <row r="32" spans="1:47" ht="409.5" x14ac:dyDescent="0.25">
      <c r="A32" s="269"/>
      <c r="B32" s="94">
        <v>4</v>
      </c>
      <c r="C32" s="67" t="s">
        <v>53</v>
      </c>
      <c r="D32" s="72" t="s">
        <v>54</v>
      </c>
      <c r="E32" s="68" t="s">
        <v>146</v>
      </c>
      <c r="F32" s="68"/>
      <c r="G32" s="142">
        <v>1</v>
      </c>
      <c r="H32" s="28"/>
      <c r="I32" s="132"/>
      <c r="J32" s="132"/>
      <c r="K32" s="132"/>
      <c r="L32" s="132"/>
      <c r="M32" s="15"/>
      <c r="N32" s="52"/>
      <c r="O32" s="69"/>
      <c r="P32" s="70"/>
      <c r="Q32" s="70"/>
      <c r="R32" s="70"/>
      <c r="S32" s="70"/>
      <c r="T32" s="131"/>
      <c r="U32" s="71"/>
      <c r="V32" s="50"/>
      <c r="W32" s="132"/>
      <c r="X32" s="132"/>
      <c r="Y32" s="132"/>
      <c r="Z32" s="132"/>
      <c r="AA32" s="15"/>
      <c r="AB32" s="52"/>
      <c r="AC32" s="69"/>
      <c r="AD32" s="70">
        <v>1536480</v>
      </c>
      <c r="AE32" s="70">
        <v>291931</v>
      </c>
      <c r="AF32" s="70">
        <v>1828411</v>
      </c>
      <c r="AG32" s="70">
        <v>1828411</v>
      </c>
      <c r="AH32" s="131" t="s">
        <v>163</v>
      </c>
      <c r="AI32" s="71" t="s">
        <v>164</v>
      </c>
      <c r="AJ32" s="189"/>
      <c r="AK32" s="132"/>
      <c r="AL32" s="132"/>
      <c r="AM32" s="132"/>
      <c r="AN32" s="132"/>
      <c r="AO32" s="15"/>
      <c r="AP32" s="198"/>
      <c r="AQ32" s="205">
        <f t="shared" si="0"/>
        <v>1828411</v>
      </c>
      <c r="AR32" s="71" t="s">
        <v>173</v>
      </c>
      <c r="AT32" s="57">
        <v>3231207</v>
      </c>
      <c r="AU32" s="57">
        <f t="shared" si="1"/>
        <v>3231207</v>
      </c>
    </row>
    <row r="33" spans="1:47" ht="113.25" customHeight="1" x14ac:dyDescent="0.25">
      <c r="A33" s="269"/>
      <c r="B33" s="94">
        <v>5</v>
      </c>
      <c r="C33" s="67" t="s">
        <v>55</v>
      </c>
      <c r="D33" s="72" t="s">
        <v>56</v>
      </c>
      <c r="E33" s="68" t="s">
        <v>146</v>
      </c>
      <c r="F33" s="68"/>
      <c r="G33" s="142">
        <v>4</v>
      </c>
      <c r="H33" s="28"/>
      <c r="I33" s="132"/>
      <c r="J33" s="132"/>
      <c r="K33" s="132"/>
      <c r="L33" s="132"/>
      <c r="M33" s="15"/>
      <c r="N33" s="52"/>
      <c r="O33" s="69"/>
      <c r="P33" s="70"/>
      <c r="Q33" s="70"/>
      <c r="R33" s="70"/>
      <c r="S33" s="70"/>
      <c r="T33" s="131"/>
      <c r="U33" s="71"/>
      <c r="V33" s="50"/>
      <c r="W33" s="132"/>
      <c r="X33" s="132"/>
      <c r="Y33" s="132"/>
      <c r="Z33" s="132"/>
      <c r="AA33" s="15"/>
      <c r="AB33" s="52"/>
      <c r="AC33" s="69"/>
      <c r="AD33" s="70">
        <v>699840</v>
      </c>
      <c r="AE33" s="70">
        <v>132970</v>
      </c>
      <c r="AF33" s="70">
        <v>832810</v>
      </c>
      <c r="AG33" s="70">
        <v>3331238</v>
      </c>
      <c r="AH33" s="131" t="s">
        <v>163</v>
      </c>
      <c r="AI33" s="71" t="s">
        <v>164</v>
      </c>
      <c r="AJ33" s="189"/>
      <c r="AK33" s="132"/>
      <c r="AL33" s="132"/>
      <c r="AM33" s="132"/>
      <c r="AN33" s="132"/>
      <c r="AO33" s="15"/>
      <c r="AP33" s="198"/>
      <c r="AQ33" s="211">
        <f t="shared" si="0"/>
        <v>3331238</v>
      </c>
      <c r="AR33" s="71" t="s">
        <v>173</v>
      </c>
      <c r="AT33" s="57">
        <v>5381240</v>
      </c>
      <c r="AU33" s="57">
        <f t="shared" si="1"/>
        <v>5381240</v>
      </c>
    </row>
    <row r="34" spans="1:47" ht="255.75" thickBot="1" x14ac:dyDescent="0.3">
      <c r="A34" s="270"/>
      <c r="B34" s="96">
        <v>6</v>
      </c>
      <c r="C34" s="29" t="s">
        <v>57</v>
      </c>
      <c r="D34" s="18" t="s">
        <v>58</v>
      </c>
      <c r="E34" s="19" t="s">
        <v>146</v>
      </c>
      <c r="F34" s="19"/>
      <c r="G34" s="143">
        <v>6</v>
      </c>
      <c r="H34" s="23"/>
      <c r="I34" s="161"/>
      <c r="J34" s="161"/>
      <c r="K34" s="161"/>
      <c r="L34" s="182"/>
      <c r="M34" s="24"/>
      <c r="N34" s="53"/>
      <c r="O34" s="76"/>
      <c r="P34" s="75"/>
      <c r="Q34" s="75"/>
      <c r="R34" s="75"/>
      <c r="S34" s="75"/>
      <c r="T34" s="158"/>
      <c r="U34" s="77"/>
      <c r="V34" s="181"/>
      <c r="W34" s="161"/>
      <c r="X34" s="161"/>
      <c r="Y34" s="161"/>
      <c r="Z34" s="182"/>
      <c r="AA34" s="24"/>
      <c r="AB34" s="53"/>
      <c r="AC34" s="76"/>
      <c r="AD34" s="75">
        <v>499680</v>
      </c>
      <c r="AE34" s="75">
        <v>94939</v>
      </c>
      <c r="AF34" s="75">
        <v>594619</v>
      </c>
      <c r="AG34" s="75">
        <v>3567715</v>
      </c>
      <c r="AH34" s="158" t="s">
        <v>163</v>
      </c>
      <c r="AI34" s="77" t="s">
        <v>164</v>
      </c>
      <c r="AJ34" s="190"/>
      <c r="AK34" s="161"/>
      <c r="AL34" s="161"/>
      <c r="AM34" s="161"/>
      <c r="AN34" s="182"/>
      <c r="AO34" s="24"/>
      <c r="AP34" s="199"/>
      <c r="AQ34" s="240">
        <f t="shared" si="0"/>
        <v>3567715</v>
      </c>
      <c r="AR34" s="245" t="s">
        <v>173</v>
      </c>
      <c r="AT34" s="60">
        <f>AT33+AT32+AT31+AT30</f>
        <v>20421936</v>
      </c>
      <c r="AU34" s="57">
        <f t="shared" si="1"/>
        <v>20421936</v>
      </c>
    </row>
    <row r="35" spans="1:47" ht="150" x14ac:dyDescent="0.25">
      <c r="A35" s="274">
        <v>4</v>
      </c>
      <c r="B35" s="93">
        <v>1</v>
      </c>
      <c r="C35" s="4" t="s">
        <v>59</v>
      </c>
      <c r="D35" s="5" t="s">
        <v>60</v>
      </c>
      <c r="E35" s="6" t="s">
        <v>146</v>
      </c>
      <c r="F35" s="6"/>
      <c r="G35" s="144">
        <v>13</v>
      </c>
      <c r="H35" s="26"/>
      <c r="I35" s="154"/>
      <c r="J35" s="154"/>
      <c r="K35" s="154"/>
      <c r="L35" s="154"/>
      <c r="M35" s="9"/>
      <c r="N35" s="51"/>
      <c r="O35" s="79"/>
      <c r="P35" s="78"/>
      <c r="Q35" s="78"/>
      <c r="R35" s="78"/>
      <c r="S35" s="78"/>
      <c r="T35" s="157"/>
      <c r="U35" s="80"/>
      <c r="V35" s="178" t="s">
        <v>157</v>
      </c>
      <c r="W35" s="154">
        <v>271908</v>
      </c>
      <c r="X35" s="154">
        <v>51662.520000000004</v>
      </c>
      <c r="Y35" s="154">
        <v>323570.52</v>
      </c>
      <c r="Z35" s="154">
        <v>4206416.76</v>
      </c>
      <c r="AA35" s="9">
        <v>5</v>
      </c>
      <c r="AB35" s="51">
        <v>20</v>
      </c>
      <c r="AC35" s="79"/>
      <c r="AD35" s="78">
        <v>401580</v>
      </c>
      <c r="AE35" s="78">
        <v>76300</v>
      </c>
      <c r="AF35" s="78">
        <v>477880</v>
      </c>
      <c r="AG35" s="78">
        <v>6212443</v>
      </c>
      <c r="AH35" s="157" t="s">
        <v>163</v>
      </c>
      <c r="AI35" s="80" t="s">
        <v>164</v>
      </c>
      <c r="AJ35" s="188"/>
      <c r="AK35" s="154"/>
      <c r="AL35" s="154"/>
      <c r="AM35" s="154"/>
      <c r="AN35" s="154"/>
      <c r="AO35" s="9"/>
      <c r="AP35" s="197"/>
      <c r="AQ35" s="204">
        <f t="shared" si="0"/>
        <v>4206416.76</v>
      </c>
      <c r="AR35" s="80" t="s">
        <v>168</v>
      </c>
      <c r="AT35" s="57">
        <v>2934379</v>
      </c>
      <c r="AU35" s="57" t="e">
        <f>AT35-#REF!</f>
        <v>#REF!</v>
      </c>
    </row>
    <row r="36" spans="1:47" ht="120" x14ac:dyDescent="0.25">
      <c r="A36" s="275"/>
      <c r="B36" s="98">
        <v>2</v>
      </c>
      <c r="C36" s="99" t="s">
        <v>61</v>
      </c>
      <c r="D36" s="35" t="s">
        <v>62</v>
      </c>
      <c r="E36" s="100" t="s">
        <v>146</v>
      </c>
      <c r="F36" s="100"/>
      <c r="G36" s="145">
        <v>82</v>
      </c>
      <c r="H36" s="28"/>
      <c r="I36" s="132"/>
      <c r="J36" s="132"/>
      <c r="K36" s="132"/>
      <c r="L36" s="132"/>
      <c r="M36" s="15"/>
      <c r="N36" s="52"/>
      <c r="O36" s="69"/>
      <c r="P36" s="70"/>
      <c r="Q36" s="70"/>
      <c r="R36" s="70"/>
      <c r="S36" s="70"/>
      <c r="T36" s="131"/>
      <c r="U36" s="71"/>
      <c r="V36" s="50" t="s">
        <v>158</v>
      </c>
      <c r="W36" s="132">
        <v>193200</v>
      </c>
      <c r="X36" s="132">
        <v>36708</v>
      </c>
      <c r="Y36" s="132">
        <v>229908</v>
      </c>
      <c r="Z36" s="132">
        <v>18852456</v>
      </c>
      <c r="AA36" s="15">
        <v>5</v>
      </c>
      <c r="AB36" s="52">
        <v>20</v>
      </c>
      <c r="AC36" s="69"/>
      <c r="AD36" s="70">
        <v>265004</v>
      </c>
      <c r="AE36" s="70">
        <v>50351</v>
      </c>
      <c r="AF36" s="70">
        <v>315355</v>
      </c>
      <c r="AG36" s="70">
        <v>25859090</v>
      </c>
      <c r="AH36" s="131" t="s">
        <v>163</v>
      </c>
      <c r="AI36" s="71" t="s">
        <v>164</v>
      </c>
      <c r="AJ36" s="189"/>
      <c r="AK36" s="132"/>
      <c r="AL36" s="132"/>
      <c r="AM36" s="132"/>
      <c r="AN36" s="132"/>
      <c r="AO36" s="15"/>
      <c r="AP36" s="198"/>
      <c r="AQ36" s="238">
        <f t="shared" si="0"/>
        <v>18852456</v>
      </c>
      <c r="AR36" s="71" t="s">
        <v>168</v>
      </c>
      <c r="AT36" s="57">
        <v>1260896</v>
      </c>
      <c r="AU36" s="57" t="e">
        <f>AT36-#REF!</f>
        <v>#REF!</v>
      </c>
    </row>
    <row r="37" spans="1:47" ht="105" x14ac:dyDescent="0.25">
      <c r="A37" s="275"/>
      <c r="B37" s="101">
        <v>3</v>
      </c>
      <c r="C37" s="102" t="s">
        <v>63</v>
      </c>
      <c r="D37" s="103" t="s">
        <v>64</v>
      </c>
      <c r="E37" s="104" t="s">
        <v>26</v>
      </c>
      <c r="F37" s="105"/>
      <c r="G37" s="146">
        <v>1</v>
      </c>
      <c r="H37" s="28"/>
      <c r="I37" s="132"/>
      <c r="J37" s="132"/>
      <c r="K37" s="132"/>
      <c r="L37" s="132"/>
      <c r="M37" s="15"/>
      <c r="N37" s="52"/>
      <c r="O37" s="69"/>
      <c r="P37" s="70"/>
      <c r="Q37" s="70"/>
      <c r="R37" s="70"/>
      <c r="S37" s="70"/>
      <c r="T37" s="131"/>
      <c r="U37" s="71"/>
      <c r="V37" s="50" t="s">
        <v>159</v>
      </c>
      <c r="W37" s="132">
        <v>503684.99999999994</v>
      </c>
      <c r="X37" s="132">
        <v>95700.15</v>
      </c>
      <c r="Y37" s="132">
        <v>599385.14999999991</v>
      </c>
      <c r="Z37" s="132">
        <v>599385.14999999991</v>
      </c>
      <c r="AA37" s="15">
        <v>5</v>
      </c>
      <c r="AB37" s="52">
        <v>20</v>
      </c>
      <c r="AC37" s="69"/>
      <c r="AD37" s="70">
        <v>475203</v>
      </c>
      <c r="AE37" s="70">
        <v>90289</v>
      </c>
      <c r="AF37" s="70">
        <v>565492</v>
      </c>
      <c r="AG37" s="70">
        <v>565492</v>
      </c>
      <c r="AH37" s="131" t="s">
        <v>163</v>
      </c>
      <c r="AI37" s="71" t="s">
        <v>164</v>
      </c>
      <c r="AJ37" s="189"/>
      <c r="AK37" s="132"/>
      <c r="AL37" s="132"/>
      <c r="AM37" s="132"/>
      <c r="AN37" s="132"/>
      <c r="AO37" s="15"/>
      <c r="AP37" s="198"/>
      <c r="AQ37" s="205">
        <f>Z37</f>
        <v>599385.14999999991</v>
      </c>
      <c r="AR37" s="71" t="s">
        <v>168</v>
      </c>
      <c r="AT37" s="57">
        <v>12964794</v>
      </c>
      <c r="AU37" s="57" t="e">
        <f>AT37-#REF!</f>
        <v>#REF!</v>
      </c>
    </row>
    <row r="38" spans="1:47" ht="120.75" thickBot="1" x14ac:dyDescent="0.3">
      <c r="A38" s="276"/>
      <c r="B38" s="106">
        <v>4</v>
      </c>
      <c r="C38" s="37" t="s">
        <v>65</v>
      </c>
      <c r="D38" s="38" t="s">
        <v>66</v>
      </c>
      <c r="E38" s="39" t="s">
        <v>146</v>
      </c>
      <c r="F38" s="39"/>
      <c r="G38" s="147">
        <v>30</v>
      </c>
      <c r="H38" s="23"/>
      <c r="I38" s="161"/>
      <c r="J38" s="161"/>
      <c r="K38" s="161"/>
      <c r="L38" s="161"/>
      <c r="M38" s="24"/>
      <c r="N38" s="53"/>
      <c r="O38" s="76"/>
      <c r="P38" s="75"/>
      <c r="Q38" s="75"/>
      <c r="R38" s="75"/>
      <c r="S38" s="75"/>
      <c r="T38" s="158"/>
      <c r="U38" s="77"/>
      <c r="V38" s="181" t="s">
        <v>160</v>
      </c>
      <c r="W38" s="161">
        <v>322805</v>
      </c>
      <c r="X38" s="161">
        <v>61332.95</v>
      </c>
      <c r="Y38" s="161">
        <v>384137.95</v>
      </c>
      <c r="Z38" s="161">
        <v>11524138.5</v>
      </c>
      <c r="AA38" s="24">
        <v>5</v>
      </c>
      <c r="AB38" s="53">
        <v>20</v>
      </c>
      <c r="AC38" s="76"/>
      <c r="AD38" s="75">
        <v>632052</v>
      </c>
      <c r="AE38" s="75">
        <v>120090</v>
      </c>
      <c r="AF38" s="75">
        <v>752142</v>
      </c>
      <c r="AG38" s="75">
        <v>22564256</v>
      </c>
      <c r="AH38" s="158" t="s">
        <v>163</v>
      </c>
      <c r="AI38" s="77" t="s">
        <v>164</v>
      </c>
      <c r="AJ38" s="190"/>
      <c r="AK38" s="161"/>
      <c r="AL38" s="161"/>
      <c r="AM38" s="161"/>
      <c r="AN38" s="161"/>
      <c r="AO38" s="24"/>
      <c r="AP38" s="199"/>
      <c r="AQ38" s="240">
        <f t="shared" si="0"/>
        <v>11524138.5</v>
      </c>
      <c r="AR38" s="77" t="s">
        <v>168</v>
      </c>
      <c r="AT38" s="57">
        <v>15921611</v>
      </c>
      <c r="AU38" s="57" t="e">
        <f>AT38-#REF!</f>
        <v>#REF!</v>
      </c>
    </row>
    <row r="39" spans="1:47" ht="225.75" thickBot="1" x14ac:dyDescent="0.3">
      <c r="A39" s="213">
        <v>5</v>
      </c>
      <c r="B39" s="214">
        <v>1</v>
      </c>
      <c r="C39" s="215" t="s">
        <v>67</v>
      </c>
      <c r="D39" s="216" t="s">
        <v>147</v>
      </c>
      <c r="E39" s="217" t="s">
        <v>146</v>
      </c>
      <c r="F39" s="218"/>
      <c r="G39" s="219">
        <v>160</v>
      </c>
      <c r="H39" s="220"/>
      <c r="I39" s="221"/>
      <c r="J39" s="221"/>
      <c r="K39" s="221"/>
      <c r="L39" s="221"/>
      <c r="M39" s="87"/>
      <c r="N39" s="185"/>
      <c r="O39" s="84" t="s">
        <v>123</v>
      </c>
      <c r="P39" s="83">
        <v>331169.48</v>
      </c>
      <c r="Q39" s="83">
        <v>62922.201199999996</v>
      </c>
      <c r="R39" s="83">
        <v>394091.68119999999</v>
      </c>
      <c r="S39" s="83">
        <v>63054668.991999999</v>
      </c>
      <c r="T39" s="183" t="s">
        <v>121</v>
      </c>
      <c r="U39" s="85" t="s">
        <v>122</v>
      </c>
      <c r="V39" s="212" t="s">
        <v>161</v>
      </c>
      <c r="W39" s="221">
        <v>977715</v>
      </c>
      <c r="X39" s="221">
        <v>185765.85</v>
      </c>
      <c r="Y39" s="221">
        <v>1163480.8500000001</v>
      </c>
      <c r="Z39" s="221">
        <v>186156936</v>
      </c>
      <c r="AA39" s="87">
        <v>10</v>
      </c>
      <c r="AB39" s="185">
        <v>60</v>
      </c>
      <c r="AC39" s="84"/>
      <c r="AD39" s="83">
        <v>528262</v>
      </c>
      <c r="AE39" s="83">
        <v>100370</v>
      </c>
      <c r="AF39" s="83">
        <v>628632</v>
      </c>
      <c r="AG39" s="83">
        <v>100581085</v>
      </c>
      <c r="AH39" s="183" t="s">
        <v>163</v>
      </c>
      <c r="AI39" s="85" t="s">
        <v>164</v>
      </c>
      <c r="AJ39" s="222"/>
      <c r="AK39" s="221"/>
      <c r="AL39" s="221"/>
      <c r="AM39" s="221"/>
      <c r="AN39" s="221"/>
      <c r="AO39" s="87"/>
      <c r="AP39" s="200"/>
      <c r="AQ39" s="206">
        <f t="shared" si="0"/>
        <v>63054668.991999999</v>
      </c>
      <c r="AR39" s="246" t="s">
        <v>171</v>
      </c>
      <c r="AT39" s="60"/>
      <c r="AU39" s="57"/>
    </row>
    <row r="40" spans="1:47" ht="195.75" thickBot="1" x14ac:dyDescent="0.3">
      <c r="A40" s="107">
        <v>6</v>
      </c>
      <c r="B40" s="108">
        <v>1</v>
      </c>
      <c r="C40" s="109" t="s">
        <v>68</v>
      </c>
      <c r="D40" s="82" t="s">
        <v>148</v>
      </c>
      <c r="E40" s="110" t="s">
        <v>26</v>
      </c>
      <c r="F40" s="111"/>
      <c r="G40" s="148">
        <v>1</v>
      </c>
      <c r="H40" s="86"/>
      <c r="I40" s="184"/>
      <c r="J40" s="184"/>
      <c r="K40" s="184"/>
      <c r="L40" s="184"/>
      <c r="M40" s="87"/>
      <c r="N40" s="185"/>
      <c r="O40" s="84" t="s">
        <v>124</v>
      </c>
      <c r="P40" s="83">
        <v>2149113</v>
      </c>
      <c r="Q40" s="83">
        <v>408331.47000000003</v>
      </c>
      <c r="R40" s="83">
        <v>2557444.4700000002</v>
      </c>
      <c r="S40" s="83">
        <v>2557444.4700000002</v>
      </c>
      <c r="T40" s="183" t="s">
        <v>121</v>
      </c>
      <c r="U40" s="85" t="s">
        <v>122</v>
      </c>
      <c r="V40" s="84" t="s">
        <v>162</v>
      </c>
      <c r="W40" s="184">
        <v>2089920</v>
      </c>
      <c r="X40" s="184">
        <v>397084.8</v>
      </c>
      <c r="Y40" s="184">
        <v>2487004.7999999998</v>
      </c>
      <c r="Z40" s="184">
        <v>2487004.7999999998</v>
      </c>
      <c r="AA40" s="87">
        <v>5</v>
      </c>
      <c r="AB40" s="185">
        <v>20</v>
      </c>
      <c r="AC40" s="84"/>
      <c r="AD40" s="83">
        <v>1821600</v>
      </c>
      <c r="AE40" s="83">
        <v>346104</v>
      </c>
      <c r="AF40" s="83">
        <v>2167704</v>
      </c>
      <c r="AG40" s="83">
        <v>2167704</v>
      </c>
      <c r="AH40" s="183" t="s">
        <v>163</v>
      </c>
      <c r="AI40" s="85" t="s">
        <v>164</v>
      </c>
      <c r="AJ40" s="191"/>
      <c r="AK40" s="184"/>
      <c r="AL40" s="184"/>
      <c r="AM40" s="184"/>
      <c r="AN40" s="184"/>
      <c r="AO40" s="87"/>
      <c r="AP40" s="200"/>
      <c r="AQ40" s="206">
        <f>S40</f>
        <v>2557444.4700000002</v>
      </c>
      <c r="AR40" s="85" t="s">
        <v>171</v>
      </c>
      <c r="AT40" s="57"/>
      <c r="AU40" s="57"/>
    </row>
    <row r="41" spans="1:47" ht="150" customHeight="1" x14ac:dyDescent="0.25">
      <c r="A41" s="268">
        <v>7</v>
      </c>
      <c r="B41" s="163">
        <v>1</v>
      </c>
      <c r="C41" s="164" t="s">
        <v>69</v>
      </c>
      <c r="D41" s="166" t="s">
        <v>70</v>
      </c>
      <c r="E41" s="167" t="s">
        <v>71</v>
      </c>
      <c r="F41" s="167"/>
      <c r="G41" s="169">
        <v>3</v>
      </c>
      <c r="H41" s="79" t="s">
        <v>115</v>
      </c>
      <c r="I41" s="180">
        <v>860000</v>
      </c>
      <c r="J41" s="180">
        <v>163400</v>
      </c>
      <c r="K41" s="180">
        <v>1023400</v>
      </c>
      <c r="L41" s="180">
        <v>3070200</v>
      </c>
      <c r="M41" s="9" t="s">
        <v>114</v>
      </c>
      <c r="N41" s="51" t="s">
        <v>116</v>
      </c>
      <c r="O41" s="79"/>
      <c r="P41" s="78"/>
      <c r="Q41" s="78"/>
      <c r="R41" s="78"/>
      <c r="S41" s="78"/>
      <c r="T41" s="157"/>
      <c r="U41" s="80"/>
      <c r="V41" s="79"/>
      <c r="W41" s="180"/>
      <c r="X41" s="180"/>
      <c r="Y41" s="180"/>
      <c r="Z41" s="180"/>
      <c r="AA41" s="9"/>
      <c r="AB41" s="51"/>
      <c r="AC41" s="79"/>
      <c r="AD41" s="78"/>
      <c r="AE41" s="78"/>
      <c r="AF41" s="78"/>
      <c r="AG41" s="78"/>
      <c r="AH41" s="157"/>
      <c r="AI41" s="80"/>
      <c r="AJ41" s="192"/>
      <c r="AK41" s="180"/>
      <c r="AL41" s="180"/>
      <c r="AM41" s="180"/>
      <c r="AN41" s="180"/>
      <c r="AO41" s="9"/>
      <c r="AP41" s="197"/>
      <c r="AQ41" s="239">
        <f t="shared" si="0"/>
        <v>3070200</v>
      </c>
      <c r="AR41" s="243" t="s">
        <v>167</v>
      </c>
      <c r="AT41" s="57"/>
      <c r="AU41" s="57"/>
    </row>
    <row r="42" spans="1:47" ht="41.25" customHeight="1" x14ac:dyDescent="0.25">
      <c r="A42" s="269"/>
      <c r="B42" s="112">
        <v>2</v>
      </c>
      <c r="C42" s="165" t="s">
        <v>72</v>
      </c>
      <c r="D42" s="31" t="s">
        <v>149</v>
      </c>
      <c r="E42" s="32" t="s">
        <v>150</v>
      </c>
      <c r="F42" s="32"/>
      <c r="G42" s="168">
        <v>1</v>
      </c>
      <c r="H42" s="69" t="s">
        <v>115</v>
      </c>
      <c r="I42" s="135">
        <v>1200000</v>
      </c>
      <c r="J42" s="135">
        <v>228000</v>
      </c>
      <c r="K42" s="135">
        <v>1428000</v>
      </c>
      <c r="L42" s="135">
        <v>1428000</v>
      </c>
      <c r="M42" s="15" t="s">
        <v>114</v>
      </c>
      <c r="N42" s="52" t="s">
        <v>116</v>
      </c>
      <c r="O42" s="69"/>
      <c r="P42" s="70"/>
      <c r="Q42" s="70"/>
      <c r="R42" s="70"/>
      <c r="S42" s="70"/>
      <c r="T42" s="131"/>
      <c r="U42" s="71"/>
      <c r="V42" s="69"/>
      <c r="W42" s="135"/>
      <c r="X42" s="135"/>
      <c r="Y42" s="135"/>
      <c r="Z42" s="135"/>
      <c r="AA42" s="15"/>
      <c r="AB42" s="52"/>
      <c r="AC42" s="69"/>
      <c r="AD42" s="70"/>
      <c r="AE42" s="70"/>
      <c r="AF42" s="70"/>
      <c r="AG42" s="70"/>
      <c r="AH42" s="131"/>
      <c r="AI42" s="71"/>
      <c r="AJ42" s="193"/>
      <c r="AK42" s="135"/>
      <c r="AL42" s="135"/>
      <c r="AM42" s="135"/>
      <c r="AN42" s="135"/>
      <c r="AO42" s="15"/>
      <c r="AP42" s="198"/>
      <c r="AQ42" s="205">
        <f t="shared" si="0"/>
        <v>1428000</v>
      </c>
      <c r="AR42" s="244" t="s">
        <v>167</v>
      </c>
      <c r="AT42" s="60">
        <f>SUM(AT40:AT41)</f>
        <v>0</v>
      </c>
      <c r="AU42" s="57">
        <f>AT42-L42</f>
        <v>-1428000</v>
      </c>
    </row>
    <row r="43" spans="1:47" ht="150" x14ac:dyDescent="0.25">
      <c r="A43" s="269"/>
      <c r="B43" s="112">
        <v>3</v>
      </c>
      <c r="C43" s="33" t="s">
        <v>73</v>
      </c>
      <c r="D43" s="16" t="s">
        <v>74</v>
      </c>
      <c r="E43" s="11" t="s">
        <v>71</v>
      </c>
      <c r="F43" s="11"/>
      <c r="G43" s="139">
        <v>1.23</v>
      </c>
      <c r="H43" s="50" t="s">
        <v>115</v>
      </c>
      <c r="I43" s="132">
        <v>894309</v>
      </c>
      <c r="J43" s="132">
        <v>169918.71</v>
      </c>
      <c r="K43" s="132">
        <v>1064227.71</v>
      </c>
      <c r="L43" s="132">
        <v>1309000.0832999998</v>
      </c>
      <c r="M43" s="15" t="s">
        <v>114</v>
      </c>
      <c r="N43" s="52" t="s">
        <v>116</v>
      </c>
      <c r="O43" s="69"/>
      <c r="P43" s="70"/>
      <c r="Q43" s="70"/>
      <c r="R43" s="70"/>
      <c r="S43" s="70"/>
      <c r="T43" s="131"/>
      <c r="U43" s="71"/>
      <c r="V43" s="50"/>
      <c r="W43" s="132"/>
      <c r="X43" s="132"/>
      <c r="Y43" s="132"/>
      <c r="Z43" s="132"/>
      <c r="AA43" s="15"/>
      <c r="AB43" s="52"/>
      <c r="AC43" s="69"/>
      <c r="AD43" s="70"/>
      <c r="AE43" s="70"/>
      <c r="AF43" s="70"/>
      <c r="AG43" s="70"/>
      <c r="AH43" s="131"/>
      <c r="AI43" s="71"/>
      <c r="AJ43" s="189"/>
      <c r="AK43" s="132"/>
      <c r="AL43" s="132"/>
      <c r="AM43" s="132"/>
      <c r="AN43" s="132"/>
      <c r="AO43" s="15"/>
      <c r="AP43" s="198"/>
      <c r="AQ43" s="211">
        <f t="shared" si="0"/>
        <v>1309000.0832999998</v>
      </c>
      <c r="AR43" s="244" t="s">
        <v>167</v>
      </c>
      <c r="AT43" s="61">
        <v>11821149</v>
      </c>
      <c r="AU43" s="57" t="e">
        <f>AT43-#REF!</f>
        <v>#REF!</v>
      </c>
    </row>
    <row r="44" spans="1:47" ht="90" x14ac:dyDescent="0.25">
      <c r="A44" s="269"/>
      <c r="B44" s="112">
        <v>4</v>
      </c>
      <c r="C44" s="34" t="s">
        <v>75</v>
      </c>
      <c r="D44" s="35" t="s">
        <v>151</v>
      </c>
      <c r="E44" s="36" t="s">
        <v>146</v>
      </c>
      <c r="F44" s="36"/>
      <c r="G44" s="145">
        <v>2</v>
      </c>
      <c r="H44" s="50" t="s">
        <v>115</v>
      </c>
      <c r="I44" s="132">
        <v>680000</v>
      </c>
      <c r="J44" s="132">
        <v>129200</v>
      </c>
      <c r="K44" s="132">
        <v>809200</v>
      </c>
      <c r="L44" s="132">
        <v>1618400</v>
      </c>
      <c r="M44" s="15" t="s">
        <v>114</v>
      </c>
      <c r="N44" s="52" t="s">
        <v>116</v>
      </c>
      <c r="O44" s="69"/>
      <c r="P44" s="70"/>
      <c r="Q44" s="70"/>
      <c r="R44" s="70"/>
      <c r="S44" s="70"/>
      <c r="T44" s="131"/>
      <c r="U44" s="71"/>
      <c r="V44" s="50"/>
      <c r="W44" s="132"/>
      <c r="X44" s="132"/>
      <c r="Y44" s="132"/>
      <c r="Z44" s="132"/>
      <c r="AA44" s="15"/>
      <c r="AB44" s="52"/>
      <c r="AC44" s="69"/>
      <c r="AD44" s="70"/>
      <c r="AE44" s="70"/>
      <c r="AF44" s="70"/>
      <c r="AG44" s="70"/>
      <c r="AH44" s="131"/>
      <c r="AI44" s="71"/>
      <c r="AJ44" s="189"/>
      <c r="AK44" s="132"/>
      <c r="AL44" s="132"/>
      <c r="AM44" s="132"/>
      <c r="AN44" s="132"/>
      <c r="AO44" s="15"/>
      <c r="AP44" s="198"/>
      <c r="AQ44" s="211">
        <f t="shared" si="0"/>
        <v>1618400</v>
      </c>
      <c r="AR44" s="244" t="s">
        <v>167</v>
      </c>
      <c r="AT44" s="61">
        <v>2671362</v>
      </c>
      <c r="AU44" s="57" t="e">
        <f>AT44-#REF!</f>
        <v>#REF!</v>
      </c>
    </row>
    <row r="45" spans="1:47" ht="29.25" customHeight="1" x14ac:dyDescent="0.25">
      <c r="A45" s="269"/>
      <c r="B45" s="112">
        <v>5</v>
      </c>
      <c r="C45" s="34" t="s">
        <v>76</v>
      </c>
      <c r="D45" s="35" t="s">
        <v>77</v>
      </c>
      <c r="E45" s="36" t="s">
        <v>71</v>
      </c>
      <c r="F45" s="36"/>
      <c r="G45" s="145">
        <v>2.85</v>
      </c>
      <c r="H45" s="50" t="s">
        <v>117</v>
      </c>
      <c r="I45" s="132">
        <v>838596</v>
      </c>
      <c r="J45" s="132">
        <v>159333.24</v>
      </c>
      <c r="K45" s="132">
        <v>997929.24</v>
      </c>
      <c r="L45" s="132">
        <v>2844098.3340000003</v>
      </c>
      <c r="M45" s="15" t="s">
        <v>114</v>
      </c>
      <c r="N45" s="52" t="s">
        <v>116</v>
      </c>
      <c r="O45" s="69"/>
      <c r="P45" s="70"/>
      <c r="Q45" s="70"/>
      <c r="R45" s="70"/>
      <c r="S45" s="70"/>
      <c r="T45" s="131"/>
      <c r="U45" s="71"/>
      <c r="V45" s="50"/>
      <c r="W45" s="132"/>
      <c r="X45" s="132"/>
      <c r="Y45" s="132"/>
      <c r="Z45" s="132"/>
      <c r="AA45" s="15"/>
      <c r="AB45" s="52"/>
      <c r="AC45" s="69"/>
      <c r="AD45" s="70"/>
      <c r="AE45" s="70"/>
      <c r="AF45" s="70"/>
      <c r="AG45" s="70"/>
      <c r="AH45" s="131"/>
      <c r="AI45" s="71"/>
      <c r="AJ45" s="189"/>
      <c r="AK45" s="132"/>
      <c r="AL45" s="132"/>
      <c r="AM45" s="132"/>
      <c r="AN45" s="132"/>
      <c r="AO45" s="15"/>
      <c r="AP45" s="198"/>
      <c r="AQ45" s="238">
        <f t="shared" si="0"/>
        <v>2844098.3340000003</v>
      </c>
      <c r="AR45" s="244" t="s">
        <v>167</v>
      </c>
      <c r="AT45" s="61">
        <v>2168568</v>
      </c>
      <c r="AU45" s="57" t="e">
        <f>AT45-#REF!</f>
        <v>#REF!</v>
      </c>
    </row>
    <row r="46" spans="1:47" ht="33" customHeight="1" x14ac:dyDescent="0.25">
      <c r="A46" s="269"/>
      <c r="B46" s="112">
        <v>6</v>
      </c>
      <c r="C46" s="34" t="s">
        <v>78</v>
      </c>
      <c r="D46" s="35" t="s">
        <v>79</v>
      </c>
      <c r="E46" s="36" t="s">
        <v>146</v>
      </c>
      <c r="F46" s="36"/>
      <c r="G46" s="145">
        <v>1</v>
      </c>
      <c r="H46" s="50" t="s">
        <v>118</v>
      </c>
      <c r="I46" s="132">
        <v>1700000</v>
      </c>
      <c r="J46" s="132">
        <v>323000</v>
      </c>
      <c r="K46" s="132">
        <v>2023000</v>
      </c>
      <c r="L46" s="132">
        <v>2023000</v>
      </c>
      <c r="M46" s="15" t="s">
        <v>119</v>
      </c>
      <c r="N46" s="52" t="s">
        <v>116</v>
      </c>
      <c r="O46" s="69"/>
      <c r="P46" s="70"/>
      <c r="Q46" s="70"/>
      <c r="R46" s="70"/>
      <c r="S46" s="70"/>
      <c r="T46" s="131"/>
      <c r="U46" s="71"/>
      <c r="V46" s="50"/>
      <c r="W46" s="132"/>
      <c r="X46" s="132"/>
      <c r="Y46" s="132"/>
      <c r="Z46" s="132"/>
      <c r="AA46" s="15"/>
      <c r="AB46" s="52"/>
      <c r="AC46" s="69"/>
      <c r="AD46" s="70"/>
      <c r="AE46" s="70"/>
      <c r="AF46" s="70"/>
      <c r="AG46" s="70"/>
      <c r="AH46" s="131"/>
      <c r="AI46" s="71"/>
      <c r="AJ46" s="189"/>
      <c r="AK46" s="132"/>
      <c r="AL46" s="132"/>
      <c r="AM46" s="132"/>
      <c r="AN46" s="132"/>
      <c r="AO46" s="15"/>
      <c r="AP46" s="198"/>
      <c r="AQ46" s="205">
        <f t="shared" si="0"/>
        <v>2023000</v>
      </c>
      <c r="AR46" s="244" t="s">
        <v>167</v>
      </c>
      <c r="AT46" s="61">
        <v>1990574</v>
      </c>
      <c r="AU46" s="57" t="e">
        <f>AT46-#REF!</f>
        <v>#REF!</v>
      </c>
    </row>
    <row r="47" spans="1:47" ht="105" x14ac:dyDescent="0.25">
      <c r="A47" s="269"/>
      <c r="B47" s="113">
        <v>7</v>
      </c>
      <c r="C47" s="89" t="s">
        <v>80</v>
      </c>
      <c r="D47" s="90" t="s">
        <v>81</v>
      </c>
      <c r="E47" s="91" t="s">
        <v>71</v>
      </c>
      <c r="F47" s="91"/>
      <c r="G47" s="149">
        <v>1.24</v>
      </c>
      <c r="H47" s="50" t="s">
        <v>115</v>
      </c>
      <c r="I47" s="132">
        <v>887097</v>
      </c>
      <c r="J47" s="132">
        <v>168548.43</v>
      </c>
      <c r="K47" s="132">
        <v>1055645.43</v>
      </c>
      <c r="L47" s="132">
        <v>1309000.3332</v>
      </c>
      <c r="M47" s="15" t="s">
        <v>114</v>
      </c>
      <c r="N47" s="52" t="s">
        <v>116</v>
      </c>
      <c r="O47" s="69"/>
      <c r="P47" s="70"/>
      <c r="Q47" s="70"/>
      <c r="R47" s="70"/>
      <c r="S47" s="70"/>
      <c r="T47" s="131"/>
      <c r="U47" s="71"/>
      <c r="V47" s="50"/>
      <c r="W47" s="132"/>
      <c r="X47" s="132"/>
      <c r="Y47" s="132"/>
      <c r="Z47" s="132"/>
      <c r="AA47" s="15"/>
      <c r="AB47" s="52"/>
      <c r="AC47" s="69"/>
      <c r="AD47" s="70"/>
      <c r="AE47" s="70"/>
      <c r="AF47" s="70"/>
      <c r="AG47" s="70"/>
      <c r="AH47" s="131"/>
      <c r="AI47" s="71"/>
      <c r="AJ47" s="189"/>
      <c r="AK47" s="132"/>
      <c r="AL47" s="132"/>
      <c r="AM47" s="132"/>
      <c r="AN47" s="132"/>
      <c r="AO47" s="15"/>
      <c r="AP47" s="198"/>
      <c r="AQ47" s="205">
        <f t="shared" si="0"/>
        <v>1309000.3332</v>
      </c>
      <c r="AR47" s="244" t="s">
        <v>167</v>
      </c>
      <c r="AT47" s="61">
        <v>1062758</v>
      </c>
      <c r="AU47" s="57" t="e">
        <f>AT47-#REF!</f>
        <v>#REF!</v>
      </c>
    </row>
    <row r="48" spans="1:47" ht="135" x14ac:dyDescent="0.25">
      <c r="A48" s="269"/>
      <c r="B48" s="112">
        <v>8</v>
      </c>
      <c r="C48" s="34" t="s">
        <v>82</v>
      </c>
      <c r="D48" s="35" t="s">
        <v>83</v>
      </c>
      <c r="E48" s="36" t="s">
        <v>71</v>
      </c>
      <c r="F48" s="36"/>
      <c r="G48" s="145">
        <v>2.8</v>
      </c>
      <c r="H48" s="50" t="s">
        <v>115</v>
      </c>
      <c r="I48" s="132">
        <v>985714</v>
      </c>
      <c r="J48" s="132">
        <v>187285.66</v>
      </c>
      <c r="K48" s="132">
        <v>1172999.6599999999</v>
      </c>
      <c r="L48" s="132">
        <v>3284399.0479999995</v>
      </c>
      <c r="M48" s="15" t="s">
        <v>114</v>
      </c>
      <c r="N48" s="52" t="s">
        <v>116</v>
      </c>
      <c r="O48" s="69"/>
      <c r="P48" s="70"/>
      <c r="Q48" s="70"/>
      <c r="R48" s="70"/>
      <c r="S48" s="70"/>
      <c r="T48" s="131"/>
      <c r="U48" s="71"/>
      <c r="V48" s="50"/>
      <c r="W48" s="132"/>
      <c r="X48" s="132"/>
      <c r="Y48" s="132"/>
      <c r="Z48" s="132"/>
      <c r="AA48" s="15"/>
      <c r="AB48" s="52"/>
      <c r="AC48" s="69"/>
      <c r="AD48" s="70"/>
      <c r="AE48" s="70"/>
      <c r="AF48" s="70"/>
      <c r="AG48" s="70"/>
      <c r="AH48" s="131"/>
      <c r="AI48" s="71"/>
      <c r="AJ48" s="194"/>
      <c r="AK48" s="132"/>
      <c r="AL48" s="132"/>
      <c r="AM48" s="132"/>
      <c r="AN48" s="132"/>
      <c r="AO48" s="15"/>
      <c r="AP48" s="198"/>
      <c r="AQ48" s="205">
        <f t="shared" si="0"/>
        <v>3284399.0479999995</v>
      </c>
      <c r="AR48" s="244" t="s">
        <v>167</v>
      </c>
      <c r="AT48" s="61">
        <v>908947</v>
      </c>
      <c r="AU48" s="57" t="e">
        <f>AT48-#REF!</f>
        <v>#REF!</v>
      </c>
    </row>
    <row r="49" spans="1:49" ht="84.75" customHeight="1" x14ac:dyDescent="0.25">
      <c r="A49" s="269"/>
      <c r="B49" s="112">
        <v>9</v>
      </c>
      <c r="C49" s="34" t="s">
        <v>84</v>
      </c>
      <c r="D49" s="35" t="s">
        <v>85</v>
      </c>
      <c r="E49" s="36" t="s">
        <v>71</v>
      </c>
      <c r="F49" s="36"/>
      <c r="G49" s="145">
        <v>2.6</v>
      </c>
      <c r="H49" s="50" t="s">
        <v>115</v>
      </c>
      <c r="I49" s="132">
        <v>846154</v>
      </c>
      <c r="J49" s="132">
        <v>160769.26</v>
      </c>
      <c r="K49" s="132">
        <v>1006923.26</v>
      </c>
      <c r="L49" s="132">
        <v>2618000.4760000003</v>
      </c>
      <c r="M49" s="15" t="s">
        <v>114</v>
      </c>
      <c r="N49" s="52" t="s">
        <v>116</v>
      </c>
      <c r="O49" s="69"/>
      <c r="P49" s="70"/>
      <c r="Q49" s="70"/>
      <c r="R49" s="70"/>
      <c r="S49" s="70"/>
      <c r="T49" s="131"/>
      <c r="U49" s="71"/>
      <c r="V49" s="50"/>
      <c r="W49" s="132"/>
      <c r="X49" s="132"/>
      <c r="Y49" s="132"/>
      <c r="Z49" s="132"/>
      <c r="AA49" s="15"/>
      <c r="AB49" s="52"/>
      <c r="AC49" s="69"/>
      <c r="AD49" s="70"/>
      <c r="AE49" s="70"/>
      <c r="AF49" s="70"/>
      <c r="AG49" s="70"/>
      <c r="AH49" s="131"/>
      <c r="AI49" s="71"/>
      <c r="AJ49" s="189"/>
      <c r="AK49" s="132"/>
      <c r="AL49" s="132"/>
      <c r="AM49" s="132"/>
      <c r="AN49" s="132"/>
      <c r="AO49" s="15"/>
      <c r="AP49" s="198"/>
      <c r="AQ49" s="211">
        <f t="shared" si="0"/>
        <v>2618000.4760000003</v>
      </c>
      <c r="AR49" s="244" t="s">
        <v>167</v>
      </c>
      <c r="AT49" s="61">
        <v>3024560</v>
      </c>
      <c r="AU49" s="57" t="e">
        <f>AT49-#REF!</f>
        <v>#REF!</v>
      </c>
    </row>
    <row r="50" spans="1:49" ht="71.25" customHeight="1" x14ac:dyDescent="0.25">
      <c r="A50" s="269"/>
      <c r="B50" s="112">
        <v>10</v>
      </c>
      <c r="C50" s="34" t="s">
        <v>86</v>
      </c>
      <c r="D50" s="35" t="s">
        <v>87</v>
      </c>
      <c r="E50" s="36" t="s">
        <v>71</v>
      </c>
      <c r="F50" s="36"/>
      <c r="G50" s="145">
        <v>2</v>
      </c>
      <c r="H50" s="50" t="s">
        <v>115</v>
      </c>
      <c r="I50" s="132">
        <v>1240000</v>
      </c>
      <c r="J50" s="132">
        <v>235600</v>
      </c>
      <c r="K50" s="132">
        <v>1475600</v>
      </c>
      <c r="L50" s="132">
        <v>2951200</v>
      </c>
      <c r="M50" s="15" t="s">
        <v>114</v>
      </c>
      <c r="N50" s="52" t="s">
        <v>116</v>
      </c>
      <c r="O50" s="69"/>
      <c r="P50" s="70"/>
      <c r="Q50" s="70"/>
      <c r="R50" s="70"/>
      <c r="S50" s="70"/>
      <c r="T50" s="131"/>
      <c r="U50" s="71"/>
      <c r="V50" s="50"/>
      <c r="W50" s="132"/>
      <c r="X50" s="132"/>
      <c r="Y50" s="132"/>
      <c r="Z50" s="132"/>
      <c r="AA50" s="15"/>
      <c r="AB50" s="52"/>
      <c r="AC50" s="69"/>
      <c r="AD50" s="70"/>
      <c r="AE50" s="70"/>
      <c r="AF50" s="70"/>
      <c r="AG50" s="70"/>
      <c r="AH50" s="131"/>
      <c r="AI50" s="71"/>
      <c r="AJ50" s="189"/>
      <c r="AK50" s="132"/>
      <c r="AL50" s="132"/>
      <c r="AM50" s="132"/>
      <c r="AN50" s="132"/>
      <c r="AO50" s="15"/>
      <c r="AP50" s="198"/>
      <c r="AQ50" s="211">
        <f t="shared" si="0"/>
        <v>2951200</v>
      </c>
      <c r="AR50" s="244" t="s">
        <v>167</v>
      </c>
      <c r="AT50" s="61">
        <v>2617135</v>
      </c>
      <c r="AU50" s="57" t="e">
        <f>AT50-#REF!</f>
        <v>#REF!</v>
      </c>
    </row>
    <row r="51" spans="1:49" ht="120" x14ac:dyDescent="0.25">
      <c r="A51" s="269"/>
      <c r="B51" s="112">
        <v>11</v>
      </c>
      <c r="C51" s="34" t="s">
        <v>88</v>
      </c>
      <c r="D51" s="35" t="s">
        <v>89</v>
      </c>
      <c r="E51" s="36" t="s">
        <v>71</v>
      </c>
      <c r="F51" s="36"/>
      <c r="G51" s="145">
        <v>3.6</v>
      </c>
      <c r="H51" s="50" t="s">
        <v>115</v>
      </c>
      <c r="I51" s="132">
        <v>916667</v>
      </c>
      <c r="J51" s="132">
        <v>174166.73</v>
      </c>
      <c r="K51" s="132">
        <v>1090833.73</v>
      </c>
      <c r="L51" s="132">
        <v>3927001.4279999998</v>
      </c>
      <c r="M51" s="15" t="s">
        <v>114</v>
      </c>
      <c r="N51" s="52" t="s">
        <v>116</v>
      </c>
      <c r="O51" s="69"/>
      <c r="P51" s="70"/>
      <c r="Q51" s="70"/>
      <c r="R51" s="70"/>
      <c r="S51" s="70"/>
      <c r="T51" s="131"/>
      <c r="U51" s="71"/>
      <c r="V51" s="50"/>
      <c r="W51" s="132"/>
      <c r="X51" s="132"/>
      <c r="Y51" s="132"/>
      <c r="Z51" s="132"/>
      <c r="AA51" s="15"/>
      <c r="AB51" s="52"/>
      <c r="AC51" s="69"/>
      <c r="AD51" s="70"/>
      <c r="AE51" s="70"/>
      <c r="AF51" s="70"/>
      <c r="AG51" s="70"/>
      <c r="AH51" s="131"/>
      <c r="AI51" s="71"/>
      <c r="AJ51" s="189"/>
      <c r="AK51" s="132"/>
      <c r="AL51" s="132"/>
      <c r="AM51" s="132"/>
      <c r="AN51" s="132"/>
      <c r="AO51" s="15"/>
      <c r="AP51" s="198"/>
      <c r="AQ51" s="211">
        <f t="shared" si="0"/>
        <v>3927001.4279999998</v>
      </c>
      <c r="AR51" s="244" t="s">
        <v>167</v>
      </c>
      <c r="AT51" s="61">
        <v>5609519</v>
      </c>
      <c r="AU51" s="57">
        <f>AT51-AQ51</f>
        <v>1682517.5720000002</v>
      </c>
      <c r="AW51" s="42"/>
    </row>
    <row r="52" spans="1:49" ht="105" x14ac:dyDescent="0.25">
      <c r="A52" s="269"/>
      <c r="B52" s="112">
        <v>12</v>
      </c>
      <c r="C52" s="34" t="s">
        <v>90</v>
      </c>
      <c r="D52" s="35" t="s">
        <v>91</v>
      </c>
      <c r="E52" s="36" t="s">
        <v>71</v>
      </c>
      <c r="F52" s="36"/>
      <c r="G52" s="145">
        <v>2</v>
      </c>
      <c r="H52" s="50" t="s">
        <v>115</v>
      </c>
      <c r="I52" s="132">
        <v>925000</v>
      </c>
      <c r="J52" s="132">
        <v>175750</v>
      </c>
      <c r="K52" s="132">
        <v>1100750</v>
      </c>
      <c r="L52" s="132">
        <v>2201500</v>
      </c>
      <c r="M52" s="15" t="s">
        <v>114</v>
      </c>
      <c r="N52" s="52" t="s">
        <v>116</v>
      </c>
      <c r="O52" s="69"/>
      <c r="P52" s="70"/>
      <c r="Q52" s="70"/>
      <c r="R52" s="70"/>
      <c r="S52" s="70"/>
      <c r="T52" s="131"/>
      <c r="U52" s="71"/>
      <c r="V52" s="50"/>
      <c r="W52" s="132"/>
      <c r="X52" s="132"/>
      <c r="Y52" s="132"/>
      <c r="Z52" s="132"/>
      <c r="AA52" s="15"/>
      <c r="AB52" s="52"/>
      <c r="AC52" s="69"/>
      <c r="AD52" s="70"/>
      <c r="AE52" s="70"/>
      <c r="AF52" s="70"/>
      <c r="AG52" s="70"/>
      <c r="AH52" s="131"/>
      <c r="AI52" s="71"/>
      <c r="AJ52" s="189"/>
      <c r="AK52" s="132"/>
      <c r="AL52" s="132"/>
      <c r="AM52" s="132"/>
      <c r="AN52" s="132"/>
      <c r="AO52" s="15"/>
      <c r="AP52" s="198"/>
      <c r="AQ52" s="211">
        <f t="shared" si="0"/>
        <v>2201500</v>
      </c>
      <c r="AR52" s="244" t="s">
        <v>167</v>
      </c>
      <c r="AT52" s="61">
        <v>1143234</v>
      </c>
      <c r="AU52" s="57" t="e">
        <f>AT52-#REF!</f>
        <v>#REF!</v>
      </c>
    </row>
    <row r="53" spans="1:49" ht="121.5" customHeight="1" x14ac:dyDescent="0.25">
      <c r="A53" s="269"/>
      <c r="B53" s="114">
        <v>13</v>
      </c>
      <c r="C53" s="33" t="s">
        <v>92</v>
      </c>
      <c r="D53" s="16" t="s">
        <v>93</v>
      </c>
      <c r="E53" s="11" t="s">
        <v>71</v>
      </c>
      <c r="F53" s="11"/>
      <c r="G53" s="139">
        <v>1.4</v>
      </c>
      <c r="H53" s="50" t="s">
        <v>115</v>
      </c>
      <c r="I53" s="132">
        <v>542847</v>
      </c>
      <c r="J53" s="132">
        <v>103140.93000000001</v>
      </c>
      <c r="K53" s="132">
        <v>645987.93000000005</v>
      </c>
      <c r="L53" s="134">
        <v>904383.10200000007</v>
      </c>
      <c r="M53" s="15" t="s">
        <v>114</v>
      </c>
      <c r="N53" s="52" t="s">
        <v>116</v>
      </c>
      <c r="O53" s="69"/>
      <c r="P53" s="70"/>
      <c r="Q53" s="70"/>
      <c r="R53" s="70"/>
      <c r="S53" s="70"/>
      <c r="T53" s="131"/>
      <c r="U53" s="71"/>
      <c r="V53" s="50"/>
      <c r="W53" s="132"/>
      <c r="X53" s="132"/>
      <c r="Y53" s="132"/>
      <c r="Z53" s="134"/>
      <c r="AA53" s="15"/>
      <c r="AB53" s="52"/>
      <c r="AC53" s="69"/>
      <c r="AD53" s="70"/>
      <c r="AE53" s="70"/>
      <c r="AF53" s="70"/>
      <c r="AG53" s="70"/>
      <c r="AH53" s="131"/>
      <c r="AI53" s="71"/>
      <c r="AJ53" s="189"/>
      <c r="AK53" s="132"/>
      <c r="AL53" s="132"/>
      <c r="AM53" s="132"/>
      <c r="AN53" s="134"/>
      <c r="AO53" s="15"/>
      <c r="AP53" s="198"/>
      <c r="AQ53" s="238">
        <f t="shared" si="0"/>
        <v>904383.10200000007</v>
      </c>
      <c r="AR53" s="244" t="s">
        <v>167</v>
      </c>
      <c r="AT53" s="61">
        <v>475845</v>
      </c>
      <c r="AU53" s="57">
        <f t="shared" ref="AU53:AU58" si="2">AT53-L53</f>
        <v>-428538.10200000007</v>
      </c>
    </row>
    <row r="54" spans="1:49" ht="122.25" customHeight="1" x14ac:dyDescent="0.25">
      <c r="A54" s="269"/>
      <c r="B54" s="114">
        <v>14</v>
      </c>
      <c r="C54" s="34" t="s">
        <v>94</v>
      </c>
      <c r="D54" s="16" t="s">
        <v>95</v>
      </c>
      <c r="E54" s="11" t="s">
        <v>71</v>
      </c>
      <c r="F54" s="11"/>
      <c r="G54" s="139">
        <v>5.6</v>
      </c>
      <c r="H54" s="50" t="s">
        <v>115</v>
      </c>
      <c r="I54" s="132">
        <v>664286</v>
      </c>
      <c r="J54" s="132">
        <v>126214.34</v>
      </c>
      <c r="K54" s="132">
        <v>790500.34</v>
      </c>
      <c r="L54" s="134">
        <v>4426801.9039999992</v>
      </c>
      <c r="M54" s="15" t="s">
        <v>114</v>
      </c>
      <c r="N54" s="52" t="s">
        <v>116</v>
      </c>
      <c r="O54" s="69"/>
      <c r="P54" s="70"/>
      <c r="Q54" s="70"/>
      <c r="R54" s="70"/>
      <c r="S54" s="70"/>
      <c r="T54" s="131"/>
      <c r="U54" s="71"/>
      <c r="V54" s="50"/>
      <c r="W54" s="132"/>
      <c r="X54" s="132"/>
      <c r="Y54" s="132"/>
      <c r="Z54" s="134"/>
      <c r="AA54" s="15"/>
      <c r="AB54" s="52"/>
      <c r="AC54" s="69"/>
      <c r="AD54" s="70"/>
      <c r="AE54" s="70"/>
      <c r="AF54" s="70"/>
      <c r="AG54" s="70"/>
      <c r="AH54" s="131"/>
      <c r="AI54" s="71"/>
      <c r="AJ54" s="189"/>
      <c r="AK54" s="132"/>
      <c r="AL54" s="132"/>
      <c r="AM54" s="132"/>
      <c r="AN54" s="134"/>
      <c r="AO54" s="15"/>
      <c r="AP54" s="198"/>
      <c r="AQ54" s="205">
        <f t="shared" si="0"/>
        <v>4426801.9039999992</v>
      </c>
      <c r="AR54" s="244" t="s">
        <v>167</v>
      </c>
      <c r="AT54" s="61">
        <v>1775718</v>
      </c>
      <c r="AU54" s="57">
        <f t="shared" si="2"/>
        <v>-2651083.9039999992</v>
      </c>
    </row>
    <row r="55" spans="1:49" ht="90.75" thickBot="1" x14ac:dyDescent="0.3">
      <c r="A55" s="270"/>
      <c r="B55" s="115">
        <v>15</v>
      </c>
      <c r="C55" s="37" t="s">
        <v>96</v>
      </c>
      <c r="D55" s="116" t="s">
        <v>97</v>
      </c>
      <c r="E55" s="19" t="s">
        <v>71</v>
      </c>
      <c r="F55" s="19"/>
      <c r="G55" s="143">
        <v>1.68</v>
      </c>
      <c r="H55" s="181" t="s">
        <v>115</v>
      </c>
      <c r="I55" s="161">
        <v>922619</v>
      </c>
      <c r="J55" s="161">
        <v>175297.61000000002</v>
      </c>
      <c r="K55" s="161">
        <v>1097916.6100000001</v>
      </c>
      <c r="L55" s="182">
        <v>1844499.9048000001</v>
      </c>
      <c r="M55" s="24" t="s">
        <v>114</v>
      </c>
      <c r="N55" s="53" t="s">
        <v>116</v>
      </c>
      <c r="O55" s="76"/>
      <c r="P55" s="75"/>
      <c r="Q55" s="75"/>
      <c r="R55" s="75"/>
      <c r="S55" s="75"/>
      <c r="T55" s="158"/>
      <c r="U55" s="77"/>
      <c r="V55" s="181"/>
      <c r="W55" s="161"/>
      <c r="X55" s="161"/>
      <c r="Y55" s="161"/>
      <c r="Z55" s="182"/>
      <c r="AA55" s="24"/>
      <c r="AB55" s="53"/>
      <c r="AC55" s="76"/>
      <c r="AD55" s="75"/>
      <c r="AE55" s="75"/>
      <c r="AF55" s="75"/>
      <c r="AG55" s="75"/>
      <c r="AH55" s="158"/>
      <c r="AI55" s="77"/>
      <c r="AJ55" s="190"/>
      <c r="AK55" s="161"/>
      <c r="AL55" s="161"/>
      <c r="AM55" s="161"/>
      <c r="AN55" s="182"/>
      <c r="AO55" s="24"/>
      <c r="AP55" s="199"/>
      <c r="AQ55" s="240">
        <f t="shared" si="0"/>
        <v>1844499.9048000001</v>
      </c>
      <c r="AR55" s="245" t="s">
        <v>167</v>
      </c>
      <c r="AT55" s="61">
        <v>18161911</v>
      </c>
      <c r="AU55" s="57">
        <f t="shared" si="2"/>
        <v>16317411.0952</v>
      </c>
    </row>
    <row r="56" spans="1:49" ht="112.5" customHeight="1" x14ac:dyDescent="0.25">
      <c r="A56" s="271">
        <v>8</v>
      </c>
      <c r="B56" s="117">
        <v>1</v>
      </c>
      <c r="C56" s="236" t="s">
        <v>98</v>
      </c>
      <c r="D56" s="232" t="s">
        <v>99</v>
      </c>
      <c r="E56" s="233" t="s">
        <v>146</v>
      </c>
      <c r="F56" s="233"/>
      <c r="G56" s="235">
        <v>1</v>
      </c>
      <c r="H56" s="178"/>
      <c r="I56" s="154"/>
      <c r="J56" s="154"/>
      <c r="K56" s="154"/>
      <c r="L56" s="179"/>
      <c r="M56" s="9"/>
      <c r="N56" s="51"/>
      <c r="O56" s="79"/>
      <c r="P56" s="78"/>
      <c r="Q56" s="78"/>
      <c r="R56" s="78"/>
      <c r="S56" s="78"/>
      <c r="T56" s="157"/>
      <c r="U56" s="80"/>
      <c r="V56" s="178"/>
      <c r="W56" s="154"/>
      <c r="X56" s="154"/>
      <c r="Y56" s="154"/>
      <c r="Z56" s="179"/>
      <c r="AA56" s="9"/>
      <c r="AB56" s="51"/>
      <c r="AC56" s="79"/>
      <c r="AD56" s="78">
        <v>5301100</v>
      </c>
      <c r="AE56" s="78">
        <v>1007209</v>
      </c>
      <c r="AF56" s="78">
        <v>6308309</v>
      </c>
      <c r="AG56" s="78">
        <v>6308309</v>
      </c>
      <c r="AH56" s="157" t="s">
        <v>163</v>
      </c>
      <c r="AI56" s="80" t="s">
        <v>164</v>
      </c>
      <c r="AJ56" s="188"/>
      <c r="AK56" s="154"/>
      <c r="AL56" s="154"/>
      <c r="AM56" s="154"/>
      <c r="AN56" s="179"/>
      <c r="AO56" s="9"/>
      <c r="AP56" s="197"/>
      <c r="AQ56" s="239">
        <f t="shared" si="0"/>
        <v>6308309</v>
      </c>
      <c r="AR56" s="243" t="s">
        <v>173</v>
      </c>
      <c r="AT56" s="61">
        <v>1256176</v>
      </c>
      <c r="AU56" s="57">
        <f t="shared" si="2"/>
        <v>1256176</v>
      </c>
    </row>
    <row r="57" spans="1:49" ht="30" x14ac:dyDescent="0.25">
      <c r="A57" s="272"/>
      <c r="B57" s="208">
        <v>2</v>
      </c>
      <c r="C57" s="231" t="s">
        <v>100</v>
      </c>
      <c r="D57" s="230" t="s">
        <v>101</v>
      </c>
      <c r="E57" s="234" t="s">
        <v>146</v>
      </c>
      <c r="F57" s="234"/>
      <c r="G57" s="168">
        <v>6</v>
      </c>
      <c r="H57" s="50"/>
      <c r="I57" s="132"/>
      <c r="J57" s="132"/>
      <c r="K57" s="132"/>
      <c r="L57" s="134"/>
      <c r="M57" s="15"/>
      <c r="N57" s="52"/>
      <c r="O57" s="69"/>
      <c r="P57" s="70"/>
      <c r="Q57" s="70"/>
      <c r="R57" s="70"/>
      <c r="S57" s="70"/>
      <c r="T57" s="131"/>
      <c r="U57" s="71"/>
      <c r="V57" s="50"/>
      <c r="W57" s="132"/>
      <c r="X57" s="132"/>
      <c r="Y57" s="132"/>
      <c r="Z57" s="134"/>
      <c r="AA57" s="15"/>
      <c r="AB57" s="52"/>
      <c r="AC57" s="69"/>
      <c r="AD57" s="70">
        <v>1364650</v>
      </c>
      <c r="AE57" s="70">
        <v>259284</v>
      </c>
      <c r="AF57" s="70">
        <v>1623934</v>
      </c>
      <c r="AG57" s="70">
        <v>9743601</v>
      </c>
      <c r="AH57" s="131" t="s">
        <v>163</v>
      </c>
      <c r="AI57" s="71" t="s">
        <v>164</v>
      </c>
      <c r="AJ57" s="189"/>
      <c r="AK57" s="132"/>
      <c r="AL57" s="132"/>
      <c r="AM57" s="132"/>
      <c r="AN57" s="134"/>
      <c r="AO57" s="15"/>
      <c r="AP57" s="198"/>
      <c r="AQ57" s="239">
        <f t="shared" si="0"/>
        <v>9743601</v>
      </c>
      <c r="AR57" s="244" t="s">
        <v>173</v>
      </c>
      <c r="AT57" s="61">
        <v>596226</v>
      </c>
      <c r="AU57" s="57">
        <f t="shared" si="2"/>
        <v>596226</v>
      </c>
    </row>
    <row r="58" spans="1:49" ht="75" x14ac:dyDescent="0.25">
      <c r="A58" s="272"/>
      <c r="B58" s="118">
        <v>3</v>
      </c>
      <c r="C58" s="119" t="s">
        <v>102</v>
      </c>
      <c r="D58" s="88" t="s">
        <v>152</v>
      </c>
      <c r="E58" s="68" t="s">
        <v>146</v>
      </c>
      <c r="F58" s="68"/>
      <c r="G58" s="142">
        <v>12</v>
      </c>
      <c r="H58" s="50"/>
      <c r="I58" s="132"/>
      <c r="J58" s="132"/>
      <c r="K58" s="132"/>
      <c r="L58" s="134"/>
      <c r="M58" s="15"/>
      <c r="N58" s="52"/>
      <c r="O58" s="69"/>
      <c r="P58" s="70"/>
      <c r="Q58" s="70"/>
      <c r="R58" s="70"/>
      <c r="S58" s="70"/>
      <c r="T58" s="131"/>
      <c r="U58" s="71"/>
      <c r="V58" s="50"/>
      <c r="W58" s="132"/>
      <c r="X58" s="132"/>
      <c r="Y58" s="132"/>
      <c r="Z58" s="134"/>
      <c r="AA58" s="15"/>
      <c r="AB58" s="52"/>
      <c r="AC58" s="69"/>
      <c r="AD58" s="70">
        <v>11265351</v>
      </c>
      <c r="AE58" s="70">
        <v>2140417</v>
      </c>
      <c r="AF58" s="70">
        <v>13405768</v>
      </c>
      <c r="AG58" s="70">
        <v>160869217</v>
      </c>
      <c r="AH58" s="131" t="s">
        <v>163</v>
      </c>
      <c r="AI58" s="71" t="s">
        <v>164</v>
      </c>
      <c r="AJ58" s="189"/>
      <c r="AK58" s="132"/>
      <c r="AL58" s="132"/>
      <c r="AM58" s="132"/>
      <c r="AN58" s="134"/>
      <c r="AO58" s="15"/>
      <c r="AP58" s="198"/>
      <c r="AQ58" s="205">
        <f t="shared" si="0"/>
        <v>160869217</v>
      </c>
      <c r="AR58" s="244" t="s">
        <v>175</v>
      </c>
      <c r="AT58" s="61">
        <v>14728392</v>
      </c>
      <c r="AU58" s="57">
        <f t="shared" si="2"/>
        <v>14728392</v>
      </c>
    </row>
    <row r="59" spans="1:49" ht="45" x14ac:dyDescent="0.25">
      <c r="A59" s="272"/>
      <c r="B59" s="118">
        <v>4</v>
      </c>
      <c r="C59" s="120" t="s">
        <v>103</v>
      </c>
      <c r="D59" s="88" t="s">
        <v>153</v>
      </c>
      <c r="E59" s="68" t="s">
        <v>146</v>
      </c>
      <c r="F59" s="68"/>
      <c r="G59" s="142">
        <v>12</v>
      </c>
      <c r="H59" s="12"/>
      <c r="I59" s="133"/>
      <c r="J59" s="133"/>
      <c r="K59" s="133"/>
      <c r="L59" s="133"/>
      <c r="M59" s="14"/>
      <c r="N59" s="155"/>
      <c r="O59" s="12"/>
      <c r="P59" s="44"/>
      <c r="Q59" s="44"/>
      <c r="R59" s="44"/>
      <c r="S59" s="44"/>
      <c r="T59" s="136"/>
      <c r="U59" s="13"/>
      <c r="V59" s="12"/>
      <c r="W59" s="133"/>
      <c r="X59" s="133"/>
      <c r="Y59" s="133"/>
      <c r="Z59" s="133"/>
      <c r="AA59" s="14"/>
      <c r="AB59" s="155"/>
      <c r="AC59" s="12"/>
      <c r="AD59" s="44">
        <v>8352750</v>
      </c>
      <c r="AE59" s="44">
        <v>1587023</v>
      </c>
      <c r="AF59" s="44">
        <v>9939773</v>
      </c>
      <c r="AG59" s="44">
        <v>119277270</v>
      </c>
      <c r="AH59" s="136" t="s">
        <v>163</v>
      </c>
      <c r="AI59" s="13" t="s">
        <v>164</v>
      </c>
      <c r="AJ59" s="195"/>
      <c r="AK59" s="133"/>
      <c r="AL59" s="133"/>
      <c r="AM59" s="133"/>
      <c r="AN59" s="133"/>
      <c r="AO59" s="14"/>
      <c r="AP59" s="201"/>
      <c r="AQ59" s="238">
        <f t="shared" si="0"/>
        <v>119277270</v>
      </c>
      <c r="AR59" s="71" t="s">
        <v>175</v>
      </c>
      <c r="AT59" s="62">
        <f>SUM(AT9:AT58)-AT42-AT39-AT29-AT24-AT34</f>
        <v>245305183</v>
      </c>
    </row>
    <row r="60" spans="1:49" ht="45" x14ac:dyDescent="0.25">
      <c r="A60" s="272"/>
      <c r="B60" s="118">
        <v>5</v>
      </c>
      <c r="C60" s="119" t="s">
        <v>104</v>
      </c>
      <c r="D60" s="88" t="s">
        <v>154</v>
      </c>
      <c r="E60" s="68" t="s">
        <v>146</v>
      </c>
      <c r="F60" s="68"/>
      <c r="G60" s="151">
        <v>3</v>
      </c>
      <c r="H60" s="12"/>
      <c r="I60" s="133"/>
      <c r="J60" s="133"/>
      <c r="K60" s="133"/>
      <c r="L60" s="133"/>
      <c r="M60" s="14"/>
      <c r="N60" s="155"/>
      <c r="O60" s="12"/>
      <c r="P60" s="44"/>
      <c r="Q60" s="44"/>
      <c r="R60" s="44"/>
      <c r="S60" s="44"/>
      <c r="T60" s="136"/>
      <c r="U60" s="13"/>
      <c r="V60" s="12"/>
      <c r="W60" s="133"/>
      <c r="X60" s="133"/>
      <c r="Y60" s="133"/>
      <c r="Z60" s="133"/>
      <c r="AA60" s="14"/>
      <c r="AB60" s="155"/>
      <c r="AC60" s="12"/>
      <c r="AD60" s="44">
        <v>4481750</v>
      </c>
      <c r="AE60" s="44">
        <v>851533</v>
      </c>
      <c r="AF60" s="44">
        <v>5333283</v>
      </c>
      <c r="AG60" s="44">
        <v>15999848</v>
      </c>
      <c r="AH60" s="136" t="s">
        <v>163</v>
      </c>
      <c r="AI60" s="13" t="s">
        <v>164</v>
      </c>
      <c r="AJ60" s="195"/>
      <c r="AK60" s="133"/>
      <c r="AL60" s="133"/>
      <c r="AM60" s="133"/>
      <c r="AN60" s="133"/>
      <c r="AO60" s="14"/>
      <c r="AP60" s="201"/>
      <c r="AQ60" s="205">
        <f t="shared" si="0"/>
        <v>15999848</v>
      </c>
      <c r="AR60" s="71" t="s">
        <v>175</v>
      </c>
      <c r="AT60" s="63" t="s">
        <v>22</v>
      </c>
    </row>
    <row r="61" spans="1:49" ht="61.5" customHeight="1" x14ac:dyDescent="0.25">
      <c r="A61" s="272"/>
      <c r="B61" s="118">
        <v>6</v>
      </c>
      <c r="C61" s="119" t="s">
        <v>105</v>
      </c>
      <c r="D61" s="88" t="s">
        <v>106</v>
      </c>
      <c r="E61" s="68" t="s">
        <v>146</v>
      </c>
      <c r="F61" s="68"/>
      <c r="G61" s="142">
        <v>11</v>
      </c>
      <c r="H61" s="12"/>
      <c r="I61" s="133"/>
      <c r="J61" s="133"/>
      <c r="K61" s="133"/>
      <c r="L61" s="133"/>
      <c r="M61" s="14"/>
      <c r="N61" s="155"/>
      <c r="O61" s="12"/>
      <c r="P61" s="44"/>
      <c r="Q61" s="44"/>
      <c r="R61" s="44"/>
      <c r="S61" s="44"/>
      <c r="T61" s="136"/>
      <c r="U61" s="13"/>
      <c r="V61" s="12"/>
      <c r="W61" s="133"/>
      <c r="X61" s="133"/>
      <c r="Y61" s="133"/>
      <c r="Z61" s="133"/>
      <c r="AA61" s="14"/>
      <c r="AB61" s="155"/>
      <c r="AC61" s="12"/>
      <c r="AD61" s="44">
        <v>531475</v>
      </c>
      <c r="AE61" s="44">
        <v>100980</v>
      </c>
      <c r="AF61" s="44">
        <v>632455</v>
      </c>
      <c r="AG61" s="44">
        <v>6957008</v>
      </c>
      <c r="AH61" s="136" t="s">
        <v>163</v>
      </c>
      <c r="AI61" s="13" t="s">
        <v>164</v>
      </c>
      <c r="AJ61" s="195"/>
      <c r="AK61" s="133"/>
      <c r="AL61" s="133"/>
      <c r="AM61" s="133"/>
      <c r="AN61" s="133"/>
      <c r="AO61" s="14"/>
      <c r="AP61" s="201"/>
      <c r="AQ61" s="238">
        <f t="shared" si="0"/>
        <v>6957008</v>
      </c>
      <c r="AR61" s="71" t="s">
        <v>175</v>
      </c>
    </row>
    <row r="62" spans="1:49" ht="210.75" thickBot="1" x14ac:dyDescent="0.3">
      <c r="A62" s="273"/>
      <c r="B62" s="121">
        <v>7</v>
      </c>
      <c r="C62" s="92" t="s">
        <v>107</v>
      </c>
      <c r="D62" s="122" t="s">
        <v>155</v>
      </c>
      <c r="E62" s="74" t="s">
        <v>146</v>
      </c>
      <c r="F62" s="74"/>
      <c r="G62" s="140">
        <v>4</v>
      </c>
      <c r="H62" s="20"/>
      <c r="I62" s="156"/>
      <c r="J62" s="156"/>
      <c r="K62" s="156"/>
      <c r="L62" s="156"/>
      <c r="M62" s="22"/>
      <c r="N62" s="30"/>
      <c r="O62" s="20"/>
      <c r="P62" s="45"/>
      <c r="Q62" s="45"/>
      <c r="R62" s="45"/>
      <c r="S62" s="45"/>
      <c r="T62" s="153"/>
      <c r="U62" s="21"/>
      <c r="V62" s="20"/>
      <c r="W62" s="156"/>
      <c r="X62" s="156"/>
      <c r="Y62" s="156"/>
      <c r="Z62" s="156"/>
      <c r="AA62" s="22"/>
      <c r="AB62" s="30"/>
      <c r="AC62" s="20"/>
      <c r="AD62" s="45">
        <v>1370250</v>
      </c>
      <c r="AE62" s="45">
        <v>260348</v>
      </c>
      <c r="AF62" s="45">
        <v>1630598</v>
      </c>
      <c r="AG62" s="45">
        <v>6522390</v>
      </c>
      <c r="AH62" s="153" t="s">
        <v>163</v>
      </c>
      <c r="AI62" s="21" t="s">
        <v>164</v>
      </c>
      <c r="AJ62" s="196"/>
      <c r="AK62" s="156"/>
      <c r="AL62" s="156"/>
      <c r="AM62" s="156"/>
      <c r="AN62" s="156"/>
      <c r="AO62" s="22"/>
      <c r="AP62" s="202"/>
      <c r="AQ62" s="206">
        <f t="shared" si="0"/>
        <v>6522390</v>
      </c>
      <c r="AR62" s="77" t="s">
        <v>175</v>
      </c>
    </row>
    <row r="63" spans="1:49" ht="252" customHeight="1" x14ac:dyDescent="0.25">
      <c r="A63" s="265">
        <v>9</v>
      </c>
      <c r="B63" s="207">
        <v>1</v>
      </c>
      <c r="C63" s="223" t="s">
        <v>108</v>
      </c>
      <c r="D63" s="228" t="s">
        <v>109</v>
      </c>
      <c r="E63" s="123" t="s">
        <v>26</v>
      </c>
      <c r="F63" s="167"/>
      <c r="G63" s="226">
        <v>16</v>
      </c>
      <c r="H63" s="7"/>
      <c r="I63" s="160"/>
      <c r="J63" s="160"/>
      <c r="K63" s="160"/>
      <c r="L63" s="160"/>
      <c r="M63" s="25"/>
      <c r="N63" s="27"/>
      <c r="O63" s="7"/>
      <c r="P63" s="46"/>
      <c r="Q63" s="46"/>
      <c r="R63" s="46"/>
      <c r="S63" s="46"/>
      <c r="T63" s="171"/>
      <c r="U63" s="8"/>
      <c r="V63" s="7"/>
      <c r="W63" s="160"/>
      <c r="X63" s="160"/>
      <c r="Y63" s="160"/>
      <c r="Z63" s="160"/>
      <c r="AA63" s="25"/>
      <c r="AB63" s="27"/>
      <c r="AC63" s="7"/>
      <c r="AD63" s="46"/>
      <c r="AE63" s="46"/>
      <c r="AF63" s="46"/>
      <c r="AG63" s="46"/>
      <c r="AH63" s="171"/>
      <c r="AI63" s="8"/>
      <c r="AJ63" s="48" t="s">
        <v>169</v>
      </c>
      <c r="AK63" s="160">
        <v>440000</v>
      </c>
      <c r="AL63" s="160">
        <v>83600</v>
      </c>
      <c r="AM63" s="160">
        <v>523600</v>
      </c>
      <c r="AN63" s="160">
        <v>8377600</v>
      </c>
      <c r="AO63" s="25" t="s">
        <v>163</v>
      </c>
      <c r="AP63" s="203">
        <v>30</v>
      </c>
      <c r="AQ63" s="204">
        <f t="shared" si="0"/>
        <v>8377600</v>
      </c>
      <c r="AR63" s="80" t="s">
        <v>172</v>
      </c>
    </row>
    <row r="64" spans="1:49" ht="49.5" customHeight="1" x14ac:dyDescent="0.25">
      <c r="A64" s="266"/>
      <c r="B64" s="208">
        <v>2</v>
      </c>
      <c r="C64" s="119" t="s">
        <v>110</v>
      </c>
      <c r="D64" s="229" t="s">
        <v>111</v>
      </c>
      <c r="E64" s="224" t="s">
        <v>26</v>
      </c>
      <c r="F64" s="225"/>
      <c r="G64" s="227">
        <v>7</v>
      </c>
      <c r="H64" s="12"/>
      <c r="I64" s="133"/>
      <c r="J64" s="133"/>
      <c r="K64" s="133"/>
      <c r="L64" s="133"/>
      <c r="M64" s="14"/>
      <c r="N64" s="155"/>
      <c r="O64" s="12"/>
      <c r="P64" s="44"/>
      <c r="Q64" s="44"/>
      <c r="R64" s="44"/>
      <c r="S64" s="44"/>
      <c r="T64" s="136"/>
      <c r="U64" s="13"/>
      <c r="V64" s="12"/>
      <c r="W64" s="133"/>
      <c r="X64" s="133"/>
      <c r="Y64" s="133"/>
      <c r="Z64" s="133"/>
      <c r="AA64" s="14"/>
      <c r="AB64" s="155"/>
      <c r="AC64" s="12"/>
      <c r="AD64" s="44"/>
      <c r="AE64" s="44"/>
      <c r="AF64" s="44"/>
      <c r="AG64" s="44"/>
      <c r="AH64" s="136"/>
      <c r="AI64" s="13"/>
      <c r="AJ64" s="150" t="s">
        <v>170</v>
      </c>
      <c r="AK64" s="133">
        <v>552000</v>
      </c>
      <c r="AL64" s="133">
        <v>104880</v>
      </c>
      <c r="AM64" s="133">
        <v>656880</v>
      </c>
      <c r="AN64" s="133">
        <v>4598160</v>
      </c>
      <c r="AO64" s="14" t="s">
        <v>163</v>
      </c>
      <c r="AP64" s="201">
        <v>30</v>
      </c>
      <c r="AQ64" s="211">
        <f t="shared" si="0"/>
        <v>4598160</v>
      </c>
      <c r="AR64" s="71" t="s">
        <v>172</v>
      </c>
    </row>
    <row r="65" spans="1:44" ht="56.25" customHeight="1" thickBot="1" x14ac:dyDescent="0.3">
      <c r="A65" s="267"/>
      <c r="B65" s="172">
        <v>3</v>
      </c>
      <c r="C65" s="173" t="s">
        <v>112</v>
      </c>
      <c r="D65" s="174" t="s">
        <v>113</v>
      </c>
      <c r="E65" s="175" t="s">
        <v>26</v>
      </c>
      <c r="F65" s="162"/>
      <c r="G65" s="176">
        <v>1</v>
      </c>
      <c r="H65" s="20"/>
      <c r="I65" s="156"/>
      <c r="J65" s="156"/>
      <c r="K65" s="156"/>
      <c r="L65" s="156"/>
      <c r="M65" s="22"/>
      <c r="N65" s="30"/>
      <c r="O65" s="20"/>
      <c r="P65" s="45"/>
      <c r="Q65" s="45"/>
      <c r="R65" s="45"/>
      <c r="S65" s="45"/>
      <c r="T65" s="153"/>
      <c r="U65" s="21"/>
      <c r="V65" s="20"/>
      <c r="W65" s="156"/>
      <c r="X65" s="156"/>
      <c r="Y65" s="156"/>
      <c r="Z65" s="156"/>
      <c r="AA65" s="22"/>
      <c r="AB65" s="30"/>
      <c r="AC65" s="20"/>
      <c r="AD65" s="45"/>
      <c r="AE65" s="45"/>
      <c r="AF65" s="45"/>
      <c r="AG65" s="45"/>
      <c r="AH65" s="153"/>
      <c r="AI65" s="21"/>
      <c r="AJ65" s="177" t="s">
        <v>165</v>
      </c>
      <c r="AK65" s="156">
        <v>708000</v>
      </c>
      <c r="AL65" s="156">
        <v>134520</v>
      </c>
      <c r="AM65" s="156">
        <v>842520</v>
      </c>
      <c r="AN65" s="156">
        <v>842520</v>
      </c>
      <c r="AO65" s="22" t="s">
        <v>163</v>
      </c>
      <c r="AP65" s="202">
        <v>30</v>
      </c>
      <c r="AQ65" s="240">
        <f t="shared" si="0"/>
        <v>842520</v>
      </c>
      <c r="AR65" s="77" t="s">
        <v>172</v>
      </c>
    </row>
    <row r="66" spans="1:44" ht="15.75" thickBot="1" x14ac:dyDescent="0.3">
      <c r="L66" s="170">
        <f>SUM(L9:L65)</f>
        <v>35759484.613299996</v>
      </c>
      <c r="S66" s="152">
        <f>SUM(S9:S65)</f>
        <v>65612113.461999997</v>
      </c>
      <c r="Z66" s="170">
        <f>SUM(Z9:Z65)</f>
        <v>223826337.21000001</v>
      </c>
      <c r="AG66" s="152">
        <f>SUM(AG9:AG65)</f>
        <v>633924539</v>
      </c>
      <c r="AN66" s="170">
        <f>SUM(AN9:AN65)</f>
        <v>13818280</v>
      </c>
      <c r="AQ66" s="247">
        <f>SUM(AQ9:AQ65)</f>
        <v>626346743.48529994</v>
      </c>
    </row>
  </sheetData>
  <autoFilter ref="A1:AR66">
    <filterColumn colId="1" showButton="0"/>
    <filterColumn colId="2" showButton="0"/>
    <filterColumn colId="3" showButton="0"/>
    <filterColumn colId="4" showButton="0"/>
    <filterColumn colId="5" showButton="0"/>
  </autoFilter>
  <mergeCells count="19">
    <mergeCell ref="A63:A65"/>
    <mergeCell ref="A29:A34"/>
    <mergeCell ref="A41:A55"/>
    <mergeCell ref="A56:A62"/>
    <mergeCell ref="A35:A38"/>
    <mergeCell ref="AQ6:AR7"/>
    <mergeCell ref="H6:N7"/>
    <mergeCell ref="B7:D7"/>
    <mergeCell ref="A9:A23"/>
    <mergeCell ref="O6:U7"/>
    <mergeCell ref="V6:AB7"/>
    <mergeCell ref="AC6:AI7"/>
    <mergeCell ref="AJ6:AP7"/>
    <mergeCell ref="A24:A28"/>
    <mergeCell ref="B1:G1"/>
    <mergeCell ref="B2:G2"/>
    <mergeCell ref="B3:G3"/>
    <mergeCell ref="B4:G4"/>
    <mergeCell ref="B5:G5"/>
  </mergeCells>
  <conditionalFormatting sqref="AU1:AU1048576">
    <cfRule type="cellIs" dxfId="0" priority="1" operator="less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2020-10-14T03:45:21Z</dcterms:modified>
</cp:coreProperties>
</file>