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CONVOCATORIA PÚBLICA\EQUIPOS DE COMPUTO Y DISCOS DUROS\CUADROS COMPARATIVOS\"/>
    </mc:Choice>
  </mc:AlternateContent>
  <bookViews>
    <workbookView xWindow="5625" yWindow="5445" windowWidth="28800" windowHeight="24255"/>
  </bookViews>
  <sheets>
    <sheet name="ANEXO 2" sheetId="1" r:id="rId1"/>
  </sheets>
  <definedNames>
    <definedName name="_xlnm._FilterDatabase" localSheetId="0" hidden="1">'ANEXO 2'!$A$8:$AR$11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1" i="1" l="1"/>
  <c r="AP10" i="1" l="1"/>
  <c r="AR10" i="1" s="1"/>
  <c r="AP9" i="1"/>
  <c r="AR9" i="1" s="1"/>
  <c r="AQ10" i="1" l="1"/>
  <c r="AG11" i="1" l="1"/>
  <c r="O11" i="1"/>
  <c r="AQ9" i="1"/>
  <c r="U11" i="1"/>
  <c r="AA11" i="1"/>
  <c r="AM11" i="1" l="1"/>
  <c r="I11" i="1"/>
</calcChain>
</file>

<file path=xl/sharedStrings.xml><?xml version="1.0" encoding="utf-8"?>
<sst xmlns="http://schemas.openxmlformats.org/spreadsheetml/2006/main" count="93" uniqueCount="49">
  <si>
    <t xml:space="preserve">UNIVERSIDAD TECNOLÓGICA DE PEREIRA </t>
  </si>
  <si>
    <t>COMPRA DE EQUIPOS, PERIFÉRICOS, ACCESORIOS DE CÓMPUTO Y SERVIDORES PARA LAS DIFERENTES DEPENDENCIAS DE LA UNIVERSIDAD TECNOLÓGICA DE PEREIRA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</si>
  <si>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</si>
  <si>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</si>
  <si>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</si>
  <si>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</si>
  <si>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</si>
  <si>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</si>
  <si>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IVA INCLUIDO</t>
  </si>
  <si>
    <t>TOTAL IVA INCLUIDO</t>
  </si>
  <si>
    <t>TIEMPO DE ENTREGA
 (Días Calendario)</t>
  </si>
  <si>
    <t>TIEMPO DE GARANTIA</t>
  </si>
  <si>
    <t xml:space="preserve">Equipo De Cómputo </t>
  </si>
  <si>
    <t>Unidad</t>
  </si>
  <si>
    <t>Monitor</t>
  </si>
  <si>
    <t xml:space="preserve">VALOR TOTAL OFERTA </t>
  </si>
  <si>
    <t>ÍTEM</t>
  </si>
  <si>
    <t>CONVOCATORIA PÚBLICA 15 DE 2022</t>
  </si>
  <si>
    <t>HP  SFF 
Lenovo SFF
DELL  SFF</t>
  </si>
  <si>
    <t xml:space="preserve">HP  
Lenovo 
DELL  </t>
  </si>
  <si>
    <t>Pantalla 24" Resolución  1920 x 1080 full hd 
Conectores : VGA, DisplayPort, HDMI
Garantía 3 años</t>
  </si>
  <si>
    <r>
      <t>Procesador Intel Core</t>
    </r>
    <r>
      <rPr>
        <sz val="11"/>
        <color rgb="FFFF0000"/>
        <rFont val="Calibri"/>
        <family val="2"/>
      </rPr>
      <t xml:space="preserve"> i7-12700 </t>
    </r>
    <r>
      <rPr>
        <sz val="11"/>
        <color rgb="FF000000"/>
        <rFont val="Calibri"/>
        <family val="2"/>
      </rPr>
      <t xml:space="preserve">(12cores/25MB/1.6 hasta 4.9GHz)
Chipset Intel Q670
Memoria 16 GB DDR4-3200 (1x16GB)
DD 512 SSD (Sata o M.2)
Mouse y Teclado USB
2 Ranuras DIMM
8 Puertos USB (Tipo A 2.0 - 3.0 - Tipo C) 
Puertos de video HDMI y DisplayPort
</t>
    </r>
    <r>
      <rPr>
        <sz val="11"/>
        <color rgb="FFFF0000"/>
        <rFont val="Calibri"/>
        <family val="2"/>
      </rPr>
      <t>Windows 11 Pro OEM</t>
    </r>
    <r>
      <rPr>
        <sz val="11"/>
        <color rgb="FF000000"/>
        <rFont val="Calibri"/>
        <family val="2"/>
      </rPr>
      <t xml:space="preserve">
Office LTSC Pro Plus 2021 Edu.
Garantía 3 años 
</t>
    </r>
  </si>
  <si>
    <t xml:space="preserve">CUADRO COMPARATIVO ANEXO 2 </t>
  </si>
  <si>
    <t>EMPRESA</t>
  </si>
  <si>
    <t xml:space="preserve">Equipo de escritorio HP Pro 400 G9 SFF 4J4B4AV
Procesador Intel Core i7-12700 (12cores/25MB/1.6 hasta 4.9GHz)
Chipset Intel Q670
Memoria 16 GB DDR4-3200 (1x16GB)
DD 512 SSD (Sata o M.2)
Mouse y Teclado USB
2 Ranuras DIMM
8 Puertos USB (Tipo A 2.0 - 3.0 - Tipo C) 
Puertos de video HDMI y DisplayPort
Windows 11 Pro OEM
Garantía 3 años U18HNE Asistencia de hardware HP in sitio al siguiente día laborable con Active Care durante 3 Años 
Office LTSC Professional Plus 2021 CSP Perpetuo Académico
</t>
  </si>
  <si>
    <t>3 AÑOS</t>
  </si>
  <si>
    <t>COMPUTEL SYSTEM SAS Nit 830.049. 916-4</t>
  </si>
  <si>
    <t xml:space="preserve">HP 400 G9 SFF
Procesador Intel Core i7-12700 (12cores/25MB/1.6 hasta 4.9GHz)
Chipset Intel Q670
Memoria 16 GB DDR4-3200 (1x16GB)
DD 512 SSD (Sata o M.2)
Mouse y Teclado USB
2 Ranuras DIMM
8 Puertos USB (Tipo A 2.0 - 3.0 - Tipo C) 
Puertos de video HDMI y DisplayPort
Windows 11 Pro OEM
Office LTSC Pro Plus 2021 Edu.
Garantía 3 años 
</t>
  </si>
  <si>
    <t>HP P24 G5
Pantalla 24" Resolución  1920 x 1080 full hd 
Conectores : VGA, DisplayPort, HDMI
Garantía 3 años</t>
  </si>
  <si>
    <t>3 años</t>
  </si>
  <si>
    <t>GTI ALBERTO ALVAREZ LOPEZ SAS
NIT 901.039.927-1</t>
  </si>
  <si>
    <t xml:space="preserve">HP 400 G9 SFF 
Procesador Intel Core i7-12700 (12cores/25MB/1.6 hasta 4.9GHz)
Chipset Intel Q670
Memoria 16 GB DDR4-3200 (1x16GB)
DD 512 SSD (Sata o M.2)
Mouse y Teclado USB
2 Ranuras DIMM
8 Puertos USB (Tipo A 2.0 - 3.0 - Tipo C) 
Puertos de video HDMI y DisplayPort
Windows 11 Pro OEM
Office LTSC Pro Plus 2021 Edu.
Garantía 3 años </t>
  </si>
  <si>
    <t xml:space="preserve"> MICRONET S.A.S  NIT. 815.001.055-6</t>
  </si>
  <si>
    <t>120 días calendario</t>
  </si>
  <si>
    <t>3 años directa del fabricante.</t>
  </si>
  <si>
    <t>NEX COMPUTER S.A.S.
830.110.570-1</t>
  </si>
  <si>
    <t xml:space="preserve">HP Pro SFF 400 G9
Procesador Intel Core i7-12700 (12cores/25MB/1.6 hasta 4.9GHz)
Chipset Intel Q670
Memoria 16 GB DDR4-3200 (1x16GB)
DD 512 SSD (Sata o M.2)
Mouse y Teclado USB
2 Ranuras DIMM
8 Puertos USB (Tipo A 2.0 - 3.0 - Tipo C) 
Puertos de video HDMI y DisplayPort
Windows 11 Pro OEM
Office LTSC Pro Plus 2021 Edu.
Garantía 3 años </t>
  </si>
  <si>
    <t>120 DÍAS</t>
  </si>
  <si>
    <t>REDCOMPUTO LTDA</t>
  </si>
  <si>
    <t xml:space="preserve">DELL OPTIPLEX 5000SFF                                                  Procesador Intel Core i7-12700 (12cores/25MB/1.6 hasta 4.9GHz)
Chipset Intel Q670
Memoria 16 GB DDR4-3200 (1x16GB)
DD 512 SSD (Sata o M.2)
Mouse y Teclado USB
2 Ranuras DIMM
8 Puertos USB (Tipo A 2.0 - 3.0 - Tipo C) 
Puertos de video HDMI y DisplayPort
Windows 11 Pro OEM
Office LTSC Pro Plus 2021 Edu.
Garantía 3 años </t>
  </si>
  <si>
    <t>Dell 24 Monitor - P2422H, 60.5cm (23.8")                                                    Pantalla 24" Resolución  1920 x 1080 full hd 
Conectores : VGA, DisplayPort, HDMI
Garantía 3 años</t>
  </si>
  <si>
    <t>90 DIAS</t>
  </si>
  <si>
    <t>SUMIMAS SAS    NIT. 830.001.338-1</t>
  </si>
  <si>
    <t xml:space="preserve">Marca: HP
Referencia: Pro SFF 400 G9 Desktop PC
Procesador Intel Core i7-12700 (12cores/25MB/1.6 hasta 4.9GHz)
Chipset Intel Q670
Memoria 16 GB DDR4-3200 (1x16GB)
DD 512 SSD (Sata o M.2)
Mouse y Teclado USB
2 Ranuras DIMM
8 Puertos USB (Tipo A 2.0 - 3.0 - Tipo C) 
Puertos de video HDMI y DisplayPort
Windows 11 Pro OEM
Office LTSC Pro Plus 2021 Edu.
Garantía 3 años </t>
  </si>
  <si>
    <t>Marca: HP
Referencia: P24 G5
Pantalla 23.8" Resolución 1920 x 1080 full hd 
Conectores : VGA, DisplayPort, HDMI
Garantía 3 años</t>
  </si>
  <si>
    <t xml:space="preserve">90 a 120 días </t>
  </si>
  <si>
    <t>MÁXIMO NÚMERO DE EQUIPOS</t>
  </si>
  <si>
    <t>MINIMO VALOR TOTAL IVA INCLUIDO</t>
  </si>
  <si>
    <t>PROVEEDOR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</si>
</sst>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$&quot;\ * #,##0_-;\-&quot;$&quot;\ * #,##0_-;_-&quot;$&quot;\ * &quot;-&quot;_-;_-@_-"/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1"/>
      <color rgb="FF00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FF0000"/>
      <name val="Calibri"/>
      <family val="2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3" fillId="0" borderId="0" xfId="0" applyFont="1" applyAlignment="1"/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3" applyNumberFormat="1" applyFont="1" applyFill="1" applyBorder="1" applyAlignment="1" applyProtection="1">
      <alignment horizontal="center" vertical="center" wrapText="1"/>
    </xf>
    <xf numFmtId="3" fontId="5" fillId="0" borderId="1" xfId="3" applyNumberFormat="1" applyFont="1" applyBorder="1" applyAlignment="1" applyProtection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42" fontId="7" fillId="0" borderId="1" xfId="1" applyFont="1" applyBorder="1" applyAlignment="1">
      <alignment vertical="center"/>
    </xf>
    <xf numFmtId="9" fontId="10" fillId="0" borderId="0" xfId="2" applyFont="1"/>
    <xf numFmtId="0" fontId="11" fillId="0" borderId="1" xfId="0" applyFont="1" applyBorder="1" applyAlignment="1">
      <alignment horizontal="center" vertical="center" wrapText="1"/>
    </xf>
    <xf numFmtId="0" fontId="2" fillId="2" borderId="0" xfId="0" applyFont="1" applyFill="1" applyAlignment="1" applyProtection="1">
      <alignment horizontal="center"/>
      <protection locked="0"/>
    </xf>
    <xf numFmtId="0" fontId="7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4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vertical="center" wrapText="1"/>
    </xf>
    <xf numFmtId="43" fontId="0" fillId="0" borderId="1" xfId="4" applyNumberFormat="1" applyFont="1" applyBorder="1" applyAlignment="1">
      <alignment horizontal="center" vertical="center" wrapText="1"/>
    </xf>
    <xf numFmtId="42" fontId="0" fillId="0" borderId="0" xfId="0" applyNumberFormat="1"/>
    <xf numFmtId="0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4" applyNumberFormat="1" applyFont="1" applyFill="1" applyBorder="1" applyAlignment="1">
      <alignment horizontal="center" vertical="center" wrapText="1"/>
    </xf>
    <xf numFmtId="164" fontId="0" fillId="0" borderId="0" xfId="0" applyNumberFormat="1"/>
    <xf numFmtId="43" fontId="0" fillId="0" borderId="0" xfId="4" applyFont="1"/>
    <xf numFmtId="0" fontId="0" fillId="0" borderId="1" xfId="0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left" wrapText="1"/>
    </xf>
    <xf numFmtId="0" fontId="2" fillId="2" borderId="0" xfId="0" applyFont="1" applyFill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/>
    </xf>
  </cellXfs>
  <cellStyles count="5">
    <cellStyle name="Excel Built-in Normal" xfId="3"/>
    <cellStyle name="Millares" xfId="4" builtinId="3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0"/>
  <sheetViews>
    <sheetView tabSelected="1" topLeftCell="A2" workbookViewId="0">
      <selection activeCell="AQ12" sqref="AQ12"/>
    </sheetView>
  </sheetViews>
  <sheetFormatPr baseColWidth="10" defaultRowHeight="15" x14ac:dyDescent="0.25"/>
  <cols>
    <col min="1" max="1" width="6.42578125" bestFit="1" customWidth="1"/>
    <col min="2" max="2" width="16.28515625" customWidth="1"/>
    <col min="3" max="3" width="57" customWidth="1"/>
    <col min="4" max="4" width="11.42578125" customWidth="1"/>
    <col min="5" max="5" width="9.7109375" bestFit="1" customWidth="1"/>
    <col min="6" max="6" width="9.140625" bestFit="1" customWidth="1"/>
    <col min="7" max="7" width="44" bestFit="1" customWidth="1"/>
    <col min="8" max="8" width="14.42578125" bestFit="1" customWidth="1"/>
    <col min="9" max="9" width="15.42578125" customWidth="1"/>
    <col min="10" max="10" width="10.28515625" bestFit="1" customWidth="1"/>
    <col min="11" max="11" width="9.140625" customWidth="1"/>
    <col min="12" max="12" width="9.85546875" customWidth="1"/>
    <col min="13" max="13" width="34.42578125" customWidth="1"/>
    <col min="14" max="14" width="12.5703125" bestFit="1" customWidth="1"/>
    <col min="15" max="15" width="14.85546875" bestFit="1" customWidth="1"/>
    <col min="19" max="19" width="33.28515625" customWidth="1"/>
    <col min="20" max="20" width="11.7109375" bestFit="1" customWidth="1"/>
    <col min="21" max="21" width="14.85546875" bestFit="1" customWidth="1"/>
    <col min="24" max="24" width="9.140625" bestFit="1" customWidth="1"/>
    <col min="25" max="25" width="39.7109375" bestFit="1" customWidth="1"/>
    <col min="26" max="26" width="11.7109375" bestFit="1" customWidth="1"/>
    <col min="27" max="27" width="14.85546875" bestFit="1" customWidth="1"/>
    <col min="28" max="28" width="10.28515625" bestFit="1" customWidth="1"/>
    <col min="29" max="29" width="9.85546875" bestFit="1" customWidth="1"/>
    <col min="30" max="30" width="9.85546875" customWidth="1"/>
    <col min="31" max="31" width="33" customWidth="1"/>
    <col min="32" max="32" width="11.7109375" bestFit="1" customWidth="1"/>
    <col min="33" max="33" width="14.85546875" bestFit="1" customWidth="1"/>
    <col min="34" max="34" width="10.28515625" bestFit="1" customWidth="1"/>
    <col min="35" max="35" width="9.85546875" bestFit="1" customWidth="1"/>
    <col min="36" max="36" width="9.140625" bestFit="1" customWidth="1"/>
    <col min="37" max="37" width="30.28515625" bestFit="1" customWidth="1"/>
    <col min="38" max="38" width="15.5703125" bestFit="1" customWidth="1"/>
    <col min="39" max="39" width="16.28515625" bestFit="1" customWidth="1"/>
    <col min="40" max="40" width="10.28515625" bestFit="1" customWidth="1"/>
    <col min="41" max="41" width="9.85546875" bestFit="1" customWidth="1"/>
    <col min="43" max="43" width="14.140625" bestFit="1" customWidth="1"/>
    <col min="44" max="44" width="21.42578125" customWidth="1"/>
  </cols>
  <sheetData>
    <row r="1" spans="1:44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16"/>
    </row>
    <row r="2" spans="1:44" x14ac:dyDescent="0.25">
      <c r="A2" s="38" t="s">
        <v>17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16"/>
    </row>
    <row r="3" spans="1:44" x14ac:dyDescent="0.25">
      <c r="A3" s="38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16"/>
    </row>
    <row r="4" spans="1:44" x14ac:dyDescent="0.25">
      <c r="A4" s="38" t="s">
        <v>22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16"/>
    </row>
    <row r="5" spans="1:44" x14ac:dyDescent="0.25">
      <c r="A5" s="1"/>
      <c r="B5" s="1"/>
      <c r="C5" s="1"/>
      <c r="D5" s="1"/>
      <c r="E5" s="1"/>
      <c r="F5" s="1"/>
      <c r="G5" s="1"/>
      <c r="H5" s="1"/>
      <c r="I5" s="1"/>
      <c r="J5" s="2"/>
      <c r="K5" s="2"/>
      <c r="L5" s="2"/>
      <c r="AM5" s="31"/>
    </row>
    <row r="6" spans="1:44" x14ac:dyDescent="0.25">
      <c r="A6" s="38"/>
      <c r="B6" s="38"/>
      <c r="C6" s="1"/>
      <c r="D6" s="1"/>
      <c r="E6" s="1"/>
      <c r="F6" s="1"/>
      <c r="G6" s="1"/>
      <c r="H6" s="1"/>
      <c r="I6" s="1"/>
      <c r="J6" s="2"/>
      <c r="K6" s="2"/>
      <c r="L6" s="2"/>
    </row>
    <row r="7" spans="1:44" ht="30.75" customHeight="1" x14ac:dyDescent="0.25">
      <c r="A7" s="36" t="s">
        <v>23</v>
      </c>
      <c r="B7" s="34"/>
      <c r="C7" s="34"/>
      <c r="D7" s="34"/>
      <c r="E7" s="35"/>
      <c r="F7" s="36" t="s">
        <v>26</v>
      </c>
      <c r="G7" s="34"/>
      <c r="H7" s="34"/>
      <c r="I7" s="34"/>
      <c r="J7" s="34"/>
      <c r="K7" s="35"/>
      <c r="L7" s="33" t="s">
        <v>30</v>
      </c>
      <c r="M7" s="34"/>
      <c r="N7" s="34"/>
      <c r="O7" s="34"/>
      <c r="P7" s="34"/>
      <c r="Q7" s="35"/>
      <c r="R7" s="36" t="s">
        <v>32</v>
      </c>
      <c r="S7" s="34"/>
      <c r="T7" s="34"/>
      <c r="U7" s="34"/>
      <c r="V7" s="34"/>
      <c r="W7" s="35"/>
      <c r="X7" s="33" t="s">
        <v>35</v>
      </c>
      <c r="Y7" s="34"/>
      <c r="Z7" s="34"/>
      <c r="AA7" s="34"/>
      <c r="AB7" s="34"/>
      <c r="AC7" s="35"/>
      <c r="AD7" s="36" t="s">
        <v>38</v>
      </c>
      <c r="AE7" s="34"/>
      <c r="AF7" s="34"/>
      <c r="AG7" s="34"/>
      <c r="AH7" s="34"/>
      <c r="AI7" s="35"/>
      <c r="AJ7" s="36" t="s">
        <v>42</v>
      </c>
      <c r="AK7" s="34"/>
      <c r="AL7" s="34"/>
      <c r="AM7" s="34"/>
      <c r="AN7" s="34"/>
      <c r="AO7" s="35"/>
    </row>
    <row r="8" spans="1:44" ht="48" x14ac:dyDescent="0.25">
      <c r="A8" s="3" t="s">
        <v>16</v>
      </c>
      <c r="B8" s="3" t="s">
        <v>2</v>
      </c>
      <c r="C8" s="3" t="s">
        <v>3</v>
      </c>
      <c r="D8" s="3" t="s">
        <v>4</v>
      </c>
      <c r="E8" s="3" t="s">
        <v>5</v>
      </c>
      <c r="F8" s="4" t="s">
        <v>6</v>
      </c>
      <c r="G8" s="5" t="s">
        <v>7</v>
      </c>
      <c r="H8" s="5" t="s">
        <v>8</v>
      </c>
      <c r="I8" s="6" t="s">
        <v>9</v>
      </c>
      <c r="J8" s="7" t="s">
        <v>10</v>
      </c>
      <c r="K8" s="7" t="s">
        <v>11</v>
      </c>
      <c r="L8" s="4" t="s">
        <v>6</v>
      </c>
      <c r="M8" s="5" t="s">
        <v>7</v>
      </c>
      <c r="N8" s="5" t="s">
        <v>8</v>
      </c>
      <c r="O8" s="6" t="s">
        <v>9</v>
      </c>
      <c r="P8" s="7" t="s">
        <v>10</v>
      </c>
      <c r="Q8" s="7" t="s">
        <v>11</v>
      </c>
      <c r="R8" s="4" t="s">
        <v>6</v>
      </c>
      <c r="S8" s="5" t="s">
        <v>7</v>
      </c>
      <c r="T8" s="5" t="s">
        <v>8</v>
      </c>
      <c r="U8" s="6" t="s">
        <v>9</v>
      </c>
      <c r="V8" s="7" t="s">
        <v>10</v>
      </c>
      <c r="W8" s="7" t="s">
        <v>11</v>
      </c>
      <c r="X8" s="4" t="s">
        <v>6</v>
      </c>
      <c r="Y8" s="5" t="s">
        <v>7</v>
      </c>
      <c r="Z8" s="5" t="s">
        <v>8</v>
      </c>
      <c r="AA8" s="6" t="s">
        <v>9</v>
      </c>
      <c r="AB8" s="7" t="s">
        <v>10</v>
      </c>
      <c r="AC8" s="7" t="s">
        <v>11</v>
      </c>
      <c r="AD8" s="4" t="s">
        <v>6</v>
      </c>
      <c r="AE8" s="5" t="s">
        <v>7</v>
      </c>
      <c r="AF8" s="5" t="s">
        <v>8</v>
      </c>
      <c r="AG8" s="6" t="s">
        <v>9</v>
      </c>
      <c r="AH8" s="7" t="s">
        <v>10</v>
      </c>
      <c r="AI8" s="7" t="s">
        <v>11</v>
      </c>
      <c r="AJ8" s="4" t="s">
        <v>6</v>
      </c>
      <c r="AK8" s="5" t="s">
        <v>7</v>
      </c>
      <c r="AL8" s="5" t="s">
        <v>8</v>
      </c>
      <c r="AM8" s="6" t="s">
        <v>9</v>
      </c>
      <c r="AN8" s="7" t="s">
        <v>10</v>
      </c>
      <c r="AO8" s="7" t="s">
        <v>11</v>
      </c>
      <c r="AP8" s="6" t="s">
        <v>46</v>
      </c>
      <c r="AQ8" s="6" t="s">
        <v>47</v>
      </c>
      <c r="AR8" s="6" t="s">
        <v>48</v>
      </c>
    </row>
    <row r="9" spans="1:44" ht="270" x14ac:dyDescent="0.25">
      <c r="A9" s="8">
        <v>1</v>
      </c>
      <c r="B9" s="9" t="s">
        <v>12</v>
      </c>
      <c r="C9" s="10" t="s">
        <v>21</v>
      </c>
      <c r="D9" s="15" t="s">
        <v>18</v>
      </c>
      <c r="E9" s="11" t="s">
        <v>13</v>
      </c>
      <c r="F9" s="11">
        <v>195</v>
      </c>
      <c r="G9" s="11" t="s">
        <v>24</v>
      </c>
      <c r="H9" s="19">
        <v>5382370</v>
      </c>
      <c r="I9" s="19">
        <v>1049562150</v>
      </c>
      <c r="J9" s="11">
        <v>60</v>
      </c>
      <c r="K9" s="11" t="s">
        <v>25</v>
      </c>
      <c r="L9" s="11">
        <v>222</v>
      </c>
      <c r="M9" s="20" t="s">
        <v>27</v>
      </c>
      <c r="N9" s="19">
        <v>4738372</v>
      </c>
      <c r="O9" s="19">
        <v>1051918584</v>
      </c>
      <c r="P9" s="11">
        <v>90</v>
      </c>
      <c r="Q9" s="11" t="s">
        <v>29</v>
      </c>
      <c r="R9" s="11">
        <v>204</v>
      </c>
      <c r="S9" s="21" t="s">
        <v>31</v>
      </c>
      <c r="T9" s="19">
        <v>5156627</v>
      </c>
      <c r="U9" s="19">
        <v>1051951908</v>
      </c>
      <c r="V9" s="11" t="s">
        <v>33</v>
      </c>
      <c r="W9" s="11" t="s">
        <v>34</v>
      </c>
      <c r="X9" s="11">
        <v>144</v>
      </c>
      <c r="Y9" s="21" t="s">
        <v>36</v>
      </c>
      <c r="Z9" s="19">
        <v>6752298</v>
      </c>
      <c r="AA9" s="19">
        <v>972330912</v>
      </c>
      <c r="AB9" s="11" t="s">
        <v>37</v>
      </c>
      <c r="AC9" s="11" t="s">
        <v>25</v>
      </c>
      <c r="AD9" s="11">
        <v>150</v>
      </c>
      <c r="AE9" s="12" t="s">
        <v>39</v>
      </c>
      <c r="AF9" s="19">
        <v>6896766</v>
      </c>
      <c r="AG9" s="19">
        <v>1034514900</v>
      </c>
      <c r="AH9" s="18" t="s">
        <v>41</v>
      </c>
      <c r="AI9" s="18" t="s">
        <v>25</v>
      </c>
      <c r="AJ9" s="11">
        <v>222</v>
      </c>
      <c r="AK9" s="21" t="s">
        <v>43</v>
      </c>
      <c r="AL9" s="19">
        <v>4739851.6756756753</v>
      </c>
      <c r="AM9" s="22">
        <v>1052247071.9999999</v>
      </c>
      <c r="AN9" s="11" t="s">
        <v>45</v>
      </c>
      <c r="AO9" s="11" t="s">
        <v>25</v>
      </c>
      <c r="AP9" s="24">
        <f>MAX(F9,L9,R9,X9,AD9,AJ9)</f>
        <v>222</v>
      </c>
      <c r="AQ9" s="25">
        <f>+O9</f>
        <v>1051918584</v>
      </c>
      <c r="AR9" s="26" t="str">
        <f>IF(AP9=F9,$F$7,IF(AP9=L9,$L$7,IF(AP9=R9,$R$7,IF(AP9=X9,$X$7,IF(AP9=AD9,$AD$7,IF(AP9=AJ9,$AJ$7,""))))))</f>
        <v>GTI ALBERTO ALVAREZ LOPEZ SAS
NIT 901.039.927-1</v>
      </c>
    </row>
    <row r="10" spans="1:44" ht="105" x14ac:dyDescent="0.25">
      <c r="A10" s="8">
        <v>2</v>
      </c>
      <c r="B10" s="11" t="s">
        <v>14</v>
      </c>
      <c r="C10" s="12" t="s">
        <v>20</v>
      </c>
      <c r="D10" s="15" t="s">
        <v>19</v>
      </c>
      <c r="E10" s="11" t="s">
        <v>13</v>
      </c>
      <c r="F10" s="11">
        <v>263</v>
      </c>
      <c r="G10" s="11" t="s">
        <v>20</v>
      </c>
      <c r="H10" s="19">
        <v>841330</v>
      </c>
      <c r="I10" s="19">
        <v>221269790</v>
      </c>
      <c r="J10" s="11">
        <v>60</v>
      </c>
      <c r="K10" s="11" t="s">
        <v>25</v>
      </c>
      <c r="L10" s="11">
        <v>289</v>
      </c>
      <c r="M10" s="20" t="s">
        <v>28</v>
      </c>
      <c r="N10" s="19">
        <v>766610</v>
      </c>
      <c r="O10" s="19">
        <v>221550290</v>
      </c>
      <c r="P10" s="11">
        <v>90</v>
      </c>
      <c r="Q10" s="11" t="s">
        <v>29</v>
      </c>
      <c r="R10" s="11">
        <v>270</v>
      </c>
      <c r="S10" s="21" t="s">
        <v>28</v>
      </c>
      <c r="T10" s="19">
        <v>819553</v>
      </c>
      <c r="U10" s="19">
        <v>221279310</v>
      </c>
      <c r="V10" s="11" t="s">
        <v>33</v>
      </c>
      <c r="W10" s="11" t="s">
        <v>34</v>
      </c>
      <c r="X10" s="27"/>
      <c r="Y10" s="28"/>
      <c r="Z10" s="29"/>
      <c r="AA10" s="29"/>
      <c r="AB10" s="27"/>
      <c r="AC10" s="27"/>
      <c r="AD10" s="32">
        <v>150</v>
      </c>
      <c r="AE10" s="12" t="s">
        <v>40</v>
      </c>
      <c r="AF10" s="19">
        <v>1588286</v>
      </c>
      <c r="AG10" s="19">
        <v>238242900</v>
      </c>
      <c r="AH10" s="18" t="s">
        <v>41</v>
      </c>
      <c r="AI10" s="18" t="s">
        <v>25</v>
      </c>
      <c r="AJ10" s="11">
        <v>222</v>
      </c>
      <c r="AK10" s="21" t="s">
        <v>44</v>
      </c>
      <c r="AL10" s="19">
        <v>998442.16216216213</v>
      </c>
      <c r="AM10" s="22">
        <v>221654160</v>
      </c>
      <c r="AN10" s="11" t="s">
        <v>45</v>
      </c>
      <c r="AO10" s="11" t="s">
        <v>25</v>
      </c>
      <c r="AP10" s="24">
        <f>MAX(F10,L10,R10,X10,AD10,AJ10)</f>
        <v>289</v>
      </c>
      <c r="AQ10" s="25">
        <f>+O10</f>
        <v>221550290</v>
      </c>
      <c r="AR10" s="26" t="str">
        <f>IF(AP10=F10,$F$7,IF(AP10=L10,$L$7,IF(AP10=R10,$R$7,IF(AP10=X10,$X$7,IF(AP10=AD10,$AD$7,IF(AP10=AJ10,$AJ$7,""))))))</f>
        <v>GTI ALBERTO ALVAREZ LOPEZ SAS
NIT 901.039.927-1</v>
      </c>
    </row>
    <row r="11" spans="1:44" x14ac:dyDescent="0.25">
      <c r="A11" s="39" t="s">
        <v>15</v>
      </c>
      <c r="B11" s="39"/>
      <c r="C11" s="39"/>
      <c r="D11" s="39"/>
      <c r="E11" s="39"/>
      <c r="F11" s="39"/>
      <c r="G11" s="17"/>
      <c r="H11" s="17"/>
      <c r="I11" s="13">
        <f>SUM(I9:I10)</f>
        <v>1270831940</v>
      </c>
      <c r="M11" s="17"/>
      <c r="N11" s="17"/>
      <c r="O11" s="13">
        <f>SUM(O9:O10)</f>
        <v>1273468874</v>
      </c>
      <c r="S11" s="17"/>
      <c r="T11" s="17"/>
      <c r="U11" s="13">
        <f t="shared" ref="U11" si="0">SUM(U9:U10)</f>
        <v>1273231218</v>
      </c>
      <c r="Y11" s="17"/>
      <c r="Z11" s="17"/>
      <c r="AA11" s="13">
        <f t="shared" ref="AA11" si="1">SUM(AA9:AA10)</f>
        <v>972330912</v>
      </c>
      <c r="AE11" s="17"/>
      <c r="AF11" s="17"/>
      <c r="AG11" s="13">
        <f>SUM(AG9:AG10)</f>
        <v>1272757800</v>
      </c>
      <c r="AK11" s="17"/>
      <c r="AL11" s="17"/>
      <c r="AM11" s="13">
        <f>SUM(AM9:AM10)</f>
        <v>1273901232</v>
      </c>
      <c r="AQ11" s="30">
        <f>+AQ10+AQ9</f>
        <v>1273468874</v>
      </c>
    </row>
    <row r="12" spans="1:44" x14ac:dyDescent="0.25">
      <c r="A12" s="37"/>
      <c r="B12" s="37"/>
      <c r="C12" s="37"/>
      <c r="D12" s="37"/>
      <c r="E12" s="37"/>
      <c r="F12" s="37"/>
      <c r="G12" s="37"/>
      <c r="H12" s="37"/>
      <c r="I12" s="37"/>
      <c r="AL12" s="23"/>
    </row>
    <row r="13" spans="1:44" x14ac:dyDescent="0.25">
      <c r="AL13" s="23"/>
    </row>
    <row r="17" spans="1:1" x14ac:dyDescent="0.25">
      <c r="A17" s="14">
        <v>0</v>
      </c>
    </row>
    <row r="18" spans="1:1" x14ac:dyDescent="0.25">
      <c r="A18" s="14">
        <v>0.05</v>
      </c>
    </row>
    <row r="19" spans="1:1" x14ac:dyDescent="0.25">
      <c r="A19" s="14">
        <v>0.1</v>
      </c>
    </row>
    <row r="20" spans="1:1" x14ac:dyDescent="0.25">
      <c r="A20" s="14">
        <v>0.19</v>
      </c>
    </row>
  </sheetData>
  <mergeCells count="14">
    <mergeCell ref="A12:I12"/>
    <mergeCell ref="A1:K1"/>
    <mergeCell ref="A2:K2"/>
    <mergeCell ref="A3:K3"/>
    <mergeCell ref="A4:K4"/>
    <mergeCell ref="A6:B6"/>
    <mergeCell ref="A11:F11"/>
    <mergeCell ref="A7:E7"/>
    <mergeCell ref="F7:K7"/>
    <mergeCell ref="L7:Q7"/>
    <mergeCell ref="R7:W7"/>
    <mergeCell ref="X7:AC7"/>
    <mergeCell ref="AD7:AI7"/>
    <mergeCell ref="AJ7:AO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2022-11-10T20:09:50Z</dcterms:created>
  <dcterms:modified xsi:type="dcterms:W3CDTF">2022-11-30T22:02:33Z</dcterms:modified>
</cp:coreProperties>
</file>