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INVITACIONES PÚBLICAS\EQUIPOS DE CÓMPUTO Y ACCESORIOS\EVALUACIONES\"/>
    </mc:Choice>
  </mc:AlternateContent>
  <bookViews>
    <workbookView xWindow="0" yWindow="0" windowWidth="26880" windowHeight="1119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0" i="1" l="1"/>
  <c r="AD10" i="1" s="1"/>
  <c r="AB11" i="1"/>
  <c r="AC11" i="1" s="1"/>
  <c r="AD11" i="1" s="1"/>
  <c r="CI11" i="1"/>
  <c r="CI10" i="1"/>
  <c r="CK11" i="1" l="1"/>
  <c r="CM11" i="1" s="1"/>
  <c r="CK10" i="1"/>
  <c r="CM10" i="1" s="1"/>
  <c r="CJ10" i="1"/>
  <c r="CJ11" i="1"/>
  <c r="CD10" i="1" l="1"/>
  <c r="CE10" i="1" s="1"/>
  <c r="CF10" i="1" s="1"/>
  <c r="CD11" i="1"/>
  <c r="CE11" i="1"/>
  <c r="CF11" i="1" s="1"/>
  <c r="CF12" i="1" l="1"/>
  <c r="AK10" i="1" l="1"/>
  <c r="AL10" i="1" s="1"/>
  <c r="AM10" i="1" s="1"/>
  <c r="AT10" i="1"/>
  <c r="AU10" i="1" s="1"/>
  <c r="AV10" i="1" s="1"/>
  <c r="BE12" i="1"/>
  <c r="BU10" i="1"/>
  <c r="BV10" i="1" s="1"/>
  <c r="BW10" i="1" s="1"/>
  <c r="AK11" i="1"/>
  <c r="AL11" i="1" s="1"/>
  <c r="AM11" i="1" s="1"/>
  <c r="AT11" i="1"/>
  <c r="AU11" i="1"/>
  <c r="AV11" i="1" s="1"/>
  <c r="BU11" i="1"/>
  <c r="BV11" i="1" s="1"/>
  <c r="BW11" i="1" s="1"/>
  <c r="BW12" i="1" s="1"/>
  <c r="AV12" i="1" l="1"/>
  <c r="AM12" i="1"/>
  <c r="U12" i="1"/>
  <c r="BN12" i="1"/>
  <c r="AD12" i="1"/>
  <c r="L12" i="1" l="1"/>
</calcChain>
</file>

<file path=xl/comments1.xml><?xml version="1.0" encoding="utf-8"?>
<comments xmlns="http://schemas.openxmlformats.org/spreadsheetml/2006/main">
  <authors>
    <author>Hewlett-Packard Company</author>
  </authors>
  <commentList>
    <comment ref="F10" authorId="0" shapeId="0">
      <text>
        <r>
          <rPr>
            <sz val="9"/>
            <color indexed="81"/>
            <rFont val="Tahoma"/>
            <family val="2"/>
          </rPr>
          <t xml:space="preserve">La cantidad de equipos de cómputo a comprar será los que se puedan adquirir sin exceder el presupuesto oficial del ítem , cumpliendo con todos los requisitos legales, financieros y técnicos.
</t>
        </r>
      </text>
    </comment>
    <comment ref="F11" authorId="0" shapeId="0">
      <text>
        <r>
          <rPr>
            <sz val="9"/>
            <color indexed="81"/>
            <rFont val="Tahoma"/>
            <family val="2"/>
          </rPr>
          <t xml:space="preserve">La cantidad de pantallas a comprar será los que se puedan adquirir sin exceder el presupuesto oficial del ítem ,cumpliendo con todos los requisitos legales, financieros y técnicos.
</t>
        </r>
      </text>
    </comment>
  </commentList>
</comments>
</file>

<file path=xl/sharedStrings.xml><?xml version="1.0" encoding="utf-8"?>
<sst xmlns="http://schemas.openxmlformats.org/spreadsheetml/2006/main" count="143" uniqueCount="57">
  <si>
    <t xml:space="preserve">UNIVERSIDAD TECNOLÓGICA DE PEREIRA </t>
  </si>
  <si>
    <t>ÍTEM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</si>
  <si>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</si>
  <si>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</si>
  <si>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</si>
  <si>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</si>
  <si>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</si>
  <si>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</si>
  <si>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</si>
  <si>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</si>
  <si>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</si>
  <si>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</si>
  <si>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</si>
  <si>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</si>
  <si>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INVITACIÓN PÚBLICA BS 12 DE 2023</t>
  </si>
  <si>
    <t xml:space="preserve">COMPRA DE EQUIPOS, PERIFÉRICOS Y ACCESORIOS DE CÓMPUTO </t>
  </si>
  <si>
    <t>NOMBREL DEL EQUIPO / PERIFÉRICO O ACCESORIO</t>
  </si>
  <si>
    <t>DESCRIPCIÓN ESPECIFICACIONES</t>
  </si>
  <si>
    <t>MARCA/REF/MODELO</t>
  </si>
  <si>
    <t>Computador procesador Intel Core i9 SFF</t>
  </si>
  <si>
    <t>HP - DELL - Lenovo</t>
  </si>
  <si>
    <t>Pantalla 23.8"</t>
  </si>
  <si>
    <t>Tamano: 23.8"  Resolucion 1920 x 1080  Conectividad HDMI - DP 
Garantía 3 años</t>
  </si>
  <si>
    <t xml:space="preserve">RCTO ENERGY STAR CertifiedElectronic TCO Certified labelingIntel Core i9-12900 2.40G 30MB 16cores 65W Windows 11 Pro 64High End 16GB (1x16GB) DDR54800  Memory 1TB 2280PCIe NVMe Value Solid State  Wired Keyboard  Wired Mouse  Wi-Fi 6 +Bluetooth5.3 WW WLAN HDMI and DP video Output  SFF Warranty 3/3/3  Intel Core i9 Alder Lake Label
GARANTÍA 3 AÑOS INCLUYE OFFICE LTSC 2021 PRO PLUS </t>
  </si>
  <si>
    <t>CUADRO COMPARATIVO</t>
  </si>
  <si>
    <t>B2B TIC SAS 901.003.982</t>
  </si>
  <si>
    <t>3 AÑOS</t>
  </si>
  <si>
    <t>DISTRICOM DE COLOMBIA SAS NIT 816005590-7</t>
  </si>
  <si>
    <t xml:space="preserve">HP 800 G9 
CTO ENERGY STAR CertifiedElectronic TCO Certified labelingIntel Core i9-12900 2.40G 30MB 16cores 65W Windows 11 Pro 64High End 16GB (1x16GB) DDR54800  Memory 1TB 2280PCIe NVMe Value Solid State  Wired Keyboard  Wired Mouse  Wi-Fi 6 +Bluetooth5.3 WW WLAN HDMI and DP video Output  SFF Warranty 3/3/3  Intel Core i9 Alder Lake Label
GARANTÍA 3 AÑOS INCLUYE OFFICE LTSC 2021 PRO PLUS </t>
  </si>
  <si>
    <t>HP P24 G5 FHD Monitor
Tamano: 23.8"  Resolucion 1920 x 1080  Conectividad HDMI - DP 
Garantía 3 años</t>
  </si>
  <si>
    <t>90 días</t>
  </si>
  <si>
    <t>GTI ALBERTO ALVAREZ LOPEZ SAS</t>
  </si>
  <si>
    <t xml:space="preserve">HP 800G9 SFF
RCTO ENERGY STAR CertifiedElectronic TCO Certified labelingIntel Core i9-12900 2.40G 30MB 16cores 65W Windows 11 Pro 64High End 16GB (1x16GB) DDR54800  Memory 1TB 2280PCIe NVMe Value Solid State  Wired Keyboard  Wired Mouse  Wi-Fi 6 +Bluetooth5.3 WW WLAN HDMI and DP video Output  SFF Warranty 3/3/3  Intel Core i9 Alder Lake Label
GARANTÍA 3 AÑOS INCLUYE OFFICE LTSC 2021 PRO PLUS </t>
  </si>
  <si>
    <t>75 DÍAS CALENDARIO</t>
  </si>
  <si>
    <t>GARANTIA 3 AÑOS</t>
  </si>
  <si>
    <t>MICRONET S.A.S. - 815.001.055-6</t>
  </si>
  <si>
    <t xml:space="preserve">HP Z2 G9 SFF Workstation Desktop PC
RCTO ENERGY STAR CertifiedElectronic TCO Certified labelingIntel Core i9-12900 2.40G 30MB 16cores 65W Windows 11 Pro 64High End 16GB (1x16GB) DDR54800  Memory 1TB 2280PCIe NVMe Value Solid State  Wired Keyboard  Wired Mouse  Wi-Fi 6 +Bluetooth5.3 WW WLAN HDMI and DP video Output  SFF Warranty 3/3/3  Intel Core i9 Alder Lake Label
GARANTÍA 3 AÑOS INCLUYE OFFICE LTSC 2021 PRO PLUS </t>
  </si>
  <si>
    <t>HP Z24f G3 FHD Display
Tamano: 23.8"  Resolucion 1920 x 1080  Conectividad HDMI - DP 
Garantía 3 años</t>
  </si>
  <si>
    <t>75 días calendario</t>
  </si>
  <si>
    <t>Garantía 3 años</t>
  </si>
  <si>
    <t>76 días calendario</t>
  </si>
  <si>
    <t>MULTITINTAS.INK SAS
901.378.857-6</t>
  </si>
  <si>
    <t>QUANTYC SAS 901.387.835-2</t>
  </si>
  <si>
    <t>REDCOMPUTO LTDA - NIT. 830.016.004-0</t>
  </si>
  <si>
    <t>SISTETRONICS SAS - 800.230.829-7</t>
  </si>
  <si>
    <t>DELL - OptiPlex 7010 SFF Plus, Intel® Core™ i9-13900 de 13.ª generación (36 MB de caché, 24 núcleos, 32 subprocesos, de 2,00 GHz a 5,20 GHz Turbo, 65 W), Windows 11 Pro, 16 GB, 1 × 16 GB, DDR5, 1 TB, M.2 2230, PCIe NVMe, SSD, Class 35, Teclado con cable Dell KB216, español, Dell MS116 Wired Mouse Black, Realtek Wi-Fi 6 RTL8852BE, 2x2, 802.11ax, MU-MIMO, Bluetooth® wireless card, internal antenna, Optional HDMI Port, 3Y Basic Onsite Service after remote diagnosis with Hardware-Only Support.</t>
  </si>
  <si>
    <t>Dell 24- P2422H, 23.8", Full HD (1080p) 1920 x 1080 a 60 Hz, DisplayPort, VGA, HDMI, Subida USB 3.2 Gen 1, 4 x bajada USB 3.2 Gen 1, 3 años de servicio de intercambio avanzado y garantía de hardware limitada</t>
  </si>
  <si>
    <t>45 dias</t>
  </si>
  <si>
    <t>3 años</t>
  </si>
  <si>
    <t xml:space="preserve">Marca: HP
Referencia: Elite SFF 800 G9
RCTO ENERGY STAR CertifiedElectronic TCO Certified labelingIntel Core i9-12900 2.40G 30MB 16cores 65W Windows 11 Pro 64High End 16GB (1x16GB) DDR54800  Memory 1TB 2280PCIe NVMe Value Solid State  Wired Keyboard  Wired Mouse  Wi-Fi 6 +Bluetooth5.3 WW WLAN HDMI and DP video Output  SFF Warranty 3/3/3  Intel Core i9 Alder Lake Label
GARANTÍA 3 AÑOS INCLUYE OFFICE LTSC 2021 PRO PLUS </t>
  </si>
  <si>
    <t>Marca: HP
Referencia: P24 G5 FHD
Tamano: 23.8"  Resolucion 1920 x 1080  Conectividad HDMI - DP 
Garantía 3 años</t>
  </si>
  <si>
    <t>Sumimas SAS - 830.001.338-1</t>
  </si>
  <si>
    <t>MAYOR CATIDAD DE EQUIPOS</t>
  </si>
  <si>
    <t>VALOR TOTAL IVA INCLUIDO</t>
  </si>
  <si>
    <t>PROVEEDOR</t>
  </si>
  <si>
    <t xml:space="preserve">PRESUPUESTO 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</si>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</sst>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3" applyNumberFormat="1" applyFont="1" applyFill="1" applyBorder="1" applyAlignment="1" applyProtection="1">
      <alignment horizontal="center" vertical="center" wrapText="1"/>
    </xf>
    <xf numFmtId="3" fontId="6" fillId="0" borderId="1" xfId="3" applyNumberFormat="1" applyFont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42" fontId="8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/>
    <xf numFmtId="0" fontId="9" fillId="0" borderId="0" xfId="0" applyFont="1" applyBorder="1" applyAlignment="1"/>
    <xf numFmtId="9" fontId="10" fillId="0" borderId="0" xfId="2" applyFont="1" applyAlignment="1"/>
    <xf numFmtId="0" fontId="3" fillId="0" borderId="0" xfId="0" applyFont="1" applyAlignment="1">
      <alignment horizontal="left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4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4" applyNumberFormat="1" applyFont="1" applyBorder="1" applyAlignment="1">
      <alignment horizontal="center" vertical="center"/>
    </xf>
    <xf numFmtId="42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left" wrapText="1"/>
    </xf>
    <xf numFmtId="0" fontId="2" fillId="2" borderId="0" xfId="0" applyFont="1" applyFill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5" borderId="2" xfId="0" applyFont="1" applyFill="1" applyBorder="1" applyAlignment="1" applyProtection="1">
      <alignment horizontal="center" vertical="center" wrapText="1"/>
    </xf>
    <xf numFmtId="3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42" fontId="4" fillId="5" borderId="1" xfId="1" applyFont="1" applyFill="1" applyBorder="1" applyAlignment="1" applyProtection="1">
      <alignment horizontal="center" vertical="center" wrapText="1"/>
      <protection locked="0"/>
    </xf>
    <xf numFmtId="9" fontId="4" fillId="5" borderId="1" xfId="2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>
      <alignment horizontal="center" vertical="center"/>
    </xf>
  </cellXfs>
  <cellStyles count="5">
    <cellStyle name="Excel Built-in Normal" xfId="3"/>
    <cellStyle name="Moneda" xfId="4" builtinId="4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M26"/>
  <sheetViews>
    <sheetView tabSelected="1" topLeftCell="A4" workbookViewId="0">
      <selection activeCell="CA10" sqref="CA10"/>
    </sheetView>
  </sheetViews>
  <sheetFormatPr baseColWidth="10" defaultRowHeight="12.75" x14ac:dyDescent="0.2"/>
  <cols>
    <col min="1" max="1" width="4.7109375" style="1" bestFit="1" customWidth="1"/>
    <col min="2" max="2" width="19.140625" style="20" customWidth="1"/>
    <col min="3" max="3" width="63.85546875" style="20" customWidth="1"/>
    <col min="4" max="4" width="9.7109375" style="1" bestFit="1" customWidth="1"/>
    <col min="5" max="5" width="11.28515625" style="1" bestFit="1" customWidth="1"/>
    <col min="6" max="6" width="9.140625" style="1" customWidth="1"/>
    <col min="7" max="7" width="29.5703125" style="1" customWidth="1"/>
    <col min="8" max="8" width="14.42578125" style="1" customWidth="1"/>
    <col min="9" max="9" width="14" style="1" customWidth="1"/>
    <col min="10" max="10" width="9.5703125" style="1" customWidth="1"/>
    <col min="11" max="11" width="14.42578125" style="1" customWidth="1"/>
    <col min="12" max="12" width="17.85546875" style="1" customWidth="1"/>
    <col min="13" max="13" width="10.28515625" style="1" customWidth="1"/>
    <col min="14" max="14" width="9.85546875" style="1" customWidth="1"/>
    <col min="15" max="15" width="11.42578125" style="1" customWidth="1"/>
    <col min="16" max="16" width="31" style="1" customWidth="1"/>
    <col min="17" max="20" width="11.42578125" style="1" customWidth="1"/>
    <col min="21" max="21" width="13.42578125" style="1" customWidth="1"/>
    <col min="22" max="24" width="11.42578125" style="1" customWidth="1"/>
    <col min="25" max="25" width="34" style="1" customWidth="1"/>
    <col min="26" max="29" width="11.42578125" style="1" customWidth="1"/>
    <col min="30" max="30" width="13.42578125" style="1" customWidth="1"/>
    <col min="31" max="33" width="11.42578125" style="1" customWidth="1"/>
    <col min="34" max="34" width="34" style="1" customWidth="1"/>
    <col min="35" max="38" width="11.42578125" style="1" customWidth="1"/>
    <col min="39" max="39" width="13.42578125" style="1" customWidth="1"/>
    <col min="40" max="42" width="11.42578125" style="1" customWidth="1"/>
    <col min="43" max="43" width="34" style="1" customWidth="1"/>
    <col min="44" max="44" width="12.140625" style="1" customWidth="1"/>
    <col min="45" max="46" width="11.42578125" style="1" customWidth="1"/>
    <col min="47" max="47" width="12.140625" style="1" customWidth="1"/>
    <col min="48" max="48" width="13.42578125" style="1" customWidth="1"/>
    <col min="49" max="55" width="11.42578125" style="1" customWidth="1"/>
    <col min="56" max="56" width="12.140625" style="1" customWidth="1"/>
    <col min="57" max="57" width="13.42578125" style="1" customWidth="1"/>
    <col min="58" max="60" width="11.42578125" style="1" customWidth="1"/>
    <col min="61" max="61" width="43" style="1" customWidth="1"/>
    <col min="62" max="65" width="11.42578125" style="1" customWidth="1"/>
    <col min="66" max="66" width="13.42578125" style="1" customWidth="1"/>
    <col min="67" max="69" width="11.42578125" style="1" customWidth="1"/>
    <col min="70" max="70" width="37.28515625" style="1" customWidth="1"/>
    <col min="71" max="74" width="11.42578125" style="1" customWidth="1"/>
    <col min="75" max="75" width="13.42578125" style="1" customWidth="1"/>
    <col min="76" max="77" width="11.42578125" style="1" customWidth="1"/>
    <col min="78" max="78" width="11.42578125" style="1"/>
    <col min="79" max="79" width="38.42578125" style="1" bestFit="1" customWidth="1"/>
    <col min="80" max="83" width="11.42578125" style="1"/>
    <col min="84" max="84" width="13.42578125" style="1" bestFit="1" customWidth="1"/>
    <col min="85" max="88" width="11.42578125" style="1"/>
    <col min="89" max="89" width="13.140625" style="1" bestFit="1" customWidth="1"/>
    <col min="90" max="90" width="15.85546875" style="1" bestFit="1" customWidth="1"/>
    <col min="91" max="16384" width="11.42578125" style="1"/>
  </cols>
  <sheetData>
    <row r="1" spans="1:9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91" x14ac:dyDescent="0.2">
      <c r="A2" s="35" t="s">
        <v>14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91" ht="12.75" customHeight="1" x14ac:dyDescent="0.2">
      <c r="A3" s="35" t="s">
        <v>15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91" x14ac:dyDescent="0.2">
      <c r="A4" s="35" t="s">
        <v>24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9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91" x14ac:dyDescent="0.2">
      <c r="A6" s="35"/>
      <c r="B6" s="35"/>
      <c r="C6" s="2"/>
      <c r="D6" s="2"/>
      <c r="E6" s="2"/>
      <c r="F6" s="2"/>
      <c r="G6" s="2"/>
      <c r="H6" s="2"/>
      <c r="I6" s="2"/>
      <c r="J6" s="2"/>
      <c r="K6" s="2"/>
      <c r="L6" s="2"/>
    </row>
    <row r="7" spans="1:91" x14ac:dyDescent="0.2">
      <c r="A7" s="3"/>
      <c r="B7" s="4"/>
      <c r="C7" s="4"/>
      <c r="D7" s="3"/>
      <c r="E7" s="3"/>
      <c r="F7" s="3"/>
      <c r="G7" s="3"/>
      <c r="H7" s="3"/>
      <c r="I7" s="3"/>
      <c r="J7" s="3"/>
      <c r="K7" s="3"/>
      <c r="L7" s="3"/>
    </row>
    <row r="8" spans="1:91" ht="27.75" customHeight="1" x14ac:dyDescent="0.2">
      <c r="A8" s="36"/>
      <c r="B8" s="36"/>
      <c r="C8" s="36"/>
      <c r="D8" s="36"/>
      <c r="E8" s="36"/>
      <c r="F8" s="45" t="s">
        <v>25</v>
      </c>
      <c r="G8" s="45"/>
      <c r="H8" s="45"/>
      <c r="I8" s="45"/>
      <c r="J8" s="45"/>
      <c r="K8" s="45"/>
      <c r="L8" s="45"/>
      <c r="M8" s="45"/>
      <c r="N8" s="45"/>
      <c r="O8" s="45" t="s">
        <v>27</v>
      </c>
      <c r="P8" s="45"/>
      <c r="Q8" s="45"/>
      <c r="R8" s="45"/>
      <c r="S8" s="45"/>
      <c r="T8" s="45"/>
      <c r="U8" s="45"/>
      <c r="V8" s="45"/>
      <c r="W8" s="45"/>
      <c r="X8" s="31" t="s">
        <v>31</v>
      </c>
      <c r="Y8" s="31"/>
      <c r="Z8" s="31"/>
      <c r="AA8" s="31"/>
      <c r="AB8" s="31"/>
      <c r="AC8" s="31"/>
      <c r="AD8" s="31"/>
      <c r="AE8" s="31"/>
      <c r="AF8" s="31"/>
      <c r="AG8" s="31" t="s">
        <v>35</v>
      </c>
      <c r="AH8" s="31"/>
      <c r="AI8" s="31"/>
      <c r="AJ8" s="31"/>
      <c r="AK8" s="31"/>
      <c r="AL8" s="31"/>
      <c r="AM8" s="31"/>
      <c r="AN8" s="31"/>
      <c r="AO8" s="31"/>
      <c r="AP8" s="32" t="s">
        <v>41</v>
      </c>
      <c r="AQ8" s="33"/>
      <c r="AR8" s="33"/>
      <c r="AS8" s="33"/>
      <c r="AT8" s="33"/>
      <c r="AU8" s="33"/>
      <c r="AV8" s="33"/>
      <c r="AW8" s="33"/>
      <c r="AX8" s="33"/>
      <c r="AY8" s="45" t="s">
        <v>42</v>
      </c>
      <c r="AZ8" s="45"/>
      <c r="BA8" s="45"/>
      <c r="BB8" s="45"/>
      <c r="BC8" s="45"/>
      <c r="BD8" s="45"/>
      <c r="BE8" s="45"/>
      <c r="BF8" s="45"/>
      <c r="BG8" s="45"/>
      <c r="BH8" s="45" t="s">
        <v>43</v>
      </c>
      <c r="BI8" s="45"/>
      <c r="BJ8" s="45"/>
      <c r="BK8" s="45"/>
      <c r="BL8" s="45"/>
      <c r="BM8" s="45"/>
      <c r="BN8" s="45"/>
      <c r="BO8" s="45"/>
      <c r="BP8" s="45"/>
      <c r="BQ8" s="31" t="s">
        <v>44</v>
      </c>
      <c r="BR8" s="31"/>
      <c r="BS8" s="31"/>
      <c r="BT8" s="31"/>
      <c r="BU8" s="31"/>
      <c r="BV8" s="31"/>
      <c r="BW8" s="31"/>
      <c r="BX8" s="31"/>
      <c r="BY8" s="31"/>
      <c r="BZ8" s="31" t="s">
        <v>51</v>
      </c>
      <c r="CA8" s="31"/>
      <c r="CB8" s="31"/>
      <c r="CC8" s="31"/>
      <c r="CD8" s="31"/>
      <c r="CE8" s="31"/>
      <c r="CF8" s="31"/>
      <c r="CG8" s="31"/>
      <c r="CH8" s="31"/>
    </row>
    <row r="9" spans="1:91" ht="60.75" customHeight="1" x14ac:dyDescent="0.2">
      <c r="A9" s="5" t="s">
        <v>1</v>
      </c>
      <c r="B9" s="5" t="s">
        <v>16</v>
      </c>
      <c r="C9" s="5" t="s">
        <v>17</v>
      </c>
      <c r="D9" s="5" t="s">
        <v>2</v>
      </c>
      <c r="E9" s="5" t="s">
        <v>18</v>
      </c>
      <c r="F9" s="6" t="s">
        <v>3</v>
      </c>
      <c r="G9" s="7" t="s">
        <v>4</v>
      </c>
      <c r="H9" s="7" t="s">
        <v>5</v>
      </c>
      <c r="I9" s="7" t="s">
        <v>6</v>
      </c>
      <c r="J9" s="7" t="s">
        <v>7</v>
      </c>
      <c r="K9" s="7" t="s">
        <v>8</v>
      </c>
      <c r="L9" s="8" t="s">
        <v>9</v>
      </c>
      <c r="M9" s="9" t="s">
        <v>10</v>
      </c>
      <c r="N9" s="9" t="s">
        <v>11</v>
      </c>
      <c r="O9" s="6" t="s">
        <v>3</v>
      </c>
      <c r="P9" s="7" t="s">
        <v>4</v>
      </c>
      <c r="Q9" s="7" t="s">
        <v>5</v>
      </c>
      <c r="R9" s="7" t="s">
        <v>6</v>
      </c>
      <c r="S9" s="7" t="s">
        <v>7</v>
      </c>
      <c r="T9" s="7" t="s">
        <v>8</v>
      </c>
      <c r="U9" s="8" t="s">
        <v>9</v>
      </c>
      <c r="V9" s="9" t="s">
        <v>10</v>
      </c>
      <c r="W9" s="9" t="s">
        <v>11</v>
      </c>
      <c r="X9" s="6" t="s">
        <v>3</v>
      </c>
      <c r="Y9" s="7" t="s">
        <v>4</v>
      </c>
      <c r="Z9" s="7" t="s">
        <v>5</v>
      </c>
      <c r="AA9" s="7" t="s">
        <v>6</v>
      </c>
      <c r="AB9" s="7" t="s">
        <v>7</v>
      </c>
      <c r="AC9" s="7" t="s">
        <v>8</v>
      </c>
      <c r="AD9" s="8" t="s">
        <v>9</v>
      </c>
      <c r="AE9" s="9" t="s">
        <v>10</v>
      </c>
      <c r="AF9" s="9" t="s">
        <v>11</v>
      </c>
      <c r="AG9" s="6" t="s">
        <v>3</v>
      </c>
      <c r="AH9" s="7" t="s">
        <v>4</v>
      </c>
      <c r="AI9" s="7" t="s">
        <v>5</v>
      </c>
      <c r="AJ9" s="7" t="s">
        <v>6</v>
      </c>
      <c r="AK9" s="7" t="s">
        <v>7</v>
      </c>
      <c r="AL9" s="7" t="s">
        <v>8</v>
      </c>
      <c r="AM9" s="8" t="s">
        <v>9</v>
      </c>
      <c r="AN9" s="9" t="s">
        <v>10</v>
      </c>
      <c r="AO9" s="9" t="s">
        <v>11</v>
      </c>
      <c r="AP9" s="6" t="s">
        <v>3</v>
      </c>
      <c r="AQ9" s="7" t="s">
        <v>4</v>
      </c>
      <c r="AR9" s="7" t="s">
        <v>5</v>
      </c>
      <c r="AS9" s="7" t="s">
        <v>6</v>
      </c>
      <c r="AT9" s="7" t="s">
        <v>7</v>
      </c>
      <c r="AU9" s="7" t="s">
        <v>8</v>
      </c>
      <c r="AV9" s="8" t="s">
        <v>9</v>
      </c>
      <c r="AW9" s="9" t="s">
        <v>10</v>
      </c>
      <c r="AX9" s="9" t="s">
        <v>11</v>
      </c>
      <c r="AY9" s="6" t="s">
        <v>3</v>
      </c>
      <c r="AZ9" s="7" t="s">
        <v>4</v>
      </c>
      <c r="BA9" s="7" t="s">
        <v>5</v>
      </c>
      <c r="BB9" s="7" t="s">
        <v>6</v>
      </c>
      <c r="BC9" s="7" t="s">
        <v>7</v>
      </c>
      <c r="BD9" s="7" t="s">
        <v>8</v>
      </c>
      <c r="BE9" s="8" t="s">
        <v>9</v>
      </c>
      <c r="BF9" s="9" t="s">
        <v>10</v>
      </c>
      <c r="BG9" s="9" t="s">
        <v>11</v>
      </c>
      <c r="BH9" s="6" t="s">
        <v>3</v>
      </c>
      <c r="BI9" s="7" t="s">
        <v>4</v>
      </c>
      <c r="BJ9" s="7" t="s">
        <v>5</v>
      </c>
      <c r="BK9" s="7" t="s">
        <v>6</v>
      </c>
      <c r="BL9" s="7" t="s">
        <v>7</v>
      </c>
      <c r="BM9" s="7" t="s">
        <v>8</v>
      </c>
      <c r="BN9" s="8" t="s">
        <v>9</v>
      </c>
      <c r="BO9" s="9" t="s">
        <v>10</v>
      </c>
      <c r="BP9" s="9" t="s">
        <v>11</v>
      </c>
      <c r="BQ9" s="6" t="s">
        <v>3</v>
      </c>
      <c r="BR9" s="7" t="s">
        <v>4</v>
      </c>
      <c r="BS9" s="7" t="s">
        <v>5</v>
      </c>
      <c r="BT9" s="7" t="s">
        <v>6</v>
      </c>
      <c r="BU9" s="7" t="s">
        <v>7</v>
      </c>
      <c r="BV9" s="7" t="s">
        <v>8</v>
      </c>
      <c r="BW9" s="8" t="s">
        <v>9</v>
      </c>
      <c r="BX9" s="9" t="s">
        <v>10</v>
      </c>
      <c r="BY9" s="9" t="s">
        <v>11</v>
      </c>
      <c r="BZ9" s="6" t="s">
        <v>3</v>
      </c>
      <c r="CA9" s="7" t="s">
        <v>4</v>
      </c>
      <c r="CB9" s="7" t="s">
        <v>5</v>
      </c>
      <c r="CC9" s="7" t="s">
        <v>6</v>
      </c>
      <c r="CD9" s="7" t="s">
        <v>7</v>
      </c>
      <c r="CE9" s="7" t="s">
        <v>8</v>
      </c>
      <c r="CF9" s="8" t="s">
        <v>9</v>
      </c>
      <c r="CG9" s="9" t="s">
        <v>10</v>
      </c>
      <c r="CH9" s="9" t="s">
        <v>11</v>
      </c>
      <c r="CI9" s="9" t="s">
        <v>52</v>
      </c>
      <c r="CJ9" s="9" t="s">
        <v>54</v>
      </c>
      <c r="CK9" s="9" t="s">
        <v>53</v>
      </c>
      <c r="CL9" s="9" t="s">
        <v>55</v>
      </c>
      <c r="CM9" s="9" t="s">
        <v>56</v>
      </c>
    </row>
    <row r="10" spans="1:91" ht="162.75" customHeight="1" x14ac:dyDescent="0.2">
      <c r="A10" s="10">
        <v>1</v>
      </c>
      <c r="B10" s="21" t="s">
        <v>19</v>
      </c>
      <c r="C10" s="22" t="s">
        <v>23</v>
      </c>
      <c r="D10" s="24" t="s">
        <v>12</v>
      </c>
      <c r="E10" s="23" t="s">
        <v>20</v>
      </c>
      <c r="F10" s="39"/>
      <c r="G10" s="40"/>
      <c r="H10" s="41"/>
      <c r="I10" s="42"/>
      <c r="J10" s="41"/>
      <c r="K10" s="41"/>
      <c r="L10" s="41"/>
      <c r="M10" s="43"/>
      <c r="N10" s="43"/>
      <c r="O10" s="39"/>
      <c r="P10" s="40"/>
      <c r="Q10" s="41"/>
      <c r="R10" s="42"/>
      <c r="S10" s="41"/>
      <c r="T10" s="41"/>
      <c r="U10" s="41"/>
      <c r="V10" s="46"/>
      <c r="W10" s="46"/>
      <c r="X10" s="11">
        <v>114</v>
      </c>
      <c r="Y10" s="12" t="s">
        <v>28</v>
      </c>
      <c r="Z10" s="13">
        <v>4522744</v>
      </c>
      <c r="AA10" s="14">
        <v>0.19</v>
      </c>
      <c r="AB10" s="13">
        <v>783038</v>
      </c>
      <c r="AC10" s="13">
        <f t="shared" ref="AC10:AC11" si="0">ROUND(Z10+AB10,0)</f>
        <v>5305782</v>
      </c>
      <c r="AD10" s="13">
        <f>AC10*X10</f>
        <v>604859148</v>
      </c>
      <c r="AE10" s="24" t="s">
        <v>30</v>
      </c>
      <c r="AF10" s="24" t="s">
        <v>26</v>
      </c>
      <c r="AG10" s="11">
        <v>108</v>
      </c>
      <c r="AH10" s="12" t="s">
        <v>32</v>
      </c>
      <c r="AI10" s="13">
        <v>4710000</v>
      </c>
      <c r="AJ10" s="14">
        <v>0.19</v>
      </c>
      <c r="AK10" s="13">
        <f t="shared" ref="AK10:AK11" si="1">AI10*AJ10</f>
        <v>894900</v>
      </c>
      <c r="AL10" s="13">
        <f t="shared" ref="AL10:AL11" si="2">ROUND(AI10+AK10,0)</f>
        <v>5604900</v>
      </c>
      <c r="AM10" s="13">
        <f t="shared" ref="AM10:AM11" si="3">AL10*AG10</f>
        <v>605329200</v>
      </c>
      <c r="AN10" s="28" t="s">
        <v>33</v>
      </c>
      <c r="AO10" s="28" t="s">
        <v>34</v>
      </c>
      <c r="AP10" s="11">
        <v>50</v>
      </c>
      <c r="AQ10" s="12" t="s">
        <v>36</v>
      </c>
      <c r="AR10" s="13">
        <v>10175058</v>
      </c>
      <c r="AS10" s="14">
        <v>0.19</v>
      </c>
      <c r="AT10" s="13">
        <f t="shared" ref="AT10:AT11" si="4">AR10*AS10</f>
        <v>1933261.02</v>
      </c>
      <c r="AU10" s="13">
        <f t="shared" ref="AU10:AU11" si="5">ROUND(AR10+AT10,0)</f>
        <v>12108319</v>
      </c>
      <c r="AV10" s="13">
        <f t="shared" ref="AV10:AV11" si="6">AU10*AP10</f>
        <v>605415950</v>
      </c>
      <c r="AW10" s="28" t="s">
        <v>38</v>
      </c>
      <c r="AX10" s="28" t="s">
        <v>39</v>
      </c>
      <c r="AY10" s="39"/>
      <c r="AZ10" s="40"/>
      <c r="BA10" s="41"/>
      <c r="BB10" s="42"/>
      <c r="BC10" s="41"/>
      <c r="BD10" s="41"/>
      <c r="BE10" s="41"/>
      <c r="BF10" s="46"/>
      <c r="BG10" s="46"/>
      <c r="BH10" s="39"/>
      <c r="BI10" s="40"/>
      <c r="BJ10" s="41"/>
      <c r="BK10" s="42"/>
      <c r="BL10" s="41"/>
      <c r="BM10" s="41"/>
      <c r="BN10" s="41"/>
      <c r="BO10" s="46"/>
      <c r="BP10" s="46"/>
      <c r="BQ10" s="11">
        <v>90</v>
      </c>
      <c r="BR10" s="12" t="s">
        <v>45</v>
      </c>
      <c r="BS10" s="13">
        <v>5633200</v>
      </c>
      <c r="BT10" s="14">
        <v>0.19</v>
      </c>
      <c r="BU10" s="13">
        <f t="shared" ref="BU10:BU11" si="7">BS10*BT10</f>
        <v>1070308</v>
      </c>
      <c r="BV10" s="13">
        <f t="shared" ref="BV10:BV11" si="8">ROUND(BS10+BU10,0)</f>
        <v>6703508</v>
      </c>
      <c r="BW10" s="13">
        <f>BV10*BQ10</f>
        <v>603315720</v>
      </c>
      <c r="BX10" s="24" t="s">
        <v>47</v>
      </c>
      <c r="BY10" s="24" t="s">
        <v>48</v>
      </c>
      <c r="BZ10" s="11">
        <v>106</v>
      </c>
      <c r="CA10" s="12" t="s">
        <v>49</v>
      </c>
      <c r="CB10" s="13">
        <v>4799555</v>
      </c>
      <c r="CC10" s="14">
        <v>0.19</v>
      </c>
      <c r="CD10" s="13">
        <f t="shared" ref="CD10:CD11" si="9">CB10*CC10</f>
        <v>911915.45</v>
      </c>
      <c r="CE10" s="13">
        <f t="shared" ref="CE10:CE11" si="10">ROUND(CB10+CD10,0)</f>
        <v>5711470</v>
      </c>
      <c r="CF10" s="13">
        <f t="shared" ref="CF10:CF11" si="11">CE10*BZ10</f>
        <v>605415820</v>
      </c>
      <c r="CG10" s="24" t="s">
        <v>30</v>
      </c>
      <c r="CH10" s="24" t="s">
        <v>48</v>
      </c>
      <c r="CI10" s="24">
        <f>MAX(F10,O10,X10,AG10,AP10,AY10,BH10,BQ10,BZ10)</f>
        <v>114</v>
      </c>
      <c r="CJ10" s="28" t="str">
        <f>IF(CI10=F10,$F$8,IF(CI10=O10,$O$8,IF(CI10=X10,$X$8,IF(CI10=AG10,$AG$8,IF(CI10=AP10,$AP$8,IF(CI10=AY10,$AY$8,IF(CI10=BH10,$BH$8,IF(CI10=BQ10,$BQ$8,IF(CI10=BZ10,$BZ$8,"")))))))))</f>
        <v>GTI ALBERTO ALVAREZ LOPEZ SAS</v>
      </c>
      <c r="CK10" s="13">
        <f>IF(CI10=F10,L10,IF(CI10=O10,U10,IF(CI10=X10,AD10,IF(CI10=AG10,AM10,IF(CI10=AP10,AV10,IF(CI10=AY10,BE10,IF(CI10=BH10,BN10,IF(CI10=BQ10,BW10,IF(CI10=BZ10,CF10,"")))))))))</f>
        <v>604859148</v>
      </c>
      <c r="CL10" s="29">
        <v>605415954</v>
      </c>
      <c r="CM10" s="30">
        <f>+CL10-CK10</f>
        <v>556806</v>
      </c>
    </row>
    <row r="11" spans="1:91" ht="162.75" customHeight="1" x14ac:dyDescent="0.2">
      <c r="A11" s="10">
        <v>2</v>
      </c>
      <c r="B11" s="21" t="s">
        <v>21</v>
      </c>
      <c r="C11" s="22" t="s">
        <v>22</v>
      </c>
      <c r="D11" s="24" t="s">
        <v>12</v>
      </c>
      <c r="E11" s="26" t="s">
        <v>20</v>
      </c>
      <c r="F11" s="44"/>
      <c r="G11" s="40"/>
      <c r="H11" s="41"/>
      <c r="I11" s="42"/>
      <c r="J11" s="41"/>
      <c r="K11" s="41"/>
      <c r="L11" s="41"/>
      <c r="M11" s="43"/>
      <c r="N11" s="43"/>
      <c r="O11" s="44"/>
      <c r="P11" s="40"/>
      <c r="Q11" s="41"/>
      <c r="R11" s="42"/>
      <c r="S11" s="41"/>
      <c r="T11" s="41"/>
      <c r="U11" s="41"/>
      <c r="V11" s="46"/>
      <c r="W11" s="46"/>
      <c r="X11" s="27">
        <v>134</v>
      </c>
      <c r="Y11" s="12" t="s">
        <v>29</v>
      </c>
      <c r="Z11" s="13">
        <v>503125</v>
      </c>
      <c r="AA11" s="14">
        <v>0.19</v>
      </c>
      <c r="AB11" s="13">
        <f t="shared" ref="AB11" si="12">Z11*AA11</f>
        <v>95593.75</v>
      </c>
      <c r="AC11" s="13">
        <f t="shared" si="0"/>
        <v>598719</v>
      </c>
      <c r="AD11" s="13">
        <f t="shared" ref="AD11" si="13">AC11*X11</f>
        <v>80228346</v>
      </c>
      <c r="AE11" s="24" t="s">
        <v>30</v>
      </c>
      <c r="AF11" s="24" t="s">
        <v>26</v>
      </c>
      <c r="AG11" s="27">
        <v>129</v>
      </c>
      <c r="AH11" s="12" t="s">
        <v>29</v>
      </c>
      <c r="AI11" s="13">
        <v>522000</v>
      </c>
      <c r="AJ11" s="14">
        <v>0.19</v>
      </c>
      <c r="AK11" s="13">
        <f t="shared" si="1"/>
        <v>99180</v>
      </c>
      <c r="AL11" s="13">
        <f t="shared" si="2"/>
        <v>621180</v>
      </c>
      <c r="AM11" s="13">
        <f t="shared" si="3"/>
        <v>80132220</v>
      </c>
      <c r="AN11" s="28" t="s">
        <v>33</v>
      </c>
      <c r="AO11" s="28" t="s">
        <v>34</v>
      </c>
      <c r="AP11" s="27">
        <v>50</v>
      </c>
      <c r="AQ11" s="12" t="s">
        <v>37</v>
      </c>
      <c r="AR11" s="13">
        <v>1348786</v>
      </c>
      <c r="AS11" s="14">
        <v>0.19</v>
      </c>
      <c r="AT11" s="13">
        <f t="shared" si="4"/>
        <v>256269.34</v>
      </c>
      <c r="AU11" s="13">
        <f t="shared" si="5"/>
        <v>1605055</v>
      </c>
      <c r="AV11" s="13">
        <f t="shared" si="6"/>
        <v>80252750</v>
      </c>
      <c r="AW11" s="28" t="s">
        <v>40</v>
      </c>
      <c r="AX11" s="28" t="s">
        <v>39</v>
      </c>
      <c r="AY11" s="44"/>
      <c r="AZ11" s="40"/>
      <c r="BA11" s="41"/>
      <c r="BB11" s="42"/>
      <c r="BC11" s="41"/>
      <c r="BD11" s="41"/>
      <c r="BE11" s="41"/>
      <c r="BF11" s="46"/>
      <c r="BG11" s="46"/>
      <c r="BH11" s="44"/>
      <c r="BI11" s="40"/>
      <c r="BJ11" s="41"/>
      <c r="BK11" s="42"/>
      <c r="BL11" s="41"/>
      <c r="BM11" s="41"/>
      <c r="BN11" s="41"/>
      <c r="BO11" s="46"/>
      <c r="BP11" s="46"/>
      <c r="BQ11" s="27">
        <v>125</v>
      </c>
      <c r="BR11" s="12" t="s">
        <v>46</v>
      </c>
      <c r="BS11" s="13">
        <v>536000</v>
      </c>
      <c r="BT11" s="14">
        <v>0.19</v>
      </c>
      <c r="BU11" s="13">
        <f t="shared" si="7"/>
        <v>101840</v>
      </c>
      <c r="BV11" s="13">
        <f t="shared" si="8"/>
        <v>637840</v>
      </c>
      <c r="BW11" s="13">
        <f t="shared" ref="BW11" si="14">BV11*BQ11</f>
        <v>79730000</v>
      </c>
      <c r="BX11" s="24" t="s">
        <v>47</v>
      </c>
      <c r="BY11" s="24" t="s">
        <v>48</v>
      </c>
      <c r="BZ11" s="27">
        <v>130</v>
      </c>
      <c r="CA11" s="12" t="s">
        <v>50</v>
      </c>
      <c r="CB11" s="13">
        <v>518764</v>
      </c>
      <c r="CC11" s="14">
        <v>0.19</v>
      </c>
      <c r="CD11" s="13">
        <f t="shared" si="9"/>
        <v>98565.16</v>
      </c>
      <c r="CE11" s="13">
        <f t="shared" si="10"/>
        <v>617329</v>
      </c>
      <c r="CF11" s="13">
        <f t="shared" si="11"/>
        <v>80252770</v>
      </c>
      <c r="CG11" s="24" t="s">
        <v>30</v>
      </c>
      <c r="CH11" s="24" t="s">
        <v>48</v>
      </c>
      <c r="CI11" s="24">
        <f>MAX(F11,O11,X11,AG11,AP11,AY11,BH11,BQ11,BZ11)</f>
        <v>134</v>
      </c>
      <c r="CJ11" s="28" t="str">
        <f>IF(CI11=F11,$F$8,IF(CI11=O11,$O$8,IF(CI11=X11,$X$8,IF(CI11=AG11,$AG$8,IF(CI11=AP11,$AP$8,IF(CI11=AY11,$AY$8,IF(CI11=BH11,$BH$8,IF(CI11=BQ11,$BQ$8,IF(CI11=BZ11,$BZ$8,"")))))))))</f>
        <v>GTI ALBERTO ALVAREZ LOPEZ SAS</v>
      </c>
      <c r="CK11" s="13">
        <f>IF(CI11=F11,L11,IF(CI11=O11,U11,IF(CI11=X11,AD11,IF(CI11=AG11,AM11,IF(CI11=AP11,AV11,IF(CI11=AY11,BE11,IF(CI11=BH11,BN11,IF(CI11=BQ11,BW11,IF(CI11=BZ11,CF11,"")))))))))</f>
        <v>80228346</v>
      </c>
      <c r="CL11" s="29">
        <v>80252819</v>
      </c>
      <c r="CM11" s="30">
        <f>+CL11-CK11</f>
        <v>24473</v>
      </c>
    </row>
    <row r="12" spans="1:91" s="16" customFormat="1" ht="27.75" customHeight="1" x14ac:dyDescent="0.25">
      <c r="A12" s="37" t="s">
        <v>13</v>
      </c>
      <c r="B12" s="38"/>
      <c r="C12" s="38"/>
      <c r="D12" s="38"/>
      <c r="E12" s="38"/>
      <c r="F12" s="25"/>
      <c r="G12" s="25"/>
      <c r="H12" s="25"/>
      <c r="I12" s="25"/>
      <c r="J12" s="25"/>
      <c r="K12" s="25"/>
      <c r="L12" s="15">
        <f>SUM(L10:L11)</f>
        <v>0</v>
      </c>
      <c r="O12" s="25"/>
      <c r="P12" s="25"/>
      <c r="Q12" s="25"/>
      <c r="R12" s="25"/>
      <c r="S12" s="25"/>
      <c r="T12" s="25"/>
      <c r="U12" s="15">
        <f t="shared" ref="U12" si="15">SUM(U10:U11)</f>
        <v>0</v>
      </c>
      <c r="X12" s="25"/>
      <c r="Y12" s="25"/>
      <c r="Z12" s="25"/>
      <c r="AA12" s="25"/>
      <c r="AB12" s="25"/>
      <c r="AC12" s="25"/>
      <c r="AD12" s="15">
        <f t="shared" ref="AD12" si="16">SUM(AD10:AD11)</f>
        <v>685087494</v>
      </c>
      <c r="AG12" s="25"/>
      <c r="AH12" s="25"/>
      <c r="AI12" s="25"/>
      <c r="AJ12" s="25"/>
      <c r="AK12" s="25"/>
      <c r="AL12" s="25"/>
      <c r="AM12" s="15">
        <f t="shared" ref="AM12" si="17">SUM(AM10:AM11)</f>
        <v>685461420</v>
      </c>
      <c r="AP12" s="25"/>
      <c r="AQ12" s="25"/>
      <c r="AR12" s="25"/>
      <c r="AS12" s="25"/>
      <c r="AT12" s="25"/>
      <c r="AU12" s="25"/>
      <c r="AV12" s="15">
        <f t="shared" ref="AV12" si="18">SUM(AV10:AV11)</f>
        <v>685668700</v>
      </c>
      <c r="AY12" s="25"/>
      <c r="AZ12" s="25"/>
      <c r="BA12" s="25"/>
      <c r="BB12" s="25"/>
      <c r="BC12" s="25"/>
      <c r="BD12" s="25"/>
      <c r="BE12" s="15">
        <f>SUM(BE10:BE11)</f>
        <v>0</v>
      </c>
      <c r="BH12" s="25"/>
      <c r="BI12" s="25"/>
      <c r="BJ12" s="25"/>
      <c r="BK12" s="25"/>
      <c r="BL12" s="25"/>
      <c r="BM12" s="25"/>
      <c r="BN12" s="15">
        <f t="shared" ref="BN12" si="19">SUM(BN10:BN11)</f>
        <v>0</v>
      </c>
      <c r="BQ12" s="25"/>
      <c r="BR12" s="25"/>
      <c r="BS12" s="25"/>
      <c r="BT12" s="25"/>
      <c r="BU12" s="25"/>
      <c r="BV12" s="25"/>
      <c r="BW12" s="15">
        <f t="shared" ref="BW12" si="20">SUM(BW10:BW11)</f>
        <v>683045720</v>
      </c>
      <c r="BZ12" s="25"/>
      <c r="CA12" s="25"/>
      <c r="CB12" s="25"/>
      <c r="CC12" s="25"/>
      <c r="CD12" s="25"/>
      <c r="CE12" s="25"/>
      <c r="CF12" s="15">
        <f t="shared" ref="CF12" si="21">SUM(CF10:CF11)</f>
        <v>685668590</v>
      </c>
    </row>
    <row r="13" spans="1:91" x14ac:dyDescent="0.2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</row>
    <row r="14" spans="1:91" x14ac:dyDescent="0.2">
      <c r="A14" s="17"/>
      <c r="B14" s="4"/>
      <c r="C14" s="4"/>
      <c r="D14" s="17"/>
      <c r="E14" s="17"/>
      <c r="F14" s="17"/>
      <c r="G14" s="17"/>
      <c r="H14" s="17"/>
      <c r="I14" s="17"/>
      <c r="J14" s="18"/>
      <c r="K14" s="17"/>
      <c r="L14" s="17"/>
    </row>
    <row r="23" spans="1:1" x14ac:dyDescent="0.2">
      <c r="A23" s="19">
        <v>0</v>
      </c>
    </row>
    <row r="24" spans="1:1" x14ac:dyDescent="0.2">
      <c r="A24" s="19">
        <v>0.05</v>
      </c>
    </row>
    <row r="25" spans="1:1" x14ac:dyDescent="0.2">
      <c r="A25" s="19">
        <v>0.1</v>
      </c>
    </row>
    <row r="26" spans="1:1" x14ac:dyDescent="0.2">
      <c r="A26" s="19">
        <v>0.19</v>
      </c>
    </row>
  </sheetData>
  <mergeCells count="17">
    <mergeCell ref="A13:L13"/>
    <mergeCell ref="A1:N1"/>
    <mergeCell ref="A2:N2"/>
    <mergeCell ref="A3:N3"/>
    <mergeCell ref="A4:N4"/>
    <mergeCell ref="A6:B6"/>
    <mergeCell ref="A8:E8"/>
    <mergeCell ref="F8:N8"/>
    <mergeCell ref="A12:E12"/>
    <mergeCell ref="BH8:BP8"/>
    <mergeCell ref="BQ8:BY8"/>
    <mergeCell ref="BZ8:CH8"/>
    <mergeCell ref="O8:W8"/>
    <mergeCell ref="X8:AF8"/>
    <mergeCell ref="AG8:AO8"/>
    <mergeCell ref="AP8:AX8"/>
    <mergeCell ref="AY8:BG8"/>
  </mergeCells>
  <dataValidations count="1">
    <dataValidation type="list" allowBlank="1" showInputMessage="1" showErrorMessage="1" sqref="BK10:BK11 I10:I11 R10:R11 AJ10:AJ11 AS10:AS11 AA10:AA11 BB10:BB11 BT10:BT11 CC10:CC11">
      <formula1>$A$23:$A$26</formula1>
    </dataValidation>
  </dataValidations>
  <pageMargins left="0.7" right="0.7" top="0.75" bottom="0.75" header="0.3" footer="0.3"/>
  <ignoredErrors>
    <ignoredError sqref="AB11:AD11 AC10:AD10 AK10:AM11 AT10:AV11 BU10:BW11 CD10:CF11 CK10:CK11" unlockedFormula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2023-03-22T16:50:47Z</dcterms:created>
  <dcterms:modified xsi:type="dcterms:W3CDTF">2023-11-15T20:32:00Z</dcterms:modified>
</cp:coreProperties>
</file>