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2\INVITACIÓN PÚBLICA CASO 20942 - PROYECTO ICBF\"/>
    </mc:Choice>
  </mc:AlternateContent>
  <bookViews>
    <workbookView xWindow="0" yWindow="0" windowWidth="32205" windowHeight="11400"/>
  </bookViews>
  <sheets>
    <sheet name="Cuadro Comparativ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K9" i="1" l="1"/>
  <c r="FK8" i="1" l="1"/>
  <c r="FL8" i="1" s="1"/>
  <c r="K7" i="1"/>
  <c r="L7" i="1" s="1"/>
  <c r="FK7" i="1" s="1"/>
  <c r="FL7" i="1" s="1"/>
</calcChain>
</file>

<file path=xl/sharedStrings.xml><?xml version="1.0" encoding="utf-8"?>
<sst xmlns="http://schemas.openxmlformats.org/spreadsheetml/2006/main" count="283" uniqueCount="103">
  <si>
    <t xml:space="preserve">UNIVERSIDAD TECNOLOGICA  DE PEREIRA </t>
  </si>
  <si>
    <t>INVITACIÓN PÚBLICA BS- 08 DE 2022 
"COMPRA DE CELULARES Y COMPUTADORES PORTÁTILES EN EL MARCO DEL PROYECTO IMPLEMENTACIÓN DEL PROGRAMA GENERACIONES SACÚDETE MODALIDAD VIRTUAL CONTRATO No. 01017282021 SUSCRITO ENTRE EL INSTITUTO COLOMBIANO DE BIENESTAR FAMILIAR CECILIA DE LA FUENTE DE LLERAS- ICBF Y  LA UNIVERSIDAD TECNOLÓGICA DE PEREIRA "</t>
  </si>
  <si>
    <t>ÍTEM</t>
  </si>
  <si>
    <t>NOMBRE DEL ELEMENTO</t>
  </si>
  <si>
    <t>ESPECIFICACIONES Y/O REFERENCIA</t>
  </si>
  <si>
    <t>MARCA</t>
  </si>
  <si>
    <t>UNIDAD DE MEDIDA</t>
  </si>
  <si>
    <t>CANTIDAD</t>
  </si>
  <si>
    <t>ESPECIFICACIONES OFERTADAS</t>
  </si>
  <si>
    <t>MARCA Y/O REFERENCIA OFERTADA</t>
  </si>
  <si>
    <t>VALOR UNITARIO ANTES DE IVA</t>
  </si>
  <si>
    <t>PORCENTAJE DE IVA</t>
  </si>
  <si>
    <t>VALOR UNITARIO IVA INCLUIDO</t>
  </si>
  <si>
    <t>VALOR TOTAL IVA INCLUIDO</t>
  </si>
  <si>
    <t>TIEMPO DE ENTREGA
( DÍAS CALENDARIO)</t>
  </si>
  <si>
    <t>TIEMPO DE GARANTÍA</t>
  </si>
  <si>
    <t>Celulares</t>
  </si>
  <si>
    <t>Dispositivos de comunicación móvil (teléfonos celulares) Celular Mobile B55 + Tarjeta SD de 32GB. Debe incluir distribución a los departamentos de La Guajira, Cesar,Magdalena, Atlántico, Bolívar, Sucre y Cordoba para 50mentores, 50 inspiradores y 3 coordinadores de nodo.</t>
  </si>
  <si>
    <t>Mobile</t>
  </si>
  <si>
    <t>Unidad</t>
  </si>
  <si>
    <t>Computadores</t>
  </si>
  <si>
    <t>Asus</t>
  </si>
  <si>
    <r>
      <t xml:space="preserve">Portátiles con especificaciones mínimas: Portátil ASUS Consumo X415MA-BV462TS Procesador: IntelÂ® CeleronÂ®N4020 Processor 1.1 GHz (4M Cache, up to 2.8 GHz, 2 cores)Pantalla: 14Â¿ HD (1366 x 768) 16:9 Anti-glare display 200nitsMemoria: 4GB DDR4 SO-DIMM Disco Duro: 128GB M.2 NVMeÂ¿PCIeÂ® 3.0 SSD Graficos: IntelÂ® UHD Graphics 600 Camara WEB:Front-facing VGA camera Conectividad: Wi-Fi5(802.11ac)+Bluetooth 4.1 (Dual band) Sistema Operativo:Windows 10 Home Â¿ Office: Microsoft 365 Personal 1-year included o </t>
    </r>
    <r>
      <rPr>
        <sz val="10"/>
        <color rgb="FFFF0000"/>
        <rFont val="Calibri Light"/>
        <family val="2"/>
        <scheme val="major"/>
      </rPr>
      <t>Equipo de Cómputo Asus de referencia X543MA-DM1336RA</t>
    </r>
  </si>
  <si>
    <t>CUADRO COMPARATIVO</t>
  </si>
  <si>
    <t>EMPRESA</t>
  </si>
  <si>
    <t>B2B TIC SAS
 NIT Nº 901.003.982-1</t>
  </si>
  <si>
    <t>Pantalla: 5.45" FWVGA 480x854 WaterDrop Notch; Sistema operativo: Android 10 Go Edition; Procesador:  MTK 6580 Quad Core 1.2  Ghz, Memoria Ram: 1 GB; Almacenamiento interno: 16 GB hasta 64GB con MicroSD (Incluye SD de 32 GB); Cámara principal: 8 MP + 2 MP Flash LED; Cámara frontal: 5 MP; Batería: 2.500 mAh;  Puerto: Tipo A;  Conectividad: 3G;  SIM Care:  DUAL SIM + Micro SD Garantia: 1 año Adicional:  lector de huella. Obsequio Micro SD de 32GB</t>
  </si>
  <si>
    <t xml:space="preserve">Bmobile B55 
817342017371	
B55 1-16GB BLUE </t>
  </si>
  <si>
    <t>8 días calendario</t>
  </si>
  <si>
    <t>1 AÑO</t>
  </si>
  <si>
    <t>Marca BMOBILE
Tipo Smartphones
Modelo BMOBILE B55
Pantalla Capacitive Touchscreen 5.5”
Dimensiones: 141 x 72 x 10.
Peso: 140 gm
Sistema Operativo: Android 10 (Go Edition)
Cámara principal: 8 MP/Flash – Frontal de 5 MP
Procesador: Mediatek 6580 1,3 GHz
Memoria Interna: 16 GB
Memoria Externa : Micro SD hasta 32 GB
RAM: 1 GB
Batería: 2500 mAh
Conectividad: WiFi/LTE/Bluetooth/GPS.</t>
  </si>
  <si>
    <t>Marca BMOBILE
Modelo BMOBILE B55</t>
  </si>
  <si>
    <t>12 meses</t>
  </si>
  <si>
    <t>CLARYICON SAS 
NIT.  900.442.893-1</t>
  </si>
  <si>
    <t xml:space="preserve">Comunicaciones de Santander  S.A.S    
Nit: 890.205.950-2 </t>
  </si>
  <si>
    <t xml:space="preserve">Bmobile </t>
  </si>
  <si>
    <t>8 dias</t>
  </si>
  <si>
    <t>6 meses</t>
  </si>
  <si>
    <t>CONSEMAD SAS
 NIT. 900.195.190-2</t>
  </si>
  <si>
    <t>DISCOMPUCOL SAS
NIT. 900.032.888-5</t>
  </si>
  <si>
    <t>N/A</t>
  </si>
  <si>
    <t>GTI ALBERTO ALVAREZ LOPEZ SAS
NIT. 901.039.927-1</t>
  </si>
  <si>
    <t>5 días</t>
  </si>
  <si>
    <t>1 año</t>
  </si>
  <si>
    <t>INNOVA SAS
NIT.900.322.232-9</t>
  </si>
  <si>
    <t>Dispositivos de comunicación móvil (teléfonos celulares) Celular Mobile B55 + Tarjeta SD de 32GB</t>
  </si>
  <si>
    <t>Mobile b55 +</t>
  </si>
  <si>
    <t>6 - 8 dias</t>
  </si>
  <si>
    <t>Portátil ASUS Consumo X415MA-BV462TS Procesador: Intel® Celeron® N4020 Processor 1.1 GHz (4M Cache, up to 2.8 GHz, 2 cores) Pantalla: 14" HD (1366 x 768) 16:9 Anti-glare display 200nits Memoria: 4GB DDR4 SO-DIMM Disco Duro: 128GB M.2 NVMe™ PCIe® 3.0 SSD Gráficos: Intel® UHD Graphics 600 Cámara WEB: Front-facing VGA camera Conectividad: Wi-Fi 5(802.11ac)+Bluetooth 4.1 (Dual band) Sistema Operativo: Windows 10 Home - Office: Microsoft 365 Personal 1-year incluye. Garantía: 1 año</t>
  </si>
  <si>
    <t>ASUS  X415MA-BV462TS</t>
  </si>
  <si>
    <t xml:space="preserve">6 - 8 dias </t>
  </si>
  <si>
    <t>JM MULTISISTEMAS SAS 
NIT.900.462.285-9</t>
  </si>
  <si>
    <t>KEY MARKET SAS - EN REORGANIACIÓN 
 NIT 830073623-2</t>
  </si>
  <si>
    <t>Dispositivos de comunicación móvil (teléfonos celulares) Celular Mobile B55 + Tarjeta SD de 32GB. Se incluye distribución a los departamentos de La Guajira, Cesar,Magdalena, Atlántico, Bolívar, Sucre y Cordoba para 50mentores, 50 inspiradores y 3 coordinadores de nodo.
Especificaciones:  3G - Pantalla 5,5" - Camara 8MPX / 5MPX Selfie - Android 10 (Go edition) - QuadCore 1,3 GHz - Tamaño 140,3 x 67,5 x 10,5 mm - Bateria 2500 mAh - 16 GB ROM + 1GB RAM - Mem. Expandible 32 g (Se incluye SD) - WIFI - HotSpot - GPS - Fingerprint</t>
  </si>
  <si>
    <t xml:space="preserve">BMOBILE
Celular Mobile B55 
Incluye Tarjeta SD de 32GB
</t>
  </si>
  <si>
    <t>8 días Calendario</t>
  </si>
  <si>
    <t>1 año por defectos de fabrica</t>
  </si>
  <si>
    <t>MERGE SAS 
NIT. 901.362.177-6</t>
  </si>
  <si>
    <t>Descripción:Bmobile B55 Black Pantalla: 5.45 Pulgadas Fwvga 480X854 Pixeles, Tamaño: 140, 3X67.5X10.5, Memoria 16 Gb Rom/ 1 Gb Ram, Micro Sd &lt;64 Gb, Android 10 Go Edition, Procesador Mtk 6580 Quadcore 1.2 Ghz, Cámara: 8.0 Mpx + 2.0 Mpx Flash Led/Frontal 5.0 Mpx Selfie Flash, Batería: 2500 Mah. 2G: 850/900/1800/1900 - 3G: 850/1900, Wifi, Bluetooth, Finger Print, Hotspot, Gps, Proximity Sensor, Light Sensor, G-Sensor. + Tarjeta SD 32GB.</t>
  </si>
  <si>
    <t xml:space="preserve">Bmobile
Bmobile Smartphone B55 Black
</t>
  </si>
  <si>
    <t>UN AÑO POR DEFECTO DE FABRICA</t>
  </si>
  <si>
    <t>Portátil ASUS  X543MA-DM1336RA Procesador:  Intel® Celeron® N4020 Processor 1.1 GHz (4M Cache, up to 2.8 GHz, 2 cores) Pantalla: 15" FHD (1920 x 1080) 16:9 Anti-glare Memoria: 4GB LPDDR4 on board Disco Duro: 128GB SATA 2.5" SSD Gráficos: Integrados Intel® UHD Graphics Cámara WEB: VGA camera//Without privacy shutter Conectividad: Wi-Fi 5(802.11ac)+Bluetooth 4.2 (Dual band) 2*2 Lector de huella: NO Puertos I/O: 1x 3.5mm Combo Audio Jack; 1x HDMI 1.4//1x USB 3.2 Gen 1 Type-A;2x USB 2.0 Type-A//Micro SD card reader Unidad Óptica: No trae Teclado tipo: Chiclet con teclado numérico integrado Sistema Operativo: Windows 10 Pro - National Academic License Peso: 1,90 Kg Color: Transparent Silver Accesorios: NO Ranuras Expansión (incluye el utilizado): 1x STD 2.5” SATA HDD Garantía: 1 año (1-1-0) a través de los Centros de Servicio autorizados por la marca. QQ2-00008	MICROSOFT 365 PERSONAL 1 AÑO ESD (incluye Word, Excel, PowerPoint, Outlook, Access, Publisher, 1TB OneDrive, 1 hora mensual de Skype, para 1 usuario cada uno con 5 dispositivos)</t>
  </si>
  <si>
    <t>ASUS X543MA-DM1336RA</t>
  </si>
  <si>
    <t>NEX COMPUTER S.A.S.
NIT. 830.110.570-1</t>
  </si>
  <si>
    <t>No presentamos oferta para el Item en mención</t>
  </si>
  <si>
    <t>Portátiles con especificaciones mínimas: Portátil ASUS X543MA-DM1336RA Procesador: Intel Celeron 4020 Processor 1.1 GHz (4M Cache, up to 2.8 GHz, 2 cores)Pantalla: 15" FHD (1920 x 1080) 16:9 Anti-glare display 200nits, Memoria: 4GB DDR4 SO-DIMM, Disco Duro: 128GB M.2 NVMe PCIe 2,5" SSD Graficos: Intel UHD Graphics 600, Camara WEB:Front-facing VGA camera Conectividad: Wi-Fi 5(802.11ac)+Bluetooth 4.2 (Dual band) Sistema Operativo:Windows 10 Pro Office: Microsoft 365 Personal 1-year included</t>
  </si>
  <si>
    <t>Asus
X543MA-DM1336RA</t>
  </si>
  <si>
    <t>Portátiles con especificaciones mínimas: Portátil ASUS Consumo X415MA-BV462TS Procesador: IntelÂ® CeleronÂ®N4020 Processor 1.1 GHz (4M Cache, up to 2.8 GHz, 2 cores)Pantalla: 14Â¿ HD (1366 x 768) 16:9 Anti-glare display 200nitsMemoria: 4GB DDR4 SO-DIMM Disco Duro: 128GB M.2 NVMeÂ¿PCIeÂ® 3.0 SSD Graficos: IntelÂ® UHD Graphics 600 Camara WEB:Front-facing VGA camera Conectividad: Wi-Fi5(802.11ac)+Bluetooth 4.1 (Dual band) Sistema Operativo:Windows 10 Home Â¿ Office: Microsoft 365 Personal 1-year included</t>
  </si>
  <si>
    <t>ASUS X415MA-BV462TS</t>
  </si>
  <si>
    <t>8 DIAS</t>
  </si>
  <si>
    <t>ORIGIN IT SAS  
NIT  900.471.414-0</t>
  </si>
  <si>
    <t>SCALAS S.A.S 
NIT. 900.603.126-2</t>
  </si>
  <si>
    <t xml:space="preserve">Portátil con especificaciones: 
Portátil Asus de referencia X543MA-DM1336RA, Procesador: Intel Celeron N4020 Processor 1.1 GHz (4M Cache, up to 2.8 GHz, 2 cores), Pantalla: 15" FHD (1920 x 1080) 16:9 Anti-glare display, 200 nits, Memoria: 4GB LPDDR4 on board, Disco Duro: 128GB SATA 2.5", Graficos: Intel UHD Graphics 600, Camara WEB: Front-facing camera VGA camera/Without privacy shutter, Conectividad: Wi-Fi 5 (802.11ac) + Bluetooth 4.2 (Dual band) 2*2, Sistema Operativo: Windows 10 Home, 
Office: Microsoft 365 Personal 1-year included. </t>
  </si>
  <si>
    <t>ASUS 
referencia 
X543MA-DM1336RA</t>
  </si>
  <si>
    <t>8 Días calendario</t>
  </si>
  <si>
    <t>1 año
(1-1-0)</t>
  </si>
  <si>
    <t>Comercializadora Semcar SAS 
NIT 900.502.917-8</t>
  </si>
  <si>
    <t>Dispositivos de comunicación móvil (teléfonos celulares) Celular Mobile B55 + Tarjeta SD de 32GB. Debe incluir distribución a los departamentos de La Guajira, Cesar,Magdalena, Atlántico, Bolívar, Sucre y Cordoba para 50mentores, 50 inspiradores y 3 coordinadores de nodo. + 1 año de garantía.</t>
  </si>
  <si>
    <t>B Mobile B55</t>
  </si>
  <si>
    <t>8 (DÍAS CALENDARIO)</t>
  </si>
  <si>
    <t>Portátil ASUS Consumo X415MA-BV462TS Procesador: Intel® Celeron® N4020 Procesador de reloj 1.1 GHz (4M Cache, sube hasta 2.8 GHz, 2 cores) Pantalla: 14" HD (1366 x 768) 16:9 Anti-glare display 200 nits Memoria: 4GB DDR4 SO-DIMM Disco Duro: 128GB M.2 NVMe PCIe® 3.0 SSD Graficos: Intel® UHD Graphics 600 Camara WEB: Front-facing VGA camera Conectividad: Wi-Fi5 (802.11ac) + Bluetooth 4.1 (Dual band) Sistema Operativo: Windows 10 Home Office: Microsoft 365 Personal 1 - año incluido. + 1 año de garantía.</t>
  </si>
  <si>
    <t xml:space="preserve">ASUS X415MA-BV462TS </t>
  </si>
  <si>
    <t>Comercializadora Serle.com SAS 
NIT.800.089.897-4</t>
  </si>
  <si>
    <t>Part No.: B55
Model name: BMOBILE B55
EAN Code: 817342017371 AZUL , 817342017388 NEGRO
Operating System: 
 - Procesador MEDIATEK - MT6580
 - AndroidTM 10 GO Edition
 - Quad-core 1.3GHz
 - G-sensor, proximity sensor (by software)
Top case-color: BLACK / BLUE
Screen Size: 5.5”
Brightness: 150nits
Resolution: HD (1080 x 720) 16:9
Screen-to-body ratio: 81%
Processor: MEDIATEK - MT6580 QUAD CORE 1,3 GHZ
Intergrated GPU: MAIL A7
Expansion Slot (includes used): 128 GB EXPANDIBLE
RAMM MEMORY: 1 GB
Storage: 16 GB EXPANDIBLE HASTA 128 GB VIA MICRO SD
Front camera: 2 MPX
Rear camera: 8 MPX
Wireless:
 - GSM 850/900/1800/1900
 - UMTS B1/B2/B4/B5/B8
 - GPRS, EDGE
 - HSPA+ (21M bit/s DL, 5.76Mbit/s UL)
 - Wi-Fi 802.11b/g/n, HOSPOT
 - Bluetooth 4.0
 - GPS with A-GPS, Micro USB 2.0
 - Micro SIM
3G/4G: 3G
Audio: JACK 3.5”
AC Adapter: 10W AC Adapter, Output: 19V DC, 1.75A, universal, NO CARGA RAPIDA
Battery: LITIO 1500 mAh
Replaceable Battery: Yes
Dimension: 140.3 x 67.5 x 10.5mm
Weight: 153 Grs
Security: Sensor de huella dactilar inteligente</t>
  </si>
  <si>
    <t>BMOBILE B55</t>
  </si>
  <si>
    <t>7 DÍAS</t>
  </si>
  <si>
    <t>Un (1) año, contados a partir de la recepción a satisfacción por el Supervisor</t>
  </si>
  <si>
    <t>5193387 90NB0IR6-M25770 X543MA-DM1336RA 
Portátil ASUS Corporativo Entrada X543MA-DM1336RA Procesador:  Intel® Celeron® N4020 Processor 1.1 GHz (4M Cache, up to 2.8 GHz, 2 cores) Pantalla: 15" FHD (1920 x 1080) 16:9 Anti-glare Memoria: 4GB LPDDR4 on board Disco Duro: 128GB SATA 2.5" SSD Gráficos: Integrados Intel® UHD Graphics Cámara WEB: VGA camera//Without privacy shutter Conectividad: Wi-Fi 5(802.11ac)+Bluetooth 4.2 (Dual band) 2*2 Lector de huella: NO Puertos I/O: 1x 3.5mm Combo Audio Jack; 1x HDMI 1.4//1x USB 3.2 Gen 1 Type-A;2x USB 2.0 Type-A//Micro SD card reader Unidad Óptica: No trae Teclado tipo: Chiclet con teclado numérico integrado. Peso: 1,90 Kg Color: Transparent Silver Accesorios: NO Ranuras Expansión (incluye el utilizado): 1x STD 2.5” SATA HDD. Sistema Operativo: Windows 10 Home Office: Microsoft 365 Personal 1-year included</t>
  </si>
  <si>
    <t>Equipo de Cómputo Asus de referencia X543MA-DM1336RA</t>
  </si>
  <si>
    <t>SERVICIOS DE INGENIERIA APLICADA DE COLOMBIA SAS - NIT. 860.502.347-5</t>
  </si>
  <si>
    <t>SISTETRONICS SAS
NIT.800.230.829-7</t>
  </si>
  <si>
    <t>apoyados en el numeral 1 CONDICIONES GENERALES DE OBLIGATORIO CUMPLIMIENTO, literal d, Sistetronics SAS, no presenta oferta para este item</t>
  </si>
  <si>
    <t>TECHNOLOGY STORE 2006 
NIT: 900.098.340-5</t>
  </si>
  <si>
    <t>TECHNOLOGY WORLD GROUP SAS 
NIT. 900.171.311-3</t>
  </si>
  <si>
    <t>Marca Bmobile
Modelo B55 PRO
Pantalla 5″
Procesador Mediatek 6580 (1.3 GHz)
Sistema Operativo – Android 10
RAM – 1GB
Almacenamiento 16GB
Memoria expandible incluida de 32GB
Cámara posterior 8MP
Cámara frontal – 5MP
Bateria – 2.500 mAh
Dual Sim
Color Negro.</t>
  </si>
  <si>
    <t xml:space="preserve">MOBILE B55 </t>
  </si>
  <si>
    <t>8 DÍAS</t>
  </si>
  <si>
    <t>6 MESES</t>
  </si>
  <si>
    <t>TEK SOLUCIONES TECNOLOGICAS 
NIT. 900.480.656-4</t>
  </si>
  <si>
    <t xml:space="preserve">8 DIAS </t>
  </si>
  <si>
    <t>12 MESES</t>
  </si>
  <si>
    <t>Portátil ASUS Consumo X415MA-BV462TS</t>
  </si>
  <si>
    <t>MINIMO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</si>
</sst>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3" formatCode="_-* #,##0.00_-;\-* #,##0.00_-;_-* &quot;-&quot;??_-;_-@_-"/>
    <numFmt numFmtId="165" formatCode="_-&quot;$&quot;* #,##0_-;\-&quot;$&quot;* #,##0_-;_-&quot;$&quot;* &quot;-&quot;_-;_-@_-"/>
    <numFmt numFmtId="166" formatCode="_-* #,##0_-;\-* #,##0_-;_-* &quot;-&quot;??_-;_-@_-"/>
  </numFmts>
  <fonts count="8"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Times New Roman"/>
      <family val="1"/>
    </font>
    <font>
      <sz val="10"/>
      <color rgb="FF000000"/>
      <name val="Calibri Light"/>
      <family val="2"/>
      <scheme val="major"/>
    </font>
    <font>
      <sz val="10"/>
      <color theme="1"/>
      <name val="Calibri"/>
      <family val="2"/>
      <scheme val="minor"/>
    </font>
    <font>
      <sz val="10"/>
      <color rgb="FFFF0000"/>
      <name val="Calibri Light"/>
      <family val="2"/>
      <scheme val="major"/>
    </font>
    <font>
      <sz val="12"/>
      <color rgb="FF000000"/>
      <name val="Calibri Light"/>
      <family val="2"/>
      <scheme val="major"/>
    </font>
  </fonts>
  <fills count="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4" tint="0.39997558519241921"/>
        <bgColor indexed="64"/>
      </patternFill>
    </fill>
  </fills>
  <borders count="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2" fontId="1" fillId="0" borderId="0" applyFont="0" applyFill="0" applyBorder="0" applyAlignment="0" applyProtection="0"/>
  </cellStyleXfs>
  <cellXfs count="54">
    <xf numFmtId="0" fontId="0" fillId="0" borderId="0" xfId="0"/>
    <xf numFmtId="0" fontId="3" fillId="0" borderId="0" xfId="0" applyFont="1" applyAlignment="1">
      <alignment horizontal="left" vertical="top"/>
    </xf>
    <xf numFmtId="0" fontId="2" fillId="2" borderId="0" xfId="0" applyFont="1" applyFill="1" applyBorder="1" applyAlignment="1" applyProtection="1">
      <alignment horizontal="center" vertical="center"/>
      <protection locked="0"/>
    </xf>
    <xf numFmtId="0" fontId="3" fillId="0" borderId="0" xfId="0" applyFont="1" applyBorder="1"/>
    <xf numFmtId="0" fontId="2" fillId="3" borderId="3"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3" fontId="2" fillId="2" borderId="4" xfId="0" applyNumberFormat="1" applyFont="1" applyFill="1" applyBorder="1" applyAlignment="1" applyProtection="1">
      <alignment horizontal="center" vertical="center" wrapText="1"/>
      <protection locked="0"/>
    </xf>
    <xf numFmtId="3" fontId="2" fillId="2" borderId="3" xfId="0" applyNumberFormat="1" applyFont="1" applyFill="1" applyBorder="1" applyAlignment="1" applyProtection="1">
      <alignment horizontal="center" vertical="center" wrapText="1"/>
      <protection locked="0"/>
    </xf>
    <xf numFmtId="0" fontId="3"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top" wrapText="1"/>
    </xf>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center" vertical="center" wrapText="1"/>
    </xf>
    <xf numFmtId="165" fontId="4" fillId="0" borderId="5"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3" xfId="2"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3" xfId="0" applyFont="1" applyBorder="1" applyAlignment="1">
      <alignment horizontal="left" vertical="center" wrapText="1"/>
    </xf>
    <xf numFmtId="166" fontId="4" fillId="0" borderId="3" xfId="1" applyNumberFormat="1" applyFont="1" applyBorder="1" applyAlignment="1">
      <alignment horizontal="center" vertical="center" wrapText="1"/>
    </xf>
    <xf numFmtId="43" fontId="4" fillId="0" borderId="3" xfId="1" applyFont="1" applyBorder="1" applyAlignment="1">
      <alignment horizontal="center" vertical="center" wrapText="1"/>
    </xf>
    <xf numFmtId="166" fontId="4" fillId="0" borderId="3" xfId="1" applyNumberFormat="1" applyFont="1" applyBorder="1" applyAlignment="1">
      <alignment horizontal="left" vertical="center" wrapText="1"/>
    </xf>
    <xf numFmtId="0" fontId="7" fillId="0" borderId="3" xfId="0" applyFont="1" applyBorder="1" applyAlignment="1">
      <alignment horizontal="left" vertical="top" wrapText="1"/>
    </xf>
    <xf numFmtId="0" fontId="7" fillId="0" borderId="3" xfId="0" applyFont="1" applyBorder="1" applyAlignment="1">
      <alignment horizontal="center" vertical="center" wrapText="1"/>
    </xf>
    <xf numFmtId="166" fontId="7" fillId="0" borderId="3" xfId="1" applyNumberFormat="1" applyFont="1" applyBorder="1" applyAlignment="1">
      <alignment horizontal="center" vertical="center" wrapText="1"/>
    </xf>
    <xf numFmtId="0" fontId="4" fillId="0" borderId="3" xfId="1" applyNumberFormat="1" applyFont="1" applyBorder="1" applyAlignment="1">
      <alignment horizontal="center" vertical="center"/>
    </xf>
    <xf numFmtId="0" fontId="4" fillId="0" borderId="3" xfId="0" applyNumberFormat="1" applyFont="1" applyBorder="1" applyAlignment="1">
      <alignment horizontal="left" vertical="center"/>
    </xf>
    <xf numFmtId="0" fontId="4" fillId="0" borderId="3" xfId="1" applyNumberFormat="1" applyFont="1" applyBorder="1" applyAlignment="1">
      <alignment horizontal="center" vertical="center" wrapText="1"/>
    </xf>
    <xf numFmtId="165" fontId="3" fillId="0" borderId="3" xfId="0" applyNumberFormat="1"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wrapText="1"/>
      <protection locked="0"/>
    </xf>
    <xf numFmtId="0" fontId="4" fillId="4" borderId="3" xfId="0" applyFont="1" applyFill="1" applyBorder="1" applyAlignment="1">
      <alignment horizontal="left" vertical="top" wrapText="1"/>
    </xf>
    <xf numFmtId="0" fontId="4" fillId="4" borderId="3" xfId="0" applyFont="1" applyFill="1" applyBorder="1" applyAlignment="1">
      <alignment horizontal="center" vertical="center" wrapText="1"/>
    </xf>
    <xf numFmtId="165" fontId="4" fillId="4" borderId="3" xfId="2" applyNumberFormat="1" applyFont="1" applyFill="1" applyBorder="1" applyAlignment="1">
      <alignment horizontal="center" vertical="center" wrapText="1"/>
    </xf>
    <xf numFmtId="0" fontId="4" fillId="4" borderId="3" xfId="2" applyNumberFormat="1" applyFont="1" applyFill="1" applyBorder="1" applyAlignment="1">
      <alignment horizontal="center" vertical="center" wrapText="1"/>
    </xf>
    <xf numFmtId="165" fontId="4" fillId="4" borderId="3" xfId="0" applyNumberFormat="1" applyFont="1" applyFill="1" applyBorder="1" applyAlignment="1">
      <alignment horizontal="center" vertical="center" wrapText="1"/>
    </xf>
    <xf numFmtId="166" fontId="4" fillId="4" borderId="3" xfId="1" applyNumberFormat="1" applyFont="1" applyFill="1" applyBorder="1" applyAlignment="1">
      <alignment horizontal="center" vertical="center" wrapText="1"/>
    </xf>
    <xf numFmtId="0" fontId="4" fillId="4" borderId="3" xfId="0" applyFont="1" applyFill="1" applyBorder="1" applyAlignment="1">
      <alignment horizontal="left" vertical="center" wrapText="1"/>
    </xf>
    <xf numFmtId="166" fontId="4" fillId="4" borderId="3" xfId="1" applyNumberFormat="1" applyFont="1" applyFill="1" applyBorder="1" applyAlignment="1">
      <alignment horizontal="left" vertical="center" wrapText="1"/>
    </xf>
    <xf numFmtId="0" fontId="7" fillId="4" borderId="3" xfId="0" applyFont="1" applyFill="1" applyBorder="1" applyAlignment="1">
      <alignment horizontal="left" vertical="top" wrapText="1"/>
    </xf>
    <xf numFmtId="0" fontId="7" fillId="4" borderId="3" xfId="0" applyFont="1" applyFill="1" applyBorder="1" applyAlignment="1">
      <alignment horizontal="center" vertical="center" wrapText="1"/>
    </xf>
    <xf numFmtId="166" fontId="7" fillId="4" borderId="3" xfId="1" applyNumberFormat="1" applyFont="1" applyFill="1" applyBorder="1" applyAlignment="1">
      <alignment horizontal="center" vertical="center" wrapText="1"/>
    </xf>
    <xf numFmtId="43" fontId="4" fillId="4" borderId="3" xfId="1" applyFont="1" applyFill="1" applyBorder="1" applyAlignment="1">
      <alignment horizontal="center" vertical="center" wrapText="1"/>
    </xf>
    <xf numFmtId="0" fontId="4" fillId="4" borderId="3" xfId="1" applyNumberFormat="1" applyFont="1" applyFill="1" applyBorder="1" applyAlignment="1">
      <alignment horizontal="center" vertical="center" wrapText="1"/>
    </xf>
    <xf numFmtId="166" fontId="4" fillId="4" borderId="3" xfId="1" applyNumberFormat="1" applyFont="1" applyFill="1" applyBorder="1" applyAlignment="1">
      <alignment horizontal="center" vertical="center"/>
    </xf>
    <xf numFmtId="0" fontId="4" fillId="4" borderId="3" xfId="1"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165" fontId="3" fillId="0" borderId="0" xfId="0" applyNumberFormat="1" applyFont="1" applyAlignment="1">
      <alignment horizontal="left" vertical="top"/>
    </xf>
  </cellXfs>
  <cellStyles count="3">
    <cellStyle name="Millares" xfId="1" builtinId="3"/>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L9"/>
  <sheetViews>
    <sheetView tabSelected="1" topLeftCell="A7" zoomScale="55" zoomScaleNormal="55" workbookViewId="0">
      <selection activeCell="J8" sqref="J8"/>
    </sheetView>
  </sheetViews>
  <sheetFormatPr baseColWidth="10" defaultRowHeight="12.75" x14ac:dyDescent="0.25"/>
  <cols>
    <col min="1" max="1" width="11.42578125" style="1"/>
    <col min="2" max="2" width="15.7109375" style="1" customWidth="1"/>
    <col min="3" max="3" width="31.85546875" style="1" customWidth="1"/>
    <col min="4" max="4" width="6.85546875" style="1" bestFit="1" customWidth="1"/>
    <col min="5" max="6" width="11.42578125" style="1"/>
    <col min="7" max="7" width="25" style="1" customWidth="1"/>
    <col min="8" max="8" width="15.42578125" style="1" customWidth="1"/>
    <col min="9" max="9" width="16" style="1" customWidth="1"/>
    <col min="10" max="10" width="14" style="1" customWidth="1"/>
    <col min="11" max="11" width="14.7109375" style="1" customWidth="1"/>
    <col min="12" max="12" width="20.140625" style="1" customWidth="1"/>
    <col min="13" max="13" width="13" style="1" customWidth="1"/>
    <col min="14" max="14" width="12" style="1" customWidth="1"/>
    <col min="15" max="15" width="15.85546875" style="1" customWidth="1"/>
    <col min="16" max="16" width="11.42578125" style="1"/>
    <col min="17" max="17" width="12.140625" style="1" bestFit="1" customWidth="1"/>
    <col min="18" max="18" width="11.7109375" style="1" bestFit="1" customWidth="1"/>
    <col min="19" max="19" width="12.140625" style="1" bestFit="1" customWidth="1"/>
    <col min="20" max="20" width="14.140625" style="1" bestFit="1" customWidth="1"/>
    <col min="21" max="22" width="11.42578125" style="1"/>
    <col min="23" max="23" width="15.5703125" style="1" customWidth="1"/>
    <col min="24" max="24" width="11.42578125" style="1"/>
    <col min="25" max="25" width="12.140625" style="1" bestFit="1" customWidth="1"/>
    <col min="26" max="26" width="11.5703125" style="1" bestFit="1" customWidth="1"/>
    <col min="27" max="27" width="12.140625" style="1" bestFit="1" customWidth="1"/>
    <col min="28" max="28" width="14.140625" style="1" bestFit="1" customWidth="1"/>
    <col min="29" max="30" width="11.42578125" style="1"/>
    <col min="31" max="31" width="17.7109375" style="1" customWidth="1"/>
    <col min="32" max="32" width="11.42578125" style="1"/>
    <col min="33" max="33" width="14.140625" style="1" bestFit="1" customWidth="1"/>
    <col min="34" max="34" width="11.7109375" style="1" bestFit="1" customWidth="1"/>
    <col min="35" max="35" width="14.140625" style="1" bestFit="1" customWidth="1"/>
    <col min="36" max="36" width="16.5703125" style="1" bestFit="1" customWidth="1"/>
    <col min="37" max="38" width="11.42578125" style="1"/>
    <col min="39" max="39" width="18.140625" style="1" customWidth="1"/>
    <col min="40" max="40" width="16.7109375" style="1" customWidth="1"/>
    <col min="41" max="41" width="14.42578125" style="1" customWidth="1"/>
    <col min="42" max="43" width="11.5703125" style="1" bestFit="1" customWidth="1"/>
    <col min="44" max="44" width="14.140625" style="1" bestFit="1" customWidth="1"/>
    <col min="45" max="48" width="11.42578125" style="1"/>
    <col min="49" max="49" width="12.140625" style="1" bestFit="1" customWidth="1"/>
    <col min="50" max="50" width="11.5703125" style="1" bestFit="1" customWidth="1"/>
    <col min="51" max="51" width="12.140625" style="1" bestFit="1" customWidth="1"/>
    <col min="52" max="52" width="14.140625" style="1" bestFit="1" customWidth="1"/>
    <col min="53" max="56" width="11.42578125" style="1"/>
    <col min="57" max="57" width="12.140625" style="1" bestFit="1" customWidth="1"/>
    <col min="58" max="58" width="11.5703125" style="1" bestFit="1" customWidth="1"/>
    <col min="59" max="59" width="12.140625" style="1" bestFit="1" customWidth="1"/>
    <col min="60" max="60" width="14.140625" style="1" bestFit="1" customWidth="1"/>
    <col min="61" max="62" width="11.42578125" style="1"/>
    <col min="63" max="63" width="15.85546875" style="1" customWidth="1"/>
    <col min="64" max="64" width="12.140625" style="1" bestFit="1" customWidth="1"/>
    <col min="65" max="65" width="12.42578125" style="1" bestFit="1" customWidth="1"/>
    <col min="66" max="66" width="12.28515625" style="1" bestFit="1" customWidth="1"/>
    <col min="67" max="67" width="14.28515625" style="1" bestFit="1" customWidth="1"/>
    <col min="68" max="68" width="14.42578125" style="1" bestFit="1" customWidth="1"/>
    <col min="69" max="70" width="11.42578125" style="1"/>
    <col min="71" max="71" width="16" style="1" customWidth="1"/>
    <col min="72" max="72" width="11.42578125" style="1"/>
    <col min="73" max="73" width="12.140625" style="1" bestFit="1" customWidth="1"/>
    <col min="74" max="74" width="11.7109375" style="1" bestFit="1" customWidth="1"/>
    <col min="75" max="75" width="12.140625" style="1" bestFit="1" customWidth="1"/>
    <col min="76" max="76" width="14.140625" style="1" bestFit="1" customWidth="1"/>
    <col min="77" max="78" width="11.42578125" style="1"/>
    <col min="79" max="79" width="15.140625" style="1" customWidth="1"/>
    <col min="80" max="80" width="11.42578125" style="1"/>
    <col min="81" max="81" width="12.140625" style="1" bestFit="1" customWidth="1"/>
    <col min="82" max="82" width="11.5703125" style="1" bestFit="1" customWidth="1"/>
    <col min="83" max="84" width="14.140625" style="1" bestFit="1" customWidth="1"/>
    <col min="85" max="85" width="11.5703125" style="1" bestFit="1" customWidth="1"/>
    <col min="86" max="86" width="11.42578125" style="1"/>
    <col min="87" max="87" width="15.85546875" style="1" customWidth="1"/>
    <col min="88" max="88" width="11.42578125" style="1"/>
    <col min="89" max="89" width="12.140625" style="1" bestFit="1" customWidth="1"/>
    <col min="90" max="90" width="11.5703125" style="1" bestFit="1" customWidth="1"/>
    <col min="91" max="91" width="12.140625" style="1" bestFit="1" customWidth="1"/>
    <col min="92" max="92" width="14.5703125" style="1" bestFit="1" customWidth="1"/>
    <col min="93" max="94" width="11.42578125" style="1"/>
    <col min="95" max="95" width="16.42578125" style="1" customWidth="1"/>
    <col min="96" max="96" width="11.42578125" style="1"/>
    <col min="97" max="97" width="12.140625" style="1" bestFit="1" customWidth="1"/>
    <col min="98" max="98" width="11.5703125" style="1" bestFit="1" customWidth="1"/>
    <col min="99" max="99" width="12.140625" style="1" bestFit="1" customWidth="1"/>
    <col min="100" max="100" width="14.140625" style="1" bestFit="1" customWidth="1"/>
    <col min="101" max="104" width="11.42578125" style="1"/>
    <col min="105" max="105" width="12.140625" style="1" bestFit="1" customWidth="1"/>
    <col min="106" max="106" width="11.5703125" style="1" bestFit="1" customWidth="1"/>
    <col min="107" max="107" width="12.140625" style="1" bestFit="1" customWidth="1"/>
    <col min="108" max="108" width="14.140625" style="1" bestFit="1" customWidth="1"/>
    <col min="109" max="112" width="11.42578125" style="1"/>
    <col min="113" max="113" width="12.140625" style="1" bestFit="1" customWidth="1"/>
    <col min="114" max="114" width="11.5703125" style="1" bestFit="1" customWidth="1"/>
    <col min="115" max="115" width="12.140625" style="1" bestFit="1" customWidth="1"/>
    <col min="116" max="116" width="14.140625" style="1" bestFit="1" customWidth="1"/>
    <col min="117" max="120" width="11.42578125" style="1"/>
    <col min="121" max="121" width="12.140625" style="1" bestFit="1" customWidth="1"/>
    <col min="122" max="122" width="11.7109375" style="1" bestFit="1" customWidth="1"/>
    <col min="123" max="123" width="12.140625" style="1" bestFit="1" customWidth="1"/>
    <col min="124" max="124" width="14.140625" style="1" bestFit="1" customWidth="1"/>
    <col min="125" max="126" width="11.42578125" style="1"/>
    <col min="127" max="127" width="41.85546875" style="1" customWidth="1"/>
    <col min="128" max="128" width="11.42578125" style="1"/>
    <col min="129" max="129" width="12.140625" style="1" bestFit="1" customWidth="1"/>
    <col min="130" max="130" width="11.5703125" style="1" bestFit="1" customWidth="1"/>
    <col min="131" max="131" width="12.140625" style="1" bestFit="1" customWidth="1"/>
    <col min="132" max="132" width="14.140625" style="1" bestFit="1" customWidth="1"/>
    <col min="133" max="134" width="11.42578125" style="1"/>
    <col min="135" max="135" width="19" style="1" customWidth="1"/>
    <col min="136" max="136" width="16.140625" style="1" customWidth="1"/>
    <col min="137" max="137" width="12.140625" style="1" bestFit="1" customWidth="1"/>
    <col min="138" max="138" width="11.5703125" style="1" bestFit="1" customWidth="1"/>
    <col min="139" max="139" width="12.140625" style="1" bestFit="1" customWidth="1"/>
    <col min="140" max="140" width="14.140625" style="1" bestFit="1" customWidth="1"/>
    <col min="141" max="141" width="17.42578125" style="1" customWidth="1"/>
    <col min="142" max="142" width="16.42578125" style="1" customWidth="1"/>
    <col min="143" max="143" width="15.5703125" style="1" customWidth="1"/>
    <col min="144" max="152" width="11.42578125" style="1"/>
    <col min="153" max="153" width="12.140625" style="1" bestFit="1" customWidth="1"/>
    <col min="154" max="154" width="11.7109375" style="1" bestFit="1" customWidth="1"/>
    <col min="155" max="155" width="12.140625" style="1" bestFit="1" customWidth="1"/>
    <col min="156" max="156" width="14.140625" style="1" bestFit="1" customWidth="1"/>
    <col min="157" max="160" width="11.42578125" style="1"/>
    <col min="161" max="161" width="12.140625" style="1" bestFit="1" customWidth="1"/>
    <col min="162" max="162" width="11.7109375" style="1" bestFit="1" customWidth="1"/>
    <col min="163" max="163" width="12.140625" style="1" bestFit="1" customWidth="1"/>
    <col min="164" max="164" width="14.140625" style="1" bestFit="1" customWidth="1"/>
    <col min="165" max="165" width="16.5703125" style="1" customWidth="1"/>
    <col min="166" max="166" width="11.42578125" style="1"/>
    <col min="167" max="167" width="18.85546875" style="1" customWidth="1"/>
    <col min="168" max="168" width="16" style="1" customWidth="1"/>
    <col min="169" max="16384" width="11.42578125" style="1"/>
  </cols>
  <sheetData>
    <row r="1" spans="1:168" x14ac:dyDescent="0.25">
      <c r="A1" s="33" t="s">
        <v>0</v>
      </c>
      <c r="B1" s="33"/>
      <c r="C1" s="33"/>
      <c r="D1" s="33"/>
      <c r="E1" s="33"/>
      <c r="F1" s="33"/>
      <c r="G1" s="33"/>
      <c r="H1" s="33"/>
      <c r="I1" s="33"/>
      <c r="J1" s="33"/>
      <c r="K1" s="33"/>
      <c r="L1" s="33"/>
      <c r="M1" s="33"/>
      <c r="N1" s="33"/>
    </row>
    <row r="2" spans="1:168" ht="42.75" customHeight="1" x14ac:dyDescent="0.25">
      <c r="A2" s="36" t="s">
        <v>1</v>
      </c>
      <c r="B2" s="36"/>
      <c r="C2" s="36"/>
      <c r="D2" s="36"/>
      <c r="E2" s="36"/>
      <c r="F2" s="36"/>
      <c r="G2" s="36"/>
      <c r="H2" s="36"/>
      <c r="I2" s="36"/>
      <c r="J2" s="36"/>
      <c r="K2" s="36"/>
      <c r="L2" s="36"/>
      <c r="M2" s="36"/>
      <c r="N2" s="36"/>
    </row>
    <row r="3" spans="1:168" x14ac:dyDescent="0.25">
      <c r="A3" s="33" t="s">
        <v>23</v>
      </c>
      <c r="B3" s="33"/>
      <c r="C3" s="33"/>
      <c r="D3" s="33"/>
      <c r="E3" s="33"/>
      <c r="F3" s="33"/>
      <c r="G3" s="33"/>
      <c r="H3" s="33"/>
      <c r="I3" s="33"/>
      <c r="J3" s="33"/>
      <c r="K3" s="33"/>
      <c r="L3" s="33"/>
      <c r="M3" s="33"/>
      <c r="N3" s="33"/>
    </row>
    <row r="4" spans="1:168" x14ac:dyDescent="0.2">
      <c r="A4" s="34"/>
      <c r="B4" s="35"/>
      <c r="C4" s="35"/>
      <c r="D4" s="35"/>
      <c r="E4" s="35"/>
      <c r="F4" s="35"/>
      <c r="G4" s="33"/>
      <c r="H4" s="33"/>
      <c r="I4" s="33"/>
      <c r="J4" s="33"/>
      <c r="K4" s="33"/>
      <c r="L4" s="33"/>
      <c r="M4" s="2"/>
      <c r="N4" s="3"/>
    </row>
    <row r="5" spans="1:168" ht="36.75" customHeight="1" x14ac:dyDescent="0.25">
      <c r="A5" s="32" t="s">
        <v>24</v>
      </c>
      <c r="B5" s="32"/>
      <c r="C5" s="32"/>
      <c r="D5" s="32"/>
      <c r="E5" s="32"/>
      <c r="F5" s="32"/>
      <c r="G5" s="31" t="s">
        <v>25</v>
      </c>
      <c r="H5" s="32"/>
      <c r="I5" s="32"/>
      <c r="J5" s="32"/>
      <c r="K5" s="32"/>
      <c r="L5" s="32"/>
      <c r="M5" s="32"/>
      <c r="N5" s="32"/>
      <c r="O5" s="31" t="s">
        <v>33</v>
      </c>
      <c r="P5" s="32"/>
      <c r="Q5" s="32"/>
      <c r="R5" s="32"/>
      <c r="S5" s="32"/>
      <c r="T5" s="32"/>
      <c r="U5" s="32"/>
      <c r="V5" s="32"/>
      <c r="W5" s="31" t="s">
        <v>34</v>
      </c>
      <c r="X5" s="32"/>
      <c r="Y5" s="32"/>
      <c r="Z5" s="32"/>
      <c r="AA5" s="32"/>
      <c r="AB5" s="32"/>
      <c r="AC5" s="32"/>
      <c r="AD5" s="32"/>
      <c r="AE5" s="31" t="s">
        <v>38</v>
      </c>
      <c r="AF5" s="32"/>
      <c r="AG5" s="32"/>
      <c r="AH5" s="32"/>
      <c r="AI5" s="32"/>
      <c r="AJ5" s="32"/>
      <c r="AK5" s="32"/>
      <c r="AL5" s="32"/>
      <c r="AM5" s="31" t="s">
        <v>39</v>
      </c>
      <c r="AN5" s="32"/>
      <c r="AO5" s="32"/>
      <c r="AP5" s="32"/>
      <c r="AQ5" s="32"/>
      <c r="AR5" s="32"/>
      <c r="AS5" s="32"/>
      <c r="AT5" s="32"/>
      <c r="AU5" s="31" t="s">
        <v>41</v>
      </c>
      <c r="AV5" s="32"/>
      <c r="AW5" s="32"/>
      <c r="AX5" s="32"/>
      <c r="AY5" s="32"/>
      <c r="AZ5" s="32"/>
      <c r="BA5" s="32"/>
      <c r="BB5" s="32"/>
      <c r="BC5" s="31" t="s">
        <v>44</v>
      </c>
      <c r="BD5" s="32"/>
      <c r="BE5" s="32"/>
      <c r="BF5" s="32"/>
      <c r="BG5" s="32"/>
      <c r="BH5" s="32"/>
      <c r="BI5" s="32"/>
      <c r="BJ5" s="32"/>
      <c r="BK5" s="31" t="s">
        <v>51</v>
      </c>
      <c r="BL5" s="32"/>
      <c r="BM5" s="32"/>
      <c r="BN5" s="32"/>
      <c r="BO5" s="32"/>
      <c r="BP5" s="32"/>
      <c r="BQ5" s="32"/>
      <c r="BR5" s="32"/>
      <c r="BS5" s="31" t="s">
        <v>52</v>
      </c>
      <c r="BT5" s="32"/>
      <c r="BU5" s="32"/>
      <c r="BV5" s="32"/>
      <c r="BW5" s="32"/>
      <c r="BX5" s="32"/>
      <c r="BY5" s="32"/>
      <c r="BZ5" s="32"/>
      <c r="CA5" s="31" t="s">
        <v>57</v>
      </c>
      <c r="CB5" s="32"/>
      <c r="CC5" s="32"/>
      <c r="CD5" s="32"/>
      <c r="CE5" s="32"/>
      <c r="CF5" s="32"/>
      <c r="CG5" s="32"/>
      <c r="CH5" s="32"/>
      <c r="CI5" s="31" t="s">
        <v>63</v>
      </c>
      <c r="CJ5" s="32"/>
      <c r="CK5" s="32"/>
      <c r="CL5" s="32"/>
      <c r="CM5" s="32"/>
      <c r="CN5" s="32"/>
      <c r="CO5" s="32"/>
      <c r="CP5" s="32"/>
      <c r="CQ5" s="31" t="s">
        <v>70</v>
      </c>
      <c r="CR5" s="32"/>
      <c r="CS5" s="32"/>
      <c r="CT5" s="32"/>
      <c r="CU5" s="32"/>
      <c r="CV5" s="32"/>
      <c r="CW5" s="32"/>
      <c r="CX5" s="32"/>
      <c r="CY5" s="31" t="s">
        <v>71</v>
      </c>
      <c r="CZ5" s="32"/>
      <c r="DA5" s="32"/>
      <c r="DB5" s="32"/>
      <c r="DC5" s="32"/>
      <c r="DD5" s="32"/>
      <c r="DE5" s="32"/>
      <c r="DF5" s="32"/>
      <c r="DG5" s="31" t="s">
        <v>76</v>
      </c>
      <c r="DH5" s="32"/>
      <c r="DI5" s="32"/>
      <c r="DJ5" s="32"/>
      <c r="DK5" s="32"/>
      <c r="DL5" s="32"/>
      <c r="DM5" s="32"/>
      <c r="DN5" s="32"/>
      <c r="DO5" s="31" t="s">
        <v>82</v>
      </c>
      <c r="DP5" s="32"/>
      <c r="DQ5" s="32"/>
      <c r="DR5" s="32"/>
      <c r="DS5" s="32"/>
      <c r="DT5" s="32"/>
      <c r="DU5" s="32"/>
      <c r="DV5" s="32"/>
      <c r="DW5" s="32" t="s">
        <v>89</v>
      </c>
      <c r="DX5" s="32"/>
      <c r="DY5" s="32"/>
      <c r="DZ5" s="32"/>
      <c r="EA5" s="32"/>
      <c r="EB5" s="32"/>
      <c r="EC5" s="32"/>
      <c r="ED5" s="32"/>
      <c r="EE5" s="31" t="s">
        <v>90</v>
      </c>
      <c r="EF5" s="32"/>
      <c r="EG5" s="32"/>
      <c r="EH5" s="32"/>
      <c r="EI5" s="32"/>
      <c r="EJ5" s="32"/>
      <c r="EK5" s="32"/>
      <c r="EL5" s="32"/>
      <c r="EM5" s="31" t="s">
        <v>92</v>
      </c>
      <c r="EN5" s="32"/>
      <c r="EO5" s="32"/>
      <c r="EP5" s="32"/>
      <c r="EQ5" s="32"/>
      <c r="ER5" s="32"/>
      <c r="ES5" s="32"/>
      <c r="ET5" s="32"/>
      <c r="EU5" s="31" t="s">
        <v>93</v>
      </c>
      <c r="EV5" s="32"/>
      <c r="EW5" s="32"/>
      <c r="EX5" s="32"/>
      <c r="EY5" s="32"/>
      <c r="EZ5" s="32"/>
      <c r="FA5" s="32"/>
      <c r="FB5" s="32"/>
      <c r="FC5" s="31" t="s">
        <v>98</v>
      </c>
      <c r="FD5" s="32"/>
      <c r="FE5" s="32"/>
      <c r="FF5" s="32"/>
      <c r="FG5" s="32"/>
      <c r="FH5" s="32"/>
      <c r="FI5" s="32"/>
      <c r="FJ5" s="32"/>
    </row>
    <row r="6" spans="1:168" ht="63.75" x14ac:dyDescent="0.25">
      <c r="A6" s="4" t="s">
        <v>2</v>
      </c>
      <c r="B6" s="4" t="s">
        <v>3</v>
      </c>
      <c r="C6" s="4" t="s">
        <v>4</v>
      </c>
      <c r="D6" s="4" t="s">
        <v>5</v>
      </c>
      <c r="E6" s="4" t="s">
        <v>6</v>
      </c>
      <c r="F6" s="5" t="s">
        <v>7</v>
      </c>
      <c r="G6" s="6" t="s">
        <v>8</v>
      </c>
      <c r="H6" s="6" t="s">
        <v>9</v>
      </c>
      <c r="I6" s="6" t="s">
        <v>10</v>
      </c>
      <c r="J6" s="7" t="s">
        <v>11</v>
      </c>
      <c r="K6" s="7" t="s">
        <v>12</v>
      </c>
      <c r="L6" s="7" t="s">
        <v>13</v>
      </c>
      <c r="M6" s="7" t="s">
        <v>14</v>
      </c>
      <c r="N6" s="7" t="s">
        <v>15</v>
      </c>
      <c r="O6" s="6" t="s">
        <v>8</v>
      </c>
      <c r="P6" s="6" t="s">
        <v>9</v>
      </c>
      <c r="Q6" s="6" t="s">
        <v>10</v>
      </c>
      <c r="R6" s="7" t="s">
        <v>11</v>
      </c>
      <c r="S6" s="7" t="s">
        <v>12</v>
      </c>
      <c r="T6" s="7" t="s">
        <v>13</v>
      </c>
      <c r="U6" s="7" t="s">
        <v>14</v>
      </c>
      <c r="V6" s="7" t="s">
        <v>15</v>
      </c>
      <c r="W6" s="6" t="s">
        <v>8</v>
      </c>
      <c r="X6" s="6" t="s">
        <v>9</v>
      </c>
      <c r="Y6" s="6" t="s">
        <v>10</v>
      </c>
      <c r="Z6" s="7" t="s">
        <v>11</v>
      </c>
      <c r="AA6" s="7" t="s">
        <v>12</v>
      </c>
      <c r="AB6" s="7" t="s">
        <v>13</v>
      </c>
      <c r="AC6" s="7" t="s">
        <v>14</v>
      </c>
      <c r="AD6" s="7" t="s">
        <v>15</v>
      </c>
      <c r="AE6" s="6" t="s">
        <v>8</v>
      </c>
      <c r="AF6" s="6" t="s">
        <v>9</v>
      </c>
      <c r="AG6" s="6" t="s">
        <v>10</v>
      </c>
      <c r="AH6" s="7" t="s">
        <v>11</v>
      </c>
      <c r="AI6" s="7" t="s">
        <v>12</v>
      </c>
      <c r="AJ6" s="7" t="s">
        <v>13</v>
      </c>
      <c r="AK6" s="7" t="s">
        <v>14</v>
      </c>
      <c r="AL6" s="7" t="s">
        <v>15</v>
      </c>
      <c r="AM6" s="6" t="s">
        <v>8</v>
      </c>
      <c r="AN6" s="6" t="s">
        <v>9</v>
      </c>
      <c r="AO6" s="6" t="s">
        <v>10</v>
      </c>
      <c r="AP6" s="7" t="s">
        <v>11</v>
      </c>
      <c r="AQ6" s="7" t="s">
        <v>12</v>
      </c>
      <c r="AR6" s="7" t="s">
        <v>13</v>
      </c>
      <c r="AS6" s="7" t="s">
        <v>14</v>
      </c>
      <c r="AT6" s="7" t="s">
        <v>15</v>
      </c>
      <c r="AU6" s="6" t="s">
        <v>8</v>
      </c>
      <c r="AV6" s="6" t="s">
        <v>9</v>
      </c>
      <c r="AW6" s="6" t="s">
        <v>10</v>
      </c>
      <c r="AX6" s="7" t="s">
        <v>11</v>
      </c>
      <c r="AY6" s="7" t="s">
        <v>12</v>
      </c>
      <c r="AZ6" s="7" t="s">
        <v>13</v>
      </c>
      <c r="BA6" s="7" t="s">
        <v>14</v>
      </c>
      <c r="BB6" s="7" t="s">
        <v>15</v>
      </c>
      <c r="BC6" s="6" t="s">
        <v>8</v>
      </c>
      <c r="BD6" s="6" t="s">
        <v>9</v>
      </c>
      <c r="BE6" s="6" t="s">
        <v>10</v>
      </c>
      <c r="BF6" s="7" t="s">
        <v>11</v>
      </c>
      <c r="BG6" s="7" t="s">
        <v>12</v>
      </c>
      <c r="BH6" s="7" t="s">
        <v>13</v>
      </c>
      <c r="BI6" s="7" t="s">
        <v>14</v>
      </c>
      <c r="BJ6" s="7" t="s">
        <v>15</v>
      </c>
      <c r="BK6" s="6" t="s">
        <v>8</v>
      </c>
      <c r="BL6" s="6" t="s">
        <v>9</v>
      </c>
      <c r="BM6" s="6" t="s">
        <v>10</v>
      </c>
      <c r="BN6" s="7" t="s">
        <v>11</v>
      </c>
      <c r="BO6" s="7" t="s">
        <v>12</v>
      </c>
      <c r="BP6" s="7" t="s">
        <v>13</v>
      </c>
      <c r="BQ6" s="7" t="s">
        <v>14</v>
      </c>
      <c r="BR6" s="7" t="s">
        <v>15</v>
      </c>
      <c r="BS6" s="6" t="s">
        <v>8</v>
      </c>
      <c r="BT6" s="6" t="s">
        <v>9</v>
      </c>
      <c r="BU6" s="6" t="s">
        <v>10</v>
      </c>
      <c r="BV6" s="7" t="s">
        <v>11</v>
      </c>
      <c r="BW6" s="7" t="s">
        <v>12</v>
      </c>
      <c r="BX6" s="7" t="s">
        <v>13</v>
      </c>
      <c r="BY6" s="7" t="s">
        <v>14</v>
      </c>
      <c r="BZ6" s="7" t="s">
        <v>15</v>
      </c>
      <c r="CA6" s="6" t="s">
        <v>8</v>
      </c>
      <c r="CB6" s="6" t="s">
        <v>9</v>
      </c>
      <c r="CC6" s="6" t="s">
        <v>10</v>
      </c>
      <c r="CD6" s="7" t="s">
        <v>11</v>
      </c>
      <c r="CE6" s="7" t="s">
        <v>12</v>
      </c>
      <c r="CF6" s="7" t="s">
        <v>13</v>
      </c>
      <c r="CG6" s="7" t="s">
        <v>14</v>
      </c>
      <c r="CH6" s="7" t="s">
        <v>15</v>
      </c>
      <c r="CI6" s="6" t="s">
        <v>8</v>
      </c>
      <c r="CJ6" s="6" t="s">
        <v>9</v>
      </c>
      <c r="CK6" s="6" t="s">
        <v>10</v>
      </c>
      <c r="CL6" s="7" t="s">
        <v>11</v>
      </c>
      <c r="CM6" s="7" t="s">
        <v>12</v>
      </c>
      <c r="CN6" s="7" t="s">
        <v>13</v>
      </c>
      <c r="CO6" s="7" t="s">
        <v>14</v>
      </c>
      <c r="CP6" s="7" t="s">
        <v>15</v>
      </c>
      <c r="CQ6" s="6" t="s">
        <v>8</v>
      </c>
      <c r="CR6" s="6" t="s">
        <v>9</v>
      </c>
      <c r="CS6" s="6" t="s">
        <v>10</v>
      </c>
      <c r="CT6" s="7" t="s">
        <v>11</v>
      </c>
      <c r="CU6" s="7" t="s">
        <v>12</v>
      </c>
      <c r="CV6" s="7" t="s">
        <v>13</v>
      </c>
      <c r="CW6" s="7" t="s">
        <v>14</v>
      </c>
      <c r="CX6" s="7" t="s">
        <v>15</v>
      </c>
      <c r="CY6" s="6" t="s">
        <v>8</v>
      </c>
      <c r="CZ6" s="6" t="s">
        <v>9</v>
      </c>
      <c r="DA6" s="6" t="s">
        <v>10</v>
      </c>
      <c r="DB6" s="7" t="s">
        <v>11</v>
      </c>
      <c r="DC6" s="7" t="s">
        <v>12</v>
      </c>
      <c r="DD6" s="7" t="s">
        <v>13</v>
      </c>
      <c r="DE6" s="7" t="s">
        <v>14</v>
      </c>
      <c r="DF6" s="7" t="s">
        <v>15</v>
      </c>
      <c r="DG6" s="6" t="s">
        <v>8</v>
      </c>
      <c r="DH6" s="6" t="s">
        <v>9</v>
      </c>
      <c r="DI6" s="6" t="s">
        <v>10</v>
      </c>
      <c r="DJ6" s="7" t="s">
        <v>11</v>
      </c>
      <c r="DK6" s="7" t="s">
        <v>12</v>
      </c>
      <c r="DL6" s="7" t="s">
        <v>13</v>
      </c>
      <c r="DM6" s="7" t="s">
        <v>14</v>
      </c>
      <c r="DN6" s="7" t="s">
        <v>15</v>
      </c>
      <c r="DO6" s="6" t="s">
        <v>8</v>
      </c>
      <c r="DP6" s="6" t="s">
        <v>9</v>
      </c>
      <c r="DQ6" s="6" t="s">
        <v>10</v>
      </c>
      <c r="DR6" s="7" t="s">
        <v>11</v>
      </c>
      <c r="DS6" s="7" t="s">
        <v>12</v>
      </c>
      <c r="DT6" s="7" t="s">
        <v>13</v>
      </c>
      <c r="DU6" s="7" t="s">
        <v>14</v>
      </c>
      <c r="DV6" s="7" t="s">
        <v>15</v>
      </c>
      <c r="DW6" s="6" t="s">
        <v>8</v>
      </c>
      <c r="DX6" s="6" t="s">
        <v>9</v>
      </c>
      <c r="DY6" s="6" t="s">
        <v>10</v>
      </c>
      <c r="DZ6" s="7" t="s">
        <v>11</v>
      </c>
      <c r="EA6" s="7" t="s">
        <v>12</v>
      </c>
      <c r="EB6" s="7" t="s">
        <v>13</v>
      </c>
      <c r="EC6" s="7" t="s">
        <v>14</v>
      </c>
      <c r="ED6" s="7" t="s">
        <v>15</v>
      </c>
      <c r="EE6" s="6" t="s">
        <v>8</v>
      </c>
      <c r="EF6" s="6" t="s">
        <v>9</v>
      </c>
      <c r="EG6" s="6" t="s">
        <v>10</v>
      </c>
      <c r="EH6" s="7" t="s">
        <v>11</v>
      </c>
      <c r="EI6" s="7" t="s">
        <v>12</v>
      </c>
      <c r="EJ6" s="7" t="s">
        <v>13</v>
      </c>
      <c r="EK6" s="7" t="s">
        <v>14</v>
      </c>
      <c r="EL6" s="7" t="s">
        <v>15</v>
      </c>
      <c r="EM6" s="6" t="s">
        <v>8</v>
      </c>
      <c r="EN6" s="6" t="s">
        <v>9</v>
      </c>
      <c r="EO6" s="6" t="s">
        <v>10</v>
      </c>
      <c r="EP6" s="7" t="s">
        <v>11</v>
      </c>
      <c r="EQ6" s="7" t="s">
        <v>12</v>
      </c>
      <c r="ER6" s="7" t="s">
        <v>13</v>
      </c>
      <c r="ES6" s="7" t="s">
        <v>14</v>
      </c>
      <c r="ET6" s="7" t="s">
        <v>15</v>
      </c>
      <c r="EU6" s="6" t="s">
        <v>8</v>
      </c>
      <c r="EV6" s="6" t="s">
        <v>9</v>
      </c>
      <c r="EW6" s="6" t="s">
        <v>10</v>
      </c>
      <c r="EX6" s="7" t="s">
        <v>11</v>
      </c>
      <c r="EY6" s="7" t="s">
        <v>12</v>
      </c>
      <c r="EZ6" s="7" t="s">
        <v>13</v>
      </c>
      <c r="FA6" s="7" t="s">
        <v>14</v>
      </c>
      <c r="FB6" s="7" t="s">
        <v>15</v>
      </c>
      <c r="FC6" s="6" t="s">
        <v>8</v>
      </c>
      <c r="FD6" s="6" t="s">
        <v>9</v>
      </c>
      <c r="FE6" s="6" t="s">
        <v>10</v>
      </c>
      <c r="FF6" s="7" t="s">
        <v>11</v>
      </c>
      <c r="FG6" s="7" t="s">
        <v>12</v>
      </c>
      <c r="FH6" s="7" t="s">
        <v>13</v>
      </c>
      <c r="FI6" s="7" t="s">
        <v>14</v>
      </c>
      <c r="FJ6" s="7" t="s">
        <v>15</v>
      </c>
      <c r="FK6" s="7" t="s">
        <v>102</v>
      </c>
      <c r="FL6" s="7" t="s">
        <v>24</v>
      </c>
    </row>
    <row r="7" spans="1:168" ht="409.5" x14ac:dyDescent="0.25">
      <c r="A7" s="8">
        <v>1</v>
      </c>
      <c r="B7" s="9" t="s">
        <v>16</v>
      </c>
      <c r="C7" s="10" t="s">
        <v>17</v>
      </c>
      <c r="D7" s="9" t="s">
        <v>18</v>
      </c>
      <c r="E7" s="9" t="s">
        <v>19</v>
      </c>
      <c r="F7" s="9">
        <v>103</v>
      </c>
      <c r="G7" s="9" t="s">
        <v>26</v>
      </c>
      <c r="H7" s="9" t="s">
        <v>27</v>
      </c>
      <c r="I7" s="16">
        <v>284270</v>
      </c>
      <c r="J7" s="17">
        <v>0</v>
      </c>
      <c r="K7" s="16">
        <f>+I7</f>
        <v>284270</v>
      </c>
      <c r="L7" s="16">
        <f>ROUND(+K7*F7,0)</f>
        <v>29279810</v>
      </c>
      <c r="M7" s="15" t="s">
        <v>28</v>
      </c>
      <c r="N7" s="14" t="s">
        <v>29</v>
      </c>
      <c r="O7" s="9" t="s">
        <v>30</v>
      </c>
      <c r="P7" s="9" t="s">
        <v>31</v>
      </c>
      <c r="Q7" s="19">
        <v>290697.67441860464</v>
      </c>
      <c r="R7" s="19">
        <v>0</v>
      </c>
      <c r="S7" s="19">
        <v>290697.67441860464</v>
      </c>
      <c r="T7" s="19">
        <v>29941860.465116277</v>
      </c>
      <c r="U7" s="9" t="s">
        <v>28</v>
      </c>
      <c r="V7" s="9" t="s">
        <v>32</v>
      </c>
      <c r="W7" s="18" t="s">
        <v>17</v>
      </c>
      <c r="X7" s="18" t="s">
        <v>35</v>
      </c>
      <c r="Y7" s="21">
        <v>244900</v>
      </c>
      <c r="Z7" s="21">
        <v>0</v>
      </c>
      <c r="AA7" s="21">
        <v>244900</v>
      </c>
      <c r="AB7" s="21">
        <v>25224700</v>
      </c>
      <c r="AC7" s="18" t="s">
        <v>36</v>
      </c>
      <c r="AD7" s="18" t="s">
        <v>37</v>
      </c>
      <c r="AE7" s="22" t="s">
        <v>17</v>
      </c>
      <c r="AF7" s="23" t="s">
        <v>18</v>
      </c>
      <c r="AG7" s="24">
        <v>257499.89</v>
      </c>
      <c r="AH7" s="24">
        <v>0</v>
      </c>
      <c r="AI7" s="24">
        <v>257499.89</v>
      </c>
      <c r="AJ7" s="24">
        <v>26522488.670000002</v>
      </c>
      <c r="AK7" s="23">
        <v>8</v>
      </c>
      <c r="AL7" s="23" t="s">
        <v>29</v>
      </c>
      <c r="AM7" s="9" t="s">
        <v>40</v>
      </c>
      <c r="AN7" s="9" t="s">
        <v>40</v>
      </c>
      <c r="AO7" s="9"/>
      <c r="AP7" s="9"/>
      <c r="AQ7" s="9"/>
      <c r="AR7" s="9"/>
      <c r="AS7" s="9"/>
      <c r="AT7" s="9"/>
      <c r="AU7" s="9"/>
      <c r="AV7" s="9"/>
      <c r="AW7" s="9"/>
      <c r="AX7" s="9"/>
      <c r="AY7" s="9"/>
      <c r="AZ7" s="9"/>
      <c r="BA7" s="9"/>
      <c r="BB7" s="9"/>
      <c r="BC7" s="9" t="s">
        <v>45</v>
      </c>
      <c r="BD7" s="9" t="s">
        <v>46</v>
      </c>
      <c r="BE7" s="19">
        <v>285000</v>
      </c>
      <c r="BF7" s="19">
        <v>0</v>
      </c>
      <c r="BG7" s="19">
        <v>285000</v>
      </c>
      <c r="BH7" s="19">
        <v>29355000</v>
      </c>
      <c r="BI7" s="9" t="s">
        <v>47</v>
      </c>
      <c r="BJ7" s="9" t="s">
        <v>29</v>
      </c>
      <c r="BK7" s="25"/>
      <c r="BL7" s="25"/>
      <c r="BM7" s="25"/>
      <c r="BN7" s="25"/>
      <c r="BO7" s="25"/>
      <c r="BP7" s="25"/>
      <c r="BQ7" s="25"/>
      <c r="BR7" s="26"/>
      <c r="BS7" s="9" t="s">
        <v>53</v>
      </c>
      <c r="BT7" s="9" t="s">
        <v>54</v>
      </c>
      <c r="BU7" s="19">
        <v>240000</v>
      </c>
      <c r="BV7" s="19">
        <v>0</v>
      </c>
      <c r="BW7" s="19">
        <v>240000</v>
      </c>
      <c r="BX7" s="19">
        <v>24720000</v>
      </c>
      <c r="BY7" s="9" t="s">
        <v>55</v>
      </c>
      <c r="BZ7" s="9" t="s">
        <v>56</v>
      </c>
      <c r="CA7" s="27" t="s">
        <v>58</v>
      </c>
      <c r="CB7" s="20" t="s">
        <v>59</v>
      </c>
      <c r="CC7" s="19">
        <v>274905</v>
      </c>
      <c r="CD7" s="19">
        <v>0</v>
      </c>
      <c r="CE7" s="19">
        <v>28315215</v>
      </c>
      <c r="CF7" s="19">
        <v>28315215</v>
      </c>
      <c r="CG7" s="19">
        <v>4</v>
      </c>
      <c r="CH7" s="20" t="s">
        <v>60</v>
      </c>
      <c r="CI7" s="9" t="s">
        <v>64</v>
      </c>
      <c r="CJ7" s="9"/>
      <c r="CK7" s="9"/>
      <c r="CL7" s="9"/>
      <c r="CM7" s="9"/>
      <c r="CN7" s="9"/>
      <c r="CO7" s="9"/>
      <c r="CP7" s="9"/>
      <c r="CQ7" s="9"/>
      <c r="CR7" s="9"/>
      <c r="CS7" s="9"/>
      <c r="CT7" s="9"/>
      <c r="CU7" s="9"/>
      <c r="CV7" s="9"/>
      <c r="CW7" s="9"/>
      <c r="CX7" s="9"/>
      <c r="CY7" s="9"/>
      <c r="CZ7" s="9"/>
      <c r="DA7" s="9"/>
      <c r="DB7" s="9"/>
      <c r="DC7" s="9"/>
      <c r="DD7" s="9"/>
      <c r="DE7" s="9"/>
      <c r="DF7" s="9"/>
      <c r="DG7" s="27" t="s">
        <v>77</v>
      </c>
      <c r="DH7" s="19" t="s">
        <v>78</v>
      </c>
      <c r="DI7" s="19">
        <v>220000</v>
      </c>
      <c r="DJ7" s="19">
        <v>0</v>
      </c>
      <c r="DK7" s="19">
        <v>220000</v>
      </c>
      <c r="DL7" s="19">
        <v>22660000</v>
      </c>
      <c r="DM7" s="19" t="s">
        <v>79</v>
      </c>
      <c r="DN7" s="19" t="s">
        <v>43</v>
      </c>
      <c r="DO7" s="9" t="s">
        <v>17</v>
      </c>
      <c r="DP7" s="9" t="s">
        <v>18</v>
      </c>
      <c r="DQ7" s="19">
        <v>262249</v>
      </c>
      <c r="DR7" s="19">
        <v>0</v>
      </c>
      <c r="DS7" s="19">
        <v>262249</v>
      </c>
      <c r="DT7" s="19">
        <v>27011647</v>
      </c>
      <c r="DU7" s="9">
        <v>8</v>
      </c>
      <c r="DV7" s="9" t="s">
        <v>43</v>
      </c>
      <c r="DW7" s="18" t="s">
        <v>83</v>
      </c>
      <c r="DX7" s="18" t="s">
        <v>84</v>
      </c>
      <c r="DY7" s="21">
        <v>239000</v>
      </c>
      <c r="DZ7" s="21">
        <v>0</v>
      </c>
      <c r="EA7" s="21">
        <v>239000</v>
      </c>
      <c r="EB7" s="21">
        <v>24617000</v>
      </c>
      <c r="EC7" s="18" t="s">
        <v>85</v>
      </c>
      <c r="ED7" s="18" t="s">
        <v>86</v>
      </c>
      <c r="EE7" s="9" t="s">
        <v>91</v>
      </c>
      <c r="EF7" s="9" t="s">
        <v>91</v>
      </c>
      <c r="EG7" s="9"/>
      <c r="EH7" s="9"/>
      <c r="EI7" s="9"/>
      <c r="EJ7" s="9"/>
      <c r="EK7" s="9" t="s">
        <v>91</v>
      </c>
      <c r="EL7" s="9" t="s">
        <v>91</v>
      </c>
      <c r="EM7" s="37"/>
      <c r="EN7" s="37"/>
      <c r="EO7" s="37"/>
      <c r="EP7" s="37"/>
      <c r="EQ7" s="37"/>
      <c r="ER7" s="37"/>
      <c r="ES7" s="37"/>
      <c r="ET7" s="37"/>
      <c r="EU7" s="18" t="s">
        <v>94</v>
      </c>
      <c r="EV7" s="18" t="s">
        <v>95</v>
      </c>
      <c r="EW7" s="21">
        <v>272895</v>
      </c>
      <c r="EX7" s="21">
        <v>0.19</v>
      </c>
      <c r="EY7" s="21">
        <v>324745.05</v>
      </c>
      <c r="EZ7" s="21">
        <v>33448740.149999999</v>
      </c>
      <c r="FA7" s="9" t="s">
        <v>96</v>
      </c>
      <c r="FB7" s="9" t="s">
        <v>97</v>
      </c>
      <c r="FC7" s="9" t="s">
        <v>45</v>
      </c>
      <c r="FD7" s="9" t="s">
        <v>46</v>
      </c>
      <c r="FE7" s="19">
        <v>298500</v>
      </c>
      <c r="FF7" s="19">
        <v>0</v>
      </c>
      <c r="FG7" s="19">
        <v>298500</v>
      </c>
      <c r="FH7" s="19">
        <v>30745500</v>
      </c>
      <c r="FI7" s="9" t="s">
        <v>99</v>
      </c>
      <c r="FJ7" s="9" t="s">
        <v>100</v>
      </c>
      <c r="FK7" s="28">
        <f>MIN(L7,T7,AB7,AJ7,AR7,AZ7,BH7,BP7,BX7,CF7,CN7,CV7,DD7,DL7,DT7,EB7,EJ7,ER7,EZ7,FH7)</f>
        <v>22660000</v>
      </c>
      <c r="FL7" s="29" t="str">
        <f>IF(FK7=L7,$G$5,IF(FK7=T7,$O$5,IF(FK7=AB7,$W$5,IF(FK7=AJ7,$AE$5,IF(FK7=AR7,$AM$5,IF(FK7=AZ7,$AU$5,IF(FK7=BH7,$BC$5,IF(FK7=BP7,$BK$5,IF(FK7=BX7,$BS$5,IF(FK7=CF7,$CA$5,IF(FK7=CN7,$CI$5,IF(FK7=CV7,$CQ$5,IF(FK7=DD7,$CY$5,IF(FK7=DL7,$DG$5,IF(FK7=DT7,$DO$5,IF(FK7=EB7,$DW$5,IF(FK7=EJ7,$EE$5,IF(FK7=ER7,$EM$5,IF(FK7=EZ7,$EU$5,IF(FK7=FH7,$FC$5,""))))))))))))))))))))</f>
        <v>Comercializadora Semcar SAS 
NIT 900.502.917-8</v>
      </c>
    </row>
    <row r="8" spans="1:168" ht="409.5" x14ac:dyDescent="0.25">
      <c r="A8" s="8">
        <v>2</v>
      </c>
      <c r="B8" s="9" t="s">
        <v>20</v>
      </c>
      <c r="C8" s="10" t="s">
        <v>22</v>
      </c>
      <c r="D8" s="9" t="s">
        <v>21</v>
      </c>
      <c r="E8" s="9" t="s">
        <v>19</v>
      </c>
      <c r="F8" s="9">
        <v>103</v>
      </c>
      <c r="G8" s="37"/>
      <c r="H8" s="38"/>
      <c r="I8" s="39"/>
      <c r="J8" s="40"/>
      <c r="K8" s="39"/>
      <c r="L8" s="39"/>
      <c r="M8" s="41"/>
      <c r="N8" s="41"/>
      <c r="O8" s="38"/>
      <c r="P8" s="38"/>
      <c r="Q8" s="42"/>
      <c r="R8" s="42"/>
      <c r="S8" s="42"/>
      <c r="T8" s="42"/>
      <c r="U8" s="38"/>
      <c r="V8" s="38"/>
      <c r="W8" s="43"/>
      <c r="X8" s="43"/>
      <c r="Y8" s="44"/>
      <c r="Z8" s="44"/>
      <c r="AA8" s="44"/>
      <c r="AB8" s="44"/>
      <c r="AC8" s="43"/>
      <c r="AD8" s="43"/>
      <c r="AE8" s="45"/>
      <c r="AF8" s="46"/>
      <c r="AG8" s="47"/>
      <c r="AH8" s="47"/>
      <c r="AI8" s="47"/>
      <c r="AJ8" s="47"/>
      <c r="AK8" s="46"/>
      <c r="AL8" s="46"/>
      <c r="AM8" s="38"/>
      <c r="AN8" s="38"/>
      <c r="AO8" s="42"/>
      <c r="AP8" s="42"/>
      <c r="AQ8" s="42"/>
      <c r="AR8" s="42"/>
      <c r="AS8" s="38"/>
      <c r="AT8" s="38"/>
      <c r="AU8" s="38"/>
      <c r="AV8" s="38"/>
      <c r="AW8" s="48"/>
      <c r="AX8" s="48"/>
      <c r="AY8" s="48"/>
      <c r="AZ8" s="48"/>
      <c r="BA8" s="38"/>
      <c r="BB8" s="38"/>
      <c r="BC8" s="9" t="s">
        <v>48</v>
      </c>
      <c r="BD8" s="9" t="s">
        <v>49</v>
      </c>
      <c r="BE8" s="19">
        <v>1169000</v>
      </c>
      <c r="BF8" s="19">
        <v>0</v>
      </c>
      <c r="BG8" s="19">
        <v>1169000</v>
      </c>
      <c r="BH8" s="19">
        <v>120407000</v>
      </c>
      <c r="BI8" s="9" t="s">
        <v>50</v>
      </c>
      <c r="BJ8" s="9" t="s">
        <v>29</v>
      </c>
      <c r="BK8" s="49"/>
      <c r="BL8" s="49"/>
      <c r="BM8" s="50"/>
      <c r="BN8" s="50"/>
      <c r="BO8" s="50"/>
      <c r="BP8" s="50"/>
      <c r="BQ8" s="51"/>
      <c r="BR8" s="52"/>
      <c r="BS8" s="38"/>
      <c r="BT8" s="38"/>
      <c r="BU8" s="42"/>
      <c r="BV8" s="42"/>
      <c r="BW8" s="42"/>
      <c r="BX8" s="42"/>
      <c r="BY8" s="38"/>
      <c r="BZ8" s="38"/>
      <c r="CA8" s="27" t="s">
        <v>61</v>
      </c>
      <c r="CB8" s="20" t="s">
        <v>62</v>
      </c>
      <c r="CC8" s="19">
        <v>1325430</v>
      </c>
      <c r="CD8" s="19">
        <v>0</v>
      </c>
      <c r="CE8" s="19">
        <v>136519290</v>
      </c>
      <c r="CF8" s="19">
        <v>136519290</v>
      </c>
      <c r="CG8" s="19">
        <v>4</v>
      </c>
      <c r="CH8" s="20" t="s">
        <v>60</v>
      </c>
      <c r="CI8" s="9" t="s">
        <v>65</v>
      </c>
      <c r="CJ8" s="9" t="s">
        <v>66</v>
      </c>
      <c r="CK8" s="19">
        <v>1776000</v>
      </c>
      <c r="CL8" s="19">
        <v>0</v>
      </c>
      <c r="CM8" s="19">
        <v>1776000</v>
      </c>
      <c r="CN8" s="19">
        <v>182928000</v>
      </c>
      <c r="CO8" s="9" t="s">
        <v>42</v>
      </c>
      <c r="CP8" s="9" t="s">
        <v>43</v>
      </c>
      <c r="CQ8" s="9" t="s">
        <v>67</v>
      </c>
      <c r="CR8" s="9" t="s">
        <v>68</v>
      </c>
      <c r="CS8" s="19">
        <v>1361696</v>
      </c>
      <c r="CT8" s="19">
        <v>0</v>
      </c>
      <c r="CU8" s="19">
        <v>1361696</v>
      </c>
      <c r="CV8" s="19">
        <v>140254688</v>
      </c>
      <c r="CW8" s="9" t="s">
        <v>69</v>
      </c>
      <c r="CX8" s="9" t="s">
        <v>29</v>
      </c>
      <c r="CY8" s="9" t="s">
        <v>72</v>
      </c>
      <c r="CZ8" s="9" t="s">
        <v>73</v>
      </c>
      <c r="DA8" s="19">
        <v>1806260</v>
      </c>
      <c r="DB8" s="19">
        <v>0</v>
      </c>
      <c r="DC8" s="19">
        <v>1806260</v>
      </c>
      <c r="DD8" s="19">
        <v>186044780</v>
      </c>
      <c r="DE8" s="9" t="s">
        <v>74</v>
      </c>
      <c r="DF8" s="9" t="s">
        <v>75</v>
      </c>
      <c r="DG8" s="27" t="s">
        <v>80</v>
      </c>
      <c r="DH8" s="19" t="s">
        <v>81</v>
      </c>
      <c r="DI8" s="19">
        <v>1215000</v>
      </c>
      <c r="DJ8" s="19">
        <v>0</v>
      </c>
      <c r="DK8" s="19">
        <v>1215000</v>
      </c>
      <c r="DL8" s="19">
        <v>125145000</v>
      </c>
      <c r="DM8" s="19" t="s">
        <v>79</v>
      </c>
      <c r="DN8" s="19" t="s">
        <v>43</v>
      </c>
      <c r="DO8" s="38"/>
      <c r="DP8" s="38"/>
      <c r="DQ8" s="42"/>
      <c r="DR8" s="42"/>
      <c r="DS8" s="42"/>
      <c r="DT8" s="42"/>
      <c r="DU8" s="38"/>
      <c r="DV8" s="38"/>
      <c r="DW8" s="18" t="s">
        <v>87</v>
      </c>
      <c r="DX8" s="18" t="s">
        <v>88</v>
      </c>
      <c r="DY8" s="21">
        <v>1913000</v>
      </c>
      <c r="DZ8" s="21">
        <v>0</v>
      </c>
      <c r="EA8" s="21">
        <v>1913000</v>
      </c>
      <c r="EB8" s="21">
        <v>197039000</v>
      </c>
      <c r="EC8" s="18" t="s">
        <v>85</v>
      </c>
      <c r="ED8" s="18" t="s">
        <v>86</v>
      </c>
      <c r="EE8" s="38"/>
      <c r="EF8" s="38"/>
      <c r="EG8" s="42"/>
      <c r="EH8" s="42"/>
      <c r="EI8" s="42"/>
      <c r="EJ8" s="42"/>
      <c r="EK8" s="38"/>
      <c r="EL8" s="38"/>
      <c r="EM8" s="37"/>
      <c r="EN8" s="37"/>
      <c r="EO8" s="37"/>
      <c r="EP8" s="37"/>
      <c r="EQ8" s="37"/>
      <c r="ER8" s="37"/>
      <c r="ES8" s="37"/>
      <c r="ET8" s="37"/>
      <c r="EU8" s="43"/>
      <c r="EV8" s="43"/>
      <c r="EW8" s="44"/>
      <c r="EX8" s="44"/>
      <c r="EY8" s="44"/>
      <c r="EZ8" s="44"/>
      <c r="FA8" s="38"/>
      <c r="FB8" s="38"/>
      <c r="FC8" s="9" t="s">
        <v>48</v>
      </c>
      <c r="FD8" s="9" t="s">
        <v>101</v>
      </c>
      <c r="FE8" s="19">
        <v>1629000</v>
      </c>
      <c r="FF8" s="19">
        <v>0</v>
      </c>
      <c r="FG8" s="19">
        <v>1629000</v>
      </c>
      <c r="FH8" s="19">
        <v>167787000</v>
      </c>
      <c r="FI8" s="9" t="s">
        <v>99</v>
      </c>
      <c r="FJ8" s="9" t="s">
        <v>100</v>
      </c>
      <c r="FK8" s="28">
        <f t="shared" ref="FK8" si="0">MIN(L8,T8,AB8,AJ8,AR8,AZ8,BH8,BP8,BX8,CF8,CN8,CV8,DD8,DL8,DT8,EB8,EJ8,ER8,EZ8,FH8)</f>
        <v>120407000</v>
      </c>
      <c r="FL8" s="30" t="str">
        <f>IF(FK8=L8,$G$5,IF(FK8=T8,$O$5,IF(FK8=AB8,$W$5,IF(FK8=AJ8,$AE$5,IF(FK8=AR8,$AM$5,IF(FK8=AZ8,$AU$5,IF(FK8=BH8,$BC$5,IF(FK8=BP8,$BK$5,IF(FK8=BX8,$BS$5,IF(FK8=CF8,$CA$5,IF(FK8=CN8,$CI$5,IF(FK8=CV8,$CQ$5,IF(FK8=DD8,$CY$5,IF(FK8=DL8,$DG$5,IF(FK8=DT8,$DO$5,IF(FK8=EB8,$DW$5,IF(FK8=EJ8,$EE$5,IF(FK8=ER8,$EM$5,IF(FK8=EZ8,$EU$5,IF(FK8=FH8,$FC$5,""))))))))))))))))))))</f>
        <v>INNOVA SAS
NIT.900.322.232-9</v>
      </c>
    </row>
    <row r="9" spans="1:168" ht="24" customHeight="1" x14ac:dyDescent="0.2">
      <c r="A9" s="11"/>
      <c r="B9" s="12"/>
      <c r="C9" s="11"/>
      <c r="D9" s="13"/>
      <c r="E9" s="13"/>
      <c r="F9" s="11"/>
      <c r="G9" s="11"/>
      <c r="H9" s="11"/>
      <c r="I9" s="11"/>
      <c r="J9" s="11"/>
      <c r="K9" s="11"/>
      <c r="L9" s="11"/>
      <c r="M9" s="11"/>
      <c r="N9" s="11"/>
      <c r="FK9" s="53">
        <f>+FK8+FK7</f>
        <v>143067000</v>
      </c>
    </row>
  </sheetData>
  <mergeCells count="25">
    <mergeCell ref="A3:N3"/>
    <mergeCell ref="A4:L4"/>
    <mergeCell ref="A1:N1"/>
    <mergeCell ref="A2:N2"/>
    <mergeCell ref="A5:F5"/>
    <mergeCell ref="G5:N5"/>
    <mergeCell ref="O5:V5"/>
    <mergeCell ref="W5:AD5"/>
    <mergeCell ref="AE5:AL5"/>
    <mergeCell ref="AM5:AT5"/>
    <mergeCell ref="AU5:BB5"/>
    <mergeCell ref="BC5:BJ5"/>
    <mergeCell ref="BK5:BR5"/>
    <mergeCell ref="BS5:BZ5"/>
    <mergeCell ref="CA5:CH5"/>
    <mergeCell ref="CI5:CP5"/>
    <mergeCell ref="EE5:EL5"/>
    <mergeCell ref="EM5:ET5"/>
    <mergeCell ref="EU5:FB5"/>
    <mergeCell ref="FC5:FJ5"/>
    <mergeCell ref="CQ5:CX5"/>
    <mergeCell ref="CY5:DF5"/>
    <mergeCell ref="DG5:DN5"/>
    <mergeCell ref="DO5:DV5"/>
    <mergeCell ref="DW5:E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Cuadro Comparativo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2022-02-25T20:20:52Z</dcterms:created>
  <dcterms:modified xsi:type="dcterms:W3CDTF">2022-03-24T22:26:01Z</dcterms:modified>
</cp:coreProperties>
</file>