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bookViews>
  <sheets>
    <sheet name="ÍTEM 1" sheetId="1" r:id="rId1"/>
  </sheets>
  <calcPr calcId="162913"/>
</workbook>
</file>

<file path=xl/calcChain.xml><?xml version="1.0" encoding="utf-8"?>
<calcChain xmlns="http://schemas.openxmlformats.org/spreadsheetml/2006/main">
  <c r="X12" i="1" l="1"/>
  <c r="X13" i="1"/>
  <c r="X14" i="1"/>
  <c r="X15" i="1"/>
  <c r="X11" i="1"/>
  <c r="W12" i="1"/>
  <c r="W13" i="1"/>
  <c r="W14" i="1"/>
  <c r="W15" i="1"/>
  <c r="W11" i="1"/>
  <c r="L15" i="1" l="1"/>
  <c r="H15" i="1"/>
  <c r="J15" i="1" l="1"/>
  <c r="K15" i="1" s="1"/>
</calcChain>
</file>

<file path=xl/sharedStrings.xml><?xml version="1.0" encoding="utf-8"?>
<sst xmlns="http://schemas.openxmlformats.org/spreadsheetml/2006/main" count="77" uniqueCount="55">
  <si>
    <t>UNIVERSIDAD TECNOLÓGICA DE PEREIRA</t>
  </si>
  <si>
    <t xml:space="preserve"> BIENES Y SUMINISTROS</t>
  </si>
  <si>
    <t>SUBITEM</t>
  </si>
  <si>
    <t>NOMBRE DEL ELEMENTO</t>
  </si>
  <si>
    <t>ESPECIFICACIÓN Y/O REFERENCIA</t>
  </si>
  <si>
    <t>UD DE MEDIDA</t>
  </si>
  <si>
    <t>MARCA O REFERENCIA</t>
  </si>
  <si>
    <t>CANT</t>
  </si>
  <si>
    <t>PRECIO UNITARIO (ANTES DE IVA)</t>
  </si>
  <si>
    <t>PRECIO UNITARIO IVA INCLUÍDO</t>
  </si>
  <si>
    <t>TIEMPO DE ENTREGA (Días Calendario)</t>
  </si>
  <si>
    <t>Unidad</t>
  </si>
  <si>
    <t>NOMBRE EMPRESA</t>
  </si>
  <si>
    <t>VALOR IVA</t>
  </si>
  <si>
    <t>TOTAL IVA INCLUIDO</t>
  </si>
  <si>
    <r>
      <t xml:space="preserve">PORCENTAJE IVA 
</t>
    </r>
    <r>
      <rPr>
        <b/>
        <sz val="11"/>
        <rFont val="Arial"/>
        <family val="2"/>
      </rPr>
      <t>( % )</t>
    </r>
  </si>
  <si>
    <t>NOMBRE ELEMENTO Y EDITORIAL (Ofertado)</t>
  </si>
  <si>
    <t xml:space="preserve"> INVITACIÓN PUBLICA BS 33 DE 2022</t>
  </si>
  <si>
    <t>COMPRA DE DESHUMIDIFICADORES, AIRE ACONDICIONADO Y REPUESTO</t>
  </si>
  <si>
    <t>CUADRO COMPARATIVO</t>
  </si>
  <si>
    <t>ACONDICONANDO S.A.S</t>
  </si>
  <si>
    <t>PANASONIC / CSYS12VKV / INVERTER R-410 220 V</t>
  </si>
  <si>
    <t>8 días. Garantia de 10 años en el compresor, 1 año en las partes</t>
  </si>
  <si>
    <t xml:space="preserve">LG ELECTRONICS / AVNQ54GLLA2 / MEZ66449823 651 M006K 605TAXTC9026 </t>
  </si>
  <si>
    <t>De 2 a 4 semanas. Garantia de 1 año.</t>
  </si>
  <si>
    <t>CONFORTFRESH /MDUDP-70AEN1</t>
  </si>
  <si>
    <t>De 1 a 4 semanas. Garantia de 2 añoS.</t>
  </si>
  <si>
    <t>De 1 a 4 semanas. Garantia de 1 año.</t>
  </si>
  <si>
    <t>LG ELECTRONICS / VM122C7 / INVERTER R-410 220 V</t>
  </si>
  <si>
    <t>Aire Acondicionado Mini Split</t>
  </si>
  <si>
    <r>
      <t xml:space="preserve">MODELO: CSYS12VKV  Capacidad:12.000 BTU/HR   Refrigerante: R-410 Inverter    VOLTAJE: 220 V - 1 PH - </t>
    </r>
    <r>
      <rPr>
        <b/>
        <sz val="11"/>
        <color indexed="8"/>
        <rFont val="Calibri"/>
        <family val="2"/>
      </rPr>
      <t>Incluye Instalación:
*Desmonte del equipo actual.
*Instalacion del equipo Mini Split de 12.000 BTU/HR.
*Reinstalacion de la base para la unidad condensadora con nuevos elementos de sujecion.
*Suministro e instalacion de las tuberias de cobre con su respectivo aislamiento termico.
*Suministro de la acometida electrica de control entre las dos unidades.
*Suministro de los gases de soldar y soldaduras.
*Suministro de los elementos de sujecion.
*Suministro del gas refrigerante R-410.
*Mano de obra, supervision e ingenieria.
*Transporte de materiales y equipos.</t>
    </r>
  </si>
  <si>
    <r>
      <t xml:space="preserve">PANASONIC / </t>
    </r>
    <r>
      <rPr>
        <sz val="11"/>
        <color rgb="FFFF0000"/>
        <rFont val="Calibri"/>
        <family val="2"/>
        <scheme val="minor"/>
      </rPr>
      <t xml:space="preserve">MABE </t>
    </r>
  </si>
  <si>
    <t>Motor Ventilador</t>
  </si>
  <si>
    <r>
      <t xml:space="preserve">del equipo Piso Techo de 5 TR marca LG ELECTRONICS Inverter a 220 voltios modelo AVNQ54GLLA2, con No  serial del equipo MEZ66449823 651 M006K 605TAXTC9026 - </t>
    </r>
    <r>
      <rPr>
        <b/>
        <sz val="11"/>
        <color indexed="8"/>
        <rFont val="Calibri"/>
        <family val="2"/>
      </rPr>
      <t>Incluye Instalación: 
-Instalacion Motor Ventilador en equipo aire acondicionado LG electronics</t>
    </r>
  </si>
  <si>
    <t>LG ELECTRONICS</t>
  </si>
  <si>
    <t>Deshumidifcador</t>
  </si>
  <si>
    <r>
      <t xml:space="preserve">de 60 </t>
    </r>
    <r>
      <rPr>
        <sz val="11"/>
        <color rgb="FFFF0000"/>
        <rFont val="Calibri"/>
        <family val="2"/>
      </rPr>
      <t>o 70</t>
    </r>
    <r>
      <rPr>
        <sz val="11"/>
        <color rgb="FF000000"/>
        <rFont val="Calibri"/>
        <family val="2"/>
      </rPr>
      <t xml:space="preserve"> pintas marca Confortfresh </t>
    </r>
  </si>
  <si>
    <t>CONFORTFRESH</t>
  </si>
  <si>
    <r>
      <t xml:space="preserve">*Capacidad 60 </t>
    </r>
    <r>
      <rPr>
        <sz val="11"/>
        <color rgb="FFFF0000"/>
        <rFont val="Calibri"/>
        <family val="2"/>
      </rPr>
      <t>o 70</t>
    </r>
    <r>
      <rPr>
        <sz val="11"/>
        <color theme="1"/>
        <rFont val="Calibri"/>
        <family val="2"/>
      </rPr>
      <t xml:space="preserve"> pintas
*Pantalla digital
*Control de humedad de 35% a 85%
*Volumen de ruido 47 Db
*Dimensiones netas: 39,1 x 59,0 x 27,5 (cm)</t>
    </r>
  </si>
  <si>
    <t>Aire Acondicionado</t>
  </si>
  <si>
    <r>
      <t xml:space="preserve">Mini Split de 12.000 BTU/HR INVERTER R-410 - </t>
    </r>
    <r>
      <rPr>
        <b/>
        <sz val="11"/>
        <color indexed="8"/>
        <rFont val="Calibri"/>
        <family val="2"/>
      </rPr>
      <t>Incluye instalación:
*Desmonte del actual equipo Mini Split.
*Suministro e instalación de un (1) equipo Mini Split INVERTER de 12.000 BTU/HR.
*Suministro e instalación de las tuberías de cobre nuevas con su respectivo aislamiento térmico.
*Suministro e instalación de la acometida eléctrica de control entre las dos unidades.
*Suministro de los gases de soldar y soldaduras.
*Suministro de los elementos de sijeción.
Suministro del gas refrigerante R-410.
*Transporte materiales y equipos.
*Mano de obra, supervisión e ingeniería.</t>
    </r>
  </si>
  <si>
    <r>
      <t xml:space="preserve">LG ELECTRONICS / </t>
    </r>
    <r>
      <rPr>
        <sz val="11"/>
        <color rgb="FFFF0000"/>
        <rFont val="Calibri"/>
        <family val="2"/>
        <scheme val="minor"/>
      </rPr>
      <t>MABE</t>
    </r>
  </si>
  <si>
    <t>GARANTÍA</t>
  </si>
  <si>
    <t>INSTRUMENTACIÓN Y SERVICIOS S.A.S</t>
  </si>
  <si>
    <t>Inverter 12000Btu 220V Mabe MMI12CDBWCCC8 Minisplit</t>
  </si>
  <si>
    <t>20 DÍAS</t>
  </si>
  <si>
    <t>10 AÑOS COMPRESOR - 12 MESES OTROS COMPONENTES</t>
  </si>
  <si>
    <t>LG ELECTRONICS - MOTOR PARA   AVNQ54GLLA2</t>
  </si>
  <si>
    <t>No se garantiza el funcionamiento del correo puesto que no se puede evidenciar que los demás componentes están en buen estado. En caso de necesitar un equipo nuevo plazo de entrega 10 dias / en caso de necesitar el repuesto plazo de importacion 30 -50 dias</t>
  </si>
  <si>
    <t>12 MESES EN CASO DE FUNCIONAMIENTO DE LOS DEMÁS COMPONENTES</t>
  </si>
  <si>
    <t xml:space="preserve">CONFORTFRESH - MDUDP-60AEN1
</t>
  </si>
  <si>
    <t>COMFORT FRESH NO OFRECE ESTAS DIMENSIONES, PARA LAS CARACTERISTICAS SOLICITADAS SE OFRECE 392X282X616 PARA CADA DESHUMIDIFICADOR. TIEMPO DE ENTREGA 10 DIAS</t>
  </si>
  <si>
    <t>24 MESES</t>
  </si>
  <si>
    <t>12 MESES</t>
  </si>
  <si>
    <t>VALOR MINIMO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</si>
</sst>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240A]\ * #,##0.00_-;\-[$$-240A]\ * #,##0.00_-;_-[$$-240A]\ * &quot;-&quot;??_-;_-@_-"/>
  </numFmts>
  <fonts count="15" x14ac:knownFonts="1">
    <font>
      <sz val="11"/>
      <color theme="1"/>
      <name val="Calibri"/>
      <family val="2"/>
      <scheme val="minor"/>
    </font>
    <font>
      <sz val="11"/>
      <color indexed="8"/>
      <name val="Calibri"/>
      <family val="2"/>
      <charset val="1"/>
    </font>
    <font>
      <b/>
      <sz val="9"/>
      <name val="Arial"/>
      <family val="2"/>
    </font>
    <font>
      <b/>
      <sz val="9"/>
      <name val="Arial"/>
      <family val="2"/>
      <charset val="1"/>
    </font>
    <font>
      <sz val="11"/>
      <name val="Calibri"/>
      <family val="2"/>
    </font>
    <font>
      <b/>
      <sz val="11"/>
      <name val="Arial"/>
      <family val="2"/>
    </font>
    <font>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font>
    <font>
      <sz val="11"/>
      <color rgb="FF000000"/>
      <name val="Calibri"/>
      <family val="2"/>
    </font>
    <font>
      <b/>
      <sz val="11"/>
      <name val="Calibri"/>
      <family val="2"/>
      <scheme val="minor"/>
    </font>
    <font>
      <sz val="11"/>
      <color rgb="FFFF0000"/>
      <name val="Calibri"/>
      <family val="2"/>
      <scheme val="minor"/>
    </font>
    <font>
      <b/>
      <sz val="11"/>
      <color indexed="8"/>
      <name val="Calibri"/>
      <family val="2"/>
    </font>
    <font>
      <sz val="11"/>
      <color rgb="FFFF0000"/>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rgb="FF00B0F0"/>
        <bgColor indexed="64"/>
      </patternFill>
    </fill>
  </fills>
  <borders count="29">
    <border>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44" fontId="6" fillId="0" borderId="0" applyFont="0" applyFill="0" applyBorder="0" applyAlignment="0" applyProtection="0"/>
    <xf numFmtId="9" fontId="6" fillId="0" borderId="0" applyFont="0" applyFill="0" applyBorder="0" applyAlignment="0" applyProtection="0"/>
  </cellStyleXfs>
  <cellXfs count="95">
    <xf numFmtId="0" fontId="0" fillId="0" borderId="0" xfId="0"/>
    <xf numFmtId="0" fontId="0" fillId="0" borderId="0" xfId="0" applyFont="1"/>
    <xf numFmtId="0" fontId="0" fillId="0" borderId="0" xfId="0" applyFont="1" applyAlignment="1">
      <alignment wrapText="1"/>
    </xf>
    <xf numFmtId="3" fontId="9" fillId="0" borderId="2" xfId="0" applyNumberFormat="1" applyFont="1" applyBorder="1" applyAlignment="1">
      <alignment horizontal="center" vertical="center"/>
    </xf>
    <xf numFmtId="0" fontId="10" fillId="0" borderId="0" xfId="0" applyFont="1"/>
    <xf numFmtId="3" fontId="9" fillId="0" borderId="4" xfId="0" applyNumberFormat="1" applyFont="1" applyBorder="1" applyAlignment="1">
      <alignment horizontal="center" vertical="center"/>
    </xf>
    <xf numFmtId="0" fontId="0" fillId="0" borderId="0" xfId="0" applyFont="1" applyAlignment="1">
      <alignment horizontal="center" vertical="center"/>
    </xf>
    <xf numFmtId="0" fontId="0" fillId="0" borderId="0" xfId="0" applyBorder="1"/>
    <xf numFmtId="3" fontId="4" fillId="0" borderId="4" xfId="0" applyNumberFormat="1" applyFont="1" applyBorder="1" applyAlignment="1">
      <alignment horizontal="center" vertical="center"/>
    </xf>
    <xf numFmtId="44" fontId="10" fillId="0" borderId="3" xfId="2" applyFont="1" applyBorder="1" applyAlignment="1">
      <alignment horizontal="center" vertical="center"/>
    </xf>
    <xf numFmtId="44" fontId="10" fillId="0" borderId="5" xfId="2" applyFont="1" applyBorder="1" applyAlignment="1">
      <alignment horizontal="center" vertical="center"/>
    </xf>
    <xf numFmtId="0" fontId="7" fillId="0" borderId="0" xfId="0" applyFont="1"/>
    <xf numFmtId="9" fontId="7" fillId="0" borderId="0" xfId="3" applyFont="1"/>
    <xf numFmtId="0" fontId="0" fillId="0" borderId="5" xfId="0" applyBorder="1" applyAlignment="1">
      <alignment horizontal="center" vertical="center" wrapText="1"/>
    </xf>
    <xf numFmtId="0" fontId="11" fillId="0" borderId="0" xfId="1" applyFont="1" applyBorder="1" applyAlignment="1">
      <alignment horizontal="left" vertical="center"/>
    </xf>
    <xf numFmtId="0" fontId="11" fillId="0" borderId="0" xfId="1" applyFont="1" applyBorder="1" applyAlignment="1">
      <alignment horizontal="center" vertical="center"/>
    </xf>
    <xf numFmtId="0" fontId="11" fillId="0" borderId="0" xfId="1" applyFont="1" applyFill="1" applyBorder="1" applyAlignment="1">
      <alignment horizontal="center" vertical="center"/>
    </xf>
    <xf numFmtId="44" fontId="10" fillId="0" borderId="3" xfId="2" applyFont="1" applyBorder="1" applyAlignment="1" applyProtection="1">
      <alignment horizontal="center" vertical="center"/>
      <protection locked="0"/>
    </xf>
    <xf numFmtId="9" fontId="10" fillId="0" borderId="3" xfId="3" applyFont="1" applyBorder="1" applyAlignment="1" applyProtection="1">
      <alignment horizontal="center" vertical="center"/>
      <protection locked="0"/>
    </xf>
    <xf numFmtId="164" fontId="10" fillId="0" borderId="3" xfId="3" applyNumberFormat="1" applyFont="1" applyBorder="1" applyAlignment="1">
      <alignment horizontal="center" vertical="center"/>
    </xf>
    <xf numFmtId="44" fontId="10" fillId="0" borderId="3" xfId="0" applyNumberFormat="1" applyFont="1" applyBorder="1" applyAlignment="1">
      <alignment horizontal="center" vertical="center"/>
    </xf>
    <xf numFmtId="44" fontId="4" fillId="0" borderId="5" xfId="2" applyFont="1" applyBorder="1" applyAlignment="1" applyProtection="1">
      <alignment horizontal="center" vertical="center"/>
      <protection locked="0"/>
    </xf>
    <xf numFmtId="9" fontId="10" fillId="0" borderId="5" xfId="3" applyFont="1" applyBorder="1" applyAlignment="1" applyProtection="1">
      <alignment horizontal="center" vertical="center"/>
      <protection locked="0"/>
    </xf>
    <xf numFmtId="164" fontId="10" fillId="0" borderId="5" xfId="3" applyNumberFormat="1" applyFont="1" applyBorder="1" applyAlignment="1">
      <alignment horizontal="center" vertical="center"/>
    </xf>
    <xf numFmtId="44" fontId="10" fillId="0" borderId="5" xfId="2" applyFont="1" applyBorder="1" applyAlignment="1" applyProtection="1">
      <alignment horizontal="center" vertical="center"/>
      <protection locked="0"/>
    </xf>
    <xf numFmtId="44" fontId="10" fillId="0" borderId="3" xfId="2" applyFont="1" applyBorder="1" applyAlignment="1" applyProtection="1">
      <alignment horizontal="center" vertical="center" wrapText="1"/>
      <protection locked="0"/>
    </xf>
    <xf numFmtId="9" fontId="10" fillId="0" borderId="3" xfId="3" applyFont="1" applyBorder="1" applyAlignment="1" applyProtection="1">
      <alignment horizontal="center" vertical="center" wrapText="1"/>
      <protection locked="0"/>
    </xf>
    <xf numFmtId="164" fontId="10" fillId="0" borderId="3" xfId="3" applyNumberFormat="1" applyFont="1" applyBorder="1" applyAlignment="1">
      <alignment horizontal="center" vertical="center" wrapText="1"/>
    </xf>
    <xf numFmtId="44" fontId="10" fillId="0" borderId="3" xfId="2" applyFont="1" applyBorder="1" applyAlignment="1">
      <alignment horizontal="center" vertical="center" wrapText="1"/>
    </xf>
    <xf numFmtId="44" fontId="10" fillId="0" borderId="3" xfId="0" applyNumberFormat="1" applyFont="1" applyBorder="1" applyAlignment="1">
      <alignment horizontal="center" vertical="center" wrapText="1"/>
    </xf>
    <xf numFmtId="44" fontId="4" fillId="0" borderId="5" xfId="2" applyFont="1" applyBorder="1" applyAlignment="1" applyProtection="1">
      <alignment horizontal="center" vertical="center" wrapText="1"/>
      <protection locked="0"/>
    </xf>
    <xf numFmtId="9" fontId="10" fillId="0" borderId="5" xfId="3" applyFont="1" applyBorder="1" applyAlignment="1" applyProtection="1">
      <alignment horizontal="center" vertical="center" wrapText="1"/>
      <protection locked="0"/>
    </xf>
    <xf numFmtId="164" fontId="10" fillId="0" borderId="5" xfId="3" applyNumberFormat="1" applyFont="1" applyBorder="1" applyAlignment="1">
      <alignment horizontal="center" vertical="center" wrapText="1"/>
    </xf>
    <xf numFmtId="44" fontId="10" fillId="0" borderId="5" xfId="2" applyFont="1" applyBorder="1" applyAlignment="1">
      <alignment horizontal="center" vertical="center" wrapText="1"/>
    </xf>
    <xf numFmtId="44" fontId="4" fillId="0" borderId="5" xfId="0" applyNumberFormat="1" applyFont="1" applyBorder="1" applyAlignment="1">
      <alignment horizontal="center" vertical="center" wrapText="1"/>
    </xf>
    <xf numFmtId="44" fontId="10" fillId="0" borderId="5" xfId="2" applyFont="1" applyBorder="1" applyAlignment="1" applyProtection="1">
      <alignment horizontal="center" vertical="center" wrapText="1"/>
      <protection locked="0"/>
    </xf>
    <xf numFmtId="44" fontId="10" fillId="0" borderId="8" xfId="2" applyFont="1" applyBorder="1" applyAlignment="1" applyProtection="1">
      <alignment horizontal="center" vertical="center"/>
      <protection locked="0"/>
    </xf>
    <xf numFmtId="9" fontId="10" fillId="0" borderId="8" xfId="3" applyFont="1" applyBorder="1" applyAlignment="1" applyProtection="1">
      <alignment horizontal="center" vertical="center"/>
      <protection locked="0"/>
    </xf>
    <xf numFmtId="164" fontId="10" fillId="0" borderId="8" xfId="3" applyNumberFormat="1" applyFont="1" applyBorder="1" applyAlignment="1">
      <alignment horizontal="center" vertical="center"/>
    </xf>
    <xf numFmtId="44" fontId="10" fillId="0" borderId="8" xfId="2" applyFont="1" applyBorder="1" applyAlignment="1">
      <alignment horizontal="center" vertical="center"/>
    </xf>
    <xf numFmtId="0" fontId="10" fillId="0" borderId="8" xfId="0" applyFont="1" applyBorder="1" applyAlignment="1" applyProtection="1">
      <alignment horizontal="center" vertical="center" wrapText="1"/>
      <protection locked="0"/>
    </xf>
    <xf numFmtId="0" fontId="0" fillId="0" borderId="9" xfId="0" applyBorder="1" applyAlignment="1">
      <alignment horizontal="center" vertical="center" wrapText="1"/>
    </xf>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0" fillId="0" borderId="5" xfId="0" applyFont="1" applyBorder="1" applyAlignment="1">
      <alignment horizontal="center" vertical="center"/>
    </xf>
    <xf numFmtId="3" fontId="9" fillId="0" borderId="5" xfId="0" applyNumberFormat="1" applyFont="1" applyBorder="1" applyAlignment="1">
      <alignment horizontal="left" vertical="center" wrapText="1"/>
    </xf>
    <xf numFmtId="3" fontId="9" fillId="0" borderId="5" xfId="0"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8" xfId="0" applyFont="1" applyBorder="1" applyAlignment="1">
      <alignment horizontal="left" vertical="center" wrapText="1"/>
    </xf>
    <xf numFmtId="3" fontId="9" fillId="0" borderId="8" xfId="0" applyNumberFormat="1" applyFont="1" applyBorder="1" applyAlignment="1">
      <alignment horizontal="center" vertical="center" wrapText="1"/>
    </xf>
    <xf numFmtId="3" fontId="2" fillId="0" borderId="10" xfId="1" applyNumberFormat="1" applyFont="1" applyBorder="1" applyAlignment="1">
      <alignment horizontal="center" vertical="center" wrapText="1"/>
    </xf>
    <xf numFmtId="3" fontId="3" fillId="0" borderId="11" xfId="1" applyNumberFormat="1" applyFont="1" applyBorder="1" applyAlignment="1">
      <alignment horizontal="center" vertical="center" wrapText="1"/>
    </xf>
    <xf numFmtId="3" fontId="3" fillId="0" borderId="12" xfId="1" applyNumberFormat="1" applyFont="1" applyBorder="1" applyAlignment="1">
      <alignment horizontal="center" vertical="center" wrapText="1"/>
    </xf>
    <xf numFmtId="3" fontId="3" fillId="0" borderId="13" xfId="1" applyNumberFormat="1" applyFont="1" applyBorder="1" applyAlignment="1">
      <alignment horizontal="center" vertical="center" wrapText="1"/>
    </xf>
    <xf numFmtId="44" fontId="4" fillId="0" borderId="8" xfId="0" applyNumberFormat="1"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4" fillId="0" borderId="15" xfId="0" applyFont="1" applyBorder="1" applyAlignment="1">
      <alignment horizontal="center" vertical="center"/>
    </xf>
    <xf numFmtId="0" fontId="10" fillId="0" borderId="16" xfId="0" applyFont="1" applyBorder="1" applyAlignment="1">
      <alignment horizontal="center" vertical="center"/>
    </xf>
    <xf numFmtId="3" fontId="9" fillId="0" borderId="2" xfId="0" applyNumberFormat="1"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3" fontId="4" fillId="0" borderId="4" xfId="0" applyNumberFormat="1"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3" fontId="9" fillId="0" borderId="4" xfId="0" applyNumberFormat="1"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3" fontId="9" fillId="0" borderId="19" xfId="0" applyNumberFormat="1"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lignment horizontal="center" vertical="center" wrapText="1"/>
    </xf>
    <xf numFmtId="44" fontId="10" fillId="0" borderId="9" xfId="0" applyNumberFormat="1" applyFont="1" applyBorder="1" applyAlignment="1">
      <alignment horizontal="center" vertical="center"/>
    </xf>
    <xf numFmtId="44" fontId="10" fillId="0" borderId="23" xfId="0" applyNumberFormat="1" applyFont="1" applyBorder="1" applyAlignment="1">
      <alignment horizontal="center" vertical="center"/>
    </xf>
    <xf numFmtId="3" fontId="3" fillId="0" borderId="24" xfId="1" applyNumberFormat="1" applyFont="1" applyFill="1" applyBorder="1" applyAlignment="1">
      <alignment horizontal="center" vertical="center" wrapText="1"/>
    </xf>
    <xf numFmtId="0" fontId="10" fillId="0" borderId="25"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44" fontId="10" fillId="0" borderId="2" xfId="0" applyNumberFormat="1" applyFont="1" applyBorder="1" applyAlignment="1">
      <alignment horizontal="center" vertical="center"/>
    </xf>
    <xf numFmtId="3" fontId="3" fillId="3" borderId="1" xfId="1" applyNumberFormat="1" applyFont="1" applyFill="1" applyBorder="1" applyAlignment="1">
      <alignment horizontal="center" vertical="center" wrapText="1"/>
    </xf>
    <xf numFmtId="0" fontId="10" fillId="0" borderId="17" xfId="0" applyFont="1" applyBorder="1" applyAlignment="1">
      <alignment vertical="center" wrapText="1"/>
    </xf>
    <xf numFmtId="3" fontId="3" fillId="3" borderId="28" xfId="1" applyNumberFormat="1" applyFont="1" applyFill="1" applyBorder="1" applyAlignment="1">
      <alignment horizontal="center" vertical="center" wrapText="1"/>
    </xf>
    <xf numFmtId="44" fontId="10" fillId="0" borderId="4" xfId="0" applyNumberFormat="1" applyFont="1" applyBorder="1" applyAlignment="1">
      <alignment horizontal="center" vertical="center"/>
    </xf>
    <xf numFmtId="0" fontId="10" fillId="0" borderId="18" xfId="0" applyFont="1" applyBorder="1" applyAlignment="1">
      <alignment vertical="center" wrapText="1"/>
    </xf>
    <xf numFmtId="44" fontId="10" fillId="0" borderId="19" xfId="0" applyNumberFormat="1" applyFont="1" applyBorder="1" applyAlignment="1">
      <alignment horizontal="center" vertical="center"/>
    </xf>
    <xf numFmtId="0" fontId="10" fillId="0" borderId="20" xfId="0" applyFont="1" applyBorder="1" applyAlignment="1">
      <alignment vertical="center" wrapText="1"/>
    </xf>
    <xf numFmtId="44" fontId="0" fillId="0" borderId="0" xfId="0" applyNumberFormat="1"/>
    <xf numFmtId="0" fontId="8" fillId="2" borderId="21"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0" fillId="2" borderId="21"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11" fillId="0" borderId="0" xfId="1" applyFont="1" applyBorder="1" applyAlignment="1">
      <alignment horizontal="left" vertical="center"/>
    </xf>
    <xf numFmtId="0" fontId="11" fillId="0" borderId="0" xfId="1" applyFont="1" applyBorder="1" applyAlignment="1">
      <alignment horizontal="center" vertical="center"/>
    </xf>
    <xf numFmtId="0" fontId="11" fillId="0" borderId="0" xfId="1" applyFont="1" applyFill="1" applyBorder="1" applyAlignment="1">
      <alignment horizontal="center" vertical="center"/>
    </xf>
  </cellXfs>
  <cellStyles count="4">
    <cellStyle name="Excel Built-in Normal" xfId="1"/>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9"/>
  <sheetViews>
    <sheetView tabSelected="1" workbookViewId="0">
      <selection activeCell="V18" sqref="V18"/>
    </sheetView>
  </sheetViews>
  <sheetFormatPr baseColWidth="10" defaultRowHeight="15" x14ac:dyDescent="0.25"/>
  <cols>
    <col min="1" max="1" width="10.28515625" style="1" customWidth="1"/>
    <col min="2" max="2" width="25.7109375" customWidth="1"/>
    <col min="3" max="3" width="65.5703125" customWidth="1"/>
    <col min="4" max="4" width="10.28515625" customWidth="1"/>
    <col min="5" max="5" width="17.5703125" customWidth="1"/>
    <col min="6" max="6" width="8.140625" bestFit="1" customWidth="1"/>
    <col min="7" max="7" width="22.42578125" customWidth="1"/>
    <col min="8" max="8" width="19.140625" customWidth="1"/>
    <col min="9" max="9" width="12.28515625" customWidth="1"/>
    <col min="10" max="10" width="16.7109375" customWidth="1"/>
    <col min="11" max="11" width="20.42578125" bestFit="1" customWidth="1"/>
    <col min="12" max="12" width="19.42578125" customWidth="1"/>
    <col min="13" max="14" width="14.85546875" customWidth="1"/>
    <col min="15" max="15" width="30.42578125" customWidth="1"/>
    <col min="16" max="16" width="18.85546875" customWidth="1"/>
    <col min="17" max="17" width="16.140625" customWidth="1"/>
    <col min="18" max="20" width="16.7109375" customWidth="1"/>
    <col min="21" max="21" width="20.42578125" customWidth="1"/>
    <col min="22" max="22" width="17.140625" customWidth="1"/>
    <col min="23" max="23" width="16.28515625" customWidth="1"/>
    <col min="24" max="24" width="22.28515625" customWidth="1"/>
  </cols>
  <sheetData>
    <row r="1" spans="1:24" x14ac:dyDescent="0.25">
      <c r="B1" s="1"/>
      <c r="C1" s="1"/>
      <c r="D1" s="1"/>
      <c r="E1" s="1"/>
      <c r="F1" s="2"/>
      <c r="G1" s="1"/>
      <c r="H1" s="1"/>
      <c r="I1" s="1"/>
      <c r="J1" s="1"/>
      <c r="K1" s="1"/>
      <c r="L1" s="1"/>
      <c r="M1" s="1"/>
      <c r="N1" s="1"/>
    </row>
    <row r="2" spans="1:24" x14ac:dyDescent="0.25">
      <c r="A2" s="93" t="s">
        <v>0</v>
      </c>
      <c r="B2" s="93"/>
      <c r="C2" s="93"/>
      <c r="D2" s="93"/>
      <c r="E2" s="93"/>
      <c r="F2" s="93"/>
      <c r="G2" s="93"/>
      <c r="H2" s="93"/>
      <c r="I2" s="93"/>
      <c r="J2" s="93"/>
      <c r="K2" s="93"/>
      <c r="L2" s="93"/>
      <c r="M2" s="93"/>
      <c r="N2" s="15"/>
    </row>
    <row r="3" spans="1:24" x14ac:dyDescent="0.25">
      <c r="A3" s="93" t="s">
        <v>1</v>
      </c>
      <c r="B3" s="93"/>
      <c r="C3" s="93"/>
      <c r="D3" s="93"/>
      <c r="E3" s="93"/>
      <c r="F3" s="93"/>
      <c r="G3" s="93"/>
      <c r="H3" s="93"/>
      <c r="I3" s="93"/>
      <c r="J3" s="93"/>
      <c r="K3" s="93"/>
      <c r="L3" s="93"/>
      <c r="M3" s="93"/>
      <c r="N3" s="15"/>
    </row>
    <row r="4" spans="1:24" x14ac:dyDescent="0.25">
      <c r="A4" s="94" t="s">
        <v>17</v>
      </c>
      <c r="B4" s="94"/>
      <c r="C4" s="94"/>
      <c r="D4" s="94"/>
      <c r="E4" s="94"/>
      <c r="F4" s="94"/>
      <c r="G4" s="94"/>
      <c r="H4" s="94"/>
      <c r="I4" s="94"/>
      <c r="J4" s="94"/>
      <c r="K4" s="94"/>
      <c r="L4" s="94"/>
      <c r="M4" s="94"/>
      <c r="N4" s="16"/>
    </row>
    <row r="5" spans="1:24" ht="15" customHeight="1" x14ac:dyDescent="0.25">
      <c r="A5" s="93" t="s">
        <v>18</v>
      </c>
      <c r="B5" s="93"/>
      <c r="C5" s="93"/>
      <c r="D5" s="93"/>
      <c r="E5" s="93"/>
      <c r="F5" s="93"/>
      <c r="G5" s="93"/>
      <c r="H5" s="93"/>
      <c r="I5" s="93"/>
      <c r="J5" s="93"/>
      <c r="K5" s="93"/>
      <c r="L5" s="93"/>
      <c r="M5" s="93"/>
      <c r="N5" s="15"/>
    </row>
    <row r="6" spans="1:24" x14ac:dyDescent="0.25">
      <c r="A6" s="93" t="s">
        <v>19</v>
      </c>
      <c r="B6" s="93"/>
      <c r="C6" s="93"/>
      <c r="D6" s="93"/>
      <c r="E6" s="93"/>
      <c r="F6" s="93"/>
      <c r="G6" s="93"/>
      <c r="H6" s="93"/>
      <c r="I6" s="93"/>
      <c r="J6" s="93"/>
      <c r="K6" s="93"/>
      <c r="L6" s="93"/>
      <c r="M6" s="93"/>
      <c r="N6" s="15"/>
    </row>
    <row r="7" spans="1:24" x14ac:dyDescent="0.25">
      <c r="A7" s="93"/>
      <c r="B7" s="93"/>
      <c r="C7" s="93"/>
      <c r="D7" s="93"/>
      <c r="E7" s="93"/>
      <c r="F7" s="93"/>
      <c r="G7" s="93"/>
      <c r="H7" s="93"/>
      <c r="I7" s="93"/>
      <c r="J7" s="93"/>
      <c r="K7" s="93"/>
      <c r="L7" s="93"/>
      <c r="M7" s="93"/>
      <c r="N7" s="15"/>
    </row>
    <row r="8" spans="1:24" ht="15.75" thickBot="1" x14ac:dyDescent="0.3">
      <c r="A8" s="92" t="s">
        <v>18</v>
      </c>
      <c r="B8" s="92"/>
      <c r="C8" s="92"/>
      <c r="D8" s="92"/>
      <c r="E8" s="92"/>
      <c r="F8" s="92"/>
      <c r="G8" s="92"/>
      <c r="H8" s="92"/>
      <c r="I8" s="92"/>
      <c r="J8" s="92"/>
      <c r="K8" s="92"/>
      <c r="L8" s="92"/>
      <c r="M8" s="92"/>
      <c r="N8" s="14"/>
    </row>
    <row r="9" spans="1:24" ht="15.75" thickBot="1" x14ac:dyDescent="0.3">
      <c r="G9" s="86" t="s">
        <v>20</v>
      </c>
      <c r="H9" s="87"/>
      <c r="I9" s="87"/>
      <c r="J9" s="87"/>
      <c r="K9" s="87"/>
      <c r="L9" s="87"/>
      <c r="M9" s="87"/>
      <c r="N9" s="88"/>
      <c r="O9" s="89" t="s">
        <v>43</v>
      </c>
      <c r="P9" s="90"/>
      <c r="Q9" s="90"/>
      <c r="R9" s="90"/>
      <c r="S9" s="90"/>
      <c r="T9" s="90"/>
      <c r="U9" s="90"/>
      <c r="V9" s="91"/>
    </row>
    <row r="10" spans="1:24" ht="48" customHeight="1" thickBot="1" x14ac:dyDescent="0.3">
      <c r="A10" s="50" t="s">
        <v>2</v>
      </c>
      <c r="B10" s="51" t="s">
        <v>3</v>
      </c>
      <c r="C10" s="52" t="s">
        <v>4</v>
      </c>
      <c r="D10" s="52" t="s">
        <v>5</v>
      </c>
      <c r="E10" s="52" t="s">
        <v>6</v>
      </c>
      <c r="F10" s="53" t="s">
        <v>7</v>
      </c>
      <c r="G10" s="51" t="s">
        <v>16</v>
      </c>
      <c r="H10" s="52" t="s">
        <v>8</v>
      </c>
      <c r="I10" s="52" t="s">
        <v>15</v>
      </c>
      <c r="J10" s="52" t="s">
        <v>13</v>
      </c>
      <c r="K10" s="52" t="s">
        <v>9</v>
      </c>
      <c r="L10" s="52" t="s">
        <v>14</v>
      </c>
      <c r="M10" s="52" t="s">
        <v>10</v>
      </c>
      <c r="N10" s="53" t="s">
        <v>42</v>
      </c>
      <c r="O10" s="51" t="s">
        <v>16</v>
      </c>
      <c r="P10" s="52" t="s">
        <v>8</v>
      </c>
      <c r="Q10" s="52" t="s">
        <v>15</v>
      </c>
      <c r="R10" s="52" t="s">
        <v>13</v>
      </c>
      <c r="S10" s="52" t="s">
        <v>9</v>
      </c>
      <c r="T10" s="52" t="s">
        <v>14</v>
      </c>
      <c r="U10" s="52" t="s">
        <v>10</v>
      </c>
      <c r="V10" s="73" t="s">
        <v>42</v>
      </c>
      <c r="W10" s="78" t="s">
        <v>54</v>
      </c>
      <c r="X10" s="80" t="s">
        <v>12</v>
      </c>
    </row>
    <row r="11" spans="1:24" s="4" customFormat="1" ht="240" x14ac:dyDescent="0.25">
      <c r="A11" s="3">
        <v>1</v>
      </c>
      <c r="B11" s="41" t="s">
        <v>29</v>
      </c>
      <c r="C11" s="42" t="s">
        <v>30</v>
      </c>
      <c r="D11" s="41" t="s">
        <v>11</v>
      </c>
      <c r="E11" s="41" t="s">
        <v>31</v>
      </c>
      <c r="F11" s="58">
        <v>1</v>
      </c>
      <c r="G11" s="62" t="s">
        <v>21</v>
      </c>
      <c r="H11" s="25">
        <v>2645000</v>
      </c>
      <c r="I11" s="26">
        <v>0.19</v>
      </c>
      <c r="J11" s="27">
        <v>502550</v>
      </c>
      <c r="K11" s="28">
        <v>3147550</v>
      </c>
      <c r="L11" s="29">
        <v>3147550</v>
      </c>
      <c r="M11" s="55" t="s">
        <v>22</v>
      </c>
      <c r="N11" s="63"/>
      <c r="O11" s="62" t="s">
        <v>44</v>
      </c>
      <c r="P11" s="17">
        <v>3526503</v>
      </c>
      <c r="Q11" s="18">
        <v>0.19</v>
      </c>
      <c r="R11" s="19">
        <v>670035.57000000007</v>
      </c>
      <c r="S11" s="9">
        <v>4196539</v>
      </c>
      <c r="T11" s="20">
        <v>4196539</v>
      </c>
      <c r="U11" s="70" t="s">
        <v>45</v>
      </c>
      <c r="V11" s="74" t="s">
        <v>46</v>
      </c>
      <c r="W11" s="77">
        <f>MIN(T11,L11)</f>
        <v>3147550</v>
      </c>
      <c r="X11" s="79" t="str">
        <f>IF(W11=T11,$O$9,IF(W11=L11,$G$9))</f>
        <v>ACONDICONANDO S.A.S</v>
      </c>
    </row>
    <row r="12" spans="1:24" s="4" customFormat="1" ht="210" x14ac:dyDescent="0.25">
      <c r="A12" s="8">
        <v>2</v>
      </c>
      <c r="B12" s="13" t="s">
        <v>32</v>
      </c>
      <c r="C12" s="43" t="s">
        <v>33</v>
      </c>
      <c r="D12" s="13" t="s">
        <v>11</v>
      </c>
      <c r="E12" s="13" t="s">
        <v>34</v>
      </c>
      <c r="F12" s="59">
        <v>1</v>
      </c>
      <c r="G12" s="64" t="s">
        <v>23</v>
      </c>
      <c r="H12" s="30">
        <v>650000</v>
      </c>
      <c r="I12" s="31">
        <v>0.19</v>
      </c>
      <c r="J12" s="32">
        <v>123500</v>
      </c>
      <c r="K12" s="33">
        <v>773500</v>
      </c>
      <c r="L12" s="34">
        <v>773500</v>
      </c>
      <c r="M12" s="56" t="s">
        <v>24</v>
      </c>
      <c r="N12" s="65"/>
      <c r="O12" s="64" t="s">
        <v>47</v>
      </c>
      <c r="P12" s="21">
        <v>1357196</v>
      </c>
      <c r="Q12" s="22">
        <v>0.19</v>
      </c>
      <c r="R12" s="23">
        <v>257867.24</v>
      </c>
      <c r="S12" s="10">
        <v>1615063</v>
      </c>
      <c r="T12" s="71">
        <v>1615063</v>
      </c>
      <c r="U12" s="56" t="s">
        <v>48</v>
      </c>
      <c r="V12" s="75" t="s">
        <v>49</v>
      </c>
      <c r="W12" s="81">
        <f t="shared" ref="W12:W15" si="0">MIN(T12,L12)</f>
        <v>773500</v>
      </c>
      <c r="X12" s="82" t="str">
        <f t="shared" ref="X12:X15" si="1">IF(W12=T12,$O$9,IF(W12=L12,$G$9))</f>
        <v>ACONDICONANDO S.A.S</v>
      </c>
    </row>
    <row r="13" spans="1:24" s="4" customFormat="1" ht="150" x14ac:dyDescent="0.25">
      <c r="A13" s="5">
        <v>3</v>
      </c>
      <c r="B13" s="13" t="s">
        <v>35</v>
      </c>
      <c r="C13" s="43" t="s">
        <v>36</v>
      </c>
      <c r="D13" s="13" t="s">
        <v>11</v>
      </c>
      <c r="E13" s="44" t="s">
        <v>37</v>
      </c>
      <c r="F13" s="60">
        <v>1</v>
      </c>
      <c r="G13" s="66" t="s">
        <v>25</v>
      </c>
      <c r="H13" s="35">
        <v>1608000</v>
      </c>
      <c r="I13" s="31">
        <v>0.19</v>
      </c>
      <c r="J13" s="32">
        <v>305520</v>
      </c>
      <c r="K13" s="33">
        <v>1913520</v>
      </c>
      <c r="L13" s="34">
        <v>1913520</v>
      </c>
      <c r="M13" s="57" t="s">
        <v>26</v>
      </c>
      <c r="N13" s="67"/>
      <c r="O13" s="66" t="s">
        <v>50</v>
      </c>
      <c r="P13" s="24">
        <v>2220169</v>
      </c>
      <c r="Q13" s="22">
        <v>0.19</v>
      </c>
      <c r="R13" s="23">
        <v>421832.11</v>
      </c>
      <c r="S13" s="10">
        <v>2642001</v>
      </c>
      <c r="T13" s="71">
        <v>2642001</v>
      </c>
      <c r="U13" s="57" t="s">
        <v>51</v>
      </c>
      <c r="V13" s="75" t="s">
        <v>52</v>
      </c>
      <c r="W13" s="81">
        <f t="shared" si="0"/>
        <v>1913520</v>
      </c>
      <c r="X13" s="82" t="str">
        <f t="shared" si="1"/>
        <v>ACONDICONANDO S.A.S</v>
      </c>
    </row>
    <row r="14" spans="1:24" s="6" customFormat="1" ht="150" x14ac:dyDescent="0.25">
      <c r="A14" s="8">
        <v>4</v>
      </c>
      <c r="B14" s="13" t="s">
        <v>35</v>
      </c>
      <c r="C14" s="45" t="s">
        <v>38</v>
      </c>
      <c r="D14" s="46" t="s">
        <v>11</v>
      </c>
      <c r="E14" s="44" t="s">
        <v>37</v>
      </c>
      <c r="F14" s="59">
        <v>20</v>
      </c>
      <c r="G14" s="66" t="s">
        <v>25</v>
      </c>
      <c r="H14" s="35">
        <v>1608000</v>
      </c>
      <c r="I14" s="31">
        <v>0.19</v>
      </c>
      <c r="J14" s="32">
        <v>305520</v>
      </c>
      <c r="K14" s="33">
        <v>1913520</v>
      </c>
      <c r="L14" s="34">
        <v>38270400</v>
      </c>
      <c r="M14" s="57" t="s">
        <v>27</v>
      </c>
      <c r="N14" s="67"/>
      <c r="O14" s="66" t="s">
        <v>50</v>
      </c>
      <c r="P14" s="24">
        <v>1961991</v>
      </c>
      <c r="Q14" s="22">
        <v>0.19</v>
      </c>
      <c r="R14" s="23">
        <v>372778.29</v>
      </c>
      <c r="S14" s="10">
        <v>2334769</v>
      </c>
      <c r="T14" s="71">
        <v>46695380</v>
      </c>
      <c r="U14" s="57" t="s">
        <v>51</v>
      </c>
      <c r="V14" s="75" t="s">
        <v>53</v>
      </c>
      <c r="W14" s="81">
        <f t="shared" si="0"/>
        <v>38270400</v>
      </c>
      <c r="X14" s="82" t="str">
        <f t="shared" si="1"/>
        <v>ACONDICONANDO S.A.S</v>
      </c>
    </row>
    <row r="15" spans="1:24" ht="210.75" thickBot="1" x14ac:dyDescent="0.3">
      <c r="A15" s="5">
        <v>5</v>
      </c>
      <c r="B15" s="47" t="s">
        <v>39</v>
      </c>
      <c r="C15" s="48" t="s">
        <v>40</v>
      </c>
      <c r="D15" s="49" t="s">
        <v>11</v>
      </c>
      <c r="E15" s="47" t="s">
        <v>41</v>
      </c>
      <c r="F15" s="61">
        <v>1</v>
      </c>
      <c r="G15" s="68" t="s">
        <v>28</v>
      </c>
      <c r="H15" s="36">
        <f>2145000+1170000</f>
        <v>3315000</v>
      </c>
      <c r="I15" s="37">
        <v>0.19</v>
      </c>
      <c r="J15" s="38">
        <f>H15*I15</f>
        <v>629850</v>
      </c>
      <c r="K15" s="39">
        <f>ROUND(H15+J15,0)</f>
        <v>3944850</v>
      </c>
      <c r="L15" s="54">
        <f>K15*F15</f>
        <v>3944850</v>
      </c>
      <c r="M15" s="40" t="s">
        <v>22</v>
      </c>
      <c r="N15" s="69"/>
      <c r="O15" s="68" t="s">
        <v>44</v>
      </c>
      <c r="P15" s="36">
        <v>3526503</v>
      </c>
      <c r="Q15" s="37">
        <v>0.19</v>
      </c>
      <c r="R15" s="38">
        <v>670035.57000000007</v>
      </c>
      <c r="S15" s="39">
        <v>4196539</v>
      </c>
      <c r="T15" s="72">
        <v>4196539</v>
      </c>
      <c r="U15" s="40" t="s">
        <v>45</v>
      </c>
      <c r="V15" s="76" t="s">
        <v>46</v>
      </c>
      <c r="W15" s="83">
        <f t="shared" si="0"/>
        <v>3944850</v>
      </c>
      <c r="X15" s="84" t="str">
        <f t="shared" si="1"/>
        <v>ACONDICONANDO S.A.S</v>
      </c>
    </row>
    <row r="16" spans="1:24" x14ac:dyDescent="0.25">
      <c r="D16" s="7"/>
      <c r="L16" s="85"/>
      <c r="T16" s="85"/>
    </row>
    <row r="17" spans="4:20" x14ac:dyDescent="0.25">
      <c r="D17" s="7"/>
      <c r="T17" s="85"/>
    </row>
    <row r="95" spans="1:1" x14ac:dyDescent="0.25">
      <c r="A95" s="11"/>
    </row>
    <row r="96" spans="1:1" x14ac:dyDescent="0.25">
      <c r="A96" s="12">
        <v>0.19</v>
      </c>
    </row>
    <row r="97" spans="1:1" x14ac:dyDescent="0.25">
      <c r="A97" s="12">
        <v>0.1</v>
      </c>
    </row>
    <row r="98" spans="1:1" x14ac:dyDescent="0.25">
      <c r="A98" s="12">
        <v>0.05</v>
      </c>
    </row>
    <row r="99" spans="1:1" x14ac:dyDescent="0.25">
      <c r="A99" s="12">
        <v>0</v>
      </c>
    </row>
  </sheetData>
  <mergeCells count="9">
    <mergeCell ref="G9:N9"/>
    <mergeCell ref="O9:V9"/>
    <mergeCell ref="A8:M8"/>
    <mergeCell ref="A2:M2"/>
    <mergeCell ref="A3:M3"/>
    <mergeCell ref="A4:M4"/>
    <mergeCell ref="A5:M5"/>
    <mergeCell ref="A6:M6"/>
    <mergeCell ref="A7:M7"/>
  </mergeCells>
  <dataValidations count="3">
    <dataValidation type="whole" operator="greaterThan" allowBlank="1" showInputMessage="1" showErrorMessage="1" error="Debe escribir sólo números enteros, no se aceptan decimales" prompt="Debe escribir sólo números enteros, no se aceptan decimales" sqref="H11:H15 P11:P15">
      <formula1>0</formula1>
    </dataValidation>
    <dataValidation type="list" allowBlank="1" showInputMessage="1" showErrorMessage="1" error="Elija el porcentaje del IVA que aplica para este elemento" prompt="Elija el porcentaje del IVA que aplica para este elemento" sqref="I11:I14 Q11:Q15">
      <formula1>$A$96:$A$99</formula1>
    </dataValidation>
    <dataValidation type="list" allowBlank="1" showInputMessage="1" showErrorMessage="1" error="Elija el porcentaje del IVA que aplica para este elemento" prompt="Elija el porcentaje del IVA que aplica para este elemento" sqref="I15">
      <formula1>$A$108:$A$111</formula1>
    </dataValidation>
  </dataValidations>
  <pageMargins left="0.7" right="0.7" top="0.75" bottom="0.75" header="0.3" footer="0.3"/>
  <pageSetup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2022-05-16T22:43:14Z</dcterms:modified>
</cp:coreProperties>
</file>