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1\CONVOCATORIAS PUBLICAS\EQUIPOS DE COMPUTO APPLE\"/>
    </mc:Choice>
  </mc:AlternateContent>
  <bookViews>
    <workbookView xWindow="0" yWindow="0" windowWidth="13740" windowHeight="7980"/>
  </bookViews>
  <sheets>
    <sheet name="CUADRO COMPARATIVO OFERT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12" i="1" l="1"/>
  <c r="CU12" i="1"/>
  <c r="K12" i="1" l="1"/>
  <c r="CY9" i="1" l="1"/>
  <c r="DA9" i="1" s="1"/>
  <c r="CY10" i="1"/>
  <c r="CZ10" i="1" s="1"/>
  <c r="CY11" i="1"/>
  <c r="DA11" i="1" s="1"/>
  <c r="CY8" i="1"/>
  <c r="CZ8" i="1" s="1"/>
  <c r="BW12" i="1"/>
  <c r="CE12" i="1"/>
  <c r="AQ12" i="1"/>
  <c r="AY12" i="1"/>
  <c r="BG12" i="1"/>
  <c r="BO12" i="1"/>
  <c r="S12" i="1"/>
  <c r="AA12" i="1"/>
  <c r="AI12" i="1"/>
  <c r="DA8" i="1" l="1"/>
  <c r="DA10" i="1"/>
  <c r="CZ11" i="1"/>
  <c r="CZ9" i="1"/>
</calcChain>
</file>

<file path=xl/sharedStrings.xml><?xml version="1.0" encoding="utf-8"?>
<sst xmlns="http://schemas.openxmlformats.org/spreadsheetml/2006/main" count="209" uniqueCount="86">
  <si>
    <t xml:space="preserve">UNIVERSIDAD TECNOLOGICA  DE PEREIRA </t>
  </si>
  <si>
    <t xml:space="preserve"> </t>
  </si>
  <si>
    <t>ÍTEM</t>
  </si>
  <si>
    <t>EQUIPO / ACCESORIO</t>
  </si>
  <si>
    <t>REFERENCIA O DESCRIPCION</t>
  </si>
  <si>
    <t>MARCA/REF/MODELO</t>
  </si>
  <si>
    <t>CANTIDAD</t>
  </si>
  <si>
    <t>DESCRIPCION MARCA/ REFERENCIA/ESPECIFICACIONES OFERTADAS</t>
  </si>
  <si>
    <t>VALOR UNITARIO IVA INCLUIDO</t>
  </si>
  <si>
    <t>VALOR TOTAL OFERTA</t>
  </si>
  <si>
    <t>% IVA</t>
  </si>
  <si>
    <t>VALOR TOTAL IVA INCLUIDO</t>
  </si>
  <si>
    <t>Unidad</t>
  </si>
  <si>
    <t>VALOR UNITARIO ANTES DE IVA</t>
  </si>
  <si>
    <t xml:space="preserve">VALOR UNITARIO IVA </t>
  </si>
  <si>
    <t>TIEMPO DE ENTREGA 
( DÍAS CALENDARIO)</t>
  </si>
  <si>
    <t xml:space="preserve">GARANTÍA
</t>
  </si>
  <si>
    <t>Adaptador Usb-C</t>
  </si>
  <si>
    <t>Portatil Macbook Air 13" M1</t>
  </si>
  <si>
    <t>APPLE</t>
  </si>
  <si>
    <t>Computador Imac 24"Slv</t>
  </si>
  <si>
    <t>Equipo Computo - Mac Pro</t>
  </si>
  <si>
    <t>MacBook Air de 13 pulgadas: Chip M1 de Applecon CPU de ocho nucleos y GPUde ocho nucleos, 512 GB SSD - Gris espacialREFERENCIA MGN73LA/A Garantia 3 anosIncluye Office Mac Standard 2019 SNGL OLP NL Acdmc</t>
  </si>
  <si>
    <t>IMAC 24" SLV/8C CPU/8C GPU/8GB/512GB-SPA iMac con pantalla Retina 4,5K de 24 pulgadas: Chip M1 de Apple con CPU de ocho nucleos y GPU de ocho nucleos, 512 GB Garantia 3 anos Incluye Office Mac Standard 2019 SNGL OLP NL Acdmc</t>
  </si>
  <si>
    <t>3.3GHz 12‑core Intel Xeon W processor, Turbo Boost up to 4.4GHz
96GB (6x16GB) of DDR4 ECC memory
Radeon Pro W5700X with 16GB of GDDR6 memory
2TB SSD storage
Stainless steel frame with feet
Magic Mouse + Magic Trackpad
Magic Keyboard with Numeric Keypad - US English
Accessory Kit
Microsoft Office 2019 Standard Educativo para Mac
Garantia 3 años</t>
  </si>
  <si>
    <t xml:space="preserve">CONVOCATORIA  PÚBLICA No. 13  COMPRA DE EQUIPOS Y ACCESORIOS DE CÓMPUTO </t>
  </si>
  <si>
    <t>Satechi u otra marca que cumpla con las caraterísticas especificadas en este ítem y sea compatible con Compatible con computadores Apple MacBook Air chip M1</t>
  </si>
  <si>
    <r>
      <t xml:space="preserve">Adaptador Satechi Multipuerto 4K Ethernet TipoC V2 - Gris Espacial REFERENCIA ST-TCMA2M/
</t>
    </r>
    <r>
      <rPr>
        <sz val="11"/>
        <color rgb="FFFF0000"/>
        <rFont val="Calibri"/>
        <family val="2"/>
        <scheme val="minor"/>
      </rPr>
      <t xml:space="preserve">Caracteristicas del adaptador multipuerto: 
1 x Puerto USB Tipo-C PD
3 x Puertos USB Tipo-A
1 x Puerto HDMI soporta salida de video 4K
1 x Puerto Gigabit Ethernet RJ45 LAN
1 x Ranura MicroSD Card
1 x Ranura SD Card
Compatible con computadores Apple MacBook Air chip M1
</t>
    </r>
  </si>
  <si>
    <t>CUADRO COMPARATIVO</t>
  </si>
  <si>
    <t>EMPRESA</t>
  </si>
  <si>
    <t>PROVEEDOR</t>
  </si>
  <si>
    <t>MINIMO VR/ UNITARIO</t>
  </si>
  <si>
    <t>VALOR TOTAL</t>
  </si>
  <si>
    <t>UNIPLES S.A 811.021.363-0</t>
  </si>
  <si>
    <t xml:space="preserve">IMAC 24" SLV/8C CPU/8C GPU/8GB/512GB-SPA iMac con pantalla Retina 4,5K de 24 pulgadas: Chip M1 de Apple con CPU de ocho nucleos y GPU de ocho nucleos, 512 GB Garantia 3 anos Incluye Office Mac Standard 2019 SNGL OLP NL Acdmc
N/P Imac MGPD3E/A
#4802170 Garantia hasta 3 años
</t>
  </si>
  <si>
    <t>3 años</t>
  </si>
  <si>
    <t>90 dias</t>
  </si>
  <si>
    <t>Marca: Apple / Referencia: IMAC 24" 
SLV/8C CPU/8C GPU/8GB/512GB-SPA iMac con pantalla Retina 4,5K de 24 pulgadas: Chip M1 de Apple con CPU de ocho nucleos y GPU de ocho nucleos, 512 GB Garantia 3 anos, Incluye Office Mac Standard 2019 SNGL OLP NL Acdmc</t>
  </si>
  <si>
    <t>90 Días</t>
  </si>
  <si>
    <t>SUMIMAS SAS
NIT. 830.001.338-1</t>
  </si>
  <si>
    <r>
      <t xml:space="preserve">ST-TCMA2M Adaptador Satechi Multipuerto 4K Ethernet Tipo C V2 - Gris Espacial REFERENCIA ST-TCMA2M / Caracteristicas del adaptador multipuerto: 
1 x Puerto USB Tipo-C PD
3 x Puertos USB Tipo-A
1 x Puerto HDMI soporta salida de video 4K
1 x Puerto Gigabit Ethernet RJ45 LAN
1 x Ranura MicroSD Card
1 x Ranura SD Card
Compatible con computadores Apple MacBook Air chip M1
</t>
    </r>
    <r>
      <rPr>
        <sz val="11"/>
        <color rgb="FFFF0000"/>
        <rFont val="Calibri"/>
        <family val="2"/>
        <scheme val="minor"/>
      </rPr>
      <t>(Anexamos Ficha Técnica Completa al final del documento)</t>
    </r>
  </si>
  <si>
    <t>1 año</t>
  </si>
  <si>
    <t>60 días</t>
  </si>
  <si>
    <r>
      <t xml:space="preserve">MGN73LA/A MacBook Air de 13 pulgadas: Chip M1 de Applecon CPU de ocho nucleos y GPUde ocho nucleos, 512 GB SSD - Gris espacialREFERENCIA Garantia 3 años Incluye Office Mac Standard 2019 SNGL OLP NL Acdmc
</t>
    </r>
    <r>
      <rPr>
        <sz val="11"/>
        <color rgb="FFFF0000"/>
        <rFont val="Calibri"/>
        <family val="2"/>
        <scheme val="minor"/>
      </rPr>
      <t>(Anexamos Ficha Técnica Completa al final del documento)</t>
    </r>
  </si>
  <si>
    <r>
      <t xml:space="preserve">MGPD3E/A IMAC 24" SLV/8C CPU/8C GPU/8GB/512GB-SPA iMac con pantalla Retina 4,5K de 24 pulgadas: Chip M1 de Apple con CPU de ocho nucleos y GPU de ocho nucleos, 512 GB Garantia 3 anos Incluye Office Mac Standard 2019 SNGL OLP NL Acdmc
</t>
    </r>
    <r>
      <rPr>
        <sz val="11"/>
        <color rgb="FFFF0000"/>
        <rFont val="Calibri"/>
        <family val="2"/>
        <scheme val="minor"/>
      </rPr>
      <t>(Anexamos Ficha Técnica Completa al final del documento)</t>
    </r>
  </si>
  <si>
    <t>Comercializadora Semcar SAS NIT 900.502.917-8</t>
  </si>
  <si>
    <t>Marca: SATECHI                                                   Referencia: ST-TCMA2M                                        Adaptador Satechi Multipuerto 4K Ethernet TipoC V2 - Gris Espacial REFERENCIA ST-TCMA2M/
Caracteristicas del adaptador multipuerto: 
1 x Puerto USB Tipo-C PD
3 x Puertos USB Tipo-A
1 x Puerto HDMI soporta salida de video 4K
1 x Puerto Gigabit Ethernet RJ45 LAN
1 x Ranura MicroSD Card
1 x Ranura SD Card
Compatible con computadores Apple MacBook Air chip M1</t>
  </si>
  <si>
    <t>1 AÑO</t>
  </si>
  <si>
    <t>15 DIAS</t>
  </si>
  <si>
    <t>Marca: APPLE                                                        Referencia: MGN73LA/A                                        MacBook Air de 13 pulgadas: Chip M1 de Applecon CPU de ocho nucleos y GPUde ocho nucleos, 512 GB SSD - Gris espacia lREFERENCIA MGN73LA/A Garantia 3 anosIncluye Office Mac Standard 2019 SNGL OLP NL Acdmc</t>
  </si>
  <si>
    <t>3 Años</t>
  </si>
  <si>
    <t>Inmediata</t>
  </si>
  <si>
    <t>Marca: APPLE                                                               Referencia: IMAC 24                                                               IMAC 24" SLV/8C CPU/8C GPU/8GB/512GB-SPA iMac con pantalla Retina 4,5K de 24 pulgadas: Chip M1 de Apple con CPU de ocho nucleos y GPU de ocho nucleos, 512 GB Garantia 3 anos Incluye Office Mac Standard 2019 SNGL OLP NL Acdmc</t>
  </si>
  <si>
    <t>45 dias</t>
  </si>
  <si>
    <t>Marca: APPLE                                                             Referencia: MAC PRO                                                             3.3GHz 12‑core Intel Xeon W processor, Turbo Boost up to 4.4GHz
96GB (6x16GB) of DDR4 ECC memory
Radeon Pro W5700X with 16GB of GDDR6 memory
2TB SSD storage
Stainless steel frame with feet
Magic Mouse + Magic Trackpad
Magic Keyboard with Numeric Keypad - US English
Accessory Kit
Microsoft Office 2019 Standard Educativo para Mac
Garantia 3 años</t>
  </si>
  <si>
    <t>3 AÑOS</t>
  </si>
  <si>
    <t>OFIBOD SAS - NIT: 860,047,726-1</t>
  </si>
  <si>
    <t>Marca: Apple
REFERENCIA MGN73LA/A
MacBook Air de 13 pulgadas: Chip M1 de Apple con CPU de ocho nucleos y GPUde ocho nucleos, 512 GB SSD - 
Color Gris espacial /
  Garantia 3 años 
Incluye Office Mac Standard 2019 SNGL OLP NL Acdmc</t>
  </si>
  <si>
    <t xml:space="preserve">3 años </t>
  </si>
  <si>
    <t>10 DIAS</t>
  </si>
  <si>
    <t>Marca: Apple
 REFERENCIA/ MGPD3E/A
IMAC 24" SLV/8C CPU/8C GPU/8GB/512GB-SPA iMac con pantalla Retina 4,5K de 24 pulgadas: Chip M1 de Apple con CPU de ocho nucleos y GPU de ocho nucleos, 512 GB
Color: Plata
 Garantia 3 años 
Incluye Office Mac Standard 2019 SNGL OLP NL Acdmc</t>
  </si>
  <si>
    <t>60 DIAS</t>
  </si>
  <si>
    <t>MICRONET S.A.S.    NIT 815.001.055-6</t>
  </si>
  <si>
    <t xml:space="preserve">Adaptador Satechi Multipuerto 4K Ethernet TipoC V2 - Gris Espacial REFERENCIA ST-TCMA2M/
Caracteristicas del adaptador multipuerto: 
1 x Puerto USB Tipo-C PD
3 x Puertos USB Tipo-A
1 x Puerto HDMI soporta salida de video 4K
1 x Puerto Gigabit Ethernet RJ45 LAN
1 x Ranura MicroSD Card
1 x Ranura SD Card
Compatible con computadores Apple MacBook Air chip M1
</t>
  </si>
  <si>
    <t>12 Meses</t>
  </si>
  <si>
    <t>36 meses</t>
  </si>
  <si>
    <t>KAVANTIC S.A.S</t>
  </si>
  <si>
    <t>100 dias</t>
  </si>
  <si>
    <t>JM MULTISISTEMAS SAS 900.462.285-9</t>
  </si>
  <si>
    <t>3 meses</t>
  </si>
  <si>
    <t>15 días</t>
  </si>
  <si>
    <t>MacBook Air de 13 pulgadas: Chip M1 de Applecon CPU de ocho nucleos y GPUde ocho nucleos, 512 GB SSD - Gris espacialREFERENCIA MGN73LA/A Garantia 3 años Incluye Office Mac Standard 2019 SNGL OLP NL Acdmc</t>
  </si>
  <si>
    <t>IMAC 24" SLV/8C CPU/8C GPU/8GB/512GB-SPA iMac con pantalla Retina 4,5K de 24 pulgadas: Chip M1 de Apple con CPU de ocho nucleos y GPU de ocho nucleos, 512 GB Garantia 3 años Incluye Office Mac Standard 2019 SNGL OLP NL Acdmc</t>
  </si>
  <si>
    <t>GTI ALBERTO ALVAREZ LOPEZ SAS
NIT: 901.039.927-1</t>
  </si>
  <si>
    <t xml:space="preserve">multipuerto satechi 4K HDMI (60Hz), Gigabit Ethernet, carga USB-C, lectores de tarjetas SD/Micro USB, USB 3.0  </t>
  </si>
  <si>
    <t>12 meses</t>
  </si>
  <si>
    <t xml:space="preserve">15 dias contados apartir de la firma del contrato </t>
  </si>
  <si>
    <t>MacBook Air de 13 pulgadas: Chip M1 de Applecon CPU de ocho nucleos y GPUde ocho nucleos, 512 GB SSD - Gris espacial Incluye Office Mac Standard 2019 SNGL OLP NL Acdmc</t>
  </si>
  <si>
    <t xml:space="preserve">8 dias contados apartir de la firma del contrato </t>
  </si>
  <si>
    <t>IMAC 24" SLV/8C CPU/8C GPU/8GB/512GB-SPA iMac con pantalla Retina 4,5K de 24 pulgadas: Chip M1 de Apple con CPU de ocho nucleos y GPU de ocho nucleos, 512 GB  Incluye Office Mac Standard 2019 SNGL OLP NL Acdmc</t>
  </si>
  <si>
    <t xml:space="preserve">45 dias contados apartir de la firma del contrato </t>
  </si>
  <si>
    <t>CONTROLES EMPRESARIALES S.A.S - 800.058.607-2</t>
  </si>
  <si>
    <t>Adaptador Satechi Multipuerto 4K Ethernet TipoC V2 - Gris Espacial 
REFERENCIA ST-TCMA2M
Catalogo: https://satechi.net/products/type-c-multi-port-adapter-with-ethernet-v2?variant=45020091145</t>
  </si>
  <si>
    <t>MacBook Air de 13 pulgadas: Chip M1 de Applecon CPU de ocho nucleos y GPUde ocho nucleos, 512 GB SSD - Gris espacialREFERENCIA MGN73LA/A Garantia 3 anosIncluye Office Mac Standard 2019 SNGL OLP NL Acdmc
REFERENCIA: MGN73LA/A
Catalogo: https://www.apple.com/co/macbook-air/specs/</t>
  </si>
  <si>
    <t>IMAC 24" SLV/8C CPU/8C GPU/8GB/512GB-SPA iMac con pantalla Retina 4,5K de 24 pulgadas: Chip M1 de Apple con CPU de ocho nucleos y GPU de ocho nucleos, 512 GB Garantia 3 anos Incluye Office Mac Standard 2019 SNGL OLP NL Acdmc
REFERENCIA: MGPD3E/A
Catalogo: https://www.apple.com/co/imac-24/specs/</t>
  </si>
  <si>
    <t>COMWARE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</si>
</sst>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\ * #,##0_);_(&quot;$&quot;\ * \(#,##0\);_(&quot;$&quot;\ * &quot;-&quot;??_);_(@_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164" fontId="4" fillId="2" borderId="0" xfId="1" applyNumberFormat="1" applyFont="1" applyFill="1" applyBorder="1" applyAlignment="1">
      <alignment horizontal="left" vertical="center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9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0" fillId="0" borderId="8" xfId="3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43" fontId="0" fillId="0" borderId="1" xfId="3" applyFont="1" applyBorder="1" applyAlignment="1">
      <alignment horizontal="center" vertical="center" wrapText="1"/>
    </xf>
    <xf numFmtId="165" fontId="0" fillId="0" borderId="1" xfId="3" applyNumberFormat="1" applyFont="1" applyBorder="1" applyAlignment="1">
      <alignment horizontal="center" vertical="center" wrapText="1"/>
    </xf>
    <xf numFmtId="43" fontId="0" fillId="0" borderId="0" xfId="3" applyFont="1"/>
    <xf numFmtId="43" fontId="2" fillId="2" borderId="1" xfId="3" applyFont="1" applyFill="1" applyBorder="1" applyAlignment="1">
      <alignment horizontal="center" vertical="center" wrapText="1"/>
    </xf>
    <xf numFmtId="43" fontId="0" fillId="0" borderId="1" xfId="3" applyFont="1" applyBorder="1" applyAlignment="1">
      <alignment horizontal="center" vertical="center"/>
    </xf>
    <xf numFmtId="165" fontId="0" fillId="0" borderId="1" xfId="3" applyNumberFormat="1" applyFont="1" applyBorder="1" applyAlignment="1">
      <alignment horizontal="center" wrapText="1"/>
    </xf>
    <xf numFmtId="9" fontId="0" fillId="0" borderId="0" xfId="4" applyFont="1"/>
    <xf numFmtId="9" fontId="2" fillId="2" borderId="1" xfId="4" applyFont="1" applyFill="1" applyBorder="1" applyAlignment="1">
      <alignment horizontal="center" vertical="center" wrapText="1"/>
    </xf>
    <xf numFmtId="9" fontId="0" fillId="0" borderId="1" xfId="4" applyFont="1" applyBorder="1" applyAlignment="1">
      <alignment horizontal="center" wrapText="1"/>
    </xf>
    <xf numFmtId="9" fontId="4" fillId="2" borderId="0" xfId="4" applyFont="1" applyFill="1" applyBorder="1" applyAlignment="1">
      <alignment vertical="center"/>
    </xf>
    <xf numFmtId="9" fontId="0" fillId="0" borderId="1" xfId="4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6" fontId="0" fillId="0" borderId="6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6" fontId="0" fillId="0" borderId="8" xfId="0" applyNumberFormat="1" applyBorder="1" applyAlignment="1">
      <alignment horizontal="center" vertical="center" wrapText="1"/>
    </xf>
    <xf numFmtId="0" fontId="0" fillId="0" borderId="0" xfId="0" applyNumberFormat="1"/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1" xfId="3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/>
    <xf numFmtId="43" fontId="2" fillId="2" borderId="2" xfId="3" applyFont="1" applyFill="1" applyBorder="1" applyAlignment="1">
      <alignment horizontal="center" vertical="center" wrapText="1"/>
    </xf>
    <xf numFmtId="43" fontId="3" fillId="2" borderId="0" xfId="3" applyFont="1" applyFill="1" applyBorder="1"/>
    <xf numFmtId="43" fontId="4" fillId="2" borderId="0" xfId="3" applyFont="1" applyFill="1" applyBorder="1" applyAlignment="1">
      <alignment horizontal="left" vertical="center"/>
    </xf>
    <xf numFmtId="43" fontId="4" fillId="2" borderId="3" xfId="3" applyFont="1" applyFill="1" applyBorder="1" applyAlignment="1">
      <alignment vertical="center"/>
    </xf>
    <xf numFmtId="165" fontId="0" fillId="0" borderId="0" xfId="3" applyNumberFormat="1" applyFont="1"/>
    <xf numFmtId="165" fontId="2" fillId="2" borderId="2" xfId="3" applyNumberFormat="1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165" fontId="3" fillId="2" borderId="0" xfId="3" applyNumberFormat="1" applyFont="1" applyFill="1" applyBorder="1"/>
    <xf numFmtId="165" fontId="4" fillId="2" borderId="0" xfId="3" applyNumberFormat="1" applyFont="1" applyFill="1" applyBorder="1" applyAlignment="1">
      <alignment horizontal="left" vertical="center"/>
    </xf>
    <xf numFmtId="165" fontId="4" fillId="2" borderId="3" xfId="3" applyNumberFormat="1" applyFont="1" applyFill="1" applyBorder="1" applyAlignment="1">
      <alignment vertical="center"/>
    </xf>
    <xf numFmtId="9" fontId="0" fillId="0" borderId="1" xfId="0" applyNumberFormat="1" applyBorder="1" applyAlignment="1">
      <alignment horizontal="center" vertical="center" wrapText="1"/>
    </xf>
    <xf numFmtId="43" fontId="0" fillId="0" borderId="0" xfId="3" applyNumberFormat="1" applyFont="1"/>
    <xf numFmtId="43" fontId="2" fillId="2" borderId="1" xfId="3" applyNumberFormat="1" applyFont="1" applyFill="1" applyBorder="1" applyAlignment="1">
      <alignment horizontal="center" vertical="center" wrapText="1"/>
    </xf>
    <xf numFmtId="43" fontId="0" fillId="0" borderId="1" xfId="3" applyNumberFormat="1" applyFont="1" applyBorder="1" applyAlignment="1">
      <alignment horizontal="center" vertical="center" wrapText="1"/>
    </xf>
    <xf numFmtId="43" fontId="4" fillId="2" borderId="3" xfId="3" applyNumberFormat="1" applyFont="1" applyFill="1" applyBorder="1" applyAlignment="1">
      <alignment vertical="center"/>
    </xf>
    <xf numFmtId="43" fontId="2" fillId="2" borderId="2" xfId="3" applyNumberFormat="1" applyFont="1" applyFill="1" applyBorder="1" applyAlignment="1">
      <alignment horizontal="center" vertical="center" wrapText="1"/>
    </xf>
    <xf numFmtId="43" fontId="0" fillId="0" borderId="1" xfId="3" applyNumberFormat="1" applyFont="1" applyBorder="1" applyAlignment="1">
      <alignment vertical="center" wrapText="1"/>
    </xf>
    <xf numFmtId="43" fontId="3" fillId="2" borderId="0" xfId="3" applyNumberFormat="1" applyFont="1" applyFill="1" applyBorder="1"/>
    <xf numFmtId="43" fontId="4" fillId="2" borderId="0" xfId="3" applyNumberFormat="1" applyFont="1" applyFill="1" applyBorder="1" applyAlignment="1">
      <alignment horizontal="left" vertical="center"/>
    </xf>
    <xf numFmtId="9" fontId="0" fillId="0" borderId="1" xfId="4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/>
    </xf>
    <xf numFmtId="3" fontId="3" fillId="2" borderId="11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</cellXfs>
  <cellStyles count="5">
    <cellStyle name="Millares" xfId="3" builtinId="3"/>
    <cellStyle name="Moneda" xfId="1" builtinId="4"/>
    <cellStyle name="Moneda 2" xfId="2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13"/>
  <sheetViews>
    <sheetView tabSelected="1" topLeftCell="A11" zoomScale="97" zoomScaleNormal="97" workbookViewId="0">
      <selection activeCell="CZ13" sqref="CZ13"/>
    </sheetView>
  </sheetViews>
  <sheetFormatPr baseColWidth="10" defaultRowHeight="15" x14ac:dyDescent="0.25"/>
  <cols>
    <col min="1" max="1" width="4.7109375" bestFit="1" customWidth="1"/>
    <col min="2" max="2" width="18" customWidth="1"/>
    <col min="3" max="3" width="45.42578125" customWidth="1"/>
    <col min="4" max="4" width="19.85546875" customWidth="1"/>
    <col min="5" max="5" width="9.42578125" customWidth="1"/>
    <col min="6" max="6" width="9.140625" bestFit="1" customWidth="1"/>
    <col min="7" max="7" width="26.42578125" customWidth="1"/>
    <col min="8" max="8" width="14.7109375" customWidth="1"/>
    <col min="9" max="9" width="17" customWidth="1"/>
    <col min="10" max="10" width="19.85546875" customWidth="1"/>
    <col min="11" max="11" width="19" customWidth="1"/>
    <col min="12" max="12" width="13.5703125" customWidth="1"/>
    <col min="13" max="13" width="11.42578125" customWidth="1"/>
    <col min="14" max="14" width="12.140625" customWidth="1"/>
    <col min="15" max="15" width="26" customWidth="1"/>
    <col min="16" max="17" width="13" bestFit="1" customWidth="1"/>
    <col min="18" max="18" width="14" bestFit="1" customWidth="1"/>
    <col min="19" max="19" width="15" bestFit="1" customWidth="1"/>
    <col min="20" max="20" width="11.5703125" style="40" bestFit="1" customWidth="1"/>
    <col min="23" max="23" width="29.5703125" customWidth="1"/>
    <col min="24" max="24" width="11.42578125" customWidth="1"/>
    <col min="27" max="27" width="13.85546875" bestFit="1" customWidth="1"/>
    <col min="30" max="30" width="15.28515625" customWidth="1"/>
    <col min="31" max="31" width="27" style="51" customWidth="1"/>
    <col min="32" max="34" width="14" bestFit="1" customWidth="1"/>
    <col min="35" max="35" width="15" bestFit="1" customWidth="1"/>
    <col min="36" max="36" width="11.5703125" bestFit="1" customWidth="1"/>
    <col min="39" max="39" width="18.28515625" customWidth="1"/>
    <col min="40" max="42" width="13" style="36" bestFit="1" customWidth="1"/>
    <col min="43" max="43" width="15" style="36" bestFit="1" customWidth="1"/>
    <col min="44" max="44" width="11.42578125" style="40"/>
    <col min="47" max="47" width="24.28515625" customWidth="1"/>
    <col min="48" max="50" width="13" style="59" bestFit="1" customWidth="1"/>
    <col min="51" max="51" width="15" style="59" bestFit="1" customWidth="1"/>
    <col min="52" max="52" width="11.42578125" style="40"/>
    <col min="56" max="58" width="13" style="59" bestFit="1" customWidth="1"/>
    <col min="59" max="59" width="15" style="66" bestFit="1" customWidth="1"/>
    <col min="63" max="63" width="22.85546875" customWidth="1"/>
    <col min="64" max="66" width="13" style="66" bestFit="1" customWidth="1"/>
    <col min="67" max="67" width="15" style="66" bestFit="1" customWidth="1"/>
    <col min="68" max="68" width="11.42578125" style="40"/>
    <col min="71" max="71" width="22" customWidth="1"/>
    <col min="72" max="74" width="13" style="36" bestFit="1" customWidth="1"/>
    <col min="75" max="75" width="15" style="36" bestFit="1" customWidth="1"/>
    <col min="76" max="76" width="11.42578125" style="40"/>
    <col min="79" max="79" width="20" customWidth="1"/>
    <col min="80" max="82" width="13" bestFit="1" customWidth="1"/>
    <col min="83" max="83" width="15" bestFit="1" customWidth="1"/>
    <col min="84" max="84" width="11.42578125" style="40"/>
    <col min="86" max="86" width="16.140625" customWidth="1"/>
    <col min="87" max="87" width="22.140625" hidden="1" customWidth="1"/>
    <col min="88" max="93" width="0" hidden="1" customWidth="1"/>
    <col min="94" max="94" width="15" hidden="1" customWidth="1"/>
    <col min="95" max="95" width="29.28515625" hidden="1" customWidth="1"/>
    <col min="96" max="101" width="0" hidden="1" customWidth="1"/>
    <col min="102" max="102" width="13.28515625" hidden="1" customWidth="1"/>
    <col min="103" max="103" width="14.28515625" style="36" bestFit="1" customWidth="1"/>
    <col min="104" max="104" width="15.28515625" style="36" bestFit="1" customWidth="1"/>
    <col min="105" max="105" width="18.140625" style="75" customWidth="1"/>
  </cols>
  <sheetData>
    <row r="1" spans="1:10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05" x14ac:dyDescent="0.25">
      <c r="A2" s="76" t="s">
        <v>25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05" x14ac:dyDescent="0.25">
      <c r="A3" s="76" t="s">
        <v>28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</row>
    <row r="4" spans="1:105" x14ac:dyDescent="0.25">
      <c r="A4" s="1"/>
      <c r="B4" s="2" t="s">
        <v>1</v>
      </c>
      <c r="C4" s="1"/>
      <c r="D4" s="3"/>
      <c r="E4" s="3"/>
      <c r="F4" s="1"/>
      <c r="G4" s="1"/>
      <c r="H4" s="1"/>
      <c r="I4" s="1"/>
      <c r="J4" s="1"/>
      <c r="K4" s="1"/>
      <c r="L4" s="1"/>
      <c r="M4" s="1"/>
      <c r="N4" s="1"/>
    </row>
    <row r="5" spans="1:105" x14ac:dyDescent="0.25">
      <c r="A5" s="1"/>
      <c r="B5" s="4"/>
      <c r="C5" s="1"/>
      <c r="D5" s="3"/>
      <c r="E5" s="3"/>
      <c r="F5" s="1"/>
      <c r="G5" s="1"/>
      <c r="H5" s="1"/>
      <c r="I5" s="1"/>
      <c r="J5" s="1"/>
      <c r="K5" s="1"/>
      <c r="L5" s="1"/>
      <c r="M5" s="1"/>
      <c r="N5" s="1"/>
    </row>
    <row r="6" spans="1:105" ht="42.75" customHeight="1" x14ac:dyDescent="0.25">
      <c r="A6" s="77" t="s">
        <v>29</v>
      </c>
      <c r="B6" s="77"/>
      <c r="C6" s="77"/>
      <c r="D6" s="77"/>
      <c r="E6" s="77"/>
      <c r="F6" s="77"/>
      <c r="G6" s="78" t="s">
        <v>33</v>
      </c>
      <c r="H6" s="78"/>
      <c r="I6" s="78"/>
      <c r="J6" s="78"/>
      <c r="K6" s="78"/>
      <c r="L6" s="78"/>
      <c r="M6" s="78"/>
      <c r="N6" s="78"/>
      <c r="O6" s="79" t="s">
        <v>39</v>
      </c>
      <c r="P6" s="78"/>
      <c r="Q6" s="78"/>
      <c r="R6" s="78"/>
      <c r="S6" s="78"/>
      <c r="T6" s="78"/>
      <c r="U6" s="78"/>
      <c r="V6" s="78"/>
      <c r="W6" s="79" t="s">
        <v>45</v>
      </c>
      <c r="X6" s="78"/>
      <c r="Y6" s="78"/>
      <c r="Z6" s="78"/>
      <c r="AA6" s="78"/>
      <c r="AB6" s="78"/>
      <c r="AC6" s="78"/>
      <c r="AD6" s="78"/>
      <c r="AE6" s="78" t="s">
        <v>56</v>
      </c>
      <c r="AF6" s="78"/>
      <c r="AG6" s="78"/>
      <c r="AH6" s="78"/>
      <c r="AI6" s="78"/>
      <c r="AJ6" s="78"/>
      <c r="AK6" s="78"/>
      <c r="AL6" s="78"/>
      <c r="AM6" s="78" t="s">
        <v>62</v>
      </c>
      <c r="AN6" s="78"/>
      <c r="AO6" s="78"/>
      <c r="AP6" s="78"/>
      <c r="AQ6" s="78"/>
      <c r="AR6" s="78"/>
      <c r="AS6" s="78"/>
      <c r="AT6" s="78"/>
      <c r="AU6" s="78" t="s">
        <v>66</v>
      </c>
      <c r="AV6" s="78"/>
      <c r="AW6" s="78"/>
      <c r="AX6" s="78"/>
      <c r="AY6" s="78"/>
      <c r="AZ6" s="78"/>
      <c r="BA6" s="78"/>
      <c r="BB6" s="78"/>
      <c r="BC6" s="78" t="s">
        <v>68</v>
      </c>
      <c r="BD6" s="78"/>
      <c r="BE6" s="78"/>
      <c r="BF6" s="78"/>
      <c r="BG6" s="78"/>
      <c r="BH6" s="78"/>
      <c r="BI6" s="78"/>
      <c r="BJ6" s="78"/>
      <c r="BK6" s="79" t="s">
        <v>73</v>
      </c>
      <c r="BL6" s="78"/>
      <c r="BM6" s="78"/>
      <c r="BN6" s="78"/>
      <c r="BO6" s="78"/>
      <c r="BP6" s="78"/>
      <c r="BQ6" s="78"/>
      <c r="BR6" s="78"/>
      <c r="BS6" s="78" t="s">
        <v>81</v>
      </c>
      <c r="BT6" s="78"/>
      <c r="BU6" s="78"/>
      <c r="BV6" s="78"/>
      <c r="BW6" s="78"/>
      <c r="BX6" s="78"/>
      <c r="BY6" s="78"/>
      <c r="BZ6" s="78"/>
      <c r="CA6" s="78" t="s">
        <v>85</v>
      </c>
      <c r="CB6" s="78"/>
      <c r="CC6" s="78"/>
      <c r="CD6" s="78"/>
      <c r="CE6" s="78"/>
      <c r="CF6" s="78"/>
      <c r="CG6" s="78"/>
      <c r="CH6" s="78"/>
      <c r="CI6" s="80"/>
      <c r="CJ6" s="81"/>
      <c r="CK6" s="81"/>
      <c r="CL6" s="81"/>
      <c r="CM6" s="81"/>
      <c r="CN6" s="81"/>
      <c r="CO6" s="81"/>
      <c r="CP6" s="82"/>
      <c r="CQ6" s="80"/>
      <c r="CR6" s="81"/>
      <c r="CS6" s="81"/>
      <c r="CT6" s="81"/>
      <c r="CU6" s="81"/>
      <c r="CV6" s="81"/>
      <c r="CW6" s="81"/>
      <c r="CX6" s="82"/>
    </row>
    <row r="7" spans="1:105" ht="60.75" customHeight="1" thickBot="1" x14ac:dyDescent="0.3">
      <c r="A7" s="5" t="s">
        <v>2</v>
      </c>
      <c r="B7" s="5" t="s">
        <v>3</v>
      </c>
      <c r="C7" s="5" t="s">
        <v>4</v>
      </c>
      <c r="D7" s="5" t="s">
        <v>5</v>
      </c>
      <c r="E7" s="5" t="s">
        <v>12</v>
      </c>
      <c r="F7" s="5" t="s">
        <v>6</v>
      </c>
      <c r="G7" s="6" t="s">
        <v>7</v>
      </c>
      <c r="H7" s="6" t="s">
        <v>13</v>
      </c>
      <c r="I7" s="6" t="s">
        <v>14</v>
      </c>
      <c r="J7" s="7" t="s">
        <v>8</v>
      </c>
      <c r="K7" s="7" t="s">
        <v>11</v>
      </c>
      <c r="L7" s="7" t="s">
        <v>10</v>
      </c>
      <c r="M7" s="7" t="s">
        <v>16</v>
      </c>
      <c r="N7" s="7" t="s">
        <v>15</v>
      </c>
      <c r="O7" s="6" t="s">
        <v>7</v>
      </c>
      <c r="P7" s="6" t="s">
        <v>13</v>
      </c>
      <c r="Q7" s="6" t="s">
        <v>14</v>
      </c>
      <c r="R7" s="7" t="s">
        <v>8</v>
      </c>
      <c r="S7" s="7" t="s">
        <v>11</v>
      </c>
      <c r="T7" s="41" t="s">
        <v>10</v>
      </c>
      <c r="U7" s="7" t="s">
        <v>16</v>
      </c>
      <c r="V7" s="7" t="s">
        <v>15</v>
      </c>
      <c r="W7" s="6" t="s">
        <v>7</v>
      </c>
      <c r="X7" s="6" t="s">
        <v>13</v>
      </c>
      <c r="Y7" s="6" t="s">
        <v>14</v>
      </c>
      <c r="Z7" s="7" t="s">
        <v>8</v>
      </c>
      <c r="AA7" s="7" t="s">
        <v>11</v>
      </c>
      <c r="AB7" s="7" t="s">
        <v>10</v>
      </c>
      <c r="AC7" s="7" t="s">
        <v>16</v>
      </c>
      <c r="AD7" s="7" t="s">
        <v>15</v>
      </c>
      <c r="AE7" s="52" t="s">
        <v>7</v>
      </c>
      <c r="AF7" s="6" t="s">
        <v>13</v>
      </c>
      <c r="AG7" s="6" t="s">
        <v>14</v>
      </c>
      <c r="AH7" s="7" t="s">
        <v>8</v>
      </c>
      <c r="AI7" s="7" t="s">
        <v>11</v>
      </c>
      <c r="AJ7" s="7" t="s">
        <v>10</v>
      </c>
      <c r="AK7" s="7" t="s">
        <v>16</v>
      </c>
      <c r="AL7" s="7" t="s">
        <v>15</v>
      </c>
      <c r="AM7" s="6" t="s">
        <v>7</v>
      </c>
      <c r="AN7" s="55" t="s">
        <v>13</v>
      </c>
      <c r="AO7" s="55" t="s">
        <v>14</v>
      </c>
      <c r="AP7" s="37" t="s">
        <v>8</v>
      </c>
      <c r="AQ7" s="37" t="s">
        <v>11</v>
      </c>
      <c r="AR7" s="41" t="s">
        <v>10</v>
      </c>
      <c r="AS7" s="7" t="s">
        <v>16</v>
      </c>
      <c r="AT7" s="7" t="s">
        <v>15</v>
      </c>
      <c r="AU7" s="6" t="s">
        <v>7</v>
      </c>
      <c r="AV7" s="60" t="s">
        <v>13</v>
      </c>
      <c r="AW7" s="60" t="s">
        <v>14</v>
      </c>
      <c r="AX7" s="61" t="s">
        <v>8</v>
      </c>
      <c r="AY7" s="61" t="s">
        <v>11</v>
      </c>
      <c r="AZ7" s="41" t="s">
        <v>10</v>
      </c>
      <c r="BA7" s="7" t="s">
        <v>16</v>
      </c>
      <c r="BB7" s="7" t="s">
        <v>15</v>
      </c>
      <c r="BC7" s="6" t="s">
        <v>7</v>
      </c>
      <c r="BD7" s="60" t="s">
        <v>13</v>
      </c>
      <c r="BE7" s="60" t="s">
        <v>14</v>
      </c>
      <c r="BF7" s="61" t="s">
        <v>8</v>
      </c>
      <c r="BG7" s="67" t="s">
        <v>11</v>
      </c>
      <c r="BH7" s="7" t="s">
        <v>10</v>
      </c>
      <c r="BI7" s="7" t="s">
        <v>16</v>
      </c>
      <c r="BJ7" s="7" t="s">
        <v>15</v>
      </c>
      <c r="BK7" s="6" t="s">
        <v>7</v>
      </c>
      <c r="BL7" s="70" t="s">
        <v>13</v>
      </c>
      <c r="BM7" s="70" t="s">
        <v>14</v>
      </c>
      <c r="BN7" s="67" t="s">
        <v>8</v>
      </c>
      <c r="BO7" s="67" t="s">
        <v>11</v>
      </c>
      <c r="BP7" s="41" t="s">
        <v>10</v>
      </c>
      <c r="BQ7" s="7" t="s">
        <v>16</v>
      </c>
      <c r="BR7" s="7" t="s">
        <v>15</v>
      </c>
      <c r="BS7" s="6" t="s">
        <v>7</v>
      </c>
      <c r="BT7" s="55" t="s">
        <v>13</v>
      </c>
      <c r="BU7" s="55" t="s">
        <v>14</v>
      </c>
      <c r="BV7" s="37" t="s">
        <v>8</v>
      </c>
      <c r="BW7" s="37" t="s">
        <v>11</v>
      </c>
      <c r="BX7" s="41" t="s">
        <v>10</v>
      </c>
      <c r="BY7" s="7" t="s">
        <v>16</v>
      </c>
      <c r="BZ7" s="7" t="s">
        <v>15</v>
      </c>
      <c r="CA7" s="6" t="s">
        <v>7</v>
      </c>
      <c r="CB7" s="6" t="s">
        <v>13</v>
      </c>
      <c r="CC7" s="6" t="s">
        <v>14</v>
      </c>
      <c r="CD7" s="7" t="s">
        <v>8</v>
      </c>
      <c r="CE7" s="7" t="s">
        <v>11</v>
      </c>
      <c r="CF7" s="41" t="s">
        <v>10</v>
      </c>
      <c r="CG7" s="7" t="s">
        <v>16</v>
      </c>
      <c r="CH7" s="7" t="s">
        <v>15</v>
      </c>
      <c r="CI7" s="6" t="s">
        <v>7</v>
      </c>
      <c r="CJ7" s="6" t="s">
        <v>13</v>
      </c>
      <c r="CK7" s="6" t="s">
        <v>14</v>
      </c>
      <c r="CL7" s="7" t="s">
        <v>8</v>
      </c>
      <c r="CM7" s="7" t="s">
        <v>11</v>
      </c>
      <c r="CN7" s="7" t="s">
        <v>10</v>
      </c>
      <c r="CO7" s="7" t="s">
        <v>16</v>
      </c>
      <c r="CP7" s="7" t="s">
        <v>15</v>
      </c>
      <c r="CQ7" s="6" t="s">
        <v>7</v>
      </c>
      <c r="CR7" s="6" t="s">
        <v>13</v>
      </c>
      <c r="CS7" s="6" t="s">
        <v>14</v>
      </c>
      <c r="CT7" s="7" t="s">
        <v>8</v>
      </c>
      <c r="CU7" s="7" t="s">
        <v>11</v>
      </c>
      <c r="CV7" s="7" t="s">
        <v>10</v>
      </c>
      <c r="CW7" s="7" t="s">
        <v>16</v>
      </c>
      <c r="CX7" s="7" t="s">
        <v>15</v>
      </c>
      <c r="CY7" s="37" t="s">
        <v>31</v>
      </c>
      <c r="CZ7" s="37" t="s">
        <v>32</v>
      </c>
      <c r="DA7" s="7" t="s">
        <v>30</v>
      </c>
    </row>
    <row r="8" spans="1:105" ht="300.75" thickBot="1" x14ac:dyDescent="0.3">
      <c r="A8" s="20">
        <v>1</v>
      </c>
      <c r="B8" s="19" t="s">
        <v>17</v>
      </c>
      <c r="C8" s="23" t="s">
        <v>27</v>
      </c>
      <c r="D8" s="22" t="s">
        <v>26</v>
      </c>
      <c r="E8" s="19" t="s">
        <v>12</v>
      </c>
      <c r="F8" s="19">
        <v>2</v>
      </c>
      <c r="G8" s="25"/>
      <c r="H8" s="26"/>
      <c r="I8" s="26"/>
      <c r="J8" s="26"/>
      <c r="K8" s="26"/>
      <c r="L8" s="26"/>
      <c r="M8" s="26"/>
      <c r="N8" s="26"/>
      <c r="O8" s="39"/>
      <c r="P8" s="39"/>
      <c r="Q8" s="39"/>
      <c r="R8" s="39"/>
      <c r="S8" s="39"/>
      <c r="T8" s="42"/>
      <c r="U8" s="39"/>
      <c r="V8" s="39"/>
      <c r="W8" s="45" t="s">
        <v>40</v>
      </c>
      <c r="X8" s="46">
        <v>327000</v>
      </c>
      <c r="Y8" s="46">
        <v>62130</v>
      </c>
      <c r="Z8" s="46">
        <v>389130</v>
      </c>
      <c r="AA8" s="46">
        <v>778260</v>
      </c>
      <c r="AB8" s="47">
        <v>0.19</v>
      </c>
      <c r="AC8" s="48" t="s">
        <v>41</v>
      </c>
      <c r="AD8" s="48" t="s">
        <v>42</v>
      </c>
      <c r="AE8" s="53" t="s">
        <v>46</v>
      </c>
      <c r="AF8" s="35">
        <v>348000</v>
      </c>
      <c r="AG8" s="35">
        <v>66120</v>
      </c>
      <c r="AH8" s="35">
        <v>414120</v>
      </c>
      <c r="AI8" s="35">
        <v>828240</v>
      </c>
      <c r="AJ8" s="35">
        <v>19</v>
      </c>
      <c r="AK8" s="35" t="s">
        <v>47</v>
      </c>
      <c r="AL8" s="35" t="s">
        <v>48</v>
      </c>
      <c r="AM8" s="19"/>
      <c r="AN8" s="34"/>
      <c r="AO8" s="34"/>
      <c r="AP8" s="34"/>
      <c r="AQ8" s="34"/>
      <c r="AR8" s="44"/>
      <c r="AS8" s="19"/>
      <c r="AT8" s="19"/>
      <c r="AU8" s="19" t="s">
        <v>63</v>
      </c>
      <c r="AV8" s="35">
        <v>367000</v>
      </c>
      <c r="AW8" s="35">
        <v>69730</v>
      </c>
      <c r="AX8" s="35">
        <v>436730</v>
      </c>
      <c r="AY8" s="35">
        <v>873460</v>
      </c>
      <c r="AZ8" s="44">
        <v>0.19</v>
      </c>
      <c r="BA8" s="19" t="s">
        <v>64</v>
      </c>
      <c r="BB8" s="19">
        <v>40</v>
      </c>
      <c r="BC8" s="19"/>
      <c r="BD8" s="35"/>
      <c r="BE8" s="35"/>
      <c r="BF8" s="35"/>
      <c r="BG8" s="68"/>
      <c r="BH8" s="65"/>
      <c r="BI8" s="19"/>
      <c r="BJ8" s="19"/>
      <c r="BK8" s="31" t="s">
        <v>63</v>
      </c>
      <c r="BL8" s="71">
        <v>363212</v>
      </c>
      <c r="BM8" s="71">
        <v>69010.28</v>
      </c>
      <c r="BN8" s="71">
        <v>432222.28</v>
      </c>
      <c r="BO8" s="71">
        <v>864444.56</v>
      </c>
      <c r="BP8" s="74">
        <v>0.19</v>
      </c>
      <c r="BQ8" s="31" t="s">
        <v>69</v>
      </c>
      <c r="BR8" s="31" t="s">
        <v>70</v>
      </c>
      <c r="BS8" s="19" t="s">
        <v>74</v>
      </c>
      <c r="BT8" s="34">
        <v>531457</v>
      </c>
      <c r="BU8" s="34">
        <v>100976.83</v>
      </c>
      <c r="BV8" s="34">
        <v>632433.82999999996</v>
      </c>
      <c r="BW8" s="34">
        <v>1264867.6599999999</v>
      </c>
      <c r="BX8" s="44">
        <v>0.19</v>
      </c>
      <c r="BY8" s="19" t="s">
        <v>75</v>
      </c>
      <c r="BZ8" s="19" t="s">
        <v>76</v>
      </c>
      <c r="CA8" s="19" t="s">
        <v>82</v>
      </c>
      <c r="CB8" s="34">
        <v>449400</v>
      </c>
      <c r="CC8" s="34">
        <v>85386</v>
      </c>
      <c r="CD8" s="34">
        <v>534786</v>
      </c>
      <c r="CE8" s="34">
        <v>1069572</v>
      </c>
      <c r="CF8" s="44">
        <v>0.19</v>
      </c>
      <c r="CG8" s="19" t="s">
        <v>41</v>
      </c>
      <c r="CH8" s="19" t="s">
        <v>36</v>
      </c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38">
        <f>MIN(J8,R8,Z8,AH8,AP8,AX8,BF8,BN8,BV8,CD8,CL8,CT8)</f>
        <v>389130</v>
      </c>
      <c r="CZ8" s="38">
        <f>+CY8*F8</f>
        <v>778260</v>
      </c>
      <c r="DA8" s="19" t="str">
        <f>IF(CY8=J8,$G$6,IF(CY8=R8,$O$6,IF(CY8=Z8,$W$6,IF(CY8=AH8,$AE$6,IF(CY8=AP8,$AM$6,IF(CY8=AX8,$AU$6,IF(CY8=BF8,$BC$6,IF(CY8=BN8,$BK$6,IF(CY8=BV8,$BS$6,IF(CY8=CD8,$CA$6,IF(CY8=CL8,$CI$6,IF(CY8=CT8,$CQ$6,""))))))))))))</f>
        <v>Comercializadora Semcar SAS NIT 900.502.917-8</v>
      </c>
    </row>
    <row r="9" spans="1:105" ht="375.75" thickBot="1" x14ac:dyDescent="0.3">
      <c r="A9" s="21">
        <v>2</v>
      </c>
      <c r="B9" s="19" t="s">
        <v>18</v>
      </c>
      <c r="C9" s="19" t="s">
        <v>22</v>
      </c>
      <c r="D9" s="19" t="s">
        <v>19</v>
      </c>
      <c r="E9" s="19" t="s">
        <v>12</v>
      </c>
      <c r="F9" s="19">
        <v>2</v>
      </c>
      <c r="G9" s="27"/>
      <c r="H9" s="28"/>
      <c r="I9" s="28"/>
      <c r="J9" s="28"/>
      <c r="K9" s="28"/>
      <c r="L9" s="28"/>
      <c r="M9" s="28"/>
      <c r="N9" s="28"/>
      <c r="O9" s="39"/>
      <c r="P9" s="39"/>
      <c r="Q9" s="39"/>
      <c r="R9" s="39"/>
      <c r="S9" s="39"/>
      <c r="T9" s="42"/>
      <c r="U9" s="39"/>
      <c r="V9" s="39"/>
      <c r="W9" s="49" t="s">
        <v>43</v>
      </c>
      <c r="X9" s="50">
        <v>6480000</v>
      </c>
      <c r="Y9" s="50">
        <v>1231200</v>
      </c>
      <c r="Z9" s="50">
        <v>7711200</v>
      </c>
      <c r="AA9" s="50">
        <v>15422400</v>
      </c>
      <c r="AB9" s="30">
        <v>0.19</v>
      </c>
      <c r="AC9" s="29" t="s">
        <v>35</v>
      </c>
      <c r="AD9" s="29" t="s">
        <v>42</v>
      </c>
      <c r="AE9" s="53" t="s">
        <v>49</v>
      </c>
      <c r="AF9" s="35">
        <v>5787000</v>
      </c>
      <c r="AG9" s="35">
        <v>1099530</v>
      </c>
      <c r="AH9" s="35">
        <v>6886530</v>
      </c>
      <c r="AI9" s="35">
        <v>13773060</v>
      </c>
      <c r="AJ9" s="35">
        <v>19</v>
      </c>
      <c r="AK9" s="35" t="s">
        <v>50</v>
      </c>
      <c r="AL9" s="35" t="s">
        <v>51</v>
      </c>
      <c r="AM9" s="19" t="s">
        <v>57</v>
      </c>
      <c r="AN9" s="34">
        <v>5671400</v>
      </c>
      <c r="AO9" s="34">
        <v>1077566</v>
      </c>
      <c r="AP9" s="34">
        <v>6748966</v>
      </c>
      <c r="AQ9" s="34">
        <v>13497932</v>
      </c>
      <c r="AR9" s="44">
        <v>0.19</v>
      </c>
      <c r="AS9" s="19" t="s">
        <v>58</v>
      </c>
      <c r="AT9" s="19" t="s">
        <v>59</v>
      </c>
      <c r="AU9" s="19" t="s">
        <v>22</v>
      </c>
      <c r="AV9" s="35">
        <v>6460130</v>
      </c>
      <c r="AW9" s="35">
        <v>1227424.7</v>
      </c>
      <c r="AX9" s="35">
        <v>7687554.6999999993</v>
      </c>
      <c r="AY9" s="35">
        <v>15375109.399999999</v>
      </c>
      <c r="AZ9" s="44">
        <v>0.19</v>
      </c>
      <c r="BA9" s="19" t="s">
        <v>65</v>
      </c>
      <c r="BB9" s="19">
        <v>40</v>
      </c>
      <c r="BC9" s="19" t="s">
        <v>22</v>
      </c>
      <c r="BD9" s="35">
        <v>5873110</v>
      </c>
      <c r="BE9" s="35">
        <v>1115890.8999999999</v>
      </c>
      <c r="BF9" s="35">
        <v>6989000.8999999994</v>
      </c>
      <c r="BG9" s="68">
        <v>13978001.799999999</v>
      </c>
      <c r="BH9" s="65">
        <v>0.19</v>
      </c>
      <c r="BI9" s="19" t="s">
        <v>55</v>
      </c>
      <c r="BJ9" s="19" t="s">
        <v>67</v>
      </c>
      <c r="BK9" s="31" t="s">
        <v>71</v>
      </c>
      <c r="BL9" s="71">
        <v>5731580</v>
      </c>
      <c r="BM9" s="71">
        <v>1089000.2</v>
      </c>
      <c r="BN9" s="71">
        <v>6820580.2000000002</v>
      </c>
      <c r="BO9" s="71">
        <v>13641160.4</v>
      </c>
      <c r="BP9" s="74">
        <v>0.19</v>
      </c>
      <c r="BQ9" s="31" t="s">
        <v>35</v>
      </c>
      <c r="BR9" s="31" t="s">
        <v>70</v>
      </c>
      <c r="BS9" s="19" t="s">
        <v>77</v>
      </c>
      <c r="BT9" s="34">
        <v>5788073</v>
      </c>
      <c r="BU9" s="34">
        <v>1099733.8700000001</v>
      </c>
      <c r="BV9" s="34">
        <v>6887806.8700000001</v>
      </c>
      <c r="BW9" s="34">
        <v>13775613.74</v>
      </c>
      <c r="BX9" s="44">
        <v>0.19</v>
      </c>
      <c r="BY9" s="19" t="s">
        <v>58</v>
      </c>
      <c r="BZ9" s="19" t="s">
        <v>78</v>
      </c>
      <c r="CA9" s="19" t="s">
        <v>83</v>
      </c>
      <c r="CB9" s="34">
        <v>6685600</v>
      </c>
      <c r="CC9" s="34">
        <v>1270264</v>
      </c>
      <c r="CD9" s="34">
        <v>7955864</v>
      </c>
      <c r="CE9" s="34">
        <v>15911728</v>
      </c>
      <c r="CF9" s="44">
        <v>0.19</v>
      </c>
      <c r="CG9" s="19" t="s">
        <v>35</v>
      </c>
      <c r="CH9" s="19" t="s">
        <v>36</v>
      </c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38">
        <f>MIN(J9,R9,Z9,AH9,AP9,AX9,BF9,BN9,BV9,CD9,CL9,CT9)</f>
        <v>6748966</v>
      </c>
      <c r="CZ9" s="38">
        <f>+CY9*F9</f>
        <v>13497932</v>
      </c>
      <c r="DA9" s="19" t="str">
        <f>IF(CY9=J9,$G$6,IF(CY9=R9,$O$6,IF(CY9=Z9,$W$6,IF(CY9=AH9,$AE$6,IF(CY9=AP9,$AM$6,IF(CY9=AX9,$AU$6,IF(CY9=BF9,$BC$6,IF(CY9=BN9,$BK$6,IF(CY9=BV9,$BS$6,IF(CY9=CD9,$CA$6,IF(CY9=CL9,$CI$6,IF(CY9=CT9,$CQ$6,""))))))))))))</f>
        <v>MICRONET S.A.S.    NIT 815.001.055-6</v>
      </c>
    </row>
    <row r="10" spans="1:105" ht="405.75" thickBot="1" x14ac:dyDescent="0.3">
      <c r="A10" s="18">
        <v>3</v>
      </c>
      <c r="B10" s="19" t="s">
        <v>20</v>
      </c>
      <c r="C10" s="19" t="s">
        <v>23</v>
      </c>
      <c r="D10" s="19" t="s">
        <v>19</v>
      </c>
      <c r="E10" s="19" t="s">
        <v>12</v>
      </c>
      <c r="F10" s="19">
        <v>78</v>
      </c>
      <c r="G10" s="24" t="s">
        <v>34</v>
      </c>
      <c r="H10" s="32">
        <v>7167734</v>
      </c>
      <c r="I10" s="32">
        <v>1361869.46</v>
      </c>
      <c r="J10" s="32">
        <v>8529603.4600000009</v>
      </c>
      <c r="K10" s="32">
        <v>665309069.88000011</v>
      </c>
      <c r="L10" s="30">
        <v>0.19</v>
      </c>
      <c r="M10" s="29" t="s">
        <v>35</v>
      </c>
      <c r="N10" s="29" t="s">
        <v>36</v>
      </c>
      <c r="O10" s="35" t="s">
        <v>37</v>
      </c>
      <c r="P10" s="35">
        <v>8490000</v>
      </c>
      <c r="Q10" s="35">
        <v>1613100</v>
      </c>
      <c r="R10" s="35">
        <v>10103100</v>
      </c>
      <c r="S10" s="35">
        <v>788041800</v>
      </c>
      <c r="T10" s="44">
        <v>0.19</v>
      </c>
      <c r="U10" s="35" t="s">
        <v>35</v>
      </c>
      <c r="V10" s="35" t="s">
        <v>38</v>
      </c>
      <c r="W10" s="49" t="s">
        <v>44</v>
      </c>
      <c r="X10" s="50">
        <v>8170000</v>
      </c>
      <c r="Y10" s="50">
        <v>1552300</v>
      </c>
      <c r="Z10" s="50">
        <v>9722300</v>
      </c>
      <c r="AA10" s="50">
        <v>758339400</v>
      </c>
      <c r="AB10" s="30">
        <v>0.19</v>
      </c>
      <c r="AC10" s="29" t="s">
        <v>35</v>
      </c>
      <c r="AD10" s="29" t="s">
        <v>42</v>
      </c>
      <c r="AE10" s="53" t="s">
        <v>52</v>
      </c>
      <c r="AF10" s="35">
        <v>7275000</v>
      </c>
      <c r="AG10" s="35">
        <v>1382250</v>
      </c>
      <c r="AH10" s="35">
        <v>8657250</v>
      </c>
      <c r="AI10" s="35">
        <v>675265500</v>
      </c>
      <c r="AJ10" s="35">
        <v>19</v>
      </c>
      <c r="AK10" s="35" t="s">
        <v>50</v>
      </c>
      <c r="AL10" s="35" t="s">
        <v>53</v>
      </c>
      <c r="AM10" s="19" t="s">
        <v>60</v>
      </c>
      <c r="AN10" s="34">
        <v>7122800</v>
      </c>
      <c r="AO10" s="34">
        <v>1353332</v>
      </c>
      <c r="AP10" s="34">
        <v>8476132</v>
      </c>
      <c r="AQ10" s="34">
        <v>661138296</v>
      </c>
      <c r="AR10" s="44">
        <v>0.19</v>
      </c>
      <c r="AS10" s="19" t="s">
        <v>58</v>
      </c>
      <c r="AT10" s="19" t="s">
        <v>61</v>
      </c>
      <c r="AU10" s="19" t="s">
        <v>23</v>
      </c>
      <c r="AV10" s="35">
        <v>7986560</v>
      </c>
      <c r="AW10" s="35">
        <v>1517446.4</v>
      </c>
      <c r="AX10" s="35">
        <v>9504006.4000000004</v>
      </c>
      <c r="AY10" s="35">
        <v>741312499.20000005</v>
      </c>
      <c r="AZ10" s="44">
        <v>0.19</v>
      </c>
      <c r="BA10" s="19" t="s">
        <v>65</v>
      </c>
      <c r="BB10" s="19">
        <v>40</v>
      </c>
      <c r="BC10" s="19" t="s">
        <v>23</v>
      </c>
      <c r="BD10" s="35">
        <v>7386554</v>
      </c>
      <c r="BE10" s="35">
        <v>1403445.26</v>
      </c>
      <c r="BF10" s="35">
        <v>8789999.2599999998</v>
      </c>
      <c r="BG10" s="68">
        <v>685619942.27999997</v>
      </c>
      <c r="BH10" s="65">
        <v>0.19</v>
      </c>
      <c r="BI10" s="19" t="s">
        <v>55</v>
      </c>
      <c r="BJ10" s="19" t="s">
        <v>67</v>
      </c>
      <c r="BK10" s="31" t="s">
        <v>72</v>
      </c>
      <c r="BL10" s="71">
        <v>7224196</v>
      </c>
      <c r="BM10" s="71">
        <v>1372597.24</v>
      </c>
      <c r="BN10" s="71">
        <v>8596793.2400000002</v>
      </c>
      <c r="BO10" s="71">
        <v>670549872.72000003</v>
      </c>
      <c r="BP10" s="74">
        <v>0.19</v>
      </c>
      <c r="BQ10" s="31" t="s">
        <v>35</v>
      </c>
      <c r="BR10" s="31" t="s">
        <v>42</v>
      </c>
      <c r="BS10" s="19" t="s">
        <v>79</v>
      </c>
      <c r="BT10" s="34">
        <v>7293888</v>
      </c>
      <c r="BU10" s="34">
        <v>1385838.72</v>
      </c>
      <c r="BV10" s="34">
        <v>8679726.7200000007</v>
      </c>
      <c r="BW10" s="34">
        <v>677018684.16000009</v>
      </c>
      <c r="BX10" s="44">
        <v>0.19</v>
      </c>
      <c r="BY10" s="19" t="s">
        <v>58</v>
      </c>
      <c r="BZ10" s="19" t="s">
        <v>80</v>
      </c>
      <c r="CA10" s="19" t="s">
        <v>84</v>
      </c>
      <c r="CB10" s="34">
        <v>8400300</v>
      </c>
      <c r="CC10" s="34">
        <v>1596057</v>
      </c>
      <c r="CD10" s="34">
        <v>9996357</v>
      </c>
      <c r="CE10" s="34">
        <v>779715846</v>
      </c>
      <c r="CF10" s="44">
        <v>0.19</v>
      </c>
      <c r="CG10" s="19" t="s">
        <v>35</v>
      </c>
      <c r="CH10" s="19" t="s">
        <v>36</v>
      </c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38">
        <f>MIN(J10,R10,Z10,AH10,AP10,AX10,BF10,BN10,BV10,CD10,CL10,CT10)</f>
        <v>8476132</v>
      </c>
      <c r="CZ10" s="38">
        <f>+CY10*F10</f>
        <v>661138296</v>
      </c>
      <c r="DA10" s="19" t="str">
        <f>IF(CY10=J10,$G$6,IF(CY10=R10,$O$6,IF(CY10=Z10,$W$6,IF(CY10=AH10,$AE$6,IF(CY10=AP10,$AM$6,IF(CY10=AX10,$AU$6,IF(CY10=BF10,$BC$6,IF(CY10=BN10,$BK$6,IF(CY10=BV10,$BS$6,IF(CY10=CD10,$CA$6,IF(CY10=CL10,$CI$6,IF(CY10=CT10,$CQ$6,""))))))))))))</f>
        <v>MICRONET S.A.S.    NIT 815.001.055-6</v>
      </c>
    </row>
    <row r="11" spans="1:105" ht="361.5" customHeight="1" thickBot="1" x14ac:dyDescent="0.3">
      <c r="A11" s="18">
        <v>4</v>
      </c>
      <c r="B11" s="19" t="s">
        <v>21</v>
      </c>
      <c r="C11" s="19" t="s">
        <v>24</v>
      </c>
      <c r="D11" s="19" t="s">
        <v>19</v>
      </c>
      <c r="E11" s="19" t="s">
        <v>12</v>
      </c>
      <c r="F11" s="19">
        <v>1</v>
      </c>
      <c r="G11" s="27"/>
      <c r="H11" s="28"/>
      <c r="I11" s="28"/>
      <c r="J11" s="28"/>
      <c r="K11" s="33"/>
      <c r="L11" s="28"/>
      <c r="M11" s="28"/>
      <c r="N11" s="28"/>
      <c r="O11" s="39"/>
      <c r="P11" s="39"/>
      <c r="Q11" s="39"/>
      <c r="R11" s="39"/>
      <c r="S11" s="39"/>
      <c r="T11" s="42"/>
      <c r="U11" s="39"/>
      <c r="V11" s="39"/>
      <c r="W11" s="27"/>
      <c r="X11" s="29"/>
      <c r="Y11" s="29"/>
      <c r="Z11" s="29"/>
      <c r="AA11" s="29"/>
      <c r="AB11" s="29"/>
      <c r="AC11" s="29"/>
      <c r="AD11" s="29"/>
      <c r="AE11" s="53" t="s">
        <v>54</v>
      </c>
      <c r="AF11" s="35">
        <v>57130141</v>
      </c>
      <c r="AG11" s="35">
        <v>10854726.790000001</v>
      </c>
      <c r="AH11" s="35">
        <v>67984867.790000007</v>
      </c>
      <c r="AI11" s="35">
        <v>67984867.790000007</v>
      </c>
      <c r="AJ11" s="35">
        <v>19</v>
      </c>
      <c r="AK11" s="35" t="s">
        <v>55</v>
      </c>
      <c r="AL11" s="35" t="s">
        <v>36</v>
      </c>
      <c r="AM11" s="19"/>
      <c r="AN11" s="34"/>
      <c r="AO11" s="34"/>
      <c r="AP11" s="34"/>
      <c r="AQ11" s="34"/>
      <c r="AR11" s="44"/>
      <c r="AS11" s="19"/>
      <c r="AT11" s="19"/>
      <c r="AU11" s="19"/>
      <c r="AV11" s="35"/>
      <c r="AW11" s="35"/>
      <c r="AX11" s="35"/>
      <c r="AY11" s="35"/>
      <c r="AZ11" s="44"/>
      <c r="BA11" s="19"/>
      <c r="BB11" s="19"/>
      <c r="BC11" s="19"/>
      <c r="BD11" s="35"/>
      <c r="BE11" s="35"/>
      <c r="BF11" s="35"/>
      <c r="BG11" s="68"/>
      <c r="BH11" s="19"/>
      <c r="BI11" s="19"/>
      <c r="BJ11" s="19"/>
      <c r="BK11" s="31"/>
      <c r="BL11" s="71"/>
      <c r="BM11" s="71"/>
      <c r="BN11" s="71"/>
      <c r="BO11" s="71"/>
      <c r="BP11" s="74"/>
      <c r="BQ11" s="31"/>
      <c r="BR11" s="31"/>
      <c r="BS11" s="19"/>
      <c r="BT11" s="34"/>
      <c r="BU11" s="34"/>
      <c r="BV11" s="34"/>
      <c r="BW11" s="34">
        <v>0</v>
      </c>
      <c r="BX11" s="44"/>
      <c r="BY11" s="19"/>
      <c r="BZ11" s="19"/>
      <c r="CA11" s="19"/>
      <c r="CB11" s="34"/>
      <c r="CC11" s="34"/>
      <c r="CD11" s="34"/>
      <c r="CE11" s="34"/>
      <c r="CF11" s="44"/>
      <c r="CG11" s="19"/>
      <c r="CH11" s="19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38">
        <f>MIN(J11,R11,Z11,AH11,AP11,AX11,BF11,BN11,BV11,CD11,CL11,CT11)</f>
        <v>67984867.790000007</v>
      </c>
      <c r="CZ11" s="38">
        <f>+CY11*F11</f>
        <v>67984867.790000007</v>
      </c>
      <c r="DA11" s="19" t="str">
        <f>IF(CY11=J11,$G$6,IF(CY11=R11,$O$6,IF(CY11=Z11,$W$6,IF(CY11=AH11,$AE$6,IF(CY11=AP11,$AM$6,IF(CY11=AX11,$AU$6,IF(CY11=BF11,$BC$6,IF(CY11=BN11,$BK$6,IF(CY11=BV11,$BS$6,IF(CY11=CD11,$CA$6,IF(CY11=CL11,$CI$6,IF(CY11=CT11,$CQ$6,""))))))))))))</f>
        <v>OFIBOD SAS - NIT: 860,047,726-1</v>
      </c>
    </row>
    <row r="12" spans="1:105" x14ac:dyDescent="0.25">
      <c r="A12" s="9"/>
      <c r="B12" s="10"/>
      <c r="C12" s="11" t="s">
        <v>9</v>
      </c>
      <c r="D12" s="12"/>
      <c r="E12" s="12"/>
      <c r="F12" s="13"/>
      <c r="G12" s="14"/>
      <c r="H12" s="14"/>
      <c r="I12" s="14"/>
      <c r="J12" s="15"/>
      <c r="K12" s="35">
        <f>+SUM(K8:K11)</f>
        <v>665309069.88000011</v>
      </c>
      <c r="L12" s="17"/>
      <c r="M12" s="14"/>
      <c r="N12" s="14"/>
      <c r="O12" s="14"/>
      <c r="P12" s="14"/>
      <c r="Q12" s="14"/>
      <c r="R12" s="15"/>
      <c r="S12" s="16">
        <f t="shared" ref="S12" si="0">SUM(S8:S11)</f>
        <v>788041800</v>
      </c>
      <c r="T12" s="43"/>
      <c r="U12" s="14"/>
      <c r="V12" s="14"/>
      <c r="W12" s="14"/>
      <c r="X12" s="14"/>
      <c r="Y12" s="14"/>
      <c r="Z12" s="15"/>
      <c r="AA12" s="16">
        <f t="shared" ref="AA12" si="1">SUM(AA8:AA11)</f>
        <v>774540060</v>
      </c>
      <c r="AB12" s="17"/>
      <c r="AC12" s="14"/>
      <c r="AD12" s="14"/>
      <c r="AE12" s="54"/>
      <c r="AF12" s="14"/>
      <c r="AG12" s="14"/>
      <c r="AH12" s="15"/>
      <c r="AI12" s="16">
        <f t="shared" ref="AI12" si="2">SUM(AI8:AI11)</f>
        <v>757851667.78999996</v>
      </c>
      <c r="AJ12" s="17"/>
      <c r="AK12" s="14"/>
      <c r="AL12" s="14"/>
      <c r="AM12" s="14"/>
      <c r="AN12" s="56"/>
      <c r="AO12" s="56"/>
      <c r="AP12" s="57"/>
      <c r="AQ12" s="58">
        <f>SUM(AQ8:AQ11)</f>
        <v>674636228</v>
      </c>
      <c r="AR12" s="43"/>
      <c r="AS12" s="14"/>
      <c r="AT12" s="14"/>
      <c r="AU12" s="14"/>
      <c r="AV12" s="62"/>
      <c r="AW12" s="62"/>
      <c r="AX12" s="63"/>
      <c r="AY12" s="64">
        <f t="shared" ref="AY12" si="3">SUM(AY8:AY11)</f>
        <v>757561068.60000002</v>
      </c>
      <c r="AZ12" s="43"/>
      <c r="BA12" s="14"/>
      <c r="BB12" s="14"/>
      <c r="BC12" s="14"/>
      <c r="BD12" s="62"/>
      <c r="BE12" s="62"/>
      <c r="BF12" s="63"/>
      <c r="BG12" s="69">
        <f t="shared" ref="BG12" si="4">SUM(BG8:BG11)</f>
        <v>699597944.07999992</v>
      </c>
      <c r="BH12" s="17"/>
      <c r="BI12" s="14"/>
      <c r="BJ12" s="14"/>
      <c r="BK12" s="14"/>
      <c r="BL12" s="72"/>
      <c r="BM12" s="72"/>
      <c r="BN12" s="73"/>
      <c r="BO12" s="69">
        <f t="shared" ref="BO12" si="5">SUM(BO8:BO11)</f>
        <v>685055477.68000007</v>
      </c>
      <c r="BP12" s="43"/>
      <c r="BQ12" s="14"/>
      <c r="BR12" s="14"/>
      <c r="BS12" s="14"/>
      <c r="BT12" s="56"/>
      <c r="BU12" s="56"/>
      <c r="BV12" s="57"/>
      <c r="BW12" s="58">
        <f>SUM(BW8:BW11)</f>
        <v>692059165.56000006</v>
      </c>
      <c r="BX12" s="43"/>
      <c r="BY12" s="14"/>
      <c r="BZ12" s="14"/>
      <c r="CA12" s="14"/>
      <c r="CB12" s="14"/>
      <c r="CC12" s="14"/>
      <c r="CD12" s="15"/>
      <c r="CE12" s="16">
        <f t="shared" ref="CE12" si="6">SUM(CE8:CE11)</f>
        <v>796697146</v>
      </c>
      <c r="CF12" s="43"/>
      <c r="CG12" s="14"/>
      <c r="CH12" s="14"/>
      <c r="CI12" s="14"/>
      <c r="CJ12" s="14"/>
      <c r="CK12" s="14"/>
      <c r="CL12" s="15"/>
      <c r="CM12" s="16">
        <f t="shared" ref="CM12" si="7">SUM(CM8:CM11)</f>
        <v>0</v>
      </c>
      <c r="CN12" s="17"/>
      <c r="CO12" s="14"/>
      <c r="CP12" s="14"/>
      <c r="CQ12" s="14"/>
      <c r="CR12" s="14"/>
      <c r="CS12" s="14"/>
      <c r="CT12" s="15"/>
      <c r="CU12" s="16">
        <f t="shared" ref="CU12" si="8">SUM(CU8:CU11)</f>
        <v>0</v>
      </c>
      <c r="CV12" s="17"/>
      <c r="CW12" s="14"/>
      <c r="CX12" s="14"/>
    </row>
    <row r="13" spans="1:105" x14ac:dyDescent="0.25">
      <c r="A13" s="1"/>
      <c r="B13" s="4"/>
      <c r="C13" s="1"/>
      <c r="D13" s="3"/>
      <c r="E13" s="3"/>
      <c r="F13" s="1"/>
      <c r="G13" s="1"/>
      <c r="H13" s="1"/>
      <c r="I13" s="1"/>
      <c r="J13" s="1"/>
      <c r="K13" s="1"/>
      <c r="L13" s="1"/>
      <c r="M13" s="1"/>
      <c r="N13" s="1"/>
    </row>
  </sheetData>
  <sortState ref="A8:L35">
    <sortCondition ref="B8"/>
  </sortState>
  <mergeCells count="16">
    <mergeCell ref="CQ6:CX6"/>
    <mergeCell ref="BC6:BJ6"/>
    <mergeCell ref="BK6:BR6"/>
    <mergeCell ref="BS6:BZ6"/>
    <mergeCell ref="CA6:CH6"/>
    <mergeCell ref="CI6:CP6"/>
    <mergeCell ref="O6:V6"/>
    <mergeCell ref="W6:AD6"/>
    <mergeCell ref="AE6:AL6"/>
    <mergeCell ref="AM6:AT6"/>
    <mergeCell ref="AU6:BB6"/>
    <mergeCell ref="A1:N1"/>
    <mergeCell ref="A2:N2"/>
    <mergeCell ref="A3:N3"/>
    <mergeCell ref="A6:F6"/>
    <mergeCell ref="G6:N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COMPARATIVO OFERTAS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2020-11-23T12:35:08Z</dcterms:created>
  <dcterms:modified xsi:type="dcterms:W3CDTF">2021-12-09T22:19:37Z</dcterms:modified>
</cp:coreProperties>
</file>