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6525422cb0875ef4/Escritorio/yined/"/>
    </mc:Choice>
  </mc:AlternateContent>
  <xr:revisionPtr revIDLastSave="51" documentId="8_{A52F71BE-C4FD-4C28-B008-ABAFB74F5A77}" xr6:coauthVersionLast="46" xr6:coauthVersionMax="46" xr10:uidLastSave="{D4574769-C990-48C8-BEFF-D152FBF8A1F7}"/>
  <bookViews>
    <workbookView xWindow="-110" yWindow="-110" windowWidth="19420" windowHeight="104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2" i="1" l="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8" i="1"/>
  <c r="P101" i="1"/>
  <c r="O101" i="1"/>
  <c r="O100" i="1"/>
  <c r="P100" i="1" s="1"/>
  <c r="P99" i="1"/>
  <c r="O99" i="1"/>
  <c r="O98" i="1"/>
  <c r="P98" i="1" s="1"/>
  <c r="P97" i="1"/>
  <c r="O97" i="1"/>
  <c r="O96" i="1"/>
  <c r="P96" i="1" s="1"/>
  <c r="P95" i="1"/>
  <c r="O95" i="1"/>
  <c r="O94" i="1"/>
  <c r="P94" i="1" s="1"/>
  <c r="P93" i="1"/>
  <c r="O92" i="1"/>
  <c r="P92" i="1" s="1"/>
  <c r="O91" i="1"/>
  <c r="P91" i="1" s="1"/>
  <c r="O90" i="1"/>
  <c r="P90" i="1" s="1"/>
  <c r="O89" i="1"/>
  <c r="P89" i="1" s="1"/>
  <c r="O88" i="1"/>
  <c r="P88" i="1" s="1"/>
  <c r="O87" i="1"/>
  <c r="P87" i="1" s="1"/>
  <c r="O86" i="1"/>
  <c r="P86" i="1" s="1"/>
  <c r="O85" i="1"/>
  <c r="P85" i="1" s="1"/>
  <c r="O84" i="1"/>
  <c r="P84" i="1" s="1"/>
  <c r="O83" i="1"/>
  <c r="P83" i="1" s="1"/>
  <c r="O82" i="1"/>
  <c r="P82" i="1" s="1"/>
  <c r="O81" i="1"/>
  <c r="P81" i="1" s="1"/>
  <c r="O80" i="1"/>
  <c r="P80" i="1" s="1"/>
  <c r="O79" i="1"/>
  <c r="P79" i="1" s="1"/>
  <c r="O78" i="1"/>
  <c r="P78" i="1" s="1"/>
  <c r="O77" i="1"/>
  <c r="P77" i="1" s="1"/>
  <c r="O76" i="1"/>
  <c r="P76" i="1" s="1"/>
  <c r="O75" i="1"/>
  <c r="P75" i="1" s="1"/>
  <c r="O74" i="1"/>
  <c r="P74" i="1" s="1"/>
  <c r="O73" i="1"/>
  <c r="P73" i="1" s="1"/>
  <c r="O72" i="1"/>
  <c r="P72" i="1" s="1"/>
  <c r="O71" i="1"/>
  <c r="P71" i="1" s="1"/>
  <c r="O70" i="1"/>
  <c r="P70" i="1" s="1"/>
  <c r="O69" i="1"/>
  <c r="P69" i="1" s="1"/>
  <c r="O68" i="1"/>
  <c r="P68" i="1" s="1"/>
  <c r="O67" i="1"/>
  <c r="P67" i="1" s="1"/>
  <c r="O66" i="1"/>
  <c r="P66" i="1" s="1"/>
  <c r="O65" i="1"/>
  <c r="P65" i="1" s="1"/>
  <c r="O64" i="1"/>
  <c r="P64" i="1" s="1"/>
  <c r="O63" i="1"/>
  <c r="P63" i="1" s="1"/>
  <c r="O62" i="1"/>
  <c r="P62" i="1" s="1"/>
  <c r="O61" i="1"/>
  <c r="P61" i="1" s="1"/>
  <c r="O60" i="1"/>
  <c r="P60" i="1" s="1"/>
  <c r="O59" i="1"/>
  <c r="P59" i="1" s="1"/>
  <c r="O58" i="1"/>
  <c r="P58" i="1" s="1"/>
  <c r="O57" i="1"/>
  <c r="P57" i="1" s="1"/>
  <c r="O56" i="1"/>
  <c r="P56" i="1" s="1"/>
  <c r="O55" i="1"/>
  <c r="P55" i="1" s="1"/>
  <c r="O54" i="1"/>
  <c r="P54" i="1" s="1"/>
  <c r="O53" i="1"/>
  <c r="P53" i="1" s="1"/>
  <c r="O52" i="1"/>
  <c r="P52" i="1" s="1"/>
  <c r="O51" i="1"/>
  <c r="P51" i="1" s="1"/>
  <c r="O50" i="1"/>
  <c r="P50" i="1" s="1"/>
  <c r="O49" i="1"/>
  <c r="P49" i="1" s="1"/>
  <c r="P48" i="1"/>
  <c r="O47" i="1"/>
  <c r="P47" i="1" s="1"/>
  <c r="P46" i="1"/>
  <c r="O46" i="1"/>
  <c r="O45" i="1"/>
  <c r="P45" i="1" s="1"/>
  <c r="P44" i="1"/>
  <c r="O44" i="1"/>
  <c r="O43" i="1"/>
  <c r="P43" i="1" s="1"/>
  <c r="P42" i="1"/>
  <c r="P41" i="1"/>
  <c r="P40" i="1"/>
  <c r="O39" i="1"/>
  <c r="P39" i="1" s="1"/>
  <c r="O38" i="1"/>
  <c r="P38" i="1" s="1"/>
  <c r="O37" i="1"/>
  <c r="P37" i="1" s="1"/>
  <c r="O36" i="1"/>
  <c r="P36" i="1" s="1"/>
  <c r="O35" i="1"/>
  <c r="P35" i="1" s="1"/>
  <c r="O34" i="1"/>
  <c r="P34" i="1" s="1"/>
  <c r="O33" i="1"/>
  <c r="P33" i="1" s="1"/>
  <c r="O32" i="1"/>
  <c r="P32" i="1" s="1"/>
  <c r="O31" i="1"/>
  <c r="P31" i="1" s="1"/>
  <c r="P30" i="1"/>
  <c r="O29" i="1"/>
  <c r="P29" i="1" s="1"/>
  <c r="P28" i="1"/>
  <c r="O28" i="1"/>
  <c r="P27" i="1"/>
  <c r="O26" i="1"/>
  <c r="P26" i="1" s="1"/>
  <c r="O25" i="1"/>
  <c r="P25" i="1" s="1"/>
  <c r="O24" i="1"/>
  <c r="P24" i="1" s="1"/>
  <c r="O23" i="1"/>
  <c r="P23" i="1" s="1"/>
  <c r="O22" i="1"/>
  <c r="P22" i="1" s="1"/>
  <c r="O21" i="1"/>
  <c r="P21" i="1" s="1"/>
  <c r="O20" i="1"/>
  <c r="P20" i="1" s="1"/>
  <c r="O19" i="1"/>
  <c r="P19" i="1" s="1"/>
  <c r="O18" i="1"/>
  <c r="P18" i="1" s="1"/>
  <c r="P17" i="1"/>
  <c r="O16" i="1"/>
  <c r="P16" i="1" s="1"/>
  <c r="P15" i="1"/>
  <c r="O15" i="1"/>
  <c r="O14" i="1"/>
  <c r="P14" i="1" s="1"/>
  <c r="P13" i="1"/>
  <c r="O13" i="1"/>
  <c r="O12" i="1"/>
  <c r="P12" i="1" s="1"/>
  <c r="P11" i="1"/>
  <c r="O10" i="1"/>
  <c r="P10" i="1" s="1"/>
  <c r="O9" i="1"/>
  <c r="P9" i="1" s="1"/>
  <c r="O8" i="1"/>
  <c r="P8" i="1" s="1"/>
  <c r="M102" i="1" l="1"/>
  <c r="M88" i="1"/>
  <c r="K101" i="1"/>
  <c r="L101" i="1" s="1"/>
  <c r="M101" i="1" s="1"/>
  <c r="K100" i="1"/>
  <c r="L100" i="1" s="1"/>
  <c r="M100" i="1" s="1"/>
  <c r="K99" i="1"/>
  <c r="L99" i="1" s="1"/>
  <c r="M99" i="1" s="1"/>
  <c r="K98" i="1"/>
  <c r="L98" i="1" s="1"/>
  <c r="M98" i="1" s="1"/>
  <c r="K97" i="1"/>
  <c r="L97" i="1" s="1"/>
  <c r="M97" i="1" s="1"/>
  <c r="K96" i="1"/>
  <c r="L96" i="1" s="1"/>
  <c r="M96" i="1" s="1"/>
  <c r="K95" i="1"/>
  <c r="L95" i="1" s="1"/>
  <c r="M95" i="1" s="1"/>
  <c r="K94" i="1"/>
  <c r="L94" i="1" s="1"/>
  <c r="M94" i="1" s="1"/>
  <c r="L93" i="1"/>
  <c r="M93" i="1" s="1"/>
  <c r="K92" i="1"/>
  <c r="L92" i="1" s="1"/>
  <c r="M92" i="1" s="1"/>
  <c r="K91" i="1"/>
  <c r="L91" i="1" s="1"/>
  <c r="M91" i="1" s="1"/>
  <c r="K90" i="1"/>
  <c r="L90" i="1" s="1"/>
  <c r="M90" i="1" s="1"/>
  <c r="L89" i="1"/>
  <c r="M89" i="1" s="1"/>
  <c r="K89" i="1"/>
  <c r="K88" i="1"/>
  <c r="L88" i="1" s="1"/>
  <c r="K87" i="1"/>
  <c r="L87" i="1" s="1"/>
  <c r="M87" i="1" s="1"/>
  <c r="K86" i="1"/>
  <c r="L86" i="1" s="1"/>
  <c r="M86" i="1" s="1"/>
  <c r="K85" i="1"/>
  <c r="L85" i="1" s="1"/>
  <c r="M85" i="1" s="1"/>
  <c r="K84" i="1"/>
  <c r="L84" i="1" s="1"/>
  <c r="M84" i="1" s="1"/>
  <c r="K83" i="1"/>
  <c r="L83" i="1" s="1"/>
  <c r="M83" i="1" s="1"/>
  <c r="K82" i="1"/>
  <c r="L82" i="1" s="1"/>
  <c r="M82" i="1" s="1"/>
  <c r="K81" i="1"/>
  <c r="L81" i="1" s="1"/>
  <c r="M81" i="1" s="1"/>
  <c r="K80" i="1"/>
  <c r="L80" i="1" s="1"/>
  <c r="M80" i="1" s="1"/>
  <c r="K79" i="1"/>
  <c r="L79" i="1" s="1"/>
  <c r="M79" i="1" s="1"/>
  <c r="K78" i="1"/>
  <c r="L78" i="1" s="1"/>
  <c r="M78" i="1" s="1"/>
  <c r="K77" i="1"/>
  <c r="L77" i="1" s="1"/>
  <c r="M77" i="1" s="1"/>
  <c r="K76" i="1"/>
  <c r="L76" i="1" s="1"/>
  <c r="M76" i="1" s="1"/>
  <c r="K75" i="1"/>
  <c r="L75" i="1" s="1"/>
  <c r="M75" i="1" s="1"/>
  <c r="K74" i="1"/>
  <c r="L74" i="1" s="1"/>
  <c r="M74" i="1" s="1"/>
  <c r="K73" i="1"/>
  <c r="L73" i="1" s="1"/>
  <c r="M73" i="1" s="1"/>
  <c r="K72" i="1"/>
  <c r="L72" i="1" s="1"/>
  <c r="M72" i="1" s="1"/>
  <c r="L71" i="1"/>
  <c r="M71" i="1" s="1"/>
  <c r="L70" i="1"/>
  <c r="M70" i="1" s="1"/>
  <c r="L69" i="1"/>
  <c r="M69" i="1" s="1"/>
  <c r="L68" i="1"/>
  <c r="M68" i="1" s="1"/>
  <c r="L67" i="1"/>
  <c r="M67" i="1" s="1"/>
  <c r="L66" i="1"/>
  <c r="M66" i="1" s="1"/>
  <c r="L65" i="1"/>
  <c r="M65" i="1" s="1"/>
  <c r="L64" i="1"/>
  <c r="M64" i="1" s="1"/>
  <c r="L63" i="1"/>
  <c r="M63" i="1" s="1"/>
  <c r="L62" i="1"/>
  <c r="M62" i="1" s="1"/>
  <c r="L61" i="1"/>
  <c r="M61" i="1" s="1"/>
  <c r="L60" i="1"/>
  <c r="M60" i="1" s="1"/>
  <c r="K59" i="1"/>
  <c r="L59" i="1" s="1"/>
  <c r="M59" i="1" s="1"/>
  <c r="K58" i="1"/>
  <c r="L58" i="1" s="1"/>
  <c r="M58" i="1" s="1"/>
  <c r="K57" i="1"/>
  <c r="L57" i="1" s="1"/>
  <c r="M57" i="1" s="1"/>
  <c r="K56" i="1"/>
  <c r="L56" i="1" s="1"/>
  <c r="M56" i="1" s="1"/>
  <c r="J55" i="1"/>
  <c r="K55" i="1" s="1"/>
  <c r="L55" i="1" s="1"/>
  <c r="M55" i="1" s="1"/>
  <c r="K54" i="1"/>
  <c r="L54" i="1" s="1"/>
  <c r="M54" i="1" s="1"/>
  <c r="K53" i="1"/>
  <c r="L53" i="1" s="1"/>
  <c r="M53" i="1" s="1"/>
  <c r="L52" i="1"/>
  <c r="M52" i="1" s="1"/>
  <c r="L51" i="1"/>
  <c r="M51" i="1" s="1"/>
  <c r="L50" i="1"/>
  <c r="M50" i="1" s="1"/>
  <c r="L49" i="1"/>
  <c r="M49" i="1" s="1"/>
  <c r="L48" i="1"/>
  <c r="M48" i="1" s="1"/>
  <c r="K47" i="1"/>
  <c r="L47" i="1" s="1"/>
  <c r="M47" i="1" s="1"/>
  <c r="K46" i="1"/>
  <c r="L46" i="1" s="1"/>
  <c r="M46" i="1" s="1"/>
  <c r="L45" i="1"/>
  <c r="M45" i="1" s="1"/>
  <c r="K45" i="1"/>
  <c r="K44" i="1"/>
  <c r="L44" i="1" s="1"/>
  <c r="M44" i="1" s="1"/>
  <c r="K43" i="1"/>
  <c r="L43" i="1" s="1"/>
  <c r="M43" i="1" s="1"/>
  <c r="L42" i="1"/>
  <c r="M42" i="1" s="1"/>
  <c r="L41" i="1"/>
  <c r="M41" i="1" s="1"/>
  <c r="L40" i="1"/>
  <c r="M40" i="1" s="1"/>
  <c r="K39" i="1"/>
  <c r="L39" i="1" s="1"/>
  <c r="M39" i="1" s="1"/>
  <c r="K38" i="1"/>
  <c r="L38" i="1" s="1"/>
  <c r="M38" i="1" s="1"/>
  <c r="K37" i="1"/>
  <c r="L37" i="1" s="1"/>
  <c r="M37" i="1" s="1"/>
  <c r="K36" i="1"/>
  <c r="L36" i="1" s="1"/>
  <c r="M36" i="1" s="1"/>
  <c r="K35" i="1"/>
  <c r="L35" i="1" s="1"/>
  <c r="M35" i="1" s="1"/>
  <c r="K34" i="1"/>
  <c r="L34" i="1" s="1"/>
  <c r="M34" i="1" s="1"/>
  <c r="K33" i="1"/>
  <c r="L33" i="1" s="1"/>
  <c r="M33" i="1" s="1"/>
  <c r="K32" i="1"/>
  <c r="L32" i="1" s="1"/>
  <c r="M32" i="1" s="1"/>
  <c r="K31" i="1"/>
  <c r="L31" i="1" s="1"/>
  <c r="M31" i="1" s="1"/>
  <c r="K30" i="1"/>
  <c r="L30" i="1" s="1"/>
  <c r="M30" i="1" s="1"/>
  <c r="K29" i="1"/>
  <c r="L29" i="1" s="1"/>
  <c r="M29" i="1" s="1"/>
  <c r="K28" i="1"/>
  <c r="L28" i="1" s="1"/>
  <c r="M28" i="1" s="1"/>
  <c r="L27" i="1"/>
  <c r="M27" i="1" s="1"/>
  <c r="K26" i="1"/>
  <c r="L26" i="1" s="1"/>
  <c r="M26" i="1" s="1"/>
  <c r="K25" i="1"/>
  <c r="L25" i="1" s="1"/>
  <c r="M25" i="1" s="1"/>
  <c r="K24" i="1"/>
  <c r="L24" i="1" s="1"/>
  <c r="M24" i="1" s="1"/>
  <c r="L23" i="1"/>
  <c r="M23" i="1" s="1"/>
  <c r="L22" i="1"/>
  <c r="M22" i="1" s="1"/>
  <c r="K21" i="1"/>
  <c r="L21" i="1" s="1"/>
  <c r="M21" i="1" s="1"/>
  <c r="K20" i="1"/>
  <c r="L20" i="1" s="1"/>
  <c r="M20" i="1" s="1"/>
  <c r="K19" i="1"/>
  <c r="L19" i="1" s="1"/>
  <c r="M19" i="1" s="1"/>
  <c r="K18" i="1"/>
  <c r="L18" i="1" s="1"/>
  <c r="M18" i="1" s="1"/>
  <c r="L17" i="1"/>
  <c r="M17" i="1" s="1"/>
  <c r="L16" i="1"/>
  <c r="M16" i="1" s="1"/>
  <c r="K15" i="1"/>
  <c r="L15" i="1" s="1"/>
  <c r="M15" i="1" s="1"/>
  <c r="K14" i="1"/>
  <c r="L14" i="1" s="1"/>
  <c r="M14" i="1" s="1"/>
  <c r="L13" i="1"/>
  <c r="M13" i="1" s="1"/>
  <c r="K12" i="1"/>
  <c r="L12" i="1" s="1"/>
  <c r="M12" i="1" s="1"/>
  <c r="L11" i="1"/>
  <c r="M11" i="1" s="1"/>
  <c r="K10" i="1"/>
  <c r="L10" i="1" s="1"/>
  <c r="M10" i="1" s="1"/>
  <c r="K9" i="1"/>
  <c r="L9" i="1" s="1"/>
  <c r="M9" i="1" s="1"/>
  <c r="L8" i="1"/>
  <c r="M8" i="1" s="1"/>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8" i="1"/>
  <c r="I102" i="1" l="1"/>
</calcChain>
</file>

<file path=xl/sharedStrings.xml><?xml version="1.0" encoding="utf-8"?>
<sst xmlns="http://schemas.openxmlformats.org/spreadsheetml/2006/main" count="337" uniqueCount="189">
  <si>
    <t xml:space="preserve">UNIVERSIDAD TECNOLOGICA  DE PEREIRA </t>
  </si>
  <si>
    <t xml:space="preserve"> </t>
  </si>
  <si>
    <t>ÍTEM</t>
  </si>
  <si>
    <t>CANTIDAD</t>
  </si>
  <si>
    <t xml:space="preserve">VALOR UNITARIO </t>
  </si>
  <si>
    <t>VALOR IVA</t>
  </si>
  <si>
    <t>VALOR UNITARIO IVA INCLUIDO</t>
  </si>
  <si>
    <t>VALOR TOTAL</t>
  </si>
  <si>
    <t>VALOR TOTAL OFERTA</t>
  </si>
  <si>
    <t>NOMBRE DEL ELEMENTO</t>
  </si>
  <si>
    <t>ESPECIFICACIONES Y/O REFERENCIA</t>
  </si>
  <si>
    <t>UNIDAD DE MEDIDA</t>
  </si>
  <si>
    <t xml:space="preserve">Báscula eléctrica digital pesa bebés. </t>
  </si>
  <si>
    <t>Capacidad 20 a 25 kg. Digital.Material: Plástico, Tamaño platón : 50 x 25cm mínimo, Tamaño base : 26 x 26 x 6cm mínimo. Convertidor de corriente 110 V</t>
  </si>
  <si>
    <t xml:space="preserve">Báscula digital pesa adultos 250 Kg, </t>
  </si>
  <si>
    <t>Capacidad: 250 kg. Dimensiones 15" x 13", Conmutación kg/lbs, Mecanismo: Digital. Alimentación: Pila alkaklina</t>
  </si>
  <si>
    <t xml:space="preserve">Cabina de sonido, 2 vías/ 1000 W </t>
  </si>
  <si>
    <t>Parlante Principal de 15¨, 2 vías/ Potencia: 1000 W,  Conectividad Bluetooth, Reproductor MP3, Radio FM digital, Entrada para micrófono, Entrada Auxiliar RCA, Ecualizador, Alimentación directa a 110V AC.  Agarraderas laterales y superior Rodachines, Dimensiones: Mínimo: 70 x 45 x 35, Peso 14Kg, Impedancia: 8 Ohm, Sensitividad: 89dB, Frecuencia: 50Hz a 20KHz</t>
  </si>
  <si>
    <t>Doppler (para resonancias ambulatorias y sonidos fetales)</t>
  </si>
  <si>
    <t>Doppler Fetal Portátil, liviano y fácil de usar. Ergonómico, con cantos redondeados para utilizar con una sola mano. Dimensiones: 138 x 85 x 31 mm. (alto, ancho, profundidad) Reúne los requisitos necesarios para exámenes de rutina de la obstetricia. Indicado para auscultaciones simples. Funciones: Indicación acústica de LCF (Latidos Cardíacos Fetales) de 1W. Display de ritmo cardíaco fetal LCD de 45 x 24 mm con luz en pantalla (según modelo). Display de detección de transductor y estado de batería.</t>
  </si>
  <si>
    <t xml:space="preserve">Equipo de suturas de 13 piezas en acero inoxidable </t>
  </si>
  <si>
    <t>• Pinza disección con Garra 14cms
• Pinza disección sin Garra 14cms
• Mango para bisturí No.3
• Mango para bisturí No,4
• Pinza Kelly curva 14 cms
• Pinza Kelly Recta 16cms
• Pinza Mosquito recta 12.5 cms
• Tijera de Mayo curva 14cms
• Tijera de Mayo recta 14cms
• Porta Agujas de mayo Hegar
• Sonda acanalada
• Indicador / Señalador
• Ganchos separadores, Material: Acero Inoxidable</t>
  </si>
  <si>
    <t>Kit de glucometría</t>
  </si>
  <si>
    <t>Glucometro kit x 4 + 59 tirillas + 200 lancetas</t>
  </si>
  <si>
    <t>Kit de herramientas dentales de 6 piezas en acero inoxidable.</t>
  </si>
  <si>
    <t>kit de 6 piezas, juego de herramientas de limpieza de dientes, kit de cuidado bucal con púa de dientes, espejo dental, rascador de tartar, sonda dental, escalador dental, pinza dental. Material: Acero inoxidable.</t>
  </si>
  <si>
    <t>Nevera hasta 510 LTS</t>
  </si>
  <si>
    <t>Capacidad: 510 LTS. Dispensador de agua, Porta botellas, Ahorrador de energía, Iluminación led, 2 puertas, dimensiones Mínimo 1.80  x  0.70 x 0.70. Voltaje: 110V</t>
  </si>
  <si>
    <t>Otoscopio fibra óptica</t>
  </si>
  <si>
    <t>Otoscopio de fibra óptica con luz LED, mínimo 3 espéculos/aumentos y almohadillas intercambiables que varían de diferentes tamaños, Baterías 2 baterías AA.</t>
  </si>
  <si>
    <t>Nebulizador motor eléctrico</t>
  </si>
  <si>
    <t>ESPECIFICACIONES: Capacidad del Nebulizador Suministrado 6 ml (cc). Dimensiones mínimas del Compresor 19 cm x 10 cm x 17 cm. Flujo de Aire 9 lpm o mayor.. Nivel de Ruido 42.2 dBA. Peso Neto 1,86 kg. Presión Máxima del Compresor 35 psi o mayor. Consumo de Energía 140 V máximo. Rango de Temperatura de Operación +5 a +40°C. Rango de Temperatura para Almacenamiento y Transporte -40° a +70°C. Requisitos de Energía 2,5 amp, 115 VCA (±10%) 60 Hz</t>
  </si>
  <si>
    <t>Nevera categoría refrigeración (2.5 pies)</t>
  </si>
  <si>
    <t>Características: Capacidad Gross: 50L / 1.76Cuft Color: Acero inoxidable. Voltaje: 120V / 60Hz. Clase Climatica: ST. Consumo de energía: 107Kwh anual. Control de temperatura: Mecánico. Patas ajustables: Si. Numero de estantes: 1. Gas refrigerante: R600A</t>
  </si>
  <si>
    <t xml:space="preserve">Planta eléctrica 1000 W (gasolina o diésel. Para consumo básico de iluminación, portátil y/o ventiladores. No para uso de refrigeradores o maquinaria para construcción). </t>
  </si>
  <si>
    <t>Potencia mínima 1000W
Combustible: gasolina o diésel
Tipo de uso: Para consumo básico de iluminación, portátil y/o ventiladores</t>
  </si>
  <si>
    <t xml:space="preserve">Planta eléctrica 1000 W. Sólo para casetas en comunidades étnicas (gasolina o diésel. Para consumo básico de iluminación, portátil, ventiladores. No para uso de refrigeradores o maquinaria para construcción). </t>
  </si>
  <si>
    <t>Unidad odontológica</t>
  </si>
  <si>
    <t>Termómetros digitales</t>
  </si>
  <si>
    <t>Termómetro digital de alta presición. Punta flexible, Respuesta rápida, Apagado Automático, Señal de alarma para altas temperaturas. Medición: Vía oral, axilar o rectal.</t>
  </si>
  <si>
    <t>Tensiómetro de brazo digital</t>
  </si>
  <si>
    <t>Alcance de Medición de Presión De 0 ppm a 300 ppm, Alcance de Medición de Pulsos De 40 ppm a 199 ppm, Capacidad de Memoria 60 un usuario, Circunferencia del Brazo Desde 33 cm a 23 cm, Dimensión Ancho 130 cm x largo 140 cm x alto 49,7 cm, Método de Desinflado Válvula automática de liberación de aire, Método de Inflación Bomba accionada, Precisión de la Presión ± 3 mmHg, Precisión de Pulso ± 5 % ppm, Rango de humedad de almacenamiento y transporte Entre 10 y 93, Rango de Humedad de Funcionamiento ≤ 85, Rango de Temperatura de Operación De 5 a 40, Rango de Temperatura para Almacenamiento y Transporte De -20 a 60, Tensión 4 AAA x 1.5 V Tiempo de Apagado 60 s</t>
  </si>
  <si>
    <t>Ventilador (de pie, de techo, de pared. El ventilador de techo debe incluir su instalación)</t>
  </si>
  <si>
    <t xml:space="preserve">Ventilador de pie
Velocidad ajustable: 3 tipos de velocidad
Potencia mínima: 45W
</t>
  </si>
  <si>
    <t xml:space="preserve">Video Proyector </t>
  </si>
  <si>
    <t>3200 lúmenes 
Sistema de proyección: Tecnología 3LCD
Obturador de cristal líquido RGB
Resolución: SVGA, 800 x 600, 4:3
Lámpara: UHE, 210W
Durabilidad de mínimo 6.000h a máxima potencia
Tamaño de la imagen: 30 pulgadas - 350 pulgadas
Incluye: Cable VGA, Cable de alimentación
Mando a distancia incluido pilas.</t>
  </si>
  <si>
    <t>Televisor 40 pulgadas</t>
  </si>
  <si>
    <t>Pantalla LED
Full HD
40 pulgadas</t>
  </si>
  <si>
    <t xml:space="preserve">Cuellos ortopédicos </t>
  </si>
  <si>
    <t>Cuello o collarín cervical rígido inmovilizador por tallas</t>
  </si>
  <si>
    <t xml:space="preserve">Tijeras en acero inoxidable tipo trauma. </t>
  </si>
  <si>
    <t>Tamaño 7 1/2", Material: Acero inoxidable. Tipo: trauma</t>
  </si>
  <si>
    <t>Archivador metálico (3 puestos)</t>
  </si>
  <si>
    <t>Archivador metálico
Estructura metálica en lámina calobre 24
Acabado en pintura electrostática horneable en polvo
Cajonera con correderas laterales 
Medidas mínimas: Altura 70cm, Ancho 38 cms Profundidad 47 cms</t>
  </si>
  <si>
    <t xml:space="preserve">Atril porta sueros </t>
  </si>
  <si>
    <t>Acabado pintura electrostática o cromo. Rueda de 2″ o bota antideslizante. Altura graduable por medio de perilla. Altura mínima 50 centímetros. Altura máxima  2 metros</t>
  </si>
  <si>
    <t>Atril vertical en madera</t>
  </si>
  <si>
    <t>Atril para biblia o cualquier otro libro, medidas; alto columna 80cm x 27 cm de fondo x 27cm ancho, atril 35 cm x 35 cm, grosor 2 cm, peso atril: 3 kg, Material Madera maciza.</t>
  </si>
  <si>
    <t xml:space="preserve">Balón de baloncesto </t>
  </si>
  <si>
    <t>Tamaño Número 6
Neumático en caucho
Cubierta en caucho, Peso de 500 a 550 gr, circunferencia de 70 a 73 cm, Alta retención de aire</t>
  </si>
  <si>
    <t>Balón microfútbol</t>
  </si>
  <si>
    <t>Contrucción tipo: Laminado
Neumático en caucho
Enmallado en hilo 100% Nylon</t>
  </si>
  <si>
    <t xml:space="preserve">Balón Voleibol </t>
  </si>
  <si>
    <t>Contrucción tipo: Neumático Laminado
Neumático
Cubierta en cuero, cuero sintético
Tamaño: Número 5 oficial</t>
  </si>
  <si>
    <t xml:space="preserve">Bancas en madera con acabado en mate o brillante </t>
  </si>
  <si>
    <t>Medidad: 2.0 metros en adelante, altura aproximada de 90 centímetros y una profundidad de 60 centímetros. Material: Madera Maciza.</t>
  </si>
  <si>
    <t xml:space="preserve">Bandeja plástica grande (35x47 promedio) </t>
  </si>
  <si>
    <t xml:space="preserve">Material: plástico, Tamaño: grande (35x47 promedio) </t>
  </si>
  <si>
    <t>Biblioteca en madera</t>
  </si>
  <si>
    <t>Medidas: 180 de alto x 45 de ancho y 28 de profundidad
Material: madera laminada</t>
  </si>
  <si>
    <t xml:space="preserve">Bloques didácticos </t>
  </si>
  <si>
    <t>Piezas modulares en material: polipropileno o madera
Mínimo 40 piezas, de colores surtidos.</t>
  </si>
  <si>
    <t xml:space="preserve">Caldero (48 cm de diámetro o más) </t>
  </si>
  <si>
    <t>Caldero o perol de 48cm de diametro o más, de la boca por 16cm de fondo con tapa. Todo en aluminio fundido.</t>
  </si>
  <si>
    <t>Cama ginecológica tubular</t>
  </si>
  <si>
    <t>Cubierta dividida en tres secciones tapizada en espuma, Cabecero y piecero graduables, Taloneras o pierneras en aluminio, Acabado general en pintura electrostática. Dimensiones mínimas: 1.80 mt largo x 0.50 mt ancho x 0.80 mt alto.</t>
  </si>
  <si>
    <t xml:space="preserve">Camilla sencilla hospitalaria </t>
  </si>
  <si>
    <t xml:space="preserve">*Acabado en pintura electrostática.
*Ruedas en poliuretano de 5″ con freno para facilitar su movilidad y transporte.
*Tapizado sintético tipo cuero con espuma densidad 18.
*Posición máxima sentada a 85 grados.
*Medidas útiles 80 cm de alto x 60 cm de ancho x 1.82 cm de largo.
*Capacidad de carga 150 kilos
</t>
  </si>
  <si>
    <t>Camilla para primeros auxilios</t>
  </si>
  <si>
    <t>*Alto: 180 cm. Mínimo, Ancho: 40 cm. Mínimo, Peso: 6.5 kg. Mínimo, Material: Polietileno de alta densidad, Soporta: 150 kg de peso Mínimo. Con Arnes, cuello, letrero de identificación y gancho organizador</t>
  </si>
  <si>
    <t>Cancha multifuncional</t>
  </si>
  <si>
    <t>Marco integrado arco para microfutbol y estructura para baloncesto
Incluye tablero de baloncesto en acrílico y/o fibra de vidrio 10 mm
Con aro y malla de baloncesto
incluye instalación
Valor por una sola estructura</t>
  </si>
  <si>
    <t xml:space="preserve">Carpa eventos tipo quiosco desarmable (5mx5m promedio). </t>
  </si>
  <si>
    <t>Tipo quiosco desarmable (5mx5m promedio). Material: Lona industrial, Kiosco en tubería coll rold calibre 18</t>
  </si>
  <si>
    <t xml:space="preserve">Colador en acero inoxidable </t>
  </si>
  <si>
    <t xml:space="preserve">Colador en acero inoxidable, Con malla fina. Diámetro Mínimo18 cms </t>
  </si>
  <si>
    <t xml:space="preserve">Cucharón Acero Inoxidable, 6 Onzas </t>
  </si>
  <si>
    <t>Material: Acero Inoxidable, Capacidad: 6 Onzas, Medidas Mínimas: Largo 35cm, ancho del mango 3 cm, diametro 10 cm</t>
  </si>
  <si>
    <t xml:space="preserve">Colchonetas para gimnasio (61 de anchox173 cm de largo x 0.5 de grosor) </t>
  </si>
  <si>
    <t>Medidas 61 de ancho x173 cm de largo x 0.5 de grosor.
Material: sintético</t>
  </si>
  <si>
    <t xml:space="preserve">Cilindro de oxígeno medicinal (40 litros) </t>
  </si>
  <si>
    <t>Cilindro en aluminio para oxigeno ref: md15, para suministro de oxigeno. capacidad: 415 litros, 0.5 mts, valvula cga 870, sin contenido de oxigeno, presion de carga 2000 psi, durabilidad y resistencia a la corrosion, cuello color blanco, especificaciones técnicas: diámetro: 111 mm, longitud: 413 mm, peso: 2.3 kg</t>
  </si>
  <si>
    <t>Enciclopedias de mínimo 100 hojas a color y de tapa dura mínimo 25cm x 20cm.</t>
  </si>
  <si>
    <t>Temática animales</t>
  </si>
  <si>
    <t>Temática Historia de Colombia</t>
  </si>
  <si>
    <t>Temática Ciencias</t>
  </si>
  <si>
    <t>Temática Diccionario enciclopédico</t>
  </si>
  <si>
    <t xml:space="preserve">Escritorio de fórmica, estructura en metálica </t>
  </si>
  <si>
    <t>Ancho 2 cm 
Enchapado en fórmica
1,20 x 60 cm
Estructura metálica
Tubo cuadrado de pulgada coll rolled
Estructura pintada en pintura electrostática</t>
  </si>
  <si>
    <t>Estante metálico</t>
  </si>
  <si>
    <t>Material: Acero laminado en frío 
Largo: 90 centímetros
Alto: 180 centímetros</t>
  </si>
  <si>
    <t xml:space="preserve">Gabinete clínico metálico </t>
  </si>
  <si>
    <t>Elaborado en lámina Cold Rolled calibre 24. Pintado al horno con pintura electrostática color blanco, Bodega superior con dos (2) entrepaños móviles en vidrio, y chapa de seguridad, Un cajón central con chapa de seguridad, Bodega inferior con entrepaño y chapa de seguridad.</t>
  </si>
  <si>
    <t>imágenes en yeso o fibra de vidrio</t>
  </si>
  <si>
    <t>Imágenes en yeso o fibra de vidrio medidas de 60 cm</t>
  </si>
  <si>
    <t xml:space="preserve">Juego Cubiertos x 24 piezas </t>
  </si>
  <si>
    <t>Cantidad: 24 piezas o 6 juegos en acero.</t>
  </si>
  <si>
    <t>Jarra plástica 2 LT</t>
  </si>
  <si>
    <t xml:space="preserve">Material: Polipropileno, Capacidad: 2 LT, Medidas mínimas: Alto 25 cm, largo 18 cm, ancho 13 cm, </t>
  </si>
  <si>
    <t xml:space="preserve">Lazos para saltar educación física en poliéster de 2,5 metros (aprox) </t>
  </si>
  <si>
    <t xml:space="preserve">Libros de consulta por materias/ libros de literatura </t>
  </si>
  <si>
    <t>Libro de matemáticas 1ro de primaria, contenido acorde al Ministerio de Educación Nacional</t>
  </si>
  <si>
    <t>Libro de matemáticas 2do de primaria, contenido acorde al Ministerio de Educación Nacional</t>
  </si>
  <si>
    <t>Libro de matemáticas 3ro de primaria, contenido acorde al Ministerio de Educación Nacional</t>
  </si>
  <si>
    <t>Libro de matemáticas 4to de primaria, contenido acorde al Ministerio de Educación Nacional</t>
  </si>
  <si>
    <t>Libro de matemáticas 5to de primaria, contenido acorde al Ministerio de Educación Nacional</t>
  </si>
  <si>
    <t>Libro de español, o lenguaje o comunicación de  1ro de primaria, contenido acorde al Ministerio de Educación Nacional</t>
  </si>
  <si>
    <t>Libro de español, o lenguaje o comunicación de  2do de primaria, contenido acorde al Ministerio de Educación Nacional</t>
  </si>
  <si>
    <t>Libro de español, o lenguaje o comunicación de  3ro de primaria, contenido acorde al Ministerio de Educación Nacional</t>
  </si>
  <si>
    <t>Libro de español, o lenguaje o comunicación de  4to de primaria, contenido acorde al Ministerio de Educación Nacional</t>
  </si>
  <si>
    <t>Libro de español, o lenguaje o comunicación de  5to de primaria, contenido acorde al Ministerio de Educación Nacional</t>
  </si>
  <si>
    <t>Libro de literatura infantil 0-5 años</t>
  </si>
  <si>
    <t>Libro de literatura infantil 6-12 años</t>
  </si>
  <si>
    <t>Licuadora vaso de vidrio</t>
  </si>
  <si>
    <t>*Voltaje: 110 V
*Velocidad: Minimo 3 velocidades 
*Capacidad: 1.5 L, Jarra ergonómica  con tapa de doble abertura
*Cuchillas de acero inoxidable
*Boquilla vertedora integrada
*Pies antideslizantes
*Guardacable
Dimensiones: aprox
*Alto: 38 centímetros
*Ancho: 13 centímetros
*Fondo: 14 centímetros</t>
  </si>
  <si>
    <t xml:space="preserve">Lotería </t>
  </si>
  <si>
    <t>Material cartón
Mínimo 5 tablas
Mínimo 60 fichas</t>
  </si>
  <si>
    <t xml:space="preserve">Rompecabeza, puzzle, </t>
  </si>
  <si>
    <t>Mínimo hasta 20 piezas
Material Madera
Diferentes motivos
Edad: 3 o más años</t>
  </si>
  <si>
    <t>Mínimo hasta 30 piezas
Material Madera
Diferentes motivos
Edad: 3 o más años</t>
  </si>
  <si>
    <t>Mínimo hasta 40 piezas
Material Madera
Diferentes motivos
Edad: 3 o más años</t>
  </si>
  <si>
    <t>Mínimo hasta 60 piezas
Material Madera
Diferentes motivos
Edad: 3 o más años</t>
  </si>
  <si>
    <t xml:space="preserve">Mallas nylon para cancha de microfútbol </t>
  </si>
  <si>
    <t xml:space="preserve">Largo: Mínimo 300cm
Alto: Mínimo 200cm
Fondo: Mínimo 110cm </t>
  </si>
  <si>
    <t>Material pedagógico</t>
  </si>
  <si>
    <t>Torso Humano Bisexual Tamaño Natural minimo 20 Piezas
De medidas de 85 cms como mínimo, Diseccionados en partes,  
Montados sobre una base de plástico
Elaborados en PVC Irrompible
Con soporte de exibición</t>
  </si>
  <si>
    <t xml:space="preserve">Mesa infantil trapezoidal (6 a 8 puestos) </t>
  </si>
  <si>
    <t>Patas Acero Tubo cold rolled
Portalibros y tapones plásticos
Pintura en polvo para aplicación electrostática tipo epoxi poliéster
Chambrana Acero Tubo cold rolled
Refuerzo Estructural Acero Tubo cold rolled
Platinas de sujeción Acero
Superficie en Madera o plástica. Medidas minimas: 60 cm alto x 120 cm anchox 60 cm fondo. (6 puestos sin sillas)</t>
  </si>
  <si>
    <t xml:space="preserve">Mesa auxiliar para curaciones y otros usos </t>
  </si>
  <si>
    <t>Ruedas de 2″. Medidas 0.75 Alto X 58.5 Largo X 37.5 Fondo. Distancia entre entrepaño inferior y superior 44 cm. Bandeja superior lámina acero brillante. Bandeja inferior lámina cold rolled. Acabado en pintura o cromo.</t>
  </si>
  <si>
    <t>Mesa plástica</t>
  </si>
  <si>
    <t>Medidas. Largo: 60,2,cm Ancho:60,2 cm Alto:71,0 cm Material: Plástico</t>
  </si>
  <si>
    <t>Olla a presión 6 a 7 litros</t>
  </si>
  <si>
    <t>Material: Aluminio. Válvula controladora de presión.
- Válvula de seguridad.
- Asa ergonómica.
- Soporte reforzado.
- Capacidad: 6 a 7 Litros</t>
  </si>
  <si>
    <t xml:space="preserve">Olleta chocolatera industrial 5 LT </t>
  </si>
  <si>
    <t>Medidas: 19 cm Diametro / 23 cm Altura, 5 LT, Material: aluminio</t>
  </si>
  <si>
    <t xml:space="preserve">Molino manual en hierro </t>
  </si>
  <si>
    <t>Material: Hierro Fundido, Acabado: Revestimiento de doble capa de estaño puro.</t>
  </si>
  <si>
    <t xml:space="preserve">Olla caldero (80 litros o más) </t>
  </si>
  <si>
    <t>Características:
Capacidad: 80 Litros
Dimensiones Mínimas:Altura:40 cm
Diámetro: 50 cm
Alto: 50 cm
Material: Aluminio. Con tapa</t>
  </si>
  <si>
    <t xml:space="preserve">Parque infanti tipo 2 (debe incluir transporte e instalación por proveedor) </t>
  </si>
  <si>
    <t>Parques Infantiles: 
1 plataforma.
1 techo en madera.
1 puente colgante. 
1 escalera de acceso.
2 columpios.
1 muro de escalar.
1 resbaladero tipo americano. 
Flete e instalación incluida</t>
  </si>
  <si>
    <t xml:space="preserve">Parque infantil tipo 1 (debe incluir transporte e instalación por proveedor) </t>
  </si>
  <si>
    <t>Parques Infantiles de Madera
Madera cultivada industrialmente, especie Pino
Inmunizada con vida hasta 20 años a la intemperie
Resistiendo a insectos, hongos y pudrición, siempre
Resbaladeros en fibra de vidrio
Plataformas en fibra de vidrio con terminación
en alfajor colores al gusto o recubiertas en polivinilo plástico.
1 Plataformas.
1 Techo en Fibra de vidrio
1 Escalera de acceso
2 Columpios en lona
1 Sección de trapecio y argollas
1 Pasamanos
1 Resbaladero tipo americano
1 Punente</t>
  </si>
  <si>
    <t xml:space="preserve">Petos deportivos tipo malla abierto con elástico al costado </t>
  </si>
  <si>
    <t>Tipo malla abierto con elástico al costado
Colores: Blanco, Rojo, Azúl y Negro
Tallas S, M, L y XL</t>
  </si>
  <si>
    <t xml:space="preserve">Sellos didácticos </t>
  </si>
  <si>
    <t>Pack de mínimo12 unidades de sellos
Sellos: Lámina de impresión en PVC
Base: plástica en poliestireno
Tinta: Atóxica, frasco con gotero
Almohadilla:En poliestireno</t>
  </si>
  <si>
    <t xml:space="preserve">Silla escolar estructura metálica </t>
  </si>
  <si>
    <t>Silla escolar con estructura metálica (Acero) y asientos y respaldo en madera. Altura: 43 cm o 46 cm</t>
  </si>
  <si>
    <t>Silla escolar (pupitre)</t>
  </si>
  <si>
    <t>Pupitre escolar clásico
Asiento, espaldar y paleta en modulos de madera
Estructura metalica cold rolled
Lámina metálica de porta libros
Acabados en pintura electroestatica
Alto: 75cm
Ancho: 50cm
Profundidad: 60cm</t>
  </si>
  <si>
    <t xml:space="preserve">Silla de ruedas 18" con apoyabrazos </t>
  </si>
  <si>
    <t>Marco plegable en acero martillado. Llantas macizas con rin estrella. Apoyabrazos fijos y en espuma. Reposapiés abatibles y removibles. Banda para sujeción de piernas. Respaldo abatible. Freno activado por el cuidador. Tapicería en lona. Acabado color negro grafito</t>
  </si>
  <si>
    <t xml:space="preserve">Silla para escritorio giratoria con rodachines. </t>
  </si>
  <si>
    <t>Soporte con curvatura, apoyabrazos, movilidad mediante ruedas. Material de la estructura: Plástico, Material del relleno: Espuma.</t>
  </si>
  <si>
    <t>Silla plástica</t>
  </si>
  <si>
    <t xml:space="preserve">Medidas: mínimo 45x80x50 (Ancho x Alto x Largo)
Con apoyabrazos  Material: Plástico. </t>
  </si>
  <si>
    <t xml:space="preserve">Tablero acrílico de 1,20 X0,80 mts </t>
  </si>
  <si>
    <t>1,20 X 0.80 mts acrilico. Materiales de la superficie Aluminio, Formato del pizarrón acrilico liso, Materiales del armazón Madera.</t>
  </si>
  <si>
    <t xml:space="preserve">Tablero acrílico en cuadrícula de 1,20 X0,80 mts </t>
  </si>
  <si>
    <t>1,20 X 0.80 mts acrilico. Materiales de la superficie Aluminio, Formato del pizarrón acrilico cuadriculado, Materiales del armazón Madera.</t>
  </si>
  <si>
    <t xml:space="preserve">Tablero acrílico de 1,20 X2,40 mts </t>
  </si>
  <si>
    <t>1,20 X 2.40 mts acrilico. Materiales de la superficie Aluminio, Formato del pizarrón acrilico liso, Materiales del armazón Madera.</t>
  </si>
  <si>
    <t xml:space="preserve">Stand metálico para equipos médicos </t>
  </si>
  <si>
    <t>Dimensiones: 70 cm de largo, 200 cm de alto y 45 cm de ancho. Se encuentra elaborada en estructura cuadrada de 19 mm y lámina de Melamina de 15 mm de espesor. La estructura es pintada con anticorrosivo y esmalte. Cantidad de estantes:Mínimo  4</t>
  </si>
  <si>
    <t>Tablero para baloncesto</t>
  </si>
  <si>
    <t>En acrílico y/o fibra de vidrio 10 mm
Con aro y malla de baloncesto
incluye instalación
Valor por una sola estructura</t>
  </si>
  <si>
    <t>Vajilla plástica</t>
  </si>
  <si>
    <t>Cantidad: 4 puestos. Material plástico</t>
  </si>
  <si>
    <t>Unidad</t>
  </si>
  <si>
    <r>
      <t xml:space="preserve">Unidad odontológica compuesta por : </t>
    </r>
    <r>
      <rPr>
        <b/>
        <sz val="10"/>
        <rFont val="Calibri"/>
        <family val="2"/>
        <scheme val="minor"/>
      </rPr>
      <t>SILLON</t>
    </r>
    <r>
      <rPr>
        <sz val="10"/>
        <rFont val="Calibri"/>
        <family val="2"/>
        <scheme val="minor"/>
      </rPr>
      <t xml:space="preserve">: base y espaldar electrico - </t>
    </r>
    <r>
      <rPr>
        <b/>
        <sz val="10"/>
        <rFont val="Calibri"/>
        <family val="2"/>
        <scheme val="minor"/>
      </rPr>
      <t>ESCUPIDERA:</t>
    </r>
    <r>
      <rPr>
        <sz val="10"/>
        <rFont val="Calibri"/>
        <family val="2"/>
        <scheme val="minor"/>
      </rPr>
      <t xml:space="preserve"> taza en vidrio templado, eyector para baja succion -</t>
    </r>
    <r>
      <rPr>
        <b/>
        <sz val="10"/>
        <rFont val="Calibri"/>
        <family val="2"/>
        <scheme val="minor"/>
      </rPr>
      <t xml:space="preserve"> LAMPARA:</t>
    </r>
    <r>
      <rPr>
        <sz val="10"/>
        <rFont val="Calibri"/>
        <family val="2"/>
        <scheme val="minor"/>
      </rPr>
      <t xml:space="preserve"> Dos intensidades, luz fria, reflector de vidrio - </t>
    </r>
    <r>
      <rPr>
        <b/>
        <sz val="10"/>
        <rFont val="Calibri"/>
        <family val="2"/>
        <scheme val="minor"/>
      </rPr>
      <t>MODULO:</t>
    </r>
    <r>
      <rPr>
        <sz val="10"/>
        <rFont val="Calibri"/>
        <family val="2"/>
        <scheme val="minor"/>
      </rPr>
      <t xml:space="preserve"> 3 Servicios, 1 de alta, 1 de baja  y jeringa triple brazo horizontal giratorio.</t>
    </r>
  </si>
  <si>
    <t>CONVOCATORIA  PÚBLICA No. 02 de 2021  COMPRA DE EQUIPOS E IMPLEMENTOS PARA LAS INICIATIVAS DE FORTALECIMIENTO COMUNITARIO</t>
  </si>
  <si>
    <t>CUADRO COMPARATIVO</t>
  </si>
  <si>
    <t>PROVEEDOR</t>
  </si>
  <si>
    <t>COLOMBIA CONSTRUCCIONES Y DISEÑO S.A.S</t>
  </si>
  <si>
    <t>F.F SOLUCIONES S.A</t>
  </si>
  <si>
    <t>TEK SOLUCIONES TECNOLÓGICAS S.A.S</t>
  </si>
  <si>
    <t>EXENTO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</si>
</sst>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_(&quot;$&quot;\ * \(#,##0\);_(&quot;$&quot;\ * &quot;-&quot;??_);_(@_)"/>
  </numFmts>
  <fonts count="7"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3" fillId="2" borderId="0" xfId="0" applyFont="1" applyFill="1"/>
    <xf numFmtId="0" fontId="2" fillId="2" borderId="0" xfId="0" applyFont="1" applyFill="1" applyAlignment="1">
      <alignment horizontal="center"/>
    </xf>
    <xf numFmtId="0" fontId="3" fillId="2" borderId="0" xfId="0" applyFont="1" applyFill="1" applyAlignment="1">
      <alignment horizontal="center" vertical="center" wrapText="1"/>
    </xf>
    <xf numFmtId="0" fontId="3" fillId="2" borderId="0" xfId="0" applyFont="1" applyFill="1" applyAlignment="1">
      <alignment horizontal="center"/>
    </xf>
    <xf numFmtId="0" fontId="2" fillId="3"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4" fillId="2" borderId="0"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3" fillId="2" borderId="0" xfId="0" applyFont="1" applyFill="1" applyBorder="1"/>
    <xf numFmtId="164" fontId="4" fillId="2" borderId="0" xfId="1" applyNumberFormat="1" applyFont="1" applyFill="1" applyBorder="1" applyAlignment="1">
      <alignment horizontal="left" vertical="center"/>
    </xf>
    <xf numFmtId="164" fontId="4" fillId="2" borderId="4" xfId="1" applyNumberFormat="1" applyFont="1" applyFill="1" applyBorder="1" applyAlignment="1">
      <alignmen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2" fillId="2" borderId="0" xfId="0" applyFont="1" applyFill="1" applyAlignment="1">
      <alignment horizontal="center"/>
    </xf>
    <xf numFmtId="0" fontId="2" fillId="2" borderId="1" xfId="0" applyFont="1" applyFill="1" applyBorder="1" applyAlignment="1">
      <alignment horizontal="center"/>
    </xf>
    <xf numFmtId="3" fontId="3"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horizontal="center" vertical="center" wrapText="1"/>
    </xf>
    <xf numFmtId="164" fontId="4" fillId="4" borderId="4" xfId="1" applyNumberFormat="1" applyFont="1" applyFill="1" applyBorder="1" applyAlignment="1">
      <alignmen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3"/>
  <sheetViews>
    <sheetView tabSelected="1" topLeftCell="E94" workbookViewId="0">
      <selection activeCell="I98" sqref="I98"/>
    </sheetView>
  </sheetViews>
  <sheetFormatPr baseColWidth="10" defaultRowHeight="14.5" x14ac:dyDescent="0.35"/>
  <cols>
    <col min="1" max="1" width="4.7265625" bestFit="1" customWidth="1"/>
    <col min="2" max="2" width="23" bestFit="1" customWidth="1"/>
    <col min="3" max="3" width="58.81640625" customWidth="1"/>
    <col min="4" max="4" width="15.1796875" customWidth="1"/>
    <col min="5" max="5" width="9.1796875" bestFit="1" customWidth="1"/>
    <col min="6" max="6" width="9" bestFit="1" customWidth="1"/>
    <col min="7" max="7" width="8.08984375" bestFit="1" customWidth="1"/>
    <col min="8" max="8" width="11.36328125" bestFit="1" customWidth="1"/>
    <col min="9" max="9" width="14.453125" customWidth="1"/>
    <col min="13" max="13" width="13.7265625" bestFit="1" customWidth="1"/>
    <col min="17" max="17" width="13.7265625" bestFit="1" customWidth="1"/>
  </cols>
  <sheetData>
    <row r="1" spans="1:17" x14ac:dyDescent="0.35">
      <c r="A1" s="23" t="s">
        <v>0</v>
      </c>
      <c r="B1" s="23"/>
      <c r="C1" s="23"/>
      <c r="D1" s="23"/>
      <c r="E1" s="23"/>
      <c r="F1" s="23"/>
      <c r="G1" s="23"/>
      <c r="H1" s="23"/>
      <c r="I1" s="23"/>
    </row>
    <row r="2" spans="1:17" x14ac:dyDescent="0.35">
      <c r="A2" s="23" t="s">
        <v>182</v>
      </c>
      <c r="B2" s="23"/>
      <c r="C2" s="23"/>
      <c r="D2" s="23"/>
      <c r="E2" s="23"/>
      <c r="F2" s="23"/>
      <c r="G2" s="23"/>
      <c r="H2" s="23"/>
      <c r="I2" s="23"/>
    </row>
    <row r="3" spans="1:17" x14ac:dyDescent="0.35">
      <c r="A3" s="23" t="s">
        <v>183</v>
      </c>
      <c r="B3" s="23"/>
      <c r="C3" s="23"/>
      <c r="D3" s="23"/>
      <c r="E3" s="23"/>
      <c r="F3" s="23"/>
      <c r="G3" s="23"/>
      <c r="H3" s="23"/>
      <c r="I3" s="23"/>
    </row>
    <row r="4" spans="1:17" x14ac:dyDescent="0.35">
      <c r="A4" s="1"/>
      <c r="B4" s="2" t="s">
        <v>1</v>
      </c>
      <c r="C4" s="1"/>
      <c r="D4" s="3"/>
      <c r="E4" s="1"/>
      <c r="F4" s="1"/>
      <c r="G4" s="1"/>
      <c r="H4" s="1"/>
      <c r="I4" s="1"/>
    </row>
    <row r="5" spans="1:17" x14ac:dyDescent="0.35">
      <c r="A5" s="1"/>
      <c r="B5" s="4"/>
      <c r="C5" s="1"/>
      <c r="D5" s="3"/>
      <c r="E5" s="1"/>
      <c r="F5" s="1"/>
      <c r="G5" s="1"/>
      <c r="H5" s="1"/>
      <c r="I5" s="1"/>
    </row>
    <row r="6" spans="1:17" ht="14.5" customHeight="1" x14ac:dyDescent="0.35">
      <c r="A6" s="24" t="s">
        <v>184</v>
      </c>
      <c r="B6" s="24"/>
      <c r="C6" s="24"/>
      <c r="D6" s="24"/>
      <c r="E6" s="24"/>
      <c r="F6" s="26" t="s">
        <v>185</v>
      </c>
      <c r="G6" s="27"/>
      <c r="H6" s="27"/>
      <c r="I6" s="28"/>
      <c r="J6" s="26" t="s">
        <v>186</v>
      </c>
      <c r="K6" s="27"/>
      <c r="L6" s="27"/>
      <c r="M6" s="27"/>
      <c r="N6" s="26" t="s">
        <v>187</v>
      </c>
      <c r="O6" s="27"/>
      <c r="P6" s="27"/>
      <c r="Q6" s="27"/>
    </row>
    <row r="7" spans="1:17" ht="52" x14ac:dyDescent="0.35">
      <c r="A7" s="5" t="s">
        <v>2</v>
      </c>
      <c r="B7" s="5" t="s">
        <v>9</v>
      </c>
      <c r="C7" s="5" t="s">
        <v>10</v>
      </c>
      <c r="D7" s="5" t="s">
        <v>11</v>
      </c>
      <c r="E7" s="5" t="s">
        <v>3</v>
      </c>
      <c r="F7" s="6" t="s">
        <v>4</v>
      </c>
      <c r="G7" s="6" t="s">
        <v>5</v>
      </c>
      <c r="H7" s="6" t="s">
        <v>6</v>
      </c>
      <c r="I7" s="6" t="s">
        <v>7</v>
      </c>
      <c r="J7" s="6" t="s">
        <v>4</v>
      </c>
      <c r="K7" s="6" t="s">
        <v>5</v>
      </c>
      <c r="L7" s="6" t="s">
        <v>6</v>
      </c>
      <c r="M7" s="6" t="s">
        <v>7</v>
      </c>
      <c r="N7" s="6" t="s">
        <v>4</v>
      </c>
      <c r="O7" s="6" t="s">
        <v>5</v>
      </c>
      <c r="P7" s="6" t="s">
        <v>6</v>
      </c>
      <c r="Q7" s="6" t="s">
        <v>7</v>
      </c>
    </row>
    <row r="8" spans="1:17" ht="39" x14ac:dyDescent="0.35">
      <c r="A8" s="15">
        <v>1</v>
      </c>
      <c r="B8" s="17" t="s">
        <v>12</v>
      </c>
      <c r="C8" s="17" t="s">
        <v>13</v>
      </c>
      <c r="D8" s="18" t="s">
        <v>180</v>
      </c>
      <c r="E8" s="14">
        <v>30</v>
      </c>
      <c r="F8" s="25">
        <v>419737</v>
      </c>
      <c r="G8" s="25">
        <v>79750</v>
      </c>
      <c r="H8" s="25">
        <v>499487</v>
      </c>
      <c r="I8" s="25">
        <f>E8*H8</f>
        <v>14984610</v>
      </c>
      <c r="J8" s="29">
        <v>450000</v>
      </c>
      <c r="K8" s="30" t="s">
        <v>188</v>
      </c>
      <c r="L8" s="29">
        <f>SUM(J8:K8)</f>
        <v>450000</v>
      </c>
      <c r="M8" s="25">
        <f>E8*L8</f>
        <v>13500000</v>
      </c>
      <c r="N8" s="25">
        <v>475000</v>
      </c>
      <c r="O8" s="25">
        <f>N8*1.19-N8</f>
        <v>90250</v>
      </c>
      <c r="P8" s="25">
        <f>N8+O8</f>
        <v>565250</v>
      </c>
      <c r="Q8" s="25">
        <f>E8*P8</f>
        <v>16957500</v>
      </c>
    </row>
    <row r="9" spans="1:17" ht="26" x14ac:dyDescent="0.35">
      <c r="A9" s="15">
        <v>2</v>
      </c>
      <c r="B9" s="17" t="s">
        <v>14</v>
      </c>
      <c r="C9" s="17" t="s">
        <v>15</v>
      </c>
      <c r="D9" s="18" t="s">
        <v>180</v>
      </c>
      <c r="E9" s="14">
        <v>28</v>
      </c>
      <c r="F9" s="25">
        <v>436568</v>
      </c>
      <c r="G9" s="25">
        <v>82948</v>
      </c>
      <c r="H9" s="25">
        <v>519516</v>
      </c>
      <c r="I9" s="25">
        <f t="shared" ref="I9:I72" si="0">E9*H9</f>
        <v>14546448</v>
      </c>
      <c r="J9" s="29">
        <v>459000</v>
      </c>
      <c r="K9" s="29">
        <f>+J9*0.19</f>
        <v>87210</v>
      </c>
      <c r="L9" s="29">
        <f t="shared" ref="L9:L72" si="1">SUM(J9:K9)</f>
        <v>546210</v>
      </c>
      <c r="M9" s="25">
        <f t="shared" ref="M9:M72" si="2">E9*L9</f>
        <v>15293880</v>
      </c>
      <c r="N9" s="25">
        <v>445937</v>
      </c>
      <c r="O9" s="25">
        <f t="shared" ref="O9:O72" si="3">N9*1.19-N9</f>
        <v>84728.030000000028</v>
      </c>
      <c r="P9" s="25">
        <f t="shared" ref="P9:P72" si="4">N9+O9</f>
        <v>530665.03</v>
      </c>
      <c r="Q9" s="25">
        <f t="shared" ref="Q9:Q72" si="5">E9*P9</f>
        <v>14858620.84</v>
      </c>
    </row>
    <row r="10" spans="1:17" ht="78" x14ac:dyDescent="0.35">
      <c r="A10" s="15">
        <v>3</v>
      </c>
      <c r="B10" s="17" t="s">
        <v>16</v>
      </c>
      <c r="C10" s="17" t="s">
        <v>17</v>
      </c>
      <c r="D10" s="18" t="s">
        <v>180</v>
      </c>
      <c r="E10" s="14">
        <v>46</v>
      </c>
      <c r="F10" s="25">
        <v>951732</v>
      </c>
      <c r="G10" s="25">
        <v>180829</v>
      </c>
      <c r="H10" s="25">
        <v>1132561</v>
      </c>
      <c r="I10" s="25">
        <f t="shared" si="0"/>
        <v>52097806</v>
      </c>
      <c r="J10" s="29">
        <v>777000</v>
      </c>
      <c r="K10" s="29">
        <f>+J10*0.19</f>
        <v>147630</v>
      </c>
      <c r="L10" s="29">
        <f t="shared" si="1"/>
        <v>924630</v>
      </c>
      <c r="M10" s="25">
        <f t="shared" si="2"/>
        <v>42532980</v>
      </c>
      <c r="N10" s="25">
        <v>800000</v>
      </c>
      <c r="O10" s="25">
        <f t="shared" si="3"/>
        <v>152000</v>
      </c>
      <c r="P10" s="25">
        <f t="shared" si="4"/>
        <v>952000</v>
      </c>
      <c r="Q10" s="25">
        <f t="shared" si="5"/>
        <v>43792000</v>
      </c>
    </row>
    <row r="11" spans="1:17" ht="104" x14ac:dyDescent="0.35">
      <c r="A11" s="15">
        <v>4</v>
      </c>
      <c r="B11" s="17" t="s">
        <v>18</v>
      </c>
      <c r="C11" s="17" t="s">
        <v>19</v>
      </c>
      <c r="D11" s="18" t="s">
        <v>180</v>
      </c>
      <c r="E11" s="14">
        <v>28</v>
      </c>
      <c r="F11" s="25">
        <v>919600</v>
      </c>
      <c r="G11" s="25">
        <v>174724</v>
      </c>
      <c r="H11" s="25">
        <v>1094324</v>
      </c>
      <c r="I11" s="25">
        <f t="shared" si="0"/>
        <v>30641072</v>
      </c>
      <c r="J11" s="29">
        <v>1183050</v>
      </c>
      <c r="K11" s="30" t="s">
        <v>188</v>
      </c>
      <c r="L11" s="29">
        <f t="shared" si="1"/>
        <v>1183050</v>
      </c>
      <c r="M11" s="25">
        <f t="shared" si="2"/>
        <v>33125400</v>
      </c>
      <c r="N11" s="25">
        <v>829000</v>
      </c>
      <c r="O11" s="25">
        <v>0</v>
      </c>
      <c r="P11" s="25">
        <f t="shared" si="4"/>
        <v>829000</v>
      </c>
      <c r="Q11" s="25">
        <f t="shared" si="5"/>
        <v>23212000</v>
      </c>
    </row>
    <row r="12" spans="1:17" ht="169" x14ac:dyDescent="0.35">
      <c r="A12" s="15">
        <v>5</v>
      </c>
      <c r="B12" s="17" t="s">
        <v>20</v>
      </c>
      <c r="C12" s="17" t="s">
        <v>21</v>
      </c>
      <c r="D12" s="18" t="s">
        <v>180</v>
      </c>
      <c r="E12" s="14">
        <v>47</v>
      </c>
      <c r="F12" s="25">
        <v>108188</v>
      </c>
      <c r="G12" s="25">
        <v>20556</v>
      </c>
      <c r="H12" s="25">
        <v>128744</v>
      </c>
      <c r="I12" s="25">
        <f t="shared" si="0"/>
        <v>6050968</v>
      </c>
      <c r="J12" s="29">
        <v>107000</v>
      </c>
      <c r="K12" s="29">
        <f>+J12*0.19</f>
        <v>20330</v>
      </c>
      <c r="L12" s="29">
        <f t="shared" si="1"/>
        <v>127330</v>
      </c>
      <c r="M12" s="25">
        <f t="shared" si="2"/>
        <v>5984510</v>
      </c>
      <c r="N12" s="25">
        <v>112500</v>
      </c>
      <c r="O12" s="25">
        <f t="shared" si="3"/>
        <v>21375</v>
      </c>
      <c r="P12" s="25">
        <f t="shared" si="4"/>
        <v>133875</v>
      </c>
      <c r="Q12" s="25">
        <f t="shared" si="5"/>
        <v>6292125</v>
      </c>
    </row>
    <row r="13" spans="1:17" x14ac:dyDescent="0.35">
      <c r="A13" s="15">
        <v>6</v>
      </c>
      <c r="B13" s="17" t="s">
        <v>22</v>
      </c>
      <c r="C13" s="17" t="s">
        <v>23</v>
      </c>
      <c r="D13" s="18" t="s">
        <v>180</v>
      </c>
      <c r="E13" s="14">
        <v>39</v>
      </c>
      <c r="F13" s="25">
        <v>181500</v>
      </c>
      <c r="G13" s="25">
        <v>34485</v>
      </c>
      <c r="H13" s="25">
        <v>215985</v>
      </c>
      <c r="I13" s="25">
        <f t="shared" si="0"/>
        <v>8423415</v>
      </c>
      <c r="J13" s="29">
        <v>238000</v>
      </c>
      <c r="K13" s="30" t="s">
        <v>188</v>
      </c>
      <c r="L13" s="29">
        <f t="shared" si="1"/>
        <v>238000</v>
      </c>
      <c r="M13" s="25">
        <f t="shared" si="2"/>
        <v>9282000</v>
      </c>
      <c r="N13" s="25">
        <v>200000</v>
      </c>
      <c r="O13" s="25">
        <f t="shared" si="3"/>
        <v>38000</v>
      </c>
      <c r="P13" s="25">
        <f t="shared" si="4"/>
        <v>238000</v>
      </c>
      <c r="Q13" s="25">
        <f t="shared" si="5"/>
        <v>9282000</v>
      </c>
    </row>
    <row r="14" spans="1:17" ht="39" x14ac:dyDescent="0.35">
      <c r="A14" s="15">
        <v>7</v>
      </c>
      <c r="B14" s="17" t="s">
        <v>24</v>
      </c>
      <c r="C14" s="17" t="s">
        <v>25</v>
      </c>
      <c r="D14" s="18" t="s">
        <v>180</v>
      </c>
      <c r="E14" s="14">
        <v>39</v>
      </c>
      <c r="F14" s="25">
        <v>174240</v>
      </c>
      <c r="G14" s="25">
        <v>33106</v>
      </c>
      <c r="H14" s="25">
        <v>207346</v>
      </c>
      <c r="I14" s="25">
        <f t="shared" si="0"/>
        <v>8086494</v>
      </c>
      <c r="J14" s="29">
        <v>160000</v>
      </c>
      <c r="K14" s="29">
        <f>+J14*0.19</f>
        <v>30400</v>
      </c>
      <c r="L14" s="29">
        <f t="shared" si="1"/>
        <v>190400</v>
      </c>
      <c r="M14" s="25">
        <f t="shared" si="2"/>
        <v>7425600</v>
      </c>
      <c r="N14" s="25">
        <v>128571</v>
      </c>
      <c r="O14" s="25">
        <f t="shared" si="3"/>
        <v>24428.489999999991</v>
      </c>
      <c r="P14" s="25">
        <f t="shared" si="4"/>
        <v>152999.49</v>
      </c>
      <c r="Q14" s="25">
        <f t="shared" si="5"/>
        <v>5966980.1099999994</v>
      </c>
    </row>
    <row r="15" spans="1:17" ht="39" x14ac:dyDescent="0.35">
      <c r="A15" s="15">
        <v>8</v>
      </c>
      <c r="B15" s="17" t="s">
        <v>26</v>
      </c>
      <c r="C15" s="19" t="s">
        <v>27</v>
      </c>
      <c r="D15" s="18" t="s">
        <v>180</v>
      </c>
      <c r="E15" s="14">
        <v>13</v>
      </c>
      <c r="F15" s="25">
        <v>2960942</v>
      </c>
      <c r="G15" s="25">
        <v>562579</v>
      </c>
      <c r="H15" s="25">
        <v>3523521</v>
      </c>
      <c r="I15" s="25">
        <f t="shared" si="0"/>
        <v>45805773</v>
      </c>
      <c r="J15" s="29">
        <v>3343200</v>
      </c>
      <c r="K15" s="29">
        <f>+J15*0.19</f>
        <v>635208</v>
      </c>
      <c r="L15" s="29">
        <f t="shared" si="1"/>
        <v>3978408</v>
      </c>
      <c r="M15" s="25">
        <f t="shared" si="2"/>
        <v>51719304</v>
      </c>
      <c r="N15" s="25">
        <v>3361000</v>
      </c>
      <c r="O15" s="25">
        <f t="shared" si="3"/>
        <v>638590</v>
      </c>
      <c r="P15" s="25">
        <f t="shared" si="4"/>
        <v>3999590</v>
      </c>
      <c r="Q15" s="25">
        <f t="shared" si="5"/>
        <v>51994670</v>
      </c>
    </row>
    <row r="16" spans="1:17" ht="39" x14ac:dyDescent="0.35">
      <c r="A16" s="15">
        <v>9</v>
      </c>
      <c r="B16" s="17" t="s">
        <v>28</v>
      </c>
      <c r="C16" s="17" t="s">
        <v>29</v>
      </c>
      <c r="D16" s="18" t="s">
        <v>180</v>
      </c>
      <c r="E16" s="14">
        <v>22</v>
      </c>
      <c r="F16" s="25">
        <v>605000</v>
      </c>
      <c r="G16" s="25">
        <v>114950</v>
      </c>
      <c r="H16" s="25">
        <v>719950</v>
      </c>
      <c r="I16" s="25">
        <f t="shared" si="0"/>
        <v>15838900</v>
      </c>
      <c r="J16" s="29">
        <v>465000</v>
      </c>
      <c r="K16" s="30" t="s">
        <v>188</v>
      </c>
      <c r="L16" s="29">
        <f t="shared" si="1"/>
        <v>465000</v>
      </c>
      <c r="M16" s="25">
        <f t="shared" si="2"/>
        <v>10230000</v>
      </c>
      <c r="N16" s="25">
        <v>351285</v>
      </c>
      <c r="O16" s="25">
        <f t="shared" si="3"/>
        <v>66744.149999999965</v>
      </c>
      <c r="P16" s="25">
        <f t="shared" si="4"/>
        <v>418029.14999999997</v>
      </c>
      <c r="Q16" s="25">
        <f t="shared" si="5"/>
        <v>9196641.2999999989</v>
      </c>
    </row>
    <row r="17" spans="1:17" ht="91" x14ac:dyDescent="0.35">
      <c r="A17" s="15">
        <v>10</v>
      </c>
      <c r="B17" s="17" t="s">
        <v>30</v>
      </c>
      <c r="C17" s="17" t="s">
        <v>31</v>
      </c>
      <c r="D17" s="18" t="s">
        <v>180</v>
      </c>
      <c r="E17" s="14">
        <v>33</v>
      </c>
      <c r="F17" s="25">
        <v>230042</v>
      </c>
      <c r="G17" s="25">
        <v>43708</v>
      </c>
      <c r="H17" s="25">
        <v>273750</v>
      </c>
      <c r="I17" s="25">
        <f t="shared" si="0"/>
        <v>9033750</v>
      </c>
      <c r="J17" s="29">
        <v>250000</v>
      </c>
      <c r="K17" s="30" t="s">
        <v>188</v>
      </c>
      <c r="L17" s="29">
        <f t="shared" si="1"/>
        <v>250000</v>
      </c>
      <c r="M17" s="25">
        <f t="shared" si="2"/>
        <v>8250000</v>
      </c>
      <c r="N17" s="25">
        <v>200000</v>
      </c>
      <c r="O17" s="25">
        <v>0</v>
      </c>
      <c r="P17" s="25">
        <f t="shared" si="4"/>
        <v>200000</v>
      </c>
      <c r="Q17" s="25">
        <f t="shared" si="5"/>
        <v>6600000</v>
      </c>
    </row>
    <row r="18" spans="1:17" ht="52" x14ac:dyDescent="0.35">
      <c r="A18" s="15">
        <v>11</v>
      </c>
      <c r="B18" s="17" t="s">
        <v>32</v>
      </c>
      <c r="C18" s="17" t="s">
        <v>33</v>
      </c>
      <c r="D18" s="18" t="s">
        <v>180</v>
      </c>
      <c r="E18" s="14">
        <v>30</v>
      </c>
      <c r="F18" s="25">
        <v>546635</v>
      </c>
      <c r="G18" s="25">
        <v>103861</v>
      </c>
      <c r="H18" s="25">
        <v>650496</v>
      </c>
      <c r="I18" s="25">
        <f t="shared" si="0"/>
        <v>19514880</v>
      </c>
      <c r="J18" s="29">
        <v>620000</v>
      </c>
      <c r="K18" s="29">
        <f>+J18*0.19</f>
        <v>117800</v>
      </c>
      <c r="L18" s="29">
        <f t="shared" si="1"/>
        <v>737800</v>
      </c>
      <c r="M18" s="25">
        <f t="shared" si="2"/>
        <v>22134000</v>
      </c>
      <c r="N18" s="25">
        <v>528211</v>
      </c>
      <c r="O18" s="25">
        <f t="shared" si="3"/>
        <v>100360.08999999997</v>
      </c>
      <c r="P18" s="25">
        <f t="shared" si="4"/>
        <v>628571.09</v>
      </c>
      <c r="Q18" s="25">
        <f t="shared" si="5"/>
        <v>18857132.699999999</v>
      </c>
    </row>
    <row r="19" spans="1:17" ht="104" x14ac:dyDescent="0.35">
      <c r="A19" s="15">
        <v>12</v>
      </c>
      <c r="B19" s="17" t="s">
        <v>34</v>
      </c>
      <c r="C19" s="17" t="s">
        <v>35</v>
      </c>
      <c r="D19" s="18" t="s">
        <v>180</v>
      </c>
      <c r="E19" s="14">
        <v>40</v>
      </c>
      <c r="F19" s="25">
        <v>1138823</v>
      </c>
      <c r="G19" s="25">
        <v>216376</v>
      </c>
      <c r="H19" s="25">
        <v>1355199</v>
      </c>
      <c r="I19" s="25">
        <f t="shared" si="0"/>
        <v>54207960</v>
      </c>
      <c r="J19" s="29">
        <v>1050000</v>
      </c>
      <c r="K19" s="29">
        <f t="shared" ref="K19:K21" si="6">+J19*0.19</f>
        <v>199500</v>
      </c>
      <c r="L19" s="29">
        <f t="shared" si="1"/>
        <v>1249500</v>
      </c>
      <c r="M19" s="25">
        <f t="shared" si="2"/>
        <v>49980000</v>
      </c>
      <c r="N19" s="25">
        <v>1100000</v>
      </c>
      <c r="O19" s="25">
        <f t="shared" si="3"/>
        <v>209000</v>
      </c>
      <c r="P19" s="25">
        <f t="shared" si="4"/>
        <v>1309000</v>
      </c>
      <c r="Q19" s="25">
        <f t="shared" si="5"/>
        <v>52360000</v>
      </c>
    </row>
    <row r="20" spans="1:17" ht="130" x14ac:dyDescent="0.35">
      <c r="A20" s="15">
        <v>13</v>
      </c>
      <c r="B20" s="17" t="s">
        <v>36</v>
      </c>
      <c r="C20" s="17" t="s">
        <v>35</v>
      </c>
      <c r="D20" s="18" t="s">
        <v>180</v>
      </c>
      <c r="E20" s="14">
        <v>8</v>
      </c>
      <c r="F20" s="25">
        <v>1138823</v>
      </c>
      <c r="G20" s="25">
        <v>216376</v>
      </c>
      <c r="H20" s="25">
        <v>1355199</v>
      </c>
      <c r="I20" s="25">
        <f t="shared" si="0"/>
        <v>10841592</v>
      </c>
      <c r="J20" s="29">
        <v>1050000</v>
      </c>
      <c r="K20" s="29">
        <f t="shared" si="6"/>
        <v>199500</v>
      </c>
      <c r="L20" s="29">
        <f t="shared" si="1"/>
        <v>1249500</v>
      </c>
      <c r="M20" s="25">
        <f t="shared" si="2"/>
        <v>9996000</v>
      </c>
      <c r="N20" s="25">
        <v>1100000</v>
      </c>
      <c r="O20" s="25">
        <f t="shared" si="3"/>
        <v>209000</v>
      </c>
      <c r="P20" s="25">
        <f t="shared" si="4"/>
        <v>1309000</v>
      </c>
      <c r="Q20" s="25">
        <f t="shared" si="5"/>
        <v>10472000</v>
      </c>
    </row>
    <row r="21" spans="1:17" ht="52" x14ac:dyDescent="0.35">
      <c r="A21" s="15">
        <v>14</v>
      </c>
      <c r="B21" s="17" t="s">
        <v>37</v>
      </c>
      <c r="C21" s="20" t="s">
        <v>181</v>
      </c>
      <c r="D21" s="18" t="s">
        <v>180</v>
      </c>
      <c r="E21" s="14">
        <v>11</v>
      </c>
      <c r="F21" s="25">
        <v>7211600</v>
      </c>
      <c r="G21" s="25">
        <v>1370204</v>
      </c>
      <c r="H21" s="25">
        <v>8581804</v>
      </c>
      <c r="I21" s="25">
        <f t="shared" si="0"/>
        <v>94399844</v>
      </c>
      <c r="J21" s="29">
        <v>8160000</v>
      </c>
      <c r="K21" s="29">
        <f t="shared" si="6"/>
        <v>1550400</v>
      </c>
      <c r="L21" s="29">
        <f t="shared" si="1"/>
        <v>9710400</v>
      </c>
      <c r="M21" s="25">
        <f t="shared" si="2"/>
        <v>106814400</v>
      </c>
      <c r="N21" s="25">
        <v>6500000</v>
      </c>
      <c r="O21" s="25">
        <f t="shared" si="3"/>
        <v>1235000</v>
      </c>
      <c r="P21" s="25">
        <f t="shared" si="4"/>
        <v>7735000</v>
      </c>
      <c r="Q21" s="25">
        <f t="shared" si="5"/>
        <v>85085000</v>
      </c>
    </row>
    <row r="22" spans="1:17" ht="39" x14ac:dyDescent="0.35">
      <c r="A22" s="15">
        <v>15</v>
      </c>
      <c r="B22" s="17" t="s">
        <v>38</v>
      </c>
      <c r="C22" s="17" t="s">
        <v>39</v>
      </c>
      <c r="D22" s="18" t="s">
        <v>180</v>
      </c>
      <c r="E22" s="14">
        <v>94</v>
      </c>
      <c r="F22" s="25">
        <v>14805</v>
      </c>
      <c r="G22" s="25">
        <v>2813</v>
      </c>
      <c r="H22" s="25">
        <v>17618</v>
      </c>
      <c r="I22" s="25">
        <f t="shared" si="0"/>
        <v>1656092</v>
      </c>
      <c r="J22" s="29">
        <v>19980</v>
      </c>
      <c r="K22" s="30" t="s">
        <v>188</v>
      </c>
      <c r="L22" s="29">
        <f t="shared" si="1"/>
        <v>19980</v>
      </c>
      <c r="M22" s="25">
        <f t="shared" si="2"/>
        <v>1878120</v>
      </c>
      <c r="N22" s="25">
        <v>16000</v>
      </c>
      <c r="O22" s="25">
        <f t="shared" si="3"/>
        <v>3040</v>
      </c>
      <c r="P22" s="25">
        <f t="shared" si="4"/>
        <v>19040</v>
      </c>
      <c r="Q22" s="25">
        <f t="shared" si="5"/>
        <v>1789760</v>
      </c>
    </row>
    <row r="23" spans="1:17" ht="130" x14ac:dyDescent="0.35">
      <c r="A23" s="15">
        <v>16</v>
      </c>
      <c r="B23" s="17" t="s">
        <v>40</v>
      </c>
      <c r="C23" s="17" t="s">
        <v>41</v>
      </c>
      <c r="D23" s="18" t="s">
        <v>180</v>
      </c>
      <c r="E23" s="14">
        <v>42</v>
      </c>
      <c r="F23" s="25">
        <v>364424</v>
      </c>
      <c r="G23" s="25">
        <v>69241</v>
      </c>
      <c r="H23" s="25">
        <v>433665</v>
      </c>
      <c r="I23" s="25">
        <f t="shared" si="0"/>
        <v>18213930</v>
      </c>
      <c r="J23" s="29">
        <v>200000</v>
      </c>
      <c r="K23" s="30" t="s">
        <v>188</v>
      </c>
      <c r="L23" s="29">
        <f t="shared" si="1"/>
        <v>200000</v>
      </c>
      <c r="M23" s="25">
        <f t="shared" si="2"/>
        <v>8400000</v>
      </c>
      <c r="N23" s="25">
        <v>257142</v>
      </c>
      <c r="O23" s="25">
        <f t="shared" si="3"/>
        <v>48856.979999999981</v>
      </c>
      <c r="P23" s="25">
        <f t="shared" si="4"/>
        <v>305998.98</v>
      </c>
      <c r="Q23" s="25">
        <f t="shared" si="5"/>
        <v>12851957.16</v>
      </c>
    </row>
    <row r="24" spans="1:17" ht="52" x14ac:dyDescent="0.35">
      <c r="A24" s="15">
        <v>17</v>
      </c>
      <c r="B24" s="17" t="s">
        <v>42</v>
      </c>
      <c r="C24" s="17" t="s">
        <v>43</v>
      </c>
      <c r="D24" s="18" t="s">
        <v>180</v>
      </c>
      <c r="E24" s="14">
        <v>287</v>
      </c>
      <c r="F24" s="25">
        <v>160459</v>
      </c>
      <c r="G24" s="25">
        <v>30487</v>
      </c>
      <c r="H24" s="25">
        <v>190946</v>
      </c>
      <c r="I24" s="25">
        <f t="shared" si="0"/>
        <v>54801502</v>
      </c>
      <c r="J24" s="29">
        <v>140000</v>
      </c>
      <c r="K24" s="29">
        <f t="shared" ref="K24:K25" si="7">+J24*0.19</f>
        <v>26600</v>
      </c>
      <c r="L24" s="29">
        <f t="shared" si="1"/>
        <v>166600</v>
      </c>
      <c r="M24" s="25">
        <f t="shared" si="2"/>
        <v>47814200</v>
      </c>
      <c r="N24" s="25">
        <v>170184</v>
      </c>
      <c r="O24" s="25">
        <f t="shared" si="3"/>
        <v>32334.959999999992</v>
      </c>
      <c r="P24" s="25">
        <f t="shared" si="4"/>
        <v>202518.96</v>
      </c>
      <c r="Q24" s="25">
        <f t="shared" si="5"/>
        <v>58122941.519999996</v>
      </c>
    </row>
    <row r="25" spans="1:17" ht="117" x14ac:dyDescent="0.35">
      <c r="A25" s="15">
        <v>18</v>
      </c>
      <c r="B25" s="17" t="s">
        <v>44</v>
      </c>
      <c r="C25" s="17" t="s">
        <v>45</v>
      </c>
      <c r="D25" s="18" t="s">
        <v>180</v>
      </c>
      <c r="E25" s="14">
        <v>42</v>
      </c>
      <c r="F25" s="25">
        <v>1818863</v>
      </c>
      <c r="G25" s="25">
        <v>345584</v>
      </c>
      <c r="H25" s="25">
        <v>2164447</v>
      </c>
      <c r="I25" s="25">
        <f t="shared" si="0"/>
        <v>90906774</v>
      </c>
      <c r="J25" s="29">
        <v>2065000</v>
      </c>
      <c r="K25" s="29">
        <f t="shared" si="7"/>
        <v>392350</v>
      </c>
      <c r="L25" s="29">
        <f t="shared" si="1"/>
        <v>2457350</v>
      </c>
      <c r="M25" s="25">
        <f t="shared" si="2"/>
        <v>103208700</v>
      </c>
      <c r="N25" s="25">
        <v>1999000</v>
      </c>
      <c r="O25" s="25">
        <f t="shared" si="3"/>
        <v>379810</v>
      </c>
      <c r="P25" s="25">
        <f t="shared" si="4"/>
        <v>2378810</v>
      </c>
      <c r="Q25" s="25">
        <f t="shared" si="5"/>
        <v>99910020</v>
      </c>
    </row>
    <row r="26" spans="1:17" ht="39" x14ac:dyDescent="0.35">
      <c r="A26" s="15">
        <v>19</v>
      </c>
      <c r="B26" s="17" t="s">
        <v>46</v>
      </c>
      <c r="C26" s="17" t="s">
        <v>47</v>
      </c>
      <c r="D26" s="18" t="s">
        <v>180</v>
      </c>
      <c r="E26" s="14">
        <v>43</v>
      </c>
      <c r="F26" s="25">
        <v>1084160</v>
      </c>
      <c r="G26" s="25">
        <v>205990</v>
      </c>
      <c r="H26" s="25">
        <v>1290150</v>
      </c>
      <c r="I26" s="25">
        <f t="shared" si="0"/>
        <v>55476450</v>
      </c>
      <c r="J26" s="29">
        <v>1230000</v>
      </c>
      <c r="K26" s="29">
        <f>+J26*0.19</f>
        <v>233700</v>
      </c>
      <c r="L26" s="29">
        <f t="shared" si="1"/>
        <v>1463700</v>
      </c>
      <c r="M26" s="25">
        <f t="shared" si="2"/>
        <v>62939100</v>
      </c>
      <c r="N26" s="25">
        <v>743097</v>
      </c>
      <c r="O26" s="25">
        <f t="shared" si="3"/>
        <v>141188.42999999993</v>
      </c>
      <c r="P26" s="25">
        <f t="shared" si="4"/>
        <v>884285.42999999993</v>
      </c>
      <c r="Q26" s="25">
        <f t="shared" si="5"/>
        <v>38024273.489999995</v>
      </c>
    </row>
    <row r="27" spans="1:17" x14ac:dyDescent="0.35">
      <c r="A27" s="15">
        <v>20</v>
      </c>
      <c r="B27" s="17" t="s">
        <v>48</v>
      </c>
      <c r="C27" s="17" t="s">
        <v>49</v>
      </c>
      <c r="D27" s="18" t="s">
        <v>180</v>
      </c>
      <c r="E27" s="14">
        <v>35</v>
      </c>
      <c r="F27" s="25">
        <v>45552</v>
      </c>
      <c r="G27" s="25">
        <v>8655</v>
      </c>
      <c r="H27" s="25">
        <v>54207</v>
      </c>
      <c r="I27" s="25">
        <f t="shared" si="0"/>
        <v>1897245</v>
      </c>
      <c r="J27" s="29">
        <v>61400</v>
      </c>
      <c r="K27" s="30" t="s">
        <v>188</v>
      </c>
      <c r="L27" s="29">
        <f t="shared" si="1"/>
        <v>61400</v>
      </c>
      <c r="M27" s="25">
        <f t="shared" si="2"/>
        <v>2149000</v>
      </c>
      <c r="N27" s="25">
        <v>40000</v>
      </c>
      <c r="O27" s="25">
        <v>0</v>
      </c>
      <c r="P27" s="25">
        <f t="shared" si="4"/>
        <v>40000</v>
      </c>
      <c r="Q27" s="25">
        <f t="shared" si="5"/>
        <v>1400000</v>
      </c>
    </row>
    <row r="28" spans="1:17" ht="26" x14ac:dyDescent="0.35">
      <c r="A28" s="15">
        <v>21</v>
      </c>
      <c r="B28" s="17" t="s">
        <v>50</v>
      </c>
      <c r="C28" s="17" t="s">
        <v>51</v>
      </c>
      <c r="D28" s="18" t="s">
        <v>180</v>
      </c>
      <c r="E28" s="14">
        <v>81</v>
      </c>
      <c r="F28" s="25">
        <v>10705</v>
      </c>
      <c r="G28" s="25">
        <v>2034</v>
      </c>
      <c r="H28" s="25">
        <v>12739</v>
      </c>
      <c r="I28" s="25">
        <f t="shared" si="0"/>
        <v>1031859</v>
      </c>
      <c r="J28" s="29">
        <v>10000</v>
      </c>
      <c r="K28" s="29">
        <f t="shared" ref="K28:K31" si="8">+J28*0.19</f>
        <v>1900</v>
      </c>
      <c r="L28" s="29">
        <f t="shared" si="1"/>
        <v>11900</v>
      </c>
      <c r="M28" s="25">
        <f t="shared" si="2"/>
        <v>963900</v>
      </c>
      <c r="N28" s="25">
        <v>12000</v>
      </c>
      <c r="O28" s="25">
        <f t="shared" si="3"/>
        <v>2280</v>
      </c>
      <c r="P28" s="25">
        <f t="shared" si="4"/>
        <v>14280</v>
      </c>
      <c r="Q28" s="25">
        <f t="shared" si="5"/>
        <v>1156680</v>
      </c>
    </row>
    <row r="29" spans="1:17" ht="65" x14ac:dyDescent="0.35">
      <c r="A29" s="15">
        <v>22</v>
      </c>
      <c r="B29" s="17" t="s">
        <v>52</v>
      </c>
      <c r="C29" s="17" t="s">
        <v>53</v>
      </c>
      <c r="D29" s="18" t="s">
        <v>180</v>
      </c>
      <c r="E29" s="14">
        <v>99</v>
      </c>
      <c r="F29" s="25">
        <v>378252</v>
      </c>
      <c r="G29" s="25">
        <v>71868</v>
      </c>
      <c r="H29" s="25">
        <v>450120</v>
      </c>
      <c r="I29" s="25">
        <f t="shared" si="0"/>
        <v>44561880</v>
      </c>
      <c r="J29" s="29">
        <v>300000</v>
      </c>
      <c r="K29" s="29">
        <f t="shared" si="8"/>
        <v>57000</v>
      </c>
      <c r="L29" s="29">
        <f t="shared" si="1"/>
        <v>357000</v>
      </c>
      <c r="M29" s="25">
        <f t="shared" si="2"/>
        <v>35343000</v>
      </c>
      <c r="N29" s="25">
        <v>413000</v>
      </c>
      <c r="O29" s="25">
        <f t="shared" si="3"/>
        <v>78470</v>
      </c>
      <c r="P29" s="25">
        <f t="shared" si="4"/>
        <v>491470</v>
      </c>
      <c r="Q29" s="25">
        <f t="shared" si="5"/>
        <v>48655530</v>
      </c>
    </row>
    <row r="30" spans="1:17" ht="39" x14ac:dyDescent="0.35">
      <c r="A30" s="15">
        <v>23</v>
      </c>
      <c r="B30" s="17" t="s">
        <v>54</v>
      </c>
      <c r="C30" s="17" t="s">
        <v>55</v>
      </c>
      <c r="D30" s="18" t="s">
        <v>180</v>
      </c>
      <c r="E30" s="14">
        <v>34</v>
      </c>
      <c r="F30" s="25">
        <v>132104</v>
      </c>
      <c r="G30" s="25">
        <v>25100</v>
      </c>
      <c r="H30" s="25">
        <v>157204</v>
      </c>
      <c r="I30" s="25">
        <f t="shared" si="0"/>
        <v>5344936</v>
      </c>
      <c r="J30" s="29">
        <v>146000</v>
      </c>
      <c r="K30" s="29">
        <f t="shared" si="8"/>
        <v>27740</v>
      </c>
      <c r="L30" s="29">
        <f t="shared" si="1"/>
        <v>173740</v>
      </c>
      <c r="M30" s="25">
        <f t="shared" si="2"/>
        <v>5907160</v>
      </c>
      <c r="N30" s="25">
        <v>149000</v>
      </c>
      <c r="O30" s="25">
        <v>0</v>
      </c>
      <c r="P30" s="25">
        <f t="shared" si="4"/>
        <v>149000</v>
      </c>
      <c r="Q30" s="25">
        <f t="shared" si="5"/>
        <v>5066000</v>
      </c>
    </row>
    <row r="31" spans="1:17" ht="39" x14ac:dyDescent="0.35">
      <c r="A31" s="15">
        <v>24</v>
      </c>
      <c r="B31" s="17" t="s">
        <v>56</v>
      </c>
      <c r="C31" s="17" t="s">
        <v>57</v>
      </c>
      <c r="D31" s="18" t="s">
        <v>180</v>
      </c>
      <c r="E31" s="14">
        <v>10</v>
      </c>
      <c r="F31" s="25">
        <v>280639</v>
      </c>
      <c r="G31" s="25">
        <v>53321</v>
      </c>
      <c r="H31" s="25">
        <v>333960</v>
      </c>
      <c r="I31" s="25">
        <f t="shared" si="0"/>
        <v>3339600</v>
      </c>
      <c r="J31" s="29">
        <v>220000</v>
      </c>
      <c r="K31" s="29">
        <f t="shared" si="8"/>
        <v>41800</v>
      </c>
      <c r="L31" s="29">
        <f t="shared" si="1"/>
        <v>261800</v>
      </c>
      <c r="M31" s="25">
        <f t="shared" si="2"/>
        <v>2618000</v>
      </c>
      <c r="N31" s="25">
        <v>318000</v>
      </c>
      <c r="O31" s="25">
        <f t="shared" si="3"/>
        <v>60420</v>
      </c>
      <c r="P31" s="25">
        <f t="shared" si="4"/>
        <v>378420</v>
      </c>
      <c r="Q31" s="25">
        <f t="shared" si="5"/>
        <v>3784200</v>
      </c>
    </row>
    <row r="32" spans="1:17" ht="52" x14ac:dyDescent="0.35">
      <c r="A32" s="15">
        <v>25</v>
      </c>
      <c r="B32" s="17" t="s">
        <v>58</v>
      </c>
      <c r="C32" s="17" t="s">
        <v>59</v>
      </c>
      <c r="D32" s="18" t="s">
        <v>180</v>
      </c>
      <c r="E32" s="14">
        <v>85</v>
      </c>
      <c r="F32" s="25">
        <v>68329</v>
      </c>
      <c r="G32" s="25">
        <v>12983</v>
      </c>
      <c r="H32" s="25">
        <v>81312</v>
      </c>
      <c r="I32" s="25">
        <f t="shared" si="0"/>
        <v>6911520</v>
      </c>
      <c r="J32" s="29">
        <v>45000</v>
      </c>
      <c r="K32" s="29">
        <f>+J32*0.19</f>
        <v>8550</v>
      </c>
      <c r="L32" s="29">
        <f t="shared" si="1"/>
        <v>53550</v>
      </c>
      <c r="M32" s="25">
        <f t="shared" si="2"/>
        <v>4551750</v>
      </c>
      <c r="N32" s="25">
        <v>70000</v>
      </c>
      <c r="O32" s="25">
        <f t="shared" si="3"/>
        <v>13300</v>
      </c>
      <c r="P32" s="25">
        <f t="shared" si="4"/>
        <v>83300</v>
      </c>
      <c r="Q32" s="25">
        <f t="shared" si="5"/>
        <v>7080500</v>
      </c>
    </row>
    <row r="33" spans="1:17" ht="39" x14ac:dyDescent="0.35">
      <c r="A33" s="15">
        <v>26</v>
      </c>
      <c r="B33" s="17" t="s">
        <v>60</v>
      </c>
      <c r="C33" s="17" t="s">
        <v>61</v>
      </c>
      <c r="D33" s="18" t="s">
        <v>180</v>
      </c>
      <c r="E33" s="14">
        <v>178</v>
      </c>
      <c r="F33" s="25">
        <v>95660</v>
      </c>
      <c r="G33" s="25">
        <v>18175</v>
      </c>
      <c r="H33" s="25">
        <v>113835</v>
      </c>
      <c r="I33" s="25">
        <f t="shared" si="0"/>
        <v>20262630</v>
      </c>
      <c r="J33" s="29">
        <v>65000</v>
      </c>
      <c r="K33" s="29">
        <f t="shared" ref="K33:K39" si="9">+J33*0.19</f>
        <v>12350</v>
      </c>
      <c r="L33" s="29">
        <f t="shared" si="1"/>
        <v>77350</v>
      </c>
      <c r="M33" s="25">
        <f t="shared" si="2"/>
        <v>13768300</v>
      </c>
      <c r="N33" s="25">
        <v>100000</v>
      </c>
      <c r="O33" s="25">
        <f t="shared" si="3"/>
        <v>19000</v>
      </c>
      <c r="P33" s="25">
        <f t="shared" si="4"/>
        <v>119000</v>
      </c>
      <c r="Q33" s="25">
        <f t="shared" si="5"/>
        <v>21182000</v>
      </c>
    </row>
    <row r="34" spans="1:17" ht="52" x14ac:dyDescent="0.35">
      <c r="A34" s="15">
        <v>27</v>
      </c>
      <c r="B34" s="17" t="s">
        <v>62</v>
      </c>
      <c r="C34" s="17" t="s">
        <v>63</v>
      </c>
      <c r="D34" s="18" t="s">
        <v>180</v>
      </c>
      <c r="E34" s="14">
        <v>102</v>
      </c>
      <c r="F34" s="25">
        <v>56942</v>
      </c>
      <c r="G34" s="25">
        <v>10819</v>
      </c>
      <c r="H34" s="25">
        <v>67761</v>
      </c>
      <c r="I34" s="25">
        <f t="shared" si="0"/>
        <v>6911622</v>
      </c>
      <c r="J34" s="29">
        <v>54000</v>
      </c>
      <c r="K34" s="29">
        <f t="shared" si="9"/>
        <v>10260</v>
      </c>
      <c r="L34" s="29">
        <f t="shared" si="1"/>
        <v>64260</v>
      </c>
      <c r="M34" s="25">
        <f t="shared" si="2"/>
        <v>6554520</v>
      </c>
      <c r="N34" s="25">
        <v>60000</v>
      </c>
      <c r="O34" s="25">
        <f t="shared" si="3"/>
        <v>11400</v>
      </c>
      <c r="P34" s="25">
        <f t="shared" si="4"/>
        <v>71400</v>
      </c>
      <c r="Q34" s="25">
        <f t="shared" si="5"/>
        <v>7282800</v>
      </c>
    </row>
    <row r="35" spans="1:17" ht="26" x14ac:dyDescent="0.35">
      <c r="A35" s="15">
        <v>28</v>
      </c>
      <c r="B35" s="17" t="s">
        <v>64</v>
      </c>
      <c r="C35" s="17" t="s">
        <v>65</v>
      </c>
      <c r="D35" s="18" t="s">
        <v>180</v>
      </c>
      <c r="E35" s="14">
        <v>14</v>
      </c>
      <c r="F35" s="25">
        <v>1234200</v>
      </c>
      <c r="G35" s="25">
        <v>234498</v>
      </c>
      <c r="H35" s="25">
        <v>1468698</v>
      </c>
      <c r="I35" s="25">
        <f t="shared" si="0"/>
        <v>20561772</v>
      </c>
      <c r="J35" s="29">
        <v>1400000</v>
      </c>
      <c r="K35" s="29">
        <f t="shared" si="9"/>
        <v>266000</v>
      </c>
      <c r="L35" s="29">
        <f t="shared" si="1"/>
        <v>1666000</v>
      </c>
      <c r="M35" s="25">
        <f t="shared" si="2"/>
        <v>23324000</v>
      </c>
      <c r="N35" s="25">
        <v>1250000</v>
      </c>
      <c r="O35" s="25">
        <f t="shared" si="3"/>
        <v>237500</v>
      </c>
      <c r="P35" s="25">
        <f t="shared" si="4"/>
        <v>1487500</v>
      </c>
      <c r="Q35" s="25">
        <f t="shared" si="5"/>
        <v>20825000</v>
      </c>
    </row>
    <row r="36" spans="1:17" ht="26" x14ac:dyDescent="0.35">
      <c r="A36" s="15">
        <v>29</v>
      </c>
      <c r="B36" s="17" t="s">
        <v>66</v>
      </c>
      <c r="C36" s="17" t="s">
        <v>67</v>
      </c>
      <c r="D36" s="18" t="s">
        <v>180</v>
      </c>
      <c r="E36" s="14">
        <v>59</v>
      </c>
      <c r="F36" s="25">
        <v>27819</v>
      </c>
      <c r="G36" s="25">
        <v>5286</v>
      </c>
      <c r="H36" s="25">
        <v>33105</v>
      </c>
      <c r="I36" s="25">
        <f t="shared" si="0"/>
        <v>1953195</v>
      </c>
      <c r="J36" s="29">
        <v>6000</v>
      </c>
      <c r="K36" s="29">
        <f t="shared" si="9"/>
        <v>1140</v>
      </c>
      <c r="L36" s="29">
        <f t="shared" si="1"/>
        <v>7140</v>
      </c>
      <c r="M36" s="25">
        <f t="shared" si="2"/>
        <v>421260</v>
      </c>
      <c r="N36" s="25">
        <v>31000</v>
      </c>
      <c r="O36" s="25">
        <f t="shared" si="3"/>
        <v>5890</v>
      </c>
      <c r="P36" s="25">
        <f t="shared" si="4"/>
        <v>36890</v>
      </c>
      <c r="Q36" s="25">
        <f t="shared" si="5"/>
        <v>2176510</v>
      </c>
    </row>
    <row r="37" spans="1:17" ht="26" x14ac:dyDescent="0.35">
      <c r="A37" s="15">
        <v>30</v>
      </c>
      <c r="B37" s="17" t="s">
        <v>68</v>
      </c>
      <c r="C37" s="17" t="s">
        <v>69</v>
      </c>
      <c r="D37" s="18" t="s">
        <v>180</v>
      </c>
      <c r="E37" s="14">
        <v>40</v>
      </c>
      <c r="F37" s="25">
        <v>207429</v>
      </c>
      <c r="G37" s="25">
        <v>39412</v>
      </c>
      <c r="H37" s="25">
        <v>246841</v>
      </c>
      <c r="I37" s="25">
        <f t="shared" si="0"/>
        <v>9873640</v>
      </c>
      <c r="J37" s="29">
        <v>235710</v>
      </c>
      <c r="K37" s="29">
        <f t="shared" si="9"/>
        <v>44784.9</v>
      </c>
      <c r="L37" s="29">
        <f t="shared" si="1"/>
        <v>280494.90000000002</v>
      </c>
      <c r="M37" s="25">
        <f t="shared" si="2"/>
        <v>11219796</v>
      </c>
      <c r="N37" s="25">
        <v>235000</v>
      </c>
      <c r="O37" s="25">
        <f t="shared" si="3"/>
        <v>44650</v>
      </c>
      <c r="P37" s="25">
        <f t="shared" si="4"/>
        <v>279650</v>
      </c>
      <c r="Q37" s="25">
        <f t="shared" si="5"/>
        <v>11186000</v>
      </c>
    </row>
    <row r="38" spans="1:17" ht="26" x14ac:dyDescent="0.35">
      <c r="A38" s="15">
        <v>31</v>
      </c>
      <c r="B38" s="17" t="s">
        <v>70</v>
      </c>
      <c r="C38" s="17" t="s">
        <v>71</v>
      </c>
      <c r="D38" s="18" t="s">
        <v>180</v>
      </c>
      <c r="E38" s="14">
        <v>29</v>
      </c>
      <c r="F38" s="25">
        <v>65300</v>
      </c>
      <c r="G38" s="25">
        <v>12407</v>
      </c>
      <c r="H38" s="25">
        <v>77707</v>
      </c>
      <c r="I38" s="25">
        <f t="shared" si="0"/>
        <v>2253503</v>
      </c>
      <c r="J38" s="29">
        <v>60000</v>
      </c>
      <c r="K38" s="29">
        <f t="shared" si="9"/>
        <v>11400</v>
      </c>
      <c r="L38" s="29">
        <f t="shared" si="1"/>
        <v>71400</v>
      </c>
      <c r="M38" s="25">
        <f t="shared" si="2"/>
        <v>2070600</v>
      </c>
      <c r="N38" s="25">
        <v>74000</v>
      </c>
      <c r="O38" s="25">
        <f t="shared" si="3"/>
        <v>14060</v>
      </c>
      <c r="P38" s="25">
        <f t="shared" si="4"/>
        <v>88060</v>
      </c>
      <c r="Q38" s="25">
        <f t="shared" si="5"/>
        <v>2553740</v>
      </c>
    </row>
    <row r="39" spans="1:17" ht="26" x14ac:dyDescent="0.35">
      <c r="A39" s="15">
        <v>32</v>
      </c>
      <c r="B39" s="17" t="s">
        <v>72</v>
      </c>
      <c r="C39" s="19" t="s">
        <v>73</v>
      </c>
      <c r="D39" s="18" t="s">
        <v>180</v>
      </c>
      <c r="E39" s="14">
        <v>52</v>
      </c>
      <c r="F39" s="25">
        <v>186605</v>
      </c>
      <c r="G39" s="25">
        <v>35455</v>
      </c>
      <c r="H39" s="25">
        <v>222060</v>
      </c>
      <c r="I39" s="25">
        <f t="shared" si="0"/>
        <v>11547120</v>
      </c>
      <c r="J39" s="29">
        <v>140000</v>
      </c>
      <c r="K39" s="29">
        <f t="shared" si="9"/>
        <v>26600</v>
      </c>
      <c r="L39" s="29">
        <f t="shared" si="1"/>
        <v>166600</v>
      </c>
      <c r="M39" s="25">
        <f t="shared" si="2"/>
        <v>8663200</v>
      </c>
      <c r="N39" s="25">
        <v>212000</v>
      </c>
      <c r="O39" s="25">
        <f t="shared" si="3"/>
        <v>40280</v>
      </c>
      <c r="P39" s="25">
        <f t="shared" si="4"/>
        <v>252280</v>
      </c>
      <c r="Q39" s="25">
        <f t="shared" si="5"/>
        <v>13118560</v>
      </c>
    </row>
    <row r="40" spans="1:17" ht="52" x14ac:dyDescent="0.35">
      <c r="A40" s="15">
        <v>33</v>
      </c>
      <c r="B40" s="17" t="s">
        <v>74</v>
      </c>
      <c r="C40" s="17" t="s">
        <v>75</v>
      </c>
      <c r="D40" s="18" t="s">
        <v>180</v>
      </c>
      <c r="E40" s="14">
        <v>18</v>
      </c>
      <c r="F40" s="25">
        <v>1323256</v>
      </c>
      <c r="G40" s="25">
        <v>251419</v>
      </c>
      <c r="H40" s="25">
        <v>1574675</v>
      </c>
      <c r="I40" s="25">
        <f t="shared" si="0"/>
        <v>28344150</v>
      </c>
      <c r="J40" s="29">
        <v>800000</v>
      </c>
      <c r="K40" s="29" t="s">
        <v>188</v>
      </c>
      <c r="L40" s="29">
        <f t="shared" si="1"/>
        <v>800000</v>
      </c>
      <c r="M40" s="25">
        <f t="shared" si="2"/>
        <v>14400000</v>
      </c>
      <c r="N40" s="25">
        <v>1200000</v>
      </c>
      <c r="O40" s="25">
        <v>0</v>
      </c>
      <c r="P40" s="25">
        <f t="shared" si="4"/>
        <v>1200000</v>
      </c>
      <c r="Q40" s="25">
        <f t="shared" si="5"/>
        <v>21600000</v>
      </c>
    </row>
    <row r="41" spans="1:17" ht="117" x14ac:dyDescent="0.35">
      <c r="A41" s="15">
        <v>34</v>
      </c>
      <c r="B41" s="17" t="s">
        <v>76</v>
      </c>
      <c r="C41" s="17" t="s">
        <v>77</v>
      </c>
      <c r="D41" s="18" t="s">
        <v>180</v>
      </c>
      <c r="E41" s="14">
        <v>34</v>
      </c>
      <c r="F41" s="25">
        <v>1497553</v>
      </c>
      <c r="G41" s="25">
        <v>284535</v>
      </c>
      <c r="H41" s="25">
        <v>1782088</v>
      </c>
      <c r="I41" s="25">
        <f t="shared" si="0"/>
        <v>60590992</v>
      </c>
      <c r="J41" s="29">
        <v>1500000</v>
      </c>
      <c r="K41" s="29" t="s">
        <v>188</v>
      </c>
      <c r="L41" s="29">
        <f t="shared" si="1"/>
        <v>1500000</v>
      </c>
      <c r="M41" s="25">
        <f t="shared" si="2"/>
        <v>51000000</v>
      </c>
      <c r="N41" s="25">
        <v>1600000</v>
      </c>
      <c r="O41" s="25">
        <v>0</v>
      </c>
      <c r="P41" s="25">
        <f t="shared" si="4"/>
        <v>1600000</v>
      </c>
      <c r="Q41" s="25">
        <f t="shared" si="5"/>
        <v>54400000</v>
      </c>
    </row>
    <row r="42" spans="1:17" ht="39" x14ac:dyDescent="0.35">
      <c r="A42" s="15">
        <v>35</v>
      </c>
      <c r="B42" s="17" t="s">
        <v>78</v>
      </c>
      <c r="C42" s="17" t="s">
        <v>79</v>
      </c>
      <c r="D42" s="18" t="s">
        <v>180</v>
      </c>
      <c r="E42" s="14">
        <v>31</v>
      </c>
      <c r="F42" s="25">
        <v>193600</v>
      </c>
      <c r="G42" s="25">
        <v>36784</v>
      </c>
      <c r="H42" s="25">
        <v>230384</v>
      </c>
      <c r="I42" s="25">
        <f t="shared" si="0"/>
        <v>7141904</v>
      </c>
      <c r="J42" s="29">
        <v>256000</v>
      </c>
      <c r="K42" s="29" t="s">
        <v>188</v>
      </c>
      <c r="L42" s="29">
        <f t="shared" si="1"/>
        <v>256000</v>
      </c>
      <c r="M42" s="25">
        <f t="shared" si="2"/>
        <v>7936000</v>
      </c>
      <c r="N42" s="25">
        <v>210000</v>
      </c>
      <c r="O42" s="25">
        <v>0</v>
      </c>
      <c r="P42" s="25">
        <f t="shared" si="4"/>
        <v>210000</v>
      </c>
      <c r="Q42" s="25">
        <f t="shared" si="5"/>
        <v>6510000</v>
      </c>
    </row>
    <row r="43" spans="1:17" ht="65" x14ac:dyDescent="0.35">
      <c r="A43" s="15">
        <v>36</v>
      </c>
      <c r="B43" s="17" t="s">
        <v>80</v>
      </c>
      <c r="C43" s="17" t="s">
        <v>81</v>
      </c>
      <c r="D43" s="18" t="s">
        <v>180</v>
      </c>
      <c r="E43" s="14">
        <v>5</v>
      </c>
      <c r="F43" s="25">
        <v>6669520</v>
      </c>
      <c r="G43" s="25">
        <v>1267209</v>
      </c>
      <c r="H43" s="25">
        <v>7936729</v>
      </c>
      <c r="I43" s="25">
        <f t="shared" si="0"/>
        <v>39683645</v>
      </c>
      <c r="J43" s="29">
        <v>5600000</v>
      </c>
      <c r="K43" s="29">
        <f t="shared" ref="K43:K47" si="10">+J43*0.19</f>
        <v>1064000</v>
      </c>
      <c r="L43" s="29">
        <f t="shared" si="1"/>
        <v>6664000</v>
      </c>
      <c r="M43" s="25">
        <f t="shared" si="2"/>
        <v>33320000</v>
      </c>
      <c r="N43" s="25">
        <v>7500000</v>
      </c>
      <c r="O43" s="25">
        <f t="shared" si="3"/>
        <v>1425000</v>
      </c>
      <c r="P43" s="25">
        <f t="shared" si="4"/>
        <v>8925000</v>
      </c>
      <c r="Q43" s="25">
        <f t="shared" si="5"/>
        <v>44625000</v>
      </c>
    </row>
    <row r="44" spans="1:17" ht="39" x14ac:dyDescent="0.35">
      <c r="A44" s="15">
        <v>37</v>
      </c>
      <c r="B44" s="17" t="s">
        <v>82</v>
      </c>
      <c r="C44" s="17" t="s">
        <v>83</v>
      </c>
      <c r="D44" s="18" t="s">
        <v>180</v>
      </c>
      <c r="E44" s="14">
        <v>13</v>
      </c>
      <c r="F44" s="25">
        <v>2505412</v>
      </c>
      <c r="G44" s="25">
        <v>476028</v>
      </c>
      <c r="H44" s="25">
        <v>2981440</v>
      </c>
      <c r="I44" s="25">
        <f t="shared" si="0"/>
        <v>38758720</v>
      </c>
      <c r="J44" s="29">
        <v>2840000</v>
      </c>
      <c r="K44" s="29">
        <f t="shared" si="10"/>
        <v>539600</v>
      </c>
      <c r="L44" s="29">
        <f t="shared" si="1"/>
        <v>3379600</v>
      </c>
      <c r="M44" s="25">
        <f t="shared" si="2"/>
        <v>43934800</v>
      </c>
      <c r="N44" s="25">
        <v>2300000</v>
      </c>
      <c r="O44" s="25">
        <f t="shared" si="3"/>
        <v>437000</v>
      </c>
      <c r="P44" s="25">
        <f t="shared" si="4"/>
        <v>2737000</v>
      </c>
      <c r="Q44" s="25">
        <f t="shared" si="5"/>
        <v>35581000</v>
      </c>
    </row>
    <row r="45" spans="1:17" x14ac:dyDescent="0.35">
      <c r="A45" s="15">
        <v>38</v>
      </c>
      <c r="B45" s="17" t="s">
        <v>84</v>
      </c>
      <c r="C45" s="17" t="s">
        <v>85</v>
      </c>
      <c r="D45" s="18" t="s">
        <v>180</v>
      </c>
      <c r="E45" s="14">
        <v>34</v>
      </c>
      <c r="F45" s="25">
        <v>23426</v>
      </c>
      <c r="G45" s="25">
        <v>4451</v>
      </c>
      <c r="H45" s="25">
        <v>27877</v>
      </c>
      <c r="I45" s="25">
        <f t="shared" si="0"/>
        <v>947818</v>
      </c>
      <c r="J45" s="29">
        <v>10000</v>
      </c>
      <c r="K45" s="29">
        <f t="shared" si="10"/>
        <v>1900</v>
      </c>
      <c r="L45" s="29">
        <f t="shared" si="1"/>
        <v>11900</v>
      </c>
      <c r="M45" s="25">
        <f t="shared" si="2"/>
        <v>404600</v>
      </c>
      <c r="N45" s="25">
        <v>26000</v>
      </c>
      <c r="O45" s="25">
        <f t="shared" si="3"/>
        <v>4940</v>
      </c>
      <c r="P45" s="25">
        <f t="shared" si="4"/>
        <v>30940</v>
      </c>
      <c r="Q45" s="25">
        <f t="shared" si="5"/>
        <v>1051960</v>
      </c>
    </row>
    <row r="46" spans="1:17" ht="26" x14ac:dyDescent="0.35">
      <c r="A46" s="15">
        <v>39</v>
      </c>
      <c r="B46" s="17" t="s">
        <v>86</v>
      </c>
      <c r="C46" s="17" t="s">
        <v>87</v>
      </c>
      <c r="D46" s="18" t="s">
        <v>180</v>
      </c>
      <c r="E46" s="14">
        <v>32</v>
      </c>
      <c r="F46" s="25">
        <v>21963</v>
      </c>
      <c r="G46" s="25">
        <v>4173</v>
      </c>
      <c r="H46" s="25">
        <v>26136</v>
      </c>
      <c r="I46" s="25">
        <f t="shared" si="0"/>
        <v>836352</v>
      </c>
      <c r="J46" s="29">
        <v>10000</v>
      </c>
      <c r="K46" s="29">
        <f t="shared" si="10"/>
        <v>1900</v>
      </c>
      <c r="L46" s="29">
        <f t="shared" si="1"/>
        <v>11900</v>
      </c>
      <c r="M46" s="25">
        <f t="shared" si="2"/>
        <v>380800</v>
      </c>
      <c r="N46" s="25">
        <v>24500</v>
      </c>
      <c r="O46" s="25">
        <f t="shared" si="3"/>
        <v>4655</v>
      </c>
      <c r="P46" s="25">
        <f t="shared" si="4"/>
        <v>29155</v>
      </c>
      <c r="Q46" s="25">
        <f t="shared" si="5"/>
        <v>932960</v>
      </c>
    </row>
    <row r="47" spans="1:17" ht="39" x14ac:dyDescent="0.35">
      <c r="A47" s="15">
        <v>40</v>
      </c>
      <c r="B47" s="17" t="s">
        <v>88</v>
      </c>
      <c r="C47" s="17" t="s">
        <v>89</v>
      </c>
      <c r="D47" s="18" t="s">
        <v>180</v>
      </c>
      <c r="E47" s="14">
        <v>134</v>
      </c>
      <c r="F47" s="25">
        <v>130151</v>
      </c>
      <c r="G47" s="25">
        <v>24729</v>
      </c>
      <c r="H47" s="25">
        <v>154880</v>
      </c>
      <c r="I47" s="25">
        <f t="shared" si="0"/>
        <v>20753920</v>
      </c>
      <c r="J47" s="29">
        <v>80000</v>
      </c>
      <c r="K47" s="29">
        <f t="shared" si="10"/>
        <v>15200</v>
      </c>
      <c r="L47" s="29">
        <f t="shared" si="1"/>
        <v>95200</v>
      </c>
      <c r="M47" s="25">
        <f t="shared" si="2"/>
        <v>12756800</v>
      </c>
      <c r="N47" s="25">
        <v>130000</v>
      </c>
      <c r="O47" s="25">
        <f t="shared" si="3"/>
        <v>24700</v>
      </c>
      <c r="P47" s="25">
        <f t="shared" si="4"/>
        <v>154700</v>
      </c>
      <c r="Q47" s="25">
        <f t="shared" si="5"/>
        <v>20729800</v>
      </c>
    </row>
    <row r="48" spans="1:17" ht="65" x14ac:dyDescent="0.35">
      <c r="A48" s="15">
        <v>41</v>
      </c>
      <c r="B48" s="17" t="s">
        <v>90</v>
      </c>
      <c r="C48" s="17" t="s">
        <v>91</v>
      </c>
      <c r="D48" s="18" t="s">
        <v>180</v>
      </c>
      <c r="E48" s="14">
        <v>22</v>
      </c>
      <c r="F48" s="25">
        <v>330258</v>
      </c>
      <c r="G48" s="25">
        <v>62749</v>
      </c>
      <c r="H48" s="25">
        <v>393007</v>
      </c>
      <c r="I48" s="25">
        <f t="shared" si="0"/>
        <v>8646154</v>
      </c>
      <c r="J48" s="29">
        <v>418000</v>
      </c>
      <c r="K48" s="30" t="s">
        <v>188</v>
      </c>
      <c r="L48" s="29">
        <f t="shared" si="1"/>
        <v>418000</v>
      </c>
      <c r="M48" s="25">
        <f t="shared" si="2"/>
        <v>9196000</v>
      </c>
      <c r="N48" s="25">
        <v>374000</v>
      </c>
      <c r="O48" s="25">
        <v>0</v>
      </c>
      <c r="P48" s="25">
        <f t="shared" si="4"/>
        <v>374000</v>
      </c>
      <c r="Q48" s="25">
        <f t="shared" si="5"/>
        <v>8228000</v>
      </c>
    </row>
    <row r="49" spans="1:17" ht="39" x14ac:dyDescent="0.35">
      <c r="A49" s="15">
        <v>42</v>
      </c>
      <c r="B49" s="21" t="s">
        <v>92</v>
      </c>
      <c r="C49" s="17" t="s">
        <v>93</v>
      </c>
      <c r="D49" s="18" t="s">
        <v>180</v>
      </c>
      <c r="E49" s="14">
        <v>20</v>
      </c>
      <c r="F49" s="25">
        <v>65340</v>
      </c>
      <c r="G49" s="25">
        <v>12415</v>
      </c>
      <c r="H49" s="25">
        <v>77755</v>
      </c>
      <c r="I49" s="25">
        <f t="shared" si="0"/>
        <v>1555100</v>
      </c>
      <c r="J49" s="29">
        <v>42000</v>
      </c>
      <c r="K49" s="30" t="s">
        <v>188</v>
      </c>
      <c r="L49" s="29">
        <f t="shared" si="1"/>
        <v>42000</v>
      </c>
      <c r="M49" s="25">
        <f t="shared" si="2"/>
        <v>840000</v>
      </c>
      <c r="N49" s="25">
        <v>60000</v>
      </c>
      <c r="O49" s="25">
        <f t="shared" si="3"/>
        <v>11400</v>
      </c>
      <c r="P49" s="25">
        <f t="shared" si="4"/>
        <v>71400</v>
      </c>
      <c r="Q49" s="25">
        <f t="shared" si="5"/>
        <v>1428000</v>
      </c>
    </row>
    <row r="50" spans="1:17" ht="39" x14ac:dyDescent="0.35">
      <c r="A50" s="15">
        <v>43</v>
      </c>
      <c r="B50" s="21" t="s">
        <v>92</v>
      </c>
      <c r="C50" s="17" t="s">
        <v>94</v>
      </c>
      <c r="D50" s="18" t="s">
        <v>180</v>
      </c>
      <c r="E50" s="14">
        <v>6</v>
      </c>
      <c r="F50" s="25">
        <v>65341</v>
      </c>
      <c r="G50" s="25">
        <v>12415</v>
      </c>
      <c r="H50" s="25">
        <v>77756</v>
      </c>
      <c r="I50" s="25">
        <f t="shared" si="0"/>
        <v>466536</v>
      </c>
      <c r="J50" s="29">
        <v>72000</v>
      </c>
      <c r="K50" s="30" t="s">
        <v>188</v>
      </c>
      <c r="L50" s="29">
        <f t="shared" si="1"/>
        <v>72000</v>
      </c>
      <c r="M50" s="25">
        <f t="shared" si="2"/>
        <v>432000</v>
      </c>
      <c r="N50" s="25">
        <v>60000</v>
      </c>
      <c r="O50" s="25">
        <f t="shared" si="3"/>
        <v>11400</v>
      </c>
      <c r="P50" s="25">
        <f t="shared" si="4"/>
        <v>71400</v>
      </c>
      <c r="Q50" s="25">
        <f t="shared" si="5"/>
        <v>428400</v>
      </c>
    </row>
    <row r="51" spans="1:17" ht="39" x14ac:dyDescent="0.35">
      <c r="A51" s="15">
        <v>44</v>
      </c>
      <c r="B51" s="21" t="s">
        <v>92</v>
      </c>
      <c r="C51" s="17" t="s">
        <v>95</v>
      </c>
      <c r="D51" s="18" t="s">
        <v>180</v>
      </c>
      <c r="E51" s="14">
        <v>6</v>
      </c>
      <c r="F51" s="25">
        <v>65342</v>
      </c>
      <c r="G51" s="25">
        <v>12415</v>
      </c>
      <c r="H51" s="25">
        <v>77757</v>
      </c>
      <c r="I51" s="25">
        <f t="shared" si="0"/>
        <v>466542</v>
      </c>
      <c r="J51" s="29">
        <v>72000</v>
      </c>
      <c r="K51" s="30" t="s">
        <v>188</v>
      </c>
      <c r="L51" s="29">
        <f t="shared" si="1"/>
        <v>72000</v>
      </c>
      <c r="M51" s="25">
        <f t="shared" si="2"/>
        <v>432000</v>
      </c>
      <c r="N51" s="25">
        <v>60000</v>
      </c>
      <c r="O51" s="25">
        <f t="shared" si="3"/>
        <v>11400</v>
      </c>
      <c r="P51" s="25">
        <f t="shared" si="4"/>
        <v>71400</v>
      </c>
      <c r="Q51" s="25">
        <f t="shared" si="5"/>
        <v>428400</v>
      </c>
    </row>
    <row r="52" spans="1:17" ht="39" x14ac:dyDescent="0.35">
      <c r="A52" s="15">
        <v>45</v>
      </c>
      <c r="B52" s="21" t="s">
        <v>92</v>
      </c>
      <c r="C52" s="17" t="s">
        <v>96</v>
      </c>
      <c r="D52" s="18" t="s">
        <v>180</v>
      </c>
      <c r="E52" s="14">
        <v>17</v>
      </c>
      <c r="F52" s="25">
        <v>65343</v>
      </c>
      <c r="G52" s="25">
        <v>12415</v>
      </c>
      <c r="H52" s="25">
        <v>77758</v>
      </c>
      <c r="I52" s="25">
        <f t="shared" si="0"/>
        <v>1321886</v>
      </c>
      <c r="J52" s="29">
        <v>72000</v>
      </c>
      <c r="K52" s="30" t="s">
        <v>188</v>
      </c>
      <c r="L52" s="29">
        <f t="shared" si="1"/>
        <v>72000</v>
      </c>
      <c r="M52" s="25">
        <f t="shared" si="2"/>
        <v>1224000</v>
      </c>
      <c r="N52" s="25">
        <v>60000</v>
      </c>
      <c r="O52" s="25">
        <f t="shared" si="3"/>
        <v>11400</v>
      </c>
      <c r="P52" s="25">
        <f t="shared" si="4"/>
        <v>71400</v>
      </c>
      <c r="Q52" s="25">
        <f t="shared" si="5"/>
        <v>1213800</v>
      </c>
    </row>
    <row r="53" spans="1:17" ht="78" x14ac:dyDescent="0.35">
      <c r="A53" s="15">
        <v>46</v>
      </c>
      <c r="B53" s="17" t="s">
        <v>97</v>
      </c>
      <c r="C53" s="17" t="s">
        <v>98</v>
      </c>
      <c r="D53" s="18" t="s">
        <v>180</v>
      </c>
      <c r="E53" s="14">
        <v>96</v>
      </c>
      <c r="F53" s="25">
        <v>317244</v>
      </c>
      <c r="G53" s="25">
        <v>60276</v>
      </c>
      <c r="H53" s="25">
        <v>377520</v>
      </c>
      <c r="I53" s="25">
        <f t="shared" si="0"/>
        <v>36241920</v>
      </c>
      <c r="J53" s="29">
        <v>360000</v>
      </c>
      <c r="K53" s="29">
        <f t="shared" ref="K53:K59" si="11">+J53*0.19</f>
        <v>68400</v>
      </c>
      <c r="L53" s="29">
        <f t="shared" si="1"/>
        <v>428400</v>
      </c>
      <c r="M53" s="25">
        <f t="shared" si="2"/>
        <v>41126400</v>
      </c>
      <c r="N53" s="25">
        <v>350000</v>
      </c>
      <c r="O53" s="25">
        <f t="shared" si="3"/>
        <v>66500</v>
      </c>
      <c r="P53" s="25">
        <f t="shared" si="4"/>
        <v>416500</v>
      </c>
      <c r="Q53" s="25">
        <f t="shared" si="5"/>
        <v>39984000</v>
      </c>
    </row>
    <row r="54" spans="1:17" ht="39" x14ac:dyDescent="0.35">
      <c r="A54" s="15">
        <v>47</v>
      </c>
      <c r="B54" s="17" t="s">
        <v>99</v>
      </c>
      <c r="C54" s="17" t="s">
        <v>100</v>
      </c>
      <c r="D54" s="18" t="s">
        <v>180</v>
      </c>
      <c r="E54" s="14">
        <v>65</v>
      </c>
      <c r="F54" s="25">
        <v>207307</v>
      </c>
      <c r="G54" s="25">
        <v>39388</v>
      </c>
      <c r="H54" s="25">
        <v>246695</v>
      </c>
      <c r="I54" s="25">
        <f t="shared" si="0"/>
        <v>16035175</v>
      </c>
      <c r="J54" s="29">
        <v>235200</v>
      </c>
      <c r="K54" s="29">
        <f t="shared" si="11"/>
        <v>44688</v>
      </c>
      <c r="L54" s="29">
        <f t="shared" si="1"/>
        <v>279888</v>
      </c>
      <c r="M54" s="25">
        <f t="shared" si="2"/>
        <v>18192720</v>
      </c>
      <c r="N54" s="25">
        <v>234000</v>
      </c>
      <c r="O54" s="25">
        <f t="shared" si="3"/>
        <v>44460</v>
      </c>
      <c r="P54" s="25">
        <f t="shared" si="4"/>
        <v>278460</v>
      </c>
      <c r="Q54" s="25">
        <f t="shared" si="5"/>
        <v>18099900</v>
      </c>
    </row>
    <row r="55" spans="1:17" ht="52" x14ac:dyDescent="0.35">
      <c r="A55" s="15">
        <v>48</v>
      </c>
      <c r="B55" s="17" t="s">
        <v>101</v>
      </c>
      <c r="C55" s="17" t="s">
        <v>102</v>
      </c>
      <c r="D55" s="18" t="s">
        <v>180</v>
      </c>
      <c r="E55" s="14">
        <v>26</v>
      </c>
      <c r="F55" s="25">
        <v>394032</v>
      </c>
      <c r="G55" s="25">
        <v>74866</v>
      </c>
      <c r="H55" s="25">
        <v>468898</v>
      </c>
      <c r="I55" s="25">
        <f t="shared" si="0"/>
        <v>12191348</v>
      </c>
      <c r="J55" s="29">
        <f>447500</f>
        <v>447500</v>
      </c>
      <c r="K55" s="29">
        <f t="shared" si="11"/>
        <v>85025</v>
      </c>
      <c r="L55" s="29">
        <f t="shared" si="1"/>
        <v>532525</v>
      </c>
      <c r="M55" s="25">
        <f t="shared" si="2"/>
        <v>13845650</v>
      </c>
      <c r="N55" s="25">
        <v>440000</v>
      </c>
      <c r="O55" s="25">
        <f t="shared" si="3"/>
        <v>83600</v>
      </c>
      <c r="P55" s="25">
        <f t="shared" si="4"/>
        <v>523600</v>
      </c>
      <c r="Q55" s="25">
        <f t="shared" si="5"/>
        <v>13613600</v>
      </c>
    </row>
    <row r="56" spans="1:17" ht="26" x14ac:dyDescent="0.35">
      <c r="A56" s="15">
        <v>49</v>
      </c>
      <c r="B56" s="21" t="s">
        <v>103</v>
      </c>
      <c r="C56" s="17" t="s">
        <v>104</v>
      </c>
      <c r="D56" s="18" t="s">
        <v>180</v>
      </c>
      <c r="E56" s="14">
        <v>6</v>
      </c>
      <c r="F56" s="25">
        <v>137472</v>
      </c>
      <c r="G56" s="25">
        <v>26120</v>
      </c>
      <c r="H56" s="25">
        <v>163592</v>
      </c>
      <c r="I56" s="25">
        <f t="shared" si="0"/>
        <v>981552</v>
      </c>
      <c r="J56" s="29">
        <v>155000</v>
      </c>
      <c r="K56" s="29">
        <f t="shared" si="11"/>
        <v>29450</v>
      </c>
      <c r="L56" s="29">
        <f t="shared" si="1"/>
        <v>184450</v>
      </c>
      <c r="M56" s="25">
        <f t="shared" si="2"/>
        <v>1106700</v>
      </c>
      <c r="N56" s="25">
        <v>140000</v>
      </c>
      <c r="O56" s="25">
        <f t="shared" si="3"/>
        <v>26600</v>
      </c>
      <c r="P56" s="25">
        <f t="shared" si="4"/>
        <v>166600</v>
      </c>
      <c r="Q56" s="25">
        <f t="shared" si="5"/>
        <v>999600</v>
      </c>
    </row>
    <row r="57" spans="1:17" x14ac:dyDescent="0.35">
      <c r="A57" s="15">
        <v>50</v>
      </c>
      <c r="B57" s="17" t="s">
        <v>105</v>
      </c>
      <c r="C57" s="17" t="s">
        <v>106</v>
      </c>
      <c r="D57" s="18" t="s">
        <v>180</v>
      </c>
      <c r="E57" s="14">
        <v>119</v>
      </c>
      <c r="F57" s="25">
        <v>52466</v>
      </c>
      <c r="G57" s="25">
        <v>9969</v>
      </c>
      <c r="H57" s="25">
        <v>62435</v>
      </c>
      <c r="I57" s="25">
        <f t="shared" si="0"/>
        <v>7429765</v>
      </c>
      <c r="J57" s="29">
        <v>50000</v>
      </c>
      <c r="K57" s="29">
        <f t="shared" si="11"/>
        <v>9500</v>
      </c>
      <c r="L57" s="29">
        <f t="shared" si="1"/>
        <v>59500</v>
      </c>
      <c r="M57" s="25">
        <f t="shared" si="2"/>
        <v>7080500</v>
      </c>
      <c r="N57" s="25">
        <v>58000</v>
      </c>
      <c r="O57" s="25">
        <f t="shared" si="3"/>
        <v>11020</v>
      </c>
      <c r="P57" s="25">
        <f t="shared" si="4"/>
        <v>69020</v>
      </c>
      <c r="Q57" s="25">
        <f t="shared" si="5"/>
        <v>8213380</v>
      </c>
    </row>
    <row r="58" spans="1:17" ht="26" x14ac:dyDescent="0.35">
      <c r="A58" s="15">
        <v>51</v>
      </c>
      <c r="B58" s="17" t="s">
        <v>107</v>
      </c>
      <c r="C58" s="17" t="s">
        <v>108</v>
      </c>
      <c r="D58" s="18" t="s">
        <v>180</v>
      </c>
      <c r="E58" s="14">
        <v>34</v>
      </c>
      <c r="F58" s="25">
        <v>19034</v>
      </c>
      <c r="G58" s="25">
        <v>3616</v>
      </c>
      <c r="H58" s="25">
        <v>22650</v>
      </c>
      <c r="I58" s="25">
        <f t="shared" si="0"/>
        <v>770100</v>
      </c>
      <c r="J58" s="29">
        <v>7000</v>
      </c>
      <c r="K58" s="29">
        <f t="shared" si="11"/>
        <v>1330</v>
      </c>
      <c r="L58" s="29">
        <f t="shared" si="1"/>
        <v>8330</v>
      </c>
      <c r="M58" s="25">
        <f t="shared" si="2"/>
        <v>283220</v>
      </c>
      <c r="N58" s="25">
        <v>21000</v>
      </c>
      <c r="O58" s="25">
        <f t="shared" si="3"/>
        <v>3990</v>
      </c>
      <c r="P58" s="25">
        <f t="shared" si="4"/>
        <v>24990</v>
      </c>
      <c r="Q58" s="25">
        <f t="shared" si="5"/>
        <v>849660</v>
      </c>
    </row>
    <row r="59" spans="1:17" ht="39" x14ac:dyDescent="0.35">
      <c r="A59" s="15">
        <v>52</v>
      </c>
      <c r="B59" s="17" t="s">
        <v>109</v>
      </c>
      <c r="C59" s="17" t="s">
        <v>109</v>
      </c>
      <c r="D59" s="18" t="s">
        <v>180</v>
      </c>
      <c r="E59" s="14">
        <v>155</v>
      </c>
      <c r="F59" s="25">
        <v>29285</v>
      </c>
      <c r="G59" s="25">
        <v>5564</v>
      </c>
      <c r="H59" s="25">
        <v>34849</v>
      </c>
      <c r="I59" s="25">
        <f t="shared" si="0"/>
        <v>5401595</v>
      </c>
      <c r="J59" s="29">
        <v>7000</v>
      </c>
      <c r="K59" s="29">
        <f t="shared" si="11"/>
        <v>1330</v>
      </c>
      <c r="L59" s="29">
        <f t="shared" si="1"/>
        <v>8330</v>
      </c>
      <c r="M59" s="25">
        <f t="shared" si="2"/>
        <v>1291150</v>
      </c>
      <c r="N59" s="25">
        <v>33000</v>
      </c>
      <c r="O59" s="25">
        <f t="shared" si="3"/>
        <v>6270</v>
      </c>
      <c r="P59" s="25">
        <f t="shared" si="4"/>
        <v>39270</v>
      </c>
      <c r="Q59" s="25">
        <f t="shared" si="5"/>
        <v>6086850</v>
      </c>
    </row>
    <row r="60" spans="1:17" ht="39" x14ac:dyDescent="0.35">
      <c r="A60" s="15">
        <v>53</v>
      </c>
      <c r="B60" s="21" t="s">
        <v>110</v>
      </c>
      <c r="C60" s="17" t="s">
        <v>111</v>
      </c>
      <c r="D60" s="18" t="s">
        <v>180</v>
      </c>
      <c r="E60" s="14">
        <v>16</v>
      </c>
      <c r="F60" s="25">
        <v>114695</v>
      </c>
      <c r="G60" s="25">
        <v>21792</v>
      </c>
      <c r="H60" s="25">
        <v>136487</v>
      </c>
      <c r="I60" s="25">
        <f t="shared" si="0"/>
        <v>2183792</v>
      </c>
      <c r="J60" s="29">
        <v>146300</v>
      </c>
      <c r="K60" s="30" t="s">
        <v>188</v>
      </c>
      <c r="L60" s="29">
        <f t="shared" si="1"/>
        <v>146300</v>
      </c>
      <c r="M60" s="25">
        <f t="shared" si="2"/>
        <v>2340800</v>
      </c>
      <c r="N60" s="25">
        <v>80000</v>
      </c>
      <c r="O60" s="25">
        <f t="shared" si="3"/>
        <v>15200</v>
      </c>
      <c r="P60" s="25">
        <f t="shared" si="4"/>
        <v>95200</v>
      </c>
      <c r="Q60" s="25">
        <f t="shared" si="5"/>
        <v>1523200</v>
      </c>
    </row>
    <row r="61" spans="1:17" ht="39" x14ac:dyDescent="0.35">
      <c r="A61" s="15">
        <v>54</v>
      </c>
      <c r="B61" s="21" t="s">
        <v>110</v>
      </c>
      <c r="C61" s="17" t="s">
        <v>112</v>
      </c>
      <c r="D61" s="18" t="s">
        <v>180</v>
      </c>
      <c r="E61" s="14">
        <v>14</v>
      </c>
      <c r="F61" s="25">
        <v>114697</v>
      </c>
      <c r="G61" s="25">
        <v>21792</v>
      </c>
      <c r="H61" s="25">
        <v>136489</v>
      </c>
      <c r="I61" s="25">
        <f t="shared" si="0"/>
        <v>1910846</v>
      </c>
      <c r="J61" s="29">
        <v>146300</v>
      </c>
      <c r="K61" s="30" t="s">
        <v>188</v>
      </c>
      <c r="L61" s="29">
        <f t="shared" si="1"/>
        <v>146300</v>
      </c>
      <c r="M61" s="25">
        <f t="shared" si="2"/>
        <v>2048200</v>
      </c>
      <c r="N61" s="25">
        <v>80000</v>
      </c>
      <c r="O61" s="25">
        <f t="shared" si="3"/>
        <v>15200</v>
      </c>
      <c r="P61" s="25">
        <f t="shared" si="4"/>
        <v>95200</v>
      </c>
      <c r="Q61" s="25">
        <f t="shared" si="5"/>
        <v>1332800</v>
      </c>
    </row>
    <row r="62" spans="1:17" ht="39" x14ac:dyDescent="0.35">
      <c r="A62" s="15">
        <v>55</v>
      </c>
      <c r="B62" s="21" t="s">
        <v>110</v>
      </c>
      <c r="C62" s="17" t="s">
        <v>113</v>
      </c>
      <c r="D62" s="18" t="s">
        <v>180</v>
      </c>
      <c r="E62" s="14">
        <v>14</v>
      </c>
      <c r="F62" s="25">
        <v>114697</v>
      </c>
      <c r="G62" s="25">
        <v>21792</v>
      </c>
      <c r="H62" s="25">
        <v>136489</v>
      </c>
      <c r="I62" s="25">
        <f t="shared" si="0"/>
        <v>1910846</v>
      </c>
      <c r="J62" s="29">
        <v>146300</v>
      </c>
      <c r="K62" s="30" t="s">
        <v>188</v>
      </c>
      <c r="L62" s="29">
        <f t="shared" si="1"/>
        <v>146300</v>
      </c>
      <c r="M62" s="25">
        <f t="shared" si="2"/>
        <v>2048200</v>
      </c>
      <c r="N62" s="25">
        <v>80000</v>
      </c>
      <c r="O62" s="25">
        <f t="shared" si="3"/>
        <v>15200</v>
      </c>
      <c r="P62" s="25">
        <f t="shared" si="4"/>
        <v>95200</v>
      </c>
      <c r="Q62" s="25">
        <f t="shared" si="5"/>
        <v>1332800</v>
      </c>
    </row>
    <row r="63" spans="1:17" ht="39" x14ac:dyDescent="0.35">
      <c r="A63" s="15">
        <v>56</v>
      </c>
      <c r="B63" s="21" t="s">
        <v>110</v>
      </c>
      <c r="C63" s="17" t="s">
        <v>114</v>
      </c>
      <c r="D63" s="18" t="s">
        <v>180</v>
      </c>
      <c r="E63" s="14">
        <v>16</v>
      </c>
      <c r="F63" s="25">
        <v>114698</v>
      </c>
      <c r="G63" s="25">
        <v>21793</v>
      </c>
      <c r="H63" s="25">
        <v>136491</v>
      </c>
      <c r="I63" s="25">
        <f t="shared" si="0"/>
        <v>2183856</v>
      </c>
      <c r="J63" s="29">
        <v>146300</v>
      </c>
      <c r="K63" s="30" t="s">
        <v>188</v>
      </c>
      <c r="L63" s="29">
        <f t="shared" si="1"/>
        <v>146300</v>
      </c>
      <c r="M63" s="25">
        <f t="shared" si="2"/>
        <v>2340800</v>
      </c>
      <c r="N63" s="25">
        <v>80000</v>
      </c>
      <c r="O63" s="25">
        <f t="shared" si="3"/>
        <v>15200</v>
      </c>
      <c r="P63" s="25">
        <f t="shared" si="4"/>
        <v>95200</v>
      </c>
      <c r="Q63" s="25">
        <f t="shared" si="5"/>
        <v>1523200</v>
      </c>
    </row>
    <row r="64" spans="1:17" ht="39" x14ac:dyDescent="0.35">
      <c r="A64" s="15">
        <v>57</v>
      </c>
      <c r="B64" s="21" t="s">
        <v>110</v>
      </c>
      <c r="C64" s="17" t="s">
        <v>115</v>
      </c>
      <c r="D64" s="18" t="s">
        <v>180</v>
      </c>
      <c r="E64" s="14">
        <v>16</v>
      </c>
      <c r="F64" s="25">
        <v>114699</v>
      </c>
      <c r="G64" s="25">
        <v>21793</v>
      </c>
      <c r="H64" s="25">
        <v>136492</v>
      </c>
      <c r="I64" s="25">
        <f t="shared" si="0"/>
        <v>2183872</v>
      </c>
      <c r="J64" s="29">
        <v>146300</v>
      </c>
      <c r="K64" s="30" t="s">
        <v>188</v>
      </c>
      <c r="L64" s="29">
        <f t="shared" si="1"/>
        <v>146300</v>
      </c>
      <c r="M64" s="25">
        <f t="shared" si="2"/>
        <v>2340800</v>
      </c>
      <c r="N64" s="25">
        <v>80000</v>
      </c>
      <c r="O64" s="25">
        <f t="shared" si="3"/>
        <v>15200</v>
      </c>
      <c r="P64" s="25">
        <f t="shared" si="4"/>
        <v>95200</v>
      </c>
      <c r="Q64" s="25">
        <f t="shared" si="5"/>
        <v>1523200</v>
      </c>
    </row>
    <row r="65" spans="1:17" ht="39" x14ac:dyDescent="0.35">
      <c r="A65" s="15">
        <v>58</v>
      </c>
      <c r="B65" s="21" t="s">
        <v>110</v>
      </c>
      <c r="C65" s="17" t="s">
        <v>116</v>
      </c>
      <c r="D65" s="18" t="s">
        <v>180</v>
      </c>
      <c r="E65" s="14">
        <v>17</v>
      </c>
      <c r="F65" s="25">
        <v>114699</v>
      </c>
      <c r="G65" s="25">
        <v>21793</v>
      </c>
      <c r="H65" s="25">
        <v>136492</v>
      </c>
      <c r="I65" s="25">
        <f t="shared" si="0"/>
        <v>2320364</v>
      </c>
      <c r="J65" s="29">
        <v>152800</v>
      </c>
      <c r="K65" s="30" t="s">
        <v>188</v>
      </c>
      <c r="L65" s="29">
        <f t="shared" si="1"/>
        <v>152800</v>
      </c>
      <c r="M65" s="25">
        <f t="shared" si="2"/>
        <v>2597600</v>
      </c>
      <c r="N65" s="25">
        <v>80000</v>
      </c>
      <c r="O65" s="25">
        <f t="shared" si="3"/>
        <v>15200</v>
      </c>
      <c r="P65" s="25">
        <f t="shared" si="4"/>
        <v>95200</v>
      </c>
      <c r="Q65" s="25">
        <f t="shared" si="5"/>
        <v>1618400</v>
      </c>
    </row>
    <row r="66" spans="1:17" ht="39" x14ac:dyDescent="0.35">
      <c r="A66" s="15">
        <v>59</v>
      </c>
      <c r="B66" s="21" t="s">
        <v>110</v>
      </c>
      <c r="C66" s="17" t="s">
        <v>117</v>
      </c>
      <c r="D66" s="18" t="s">
        <v>180</v>
      </c>
      <c r="E66" s="14">
        <v>17</v>
      </c>
      <c r="F66" s="25">
        <v>114701</v>
      </c>
      <c r="G66" s="25">
        <v>21793</v>
      </c>
      <c r="H66" s="25">
        <v>136494</v>
      </c>
      <c r="I66" s="25">
        <f t="shared" si="0"/>
        <v>2320398</v>
      </c>
      <c r="J66" s="29">
        <v>152800</v>
      </c>
      <c r="K66" s="30" t="s">
        <v>188</v>
      </c>
      <c r="L66" s="29">
        <f t="shared" si="1"/>
        <v>152800</v>
      </c>
      <c r="M66" s="25">
        <f t="shared" si="2"/>
        <v>2597600</v>
      </c>
      <c r="N66" s="25">
        <v>80000</v>
      </c>
      <c r="O66" s="25">
        <f t="shared" si="3"/>
        <v>15200</v>
      </c>
      <c r="P66" s="25">
        <f t="shared" si="4"/>
        <v>95200</v>
      </c>
      <c r="Q66" s="25">
        <f t="shared" si="5"/>
        <v>1618400</v>
      </c>
    </row>
    <row r="67" spans="1:17" ht="39" x14ac:dyDescent="0.35">
      <c r="A67" s="15">
        <v>60</v>
      </c>
      <c r="B67" s="21" t="s">
        <v>110</v>
      </c>
      <c r="C67" s="17" t="s">
        <v>118</v>
      </c>
      <c r="D67" s="18" t="s">
        <v>180</v>
      </c>
      <c r="E67" s="14">
        <v>17</v>
      </c>
      <c r="F67" s="25">
        <v>114702</v>
      </c>
      <c r="G67" s="25">
        <v>21793</v>
      </c>
      <c r="H67" s="25">
        <v>136495</v>
      </c>
      <c r="I67" s="25">
        <f t="shared" si="0"/>
        <v>2320415</v>
      </c>
      <c r="J67" s="29">
        <v>152800</v>
      </c>
      <c r="K67" s="30" t="s">
        <v>188</v>
      </c>
      <c r="L67" s="29">
        <f t="shared" si="1"/>
        <v>152800</v>
      </c>
      <c r="M67" s="25">
        <f t="shared" si="2"/>
        <v>2597600</v>
      </c>
      <c r="N67" s="25">
        <v>80000</v>
      </c>
      <c r="O67" s="25">
        <f t="shared" si="3"/>
        <v>15200</v>
      </c>
      <c r="P67" s="25">
        <f t="shared" si="4"/>
        <v>95200</v>
      </c>
      <c r="Q67" s="25">
        <f t="shared" si="5"/>
        <v>1618400</v>
      </c>
    </row>
    <row r="68" spans="1:17" ht="39" x14ac:dyDescent="0.35">
      <c r="A68" s="15">
        <v>61</v>
      </c>
      <c r="B68" s="21" t="s">
        <v>110</v>
      </c>
      <c r="C68" s="17" t="s">
        <v>119</v>
      </c>
      <c r="D68" s="18" t="s">
        <v>180</v>
      </c>
      <c r="E68" s="14">
        <v>18</v>
      </c>
      <c r="F68" s="25">
        <v>114702</v>
      </c>
      <c r="G68" s="25">
        <v>21793</v>
      </c>
      <c r="H68" s="25">
        <v>136495</v>
      </c>
      <c r="I68" s="25">
        <f t="shared" si="0"/>
        <v>2456910</v>
      </c>
      <c r="J68" s="29">
        <v>152800</v>
      </c>
      <c r="K68" s="30" t="s">
        <v>188</v>
      </c>
      <c r="L68" s="29">
        <f t="shared" si="1"/>
        <v>152800</v>
      </c>
      <c r="M68" s="25">
        <f t="shared" si="2"/>
        <v>2750400</v>
      </c>
      <c r="N68" s="25">
        <v>80000</v>
      </c>
      <c r="O68" s="25">
        <f t="shared" si="3"/>
        <v>15200</v>
      </c>
      <c r="P68" s="25">
        <f t="shared" si="4"/>
        <v>95200</v>
      </c>
      <c r="Q68" s="25">
        <f t="shared" si="5"/>
        <v>1713600</v>
      </c>
    </row>
    <row r="69" spans="1:17" ht="39" x14ac:dyDescent="0.35">
      <c r="A69" s="15">
        <v>62</v>
      </c>
      <c r="B69" s="21" t="s">
        <v>110</v>
      </c>
      <c r="C69" s="17" t="s">
        <v>120</v>
      </c>
      <c r="D69" s="18" t="s">
        <v>180</v>
      </c>
      <c r="E69" s="14">
        <v>20</v>
      </c>
      <c r="F69" s="25">
        <v>114703</v>
      </c>
      <c r="G69" s="25">
        <v>21794</v>
      </c>
      <c r="H69" s="25">
        <v>136497</v>
      </c>
      <c r="I69" s="25">
        <f t="shared" si="0"/>
        <v>2729940</v>
      </c>
      <c r="J69" s="29">
        <v>152800</v>
      </c>
      <c r="K69" s="30" t="s">
        <v>188</v>
      </c>
      <c r="L69" s="29">
        <f t="shared" si="1"/>
        <v>152800</v>
      </c>
      <c r="M69" s="25">
        <f t="shared" si="2"/>
        <v>3056000</v>
      </c>
      <c r="N69" s="25">
        <v>80000</v>
      </c>
      <c r="O69" s="25">
        <f t="shared" si="3"/>
        <v>15200</v>
      </c>
      <c r="P69" s="25">
        <f t="shared" si="4"/>
        <v>95200</v>
      </c>
      <c r="Q69" s="25">
        <f t="shared" si="5"/>
        <v>1904000</v>
      </c>
    </row>
    <row r="70" spans="1:17" ht="39" x14ac:dyDescent="0.35">
      <c r="A70" s="15">
        <v>63</v>
      </c>
      <c r="B70" s="21" t="s">
        <v>110</v>
      </c>
      <c r="C70" s="17" t="s">
        <v>121</v>
      </c>
      <c r="D70" s="18" t="s">
        <v>180</v>
      </c>
      <c r="E70" s="14">
        <v>11</v>
      </c>
      <c r="F70" s="25">
        <v>114704</v>
      </c>
      <c r="G70" s="25">
        <v>21794</v>
      </c>
      <c r="H70" s="25">
        <v>136498</v>
      </c>
      <c r="I70" s="25">
        <f t="shared" si="0"/>
        <v>1501478</v>
      </c>
      <c r="J70" s="29">
        <v>152800</v>
      </c>
      <c r="K70" s="30" t="s">
        <v>188</v>
      </c>
      <c r="L70" s="29">
        <f t="shared" si="1"/>
        <v>152800</v>
      </c>
      <c r="M70" s="25">
        <f t="shared" si="2"/>
        <v>1680800</v>
      </c>
      <c r="N70" s="25">
        <v>80000</v>
      </c>
      <c r="O70" s="25">
        <f t="shared" si="3"/>
        <v>15200</v>
      </c>
      <c r="P70" s="25">
        <f t="shared" si="4"/>
        <v>95200</v>
      </c>
      <c r="Q70" s="25">
        <f t="shared" si="5"/>
        <v>1047200</v>
      </c>
    </row>
    <row r="71" spans="1:17" ht="39" x14ac:dyDescent="0.35">
      <c r="A71" s="15">
        <v>64</v>
      </c>
      <c r="B71" s="21" t="s">
        <v>110</v>
      </c>
      <c r="C71" s="17" t="s">
        <v>122</v>
      </c>
      <c r="D71" s="18" t="s">
        <v>180</v>
      </c>
      <c r="E71" s="14">
        <v>27</v>
      </c>
      <c r="F71" s="25">
        <v>114705</v>
      </c>
      <c r="G71" s="25">
        <v>21794</v>
      </c>
      <c r="H71" s="25">
        <v>136499</v>
      </c>
      <c r="I71" s="25">
        <f t="shared" si="0"/>
        <v>3685473</v>
      </c>
      <c r="J71" s="29">
        <v>152800</v>
      </c>
      <c r="K71" s="30" t="s">
        <v>188</v>
      </c>
      <c r="L71" s="29">
        <f t="shared" si="1"/>
        <v>152800</v>
      </c>
      <c r="M71" s="25">
        <f t="shared" si="2"/>
        <v>4125600</v>
      </c>
      <c r="N71" s="25">
        <v>80000</v>
      </c>
      <c r="O71" s="25">
        <f t="shared" si="3"/>
        <v>15200</v>
      </c>
      <c r="P71" s="25">
        <f t="shared" si="4"/>
        <v>95200</v>
      </c>
      <c r="Q71" s="25">
        <f t="shared" si="5"/>
        <v>2570400</v>
      </c>
    </row>
    <row r="72" spans="1:17" ht="143" x14ac:dyDescent="0.35">
      <c r="A72" s="15">
        <v>65</v>
      </c>
      <c r="B72" s="17" t="s">
        <v>123</v>
      </c>
      <c r="C72" s="17" t="s">
        <v>124</v>
      </c>
      <c r="D72" s="18" t="s">
        <v>180</v>
      </c>
      <c r="E72" s="14">
        <v>25</v>
      </c>
      <c r="F72" s="25">
        <v>147421</v>
      </c>
      <c r="G72" s="25">
        <v>28010</v>
      </c>
      <c r="H72" s="25">
        <v>175431</v>
      </c>
      <c r="I72" s="25">
        <f t="shared" si="0"/>
        <v>4385775</v>
      </c>
      <c r="J72" s="29">
        <v>167000</v>
      </c>
      <c r="K72" s="29">
        <f t="shared" ref="K72:K92" si="12">+J72*0.19</f>
        <v>31730</v>
      </c>
      <c r="L72" s="29">
        <f t="shared" si="1"/>
        <v>198730</v>
      </c>
      <c r="M72" s="25">
        <f t="shared" si="2"/>
        <v>4968250</v>
      </c>
      <c r="N72" s="25">
        <v>159000</v>
      </c>
      <c r="O72" s="25">
        <f t="shared" si="3"/>
        <v>30210</v>
      </c>
      <c r="P72" s="25">
        <f t="shared" si="4"/>
        <v>189210</v>
      </c>
      <c r="Q72" s="25">
        <f t="shared" si="5"/>
        <v>4730250</v>
      </c>
    </row>
    <row r="73" spans="1:17" ht="39" x14ac:dyDescent="0.35">
      <c r="A73" s="15">
        <v>66</v>
      </c>
      <c r="B73" s="17" t="s">
        <v>125</v>
      </c>
      <c r="C73" s="17" t="s">
        <v>126</v>
      </c>
      <c r="D73" s="18" t="s">
        <v>180</v>
      </c>
      <c r="E73" s="14">
        <v>52</v>
      </c>
      <c r="F73" s="25">
        <v>36604</v>
      </c>
      <c r="G73" s="25">
        <v>6955</v>
      </c>
      <c r="H73" s="25">
        <v>43559</v>
      </c>
      <c r="I73" s="25">
        <f t="shared" ref="I73:I101" si="13">E73*H73</f>
        <v>2265068</v>
      </c>
      <c r="J73" s="29">
        <v>27200</v>
      </c>
      <c r="K73" s="29">
        <f t="shared" si="12"/>
        <v>5168</v>
      </c>
      <c r="L73" s="29">
        <f t="shared" ref="L73:L101" si="14">SUM(J73:K73)</f>
        <v>32368</v>
      </c>
      <c r="M73" s="25">
        <f t="shared" ref="M73:M101" si="15">E73*L73</f>
        <v>1683136</v>
      </c>
      <c r="N73" s="25">
        <v>40000</v>
      </c>
      <c r="O73" s="25">
        <f t="shared" ref="O73:O101" si="16">N73*1.19-N73</f>
        <v>7600</v>
      </c>
      <c r="P73" s="25">
        <f t="shared" ref="P73:P101" si="17">N73+O73</f>
        <v>47600</v>
      </c>
      <c r="Q73" s="25">
        <f t="shared" ref="Q73:Q101" si="18">E73*P73</f>
        <v>2475200</v>
      </c>
    </row>
    <row r="74" spans="1:17" ht="52.5" x14ac:dyDescent="0.35">
      <c r="A74" s="15">
        <v>67</v>
      </c>
      <c r="B74" s="21" t="s">
        <v>127</v>
      </c>
      <c r="C74" s="22" t="s">
        <v>128</v>
      </c>
      <c r="D74" s="18" t="s">
        <v>180</v>
      </c>
      <c r="E74" s="14">
        <v>20</v>
      </c>
      <c r="F74" s="25">
        <v>34165</v>
      </c>
      <c r="G74" s="25">
        <v>6491</v>
      </c>
      <c r="H74" s="25">
        <v>40656</v>
      </c>
      <c r="I74" s="25">
        <f t="shared" si="13"/>
        <v>813120</v>
      </c>
      <c r="J74" s="29">
        <v>38640</v>
      </c>
      <c r="K74" s="29">
        <f t="shared" si="12"/>
        <v>7341.6</v>
      </c>
      <c r="L74" s="29">
        <f t="shared" si="14"/>
        <v>45981.599999999999</v>
      </c>
      <c r="M74" s="25">
        <f t="shared" si="15"/>
        <v>919632</v>
      </c>
      <c r="N74" s="25">
        <v>38000</v>
      </c>
      <c r="O74" s="25">
        <f t="shared" si="16"/>
        <v>7220</v>
      </c>
      <c r="P74" s="25">
        <f t="shared" si="17"/>
        <v>45220</v>
      </c>
      <c r="Q74" s="25">
        <f t="shared" si="18"/>
        <v>904400</v>
      </c>
    </row>
    <row r="75" spans="1:17" ht="52.5" x14ac:dyDescent="0.35">
      <c r="A75" s="15">
        <v>68</v>
      </c>
      <c r="B75" s="21" t="s">
        <v>127</v>
      </c>
      <c r="C75" s="22" t="s">
        <v>129</v>
      </c>
      <c r="D75" s="18" t="s">
        <v>180</v>
      </c>
      <c r="E75" s="14">
        <v>49</v>
      </c>
      <c r="F75" s="25">
        <v>48685</v>
      </c>
      <c r="G75" s="25">
        <v>9250</v>
      </c>
      <c r="H75" s="25">
        <v>57935</v>
      </c>
      <c r="I75" s="25">
        <f t="shared" si="13"/>
        <v>2838815</v>
      </c>
      <c r="J75" s="29">
        <v>55300</v>
      </c>
      <c r="K75" s="29">
        <f t="shared" si="12"/>
        <v>10507</v>
      </c>
      <c r="L75" s="29">
        <f t="shared" si="14"/>
        <v>65807</v>
      </c>
      <c r="M75" s="25">
        <f t="shared" si="15"/>
        <v>3224543</v>
      </c>
      <c r="N75" s="25">
        <v>55000</v>
      </c>
      <c r="O75" s="25">
        <f t="shared" si="16"/>
        <v>10450</v>
      </c>
      <c r="P75" s="25">
        <f t="shared" si="17"/>
        <v>65450</v>
      </c>
      <c r="Q75" s="25">
        <f t="shared" si="18"/>
        <v>3207050</v>
      </c>
    </row>
    <row r="76" spans="1:17" ht="52.5" x14ac:dyDescent="0.35">
      <c r="A76" s="15">
        <v>69</v>
      </c>
      <c r="B76" s="21" t="s">
        <v>127</v>
      </c>
      <c r="C76" s="22" t="s">
        <v>130</v>
      </c>
      <c r="D76" s="18" t="s">
        <v>180</v>
      </c>
      <c r="E76" s="14">
        <v>25</v>
      </c>
      <c r="F76" s="25">
        <v>63205</v>
      </c>
      <c r="G76" s="25">
        <v>12009</v>
      </c>
      <c r="H76" s="25">
        <v>75214</v>
      </c>
      <c r="I76" s="25">
        <f t="shared" si="13"/>
        <v>1880350</v>
      </c>
      <c r="J76" s="29">
        <v>71800</v>
      </c>
      <c r="K76" s="29">
        <f t="shared" si="12"/>
        <v>13642</v>
      </c>
      <c r="L76" s="29">
        <f t="shared" si="14"/>
        <v>85442</v>
      </c>
      <c r="M76" s="25">
        <f t="shared" si="15"/>
        <v>2136050</v>
      </c>
      <c r="N76" s="25">
        <v>71000</v>
      </c>
      <c r="O76" s="25">
        <f t="shared" si="16"/>
        <v>13490</v>
      </c>
      <c r="P76" s="25">
        <f t="shared" si="17"/>
        <v>84490</v>
      </c>
      <c r="Q76" s="25">
        <f t="shared" si="18"/>
        <v>2112250</v>
      </c>
    </row>
    <row r="77" spans="1:17" ht="52.5" x14ac:dyDescent="0.35">
      <c r="A77" s="15">
        <v>70</v>
      </c>
      <c r="B77" s="21" t="s">
        <v>127</v>
      </c>
      <c r="C77" s="22" t="s">
        <v>131</v>
      </c>
      <c r="D77" s="18" t="s">
        <v>180</v>
      </c>
      <c r="E77" s="14">
        <v>16</v>
      </c>
      <c r="F77" s="25">
        <v>77725</v>
      </c>
      <c r="G77" s="25">
        <v>14768</v>
      </c>
      <c r="H77" s="25">
        <v>92493</v>
      </c>
      <c r="I77" s="25">
        <f t="shared" si="13"/>
        <v>1479888</v>
      </c>
      <c r="J77" s="29">
        <v>88310</v>
      </c>
      <c r="K77" s="29">
        <f t="shared" si="12"/>
        <v>16778.900000000001</v>
      </c>
      <c r="L77" s="29">
        <f t="shared" si="14"/>
        <v>105088.9</v>
      </c>
      <c r="M77" s="25">
        <f t="shared" si="15"/>
        <v>1681422.4</v>
      </c>
      <c r="N77" s="25">
        <v>80000</v>
      </c>
      <c r="O77" s="25">
        <f t="shared" si="16"/>
        <v>15200</v>
      </c>
      <c r="P77" s="25">
        <f t="shared" si="17"/>
        <v>95200</v>
      </c>
      <c r="Q77" s="25">
        <f t="shared" si="18"/>
        <v>1523200</v>
      </c>
    </row>
    <row r="78" spans="1:17" ht="39" x14ac:dyDescent="0.35">
      <c r="A78" s="15">
        <v>71</v>
      </c>
      <c r="B78" s="17" t="s">
        <v>132</v>
      </c>
      <c r="C78" s="17" t="s">
        <v>133</v>
      </c>
      <c r="D78" s="18" t="s">
        <v>180</v>
      </c>
      <c r="E78" s="14">
        <v>36</v>
      </c>
      <c r="F78" s="25">
        <v>195227</v>
      </c>
      <c r="G78" s="25">
        <v>37093</v>
      </c>
      <c r="H78" s="25">
        <v>232320</v>
      </c>
      <c r="I78" s="25">
        <f t="shared" si="13"/>
        <v>8363520</v>
      </c>
      <c r="J78" s="29">
        <v>221800</v>
      </c>
      <c r="K78" s="29">
        <f t="shared" si="12"/>
        <v>42142</v>
      </c>
      <c r="L78" s="29">
        <f t="shared" si="14"/>
        <v>263942</v>
      </c>
      <c r="M78" s="25">
        <f t="shared" si="15"/>
        <v>9501912</v>
      </c>
      <c r="N78" s="25">
        <v>200000</v>
      </c>
      <c r="O78" s="25">
        <f t="shared" si="16"/>
        <v>38000</v>
      </c>
      <c r="P78" s="25">
        <f t="shared" si="17"/>
        <v>238000</v>
      </c>
      <c r="Q78" s="25">
        <f t="shared" si="18"/>
        <v>8568000</v>
      </c>
    </row>
    <row r="79" spans="1:17" ht="65.5" x14ac:dyDescent="0.35">
      <c r="A79" s="15">
        <v>72</v>
      </c>
      <c r="B79" s="17" t="s">
        <v>134</v>
      </c>
      <c r="C79" s="22" t="s">
        <v>135</v>
      </c>
      <c r="D79" s="18" t="s">
        <v>180</v>
      </c>
      <c r="E79" s="14">
        <v>8</v>
      </c>
      <c r="F79" s="25">
        <v>616591</v>
      </c>
      <c r="G79" s="25">
        <v>117152</v>
      </c>
      <c r="H79" s="25">
        <v>733743</v>
      </c>
      <c r="I79" s="25">
        <f t="shared" si="13"/>
        <v>5869944</v>
      </c>
      <c r="J79" s="29">
        <v>700600</v>
      </c>
      <c r="K79" s="29">
        <f t="shared" si="12"/>
        <v>133114</v>
      </c>
      <c r="L79" s="29">
        <f t="shared" si="14"/>
        <v>833714</v>
      </c>
      <c r="M79" s="25">
        <f t="shared" si="15"/>
        <v>6669712</v>
      </c>
      <c r="N79" s="25">
        <v>680000</v>
      </c>
      <c r="O79" s="25">
        <f t="shared" si="16"/>
        <v>129200</v>
      </c>
      <c r="P79" s="25">
        <f t="shared" si="17"/>
        <v>809200</v>
      </c>
      <c r="Q79" s="25">
        <f t="shared" si="18"/>
        <v>6473600</v>
      </c>
    </row>
    <row r="80" spans="1:17" ht="104" x14ac:dyDescent="0.35">
      <c r="A80" s="15">
        <v>73</v>
      </c>
      <c r="B80" s="17" t="s">
        <v>136</v>
      </c>
      <c r="C80" s="17" t="s">
        <v>137</v>
      </c>
      <c r="D80" s="18" t="s">
        <v>180</v>
      </c>
      <c r="E80" s="14">
        <v>4</v>
      </c>
      <c r="F80" s="25">
        <v>1610623</v>
      </c>
      <c r="G80" s="25">
        <v>306018</v>
      </c>
      <c r="H80" s="25">
        <v>1916641</v>
      </c>
      <c r="I80" s="25">
        <f t="shared" si="13"/>
        <v>7666564</v>
      </c>
      <c r="J80" s="29">
        <v>1200000</v>
      </c>
      <c r="K80" s="29">
        <f t="shared" si="12"/>
        <v>228000</v>
      </c>
      <c r="L80" s="29">
        <f t="shared" si="14"/>
        <v>1428000</v>
      </c>
      <c r="M80" s="25">
        <f t="shared" si="15"/>
        <v>5712000</v>
      </c>
      <c r="N80" s="25">
        <v>1698000</v>
      </c>
      <c r="O80" s="25">
        <f t="shared" si="16"/>
        <v>322620</v>
      </c>
      <c r="P80" s="25">
        <f t="shared" si="17"/>
        <v>2020620</v>
      </c>
      <c r="Q80" s="25">
        <f t="shared" si="18"/>
        <v>8082480</v>
      </c>
    </row>
    <row r="81" spans="1:17" ht="39" x14ac:dyDescent="0.35">
      <c r="A81" s="15">
        <v>74</v>
      </c>
      <c r="B81" s="17" t="s">
        <v>138</v>
      </c>
      <c r="C81" s="17" t="s">
        <v>139</v>
      </c>
      <c r="D81" s="18" t="s">
        <v>180</v>
      </c>
      <c r="E81" s="14">
        <v>28</v>
      </c>
      <c r="F81" s="25">
        <v>283568</v>
      </c>
      <c r="G81" s="25">
        <v>53878</v>
      </c>
      <c r="H81" s="25">
        <v>337446</v>
      </c>
      <c r="I81" s="25">
        <f t="shared" si="13"/>
        <v>9448488</v>
      </c>
      <c r="J81" s="29">
        <v>240000</v>
      </c>
      <c r="K81" s="29">
        <f t="shared" si="12"/>
        <v>45600</v>
      </c>
      <c r="L81" s="29">
        <f t="shared" si="14"/>
        <v>285600</v>
      </c>
      <c r="M81" s="25">
        <f t="shared" si="15"/>
        <v>7996800</v>
      </c>
      <c r="N81" s="25">
        <v>270000</v>
      </c>
      <c r="O81" s="25">
        <f t="shared" si="16"/>
        <v>51300</v>
      </c>
      <c r="P81" s="25">
        <f t="shared" si="17"/>
        <v>321300</v>
      </c>
      <c r="Q81" s="25">
        <f t="shared" si="18"/>
        <v>8996400</v>
      </c>
    </row>
    <row r="82" spans="1:17" x14ac:dyDescent="0.35">
      <c r="A82" s="15">
        <v>75</v>
      </c>
      <c r="B82" s="17" t="s">
        <v>140</v>
      </c>
      <c r="C82" s="17" t="s">
        <v>141</v>
      </c>
      <c r="D82" s="18" t="s">
        <v>180</v>
      </c>
      <c r="E82" s="14">
        <v>367</v>
      </c>
      <c r="F82" s="25">
        <v>73210</v>
      </c>
      <c r="G82" s="25">
        <v>13910</v>
      </c>
      <c r="H82" s="25">
        <v>87120</v>
      </c>
      <c r="I82" s="25">
        <f t="shared" si="13"/>
        <v>31973040</v>
      </c>
      <c r="J82" s="29">
        <v>56000</v>
      </c>
      <c r="K82" s="29">
        <f t="shared" si="12"/>
        <v>10640</v>
      </c>
      <c r="L82" s="29">
        <f t="shared" si="14"/>
        <v>66640</v>
      </c>
      <c r="M82" s="25">
        <f t="shared" si="15"/>
        <v>24456880</v>
      </c>
      <c r="N82" s="25">
        <v>70000</v>
      </c>
      <c r="O82" s="25">
        <f t="shared" si="16"/>
        <v>13300</v>
      </c>
      <c r="P82" s="25">
        <f t="shared" si="17"/>
        <v>83300</v>
      </c>
      <c r="Q82" s="25">
        <f t="shared" si="18"/>
        <v>30571100</v>
      </c>
    </row>
    <row r="83" spans="1:17" ht="65" x14ac:dyDescent="0.35">
      <c r="A83" s="15">
        <v>76</v>
      </c>
      <c r="B83" s="17" t="s">
        <v>142</v>
      </c>
      <c r="C83" s="17" t="s">
        <v>143</v>
      </c>
      <c r="D83" s="18" t="s">
        <v>180</v>
      </c>
      <c r="E83" s="14">
        <v>22</v>
      </c>
      <c r="F83" s="25">
        <v>122018</v>
      </c>
      <c r="G83" s="25">
        <v>23183</v>
      </c>
      <c r="H83" s="25">
        <v>145201</v>
      </c>
      <c r="I83" s="25">
        <f t="shared" si="13"/>
        <v>3194422</v>
      </c>
      <c r="J83" s="29">
        <v>80000</v>
      </c>
      <c r="K83" s="29">
        <f t="shared" si="12"/>
        <v>15200</v>
      </c>
      <c r="L83" s="29">
        <f t="shared" si="14"/>
        <v>95200</v>
      </c>
      <c r="M83" s="25">
        <f t="shared" si="15"/>
        <v>2094400</v>
      </c>
      <c r="N83" s="25">
        <v>132000</v>
      </c>
      <c r="O83" s="25">
        <f t="shared" si="16"/>
        <v>25080</v>
      </c>
      <c r="P83" s="25">
        <f t="shared" si="17"/>
        <v>157080</v>
      </c>
      <c r="Q83" s="25">
        <f t="shared" si="18"/>
        <v>3455760</v>
      </c>
    </row>
    <row r="84" spans="1:17" ht="26" x14ac:dyDescent="0.35">
      <c r="A84" s="15">
        <v>77</v>
      </c>
      <c r="B84" s="17" t="s">
        <v>144</v>
      </c>
      <c r="C84" s="17" t="s">
        <v>145</v>
      </c>
      <c r="D84" s="18" t="s">
        <v>180</v>
      </c>
      <c r="E84" s="14">
        <v>25</v>
      </c>
      <c r="F84" s="25">
        <v>31236</v>
      </c>
      <c r="G84" s="25">
        <v>5935</v>
      </c>
      <c r="H84" s="25">
        <v>37171</v>
      </c>
      <c r="I84" s="25">
        <f t="shared" si="13"/>
        <v>929275</v>
      </c>
      <c r="J84" s="29">
        <v>25000</v>
      </c>
      <c r="K84" s="29">
        <f t="shared" si="12"/>
        <v>4750</v>
      </c>
      <c r="L84" s="29">
        <f t="shared" si="14"/>
        <v>29750</v>
      </c>
      <c r="M84" s="25">
        <f t="shared" si="15"/>
        <v>743750</v>
      </c>
      <c r="N84" s="25">
        <v>35000</v>
      </c>
      <c r="O84" s="25">
        <f t="shared" si="16"/>
        <v>6650</v>
      </c>
      <c r="P84" s="25">
        <f t="shared" si="17"/>
        <v>41650</v>
      </c>
      <c r="Q84" s="25">
        <f t="shared" si="18"/>
        <v>1041250</v>
      </c>
    </row>
    <row r="85" spans="1:17" ht="26" x14ac:dyDescent="0.35">
      <c r="A85" s="15">
        <v>78</v>
      </c>
      <c r="B85" s="17" t="s">
        <v>146</v>
      </c>
      <c r="C85" s="17" t="s">
        <v>147</v>
      </c>
      <c r="D85" s="18" t="s">
        <v>180</v>
      </c>
      <c r="E85" s="14">
        <v>15</v>
      </c>
      <c r="F85" s="25">
        <v>87852</v>
      </c>
      <c r="G85" s="25">
        <v>16692</v>
      </c>
      <c r="H85" s="25">
        <v>104544</v>
      </c>
      <c r="I85" s="25">
        <f t="shared" si="13"/>
        <v>1568160</v>
      </c>
      <c r="J85" s="29">
        <v>99600</v>
      </c>
      <c r="K85" s="29">
        <f t="shared" si="12"/>
        <v>18924</v>
      </c>
      <c r="L85" s="29">
        <f t="shared" si="14"/>
        <v>118524</v>
      </c>
      <c r="M85" s="25">
        <f t="shared" si="15"/>
        <v>1777860</v>
      </c>
      <c r="N85" s="25">
        <v>99000</v>
      </c>
      <c r="O85" s="25">
        <f t="shared" si="16"/>
        <v>18810</v>
      </c>
      <c r="P85" s="25">
        <f t="shared" si="17"/>
        <v>117810</v>
      </c>
      <c r="Q85" s="25">
        <f t="shared" si="18"/>
        <v>1767150</v>
      </c>
    </row>
    <row r="86" spans="1:17" ht="78" x14ac:dyDescent="0.35">
      <c r="A86" s="15">
        <v>79</v>
      </c>
      <c r="B86" s="17" t="s">
        <v>148</v>
      </c>
      <c r="C86" s="21" t="s">
        <v>149</v>
      </c>
      <c r="D86" s="18" t="s">
        <v>180</v>
      </c>
      <c r="E86" s="14">
        <v>55</v>
      </c>
      <c r="F86" s="25">
        <v>183920</v>
      </c>
      <c r="G86" s="25">
        <v>34945</v>
      </c>
      <c r="H86" s="25">
        <v>218865</v>
      </c>
      <c r="I86" s="25">
        <f t="shared" si="13"/>
        <v>12037575</v>
      </c>
      <c r="J86" s="29">
        <v>200000</v>
      </c>
      <c r="K86" s="29">
        <f t="shared" si="12"/>
        <v>38000</v>
      </c>
      <c r="L86" s="29">
        <f t="shared" si="14"/>
        <v>238000</v>
      </c>
      <c r="M86" s="25">
        <f t="shared" si="15"/>
        <v>13090000</v>
      </c>
      <c r="N86" s="25">
        <v>180000</v>
      </c>
      <c r="O86" s="25">
        <f t="shared" si="16"/>
        <v>34200</v>
      </c>
      <c r="P86" s="25">
        <f t="shared" si="17"/>
        <v>214200</v>
      </c>
      <c r="Q86" s="25">
        <f t="shared" si="18"/>
        <v>11781000</v>
      </c>
    </row>
    <row r="87" spans="1:17" ht="117" x14ac:dyDescent="0.35">
      <c r="A87" s="15">
        <v>80</v>
      </c>
      <c r="B87" s="17" t="s">
        <v>150</v>
      </c>
      <c r="C87" s="20" t="s">
        <v>151</v>
      </c>
      <c r="D87" s="18" t="s">
        <v>180</v>
      </c>
      <c r="E87" s="14">
        <v>14</v>
      </c>
      <c r="F87" s="25">
        <v>7024471</v>
      </c>
      <c r="G87" s="25">
        <v>1334649</v>
      </c>
      <c r="H87" s="25">
        <v>8359120</v>
      </c>
      <c r="I87" s="25">
        <f t="shared" si="13"/>
        <v>117027680</v>
      </c>
      <c r="J87" s="29">
        <v>7982000</v>
      </c>
      <c r="K87" s="29">
        <f t="shared" si="12"/>
        <v>1516580</v>
      </c>
      <c r="L87" s="29">
        <f t="shared" si="14"/>
        <v>9498580</v>
      </c>
      <c r="M87" s="25">
        <f t="shared" si="15"/>
        <v>132980120</v>
      </c>
      <c r="N87" s="25">
        <v>7300000</v>
      </c>
      <c r="O87" s="25">
        <f t="shared" si="16"/>
        <v>1387000</v>
      </c>
      <c r="P87" s="25">
        <f t="shared" si="17"/>
        <v>8687000</v>
      </c>
      <c r="Q87" s="25">
        <f t="shared" si="18"/>
        <v>121618000</v>
      </c>
    </row>
    <row r="88" spans="1:17" ht="195" x14ac:dyDescent="0.35">
      <c r="A88" s="15">
        <v>81</v>
      </c>
      <c r="B88" s="17" t="s">
        <v>152</v>
      </c>
      <c r="C88" s="20" t="s">
        <v>153</v>
      </c>
      <c r="D88" s="18" t="s">
        <v>180</v>
      </c>
      <c r="E88" s="14">
        <v>15</v>
      </c>
      <c r="F88" s="25">
        <v>10120000</v>
      </c>
      <c r="G88" s="25">
        <v>1922800</v>
      </c>
      <c r="H88" s="25">
        <v>12042800</v>
      </c>
      <c r="I88" s="25">
        <f t="shared" si="13"/>
        <v>180642000</v>
      </c>
      <c r="J88" s="29">
        <v>11400000</v>
      </c>
      <c r="K88" s="29">
        <f t="shared" si="12"/>
        <v>2166000</v>
      </c>
      <c r="L88" s="29">
        <f t="shared" si="14"/>
        <v>13566000</v>
      </c>
      <c r="M88" s="25">
        <f t="shared" si="15"/>
        <v>203490000</v>
      </c>
      <c r="N88" s="25">
        <v>11000000</v>
      </c>
      <c r="O88" s="25">
        <f t="shared" si="16"/>
        <v>2090000</v>
      </c>
      <c r="P88" s="25">
        <f t="shared" si="17"/>
        <v>13090000</v>
      </c>
      <c r="Q88" s="25">
        <f t="shared" si="18"/>
        <v>196350000</v>
      </c>
    </row>
    <row r="89" spans="1:17" ht="39" x14ac:dyDescent="0.35">
      <c r="A89" s="15">
        <v>82</v>
      </c>
      <c r="B89" s="17" t="s">
        <v>154</v>
      </c>
      <c r="C89" s="17" t="s">
        <v>155</v>
      </c>
      <c r="D89" s="18" t="s">
        <v>180</v>
      </c>
      <c r="E89" s="14">
        <v>458</v>
      </c>
      <c r="F89" s="25">
        <v>13177</v>
      </c>
      <c r="G89" s="25">
        <v>2504</v>
      </c>
      <c r="H89" s="25">
        <v>15681</v>
      </c>
      <c r="I89" s="25">
        <f t="shared" si="13"/>
        <v>7181898</v>
      </c>
      <c r="J89" s="29">
        <v>14800</v>
      </c>
      <c r="K89" s="29">
        <f t="shared" si="12"/>
        <v>2812</v>
      </c>
      <c r="L89" s="29">
        <f t="shared" si="14"/>
        <v>17612</v>
      </c>
      <c r="M89" s="25">
        <f t="shared" si="15"/>
        <v>8066296</v>
      </c>
      <c r="N89" s="25">
        <v>14500</v>
      </c>
      <c r="O89" s="25">
        <f t="shared" si="16"/>
        <v>2755</v>
      </c>
      <c r="P89" s="25">
        <f t="shared" si="17"/>
        <v>17255</v>
      </c>
      <c r="Q89" s="25">
        <f t="shared" si="18"/>
        <v>7902790</v>
      </c>
    </row>
    <row r="90" spans="1:17" ht="65" x14ac:dyDescent="0.35">
      <c r="A90" s="15">
        <v>83</v>
      </c>
      <c r="B90" s="17" t="s">
        <v>156</v>
      </c>
      <c r="C90" s="17" t="s">
        <v>157</v>
      </c>
      <c r="D90" s="18" t="s">
        <v>180</v>
      </c>
      <c r="E90" s="14">
        <v>63</v>
      </c>
      <c r="F90" s="25">
        <v>43926</v>
      </c>
      <c r="G90" s="25">
        <v>8346</v>
      </c>
      <c r="H90" s="25">
        <v>52272</v>
      </c>
      <c r="I90" s="25">
        <f t="shared" si="13"/>
        <v>3293136</v>
      </c>
      <c r="J90" s="29">
        <v>49900</v>
      </c>
      <c r="K90" s="29">
        <f t="shared" si="12"/>
        <v>9481</v>
      </c>
      <c r="L90" s="29">
        <f t="shared" si="14"/>
        <v>59381</v>
      </c>
      <c r="M90" s="25">
        <f t="shared" si="15"/>
        <v>3741003</v>
      </c>
      <c r="N90" s="25">
        <v>49000</v>
      </c>
      <c r="O90" s="25">
        <f t="shared" si="16"/>
        <v>9310</v>
      </c>
      <c r="P90" s="25">
        <f t="shared" si="17"/>
        <v>58310</v>
      </c>
      <c r="Q90" s="25">
        <f t="shared" si="18"/>
        <v>3673530</v>
      </c>
    </row>
    <row r="91" spans="1:17" ht="26" x14ac:dyDescent="0.35">
      <c r="A91" s="15">
        <v>84</v>
      </c>
      <c r="B91" s="17" t="s">
        <v>158</v>
      </c>
      <c r="C91" s="17" t="s">
        <v>159</v>
      </c>
      <c r="D91" s="18" t="s">
        <v>180</v>
      </c>
      <c r="E91" s="14">
        <v>72</v>
      </c>
      <c r="F91" s="25">
        <v>231832</v>
      </c>
      <c r="G91" s="25">
        <v>44048</v>
      </c>
      <c r="H91" s="25">
        <v>275880</v>
      </c>
      <c r="I91" s="25">
        <f t="shared" si="13"/>
        <v>19863360</v>
      </c>
      <c r="J91" s="29">
        <v>190000</v>
      </c>
      <c r="K91" s="29">
        <f t="shared" si="12"/>
        <v>36100</v>
      </c>
      <c r="L91" s="29">
        <f t="shared" si="14"/>
        <v>226100</v>
      </c>
      <c r="M91" s="25">
        <f t="shared" si="15"/>
        <v>16279200</v>
      </c>
      <c r="N91" s="25">
        <v>259000</v>
      </c>
      <c r="O91" s="25">
        <f t="shared" si="16"/>
        <v>49210</v>
      </c>
      <c r="P91" s="25">
        <f t="shared" si="17"/>
        <v>308210</v>
      </c>
      <c r="Q91" s="25">
        <f t="shared" si="18"/>
        <v>22191120</v>
      </c>
    </row>
    <row r="92" spans="1:17" ht="104" x14ac:dyDescent="0.35">
      <c r="A92" s="15">
        <v>85</v>
      </c>
      <c r="B92" s="17" t="s">
        <v>160</v>
      </c>
      <c r="C92" s="17" t="s">
        <v>161</v>
      </c>
      <c r="D92" s="18" t="s">
        <v>180</v>
      </c>
      <c r="E92" s="14">
        <v>137</v>
      </c>
      <c r="F92" s="25">
        <v>170824</v>
      </c>
      <c r="G92" s="25">
        <v>32457</v>
      </c>
      <c r="H92" s="25">
        <v>203281</v>
      </c>
      <c r="I92" s="25">
        <f t="shared" si="13"/>
        <v>27849497</v>
      </c>
      <c r="J92" s="29">
        <v>190000</v>
      </c>
      <c r="K92" s="29">
        <f t="shared" si="12"/>
        <v>36100</v>
      </c>
      <c r="L92" s="29">
        <f t="shared" si="14"/>
        <v>226100</v>
      </c>
      <c r="M92" s="25">
        <f t="shared" si="15"/>
        <v>30975700</v>
      </c>
      <c r="N92" s="25">
        <v>155000</v>
      </c>
      <c r="O92" s="25">
        <f t="shared" si="16"/>
        <v>29450</v>
      </c>
      <c r="P92" s="25">
        <f t="shared" si="17"/>
        <v>184450</v>
      </c>
      <c r="Q92" s="25">
        <f t="shared" si="18"/>
        <v>25269650</v>
      </c>
    </row>
    <row r="93" spans="1:17" ht="52" x14ac:dyDescent="0.35">
      <c r="A93" s="15">
        <v>86</v>
      </c>
      <c r="B93" s="17" t="s">
        <v>162</v>
      </c>
      <c r="C93" s="17" t="s">
        <v>163</v>
      </c>
      <c r="D93" s="18" t="s">
        <v>180</v>
      </c>
      <c r="E93" s="14">
        <v>23</v>
      </c>
      <c r="F93" s="25">
        <v>772464</v>
      </c>
      <c r="G93" s="25">
        <v>146768</v>
      </c>
      <c r="H93" s="25">
        <v>919232</v>
      </c>
      <c r="I93" s="25">
        <f t="shared" si="13"/>
        <v>21142336</v>
      </c>
      <c r="J93" s="29">
        <v>900000</v>
      </c>
      <c r="K93" s="30" t="s">
        <v>188</v>
      </c>
      <c r="L93" s="29">
        <f t="shared" si="14"/>
        <v>900000</v>
      </c>
      <c r="M93" s="25">
        <f t="shared" si="15"/>
        <v>20700000</v>
      </c>
      <c r="N93" s="25">
        <v>571000</v>
      </c>
      <c r="O93" s="25">
        <v>0</v>
      </c>
      <c r="P93" s="25">
        <f t="shared" si="17"/>
        <v>571000</v>
      </c>
      <c r="Q93" s="25">
        <f t="shared" si="18"/>
        <v>13133000</v>
      </c>
    </row>
    <row r="94" spans="1:17" ht="26" x14ac:dyDescent="0.35">
      <c r="A94" s="15">
        <v>87</v>
      </c>
      <c r="B94" s="17" t="s">
        <v>164</v>
      </c>
      <c r="C94" s="17" t="s">
        <v>165</v>
      </c>
      <c r="D94" s="18" t="s">
        <v>180</v>
      </c>
      <c r="E94" s="14">
        <v>25</v>
      </c>
      <c r="F94" s="25">
        <v>183024</v>
      </c>
      <c r="G94" s="25">
        <v>34775</v>
      </c>
      <c r="H94" s="25">
        <v>217799</v>
      </c>
      <c r="I94" s="25">
        <f t="shared" si="13"/>
        <v>5444975</v>
      </c>
      <c r="J94" s="29">
        <v>207000</v>
      </c>
      <c r="K94" s="29">
        <f t="shared" ref="K94:K101" si="19">+J94*0.19</f>
        <v>39330</v>
      </c>
      <c r="L94" s="29">
        <f t="shared" si="14"/>
        <v>246330</v>
      </c>
      <c r="M94" s="25">
        <f t="shared" si="15"/>
        <v>6158250</v>
      </c>
      <c r="N94" s="25">
        <v>193000</v>
      </c>
      <c r="O94" s="25">
        <f t="shared" si="16"/>
        <v>36670</v>
      </c>
      <c r="P94" s="25">
        <f t="shared" si="17"/>
        <v>229670</v>
      </c>
      <c r="Q94" s="25">
        <f t="shared" si="18"/>
        <v>5741750</v>
      </c>
    </row>
    <row r="95" spans="1:17" ht="26" x14ac:dyDescent="0.35">
      <c r="A95" s="15">
        <v>88</v>
      </c>
      <c r="B95" s="17" t="s">
        <v>166</v>
      </c>
      <c r="C95" s="17" t="s">
        <v>167</v>
      </c>
      <c r="D95" s="18" t="s">
        <v>180</v>
      </c>
      <c r="E95" s="14">
        <v>3456</v>
      </c>
      <c r="F95" s="25">
        <v>31725</v>
      </c>
      <c r="G95" s="25">
        <v>6028</v>
      </c>
      <c r="H95" s="25">
        <v>37753</v>
      </c>
      <c r="I95" s="25">
        <f t="shared" si="13"/>
        <v>130474368</v>
      </c>
      <c r="J95" s="29">
        <v>26000</v>
      </c>
      <c r="K95" s="29">
        <f t="shared" si="19"/>
        <v>4940</v>
      </c>
      <c r="L95" s="29">
        <f t="shared" si="14"/>
        <v>30940</v>
      </c>
      <c r="M95" s="25">
        <f t="shared" si="15"/>
        <v>106928640</v>
      </c>
      <c r="N95" s="25">
        <v>35500</v>
      </c>
      <c r="O95" s="25">
        <f t="shared" si="16"/>
        <v>6745</v>
      </c>
      <c r="P95" s="25">
        <f t="shared" si="17"/>
        <v>42245</v>
      </c>
      <c r="Q95" s="25">
        <f t="shared" si="18"/>
        <v>145998720</v>
      </c>
    </row>
    <row r="96" spans="1:17" ht="26" x14ac:dyDescent="0.35">
      <c r="A96" s="15">
        <v>89</v>
      </c>
      <c r="B96" s="17" t="s">
        <v>168</v>
      </c>
      <c r="C96" s="17" t="s">
        <v>169</v>
      </c>
      <c r="D96" s="18" t="s">
        <v>180</v>
      </c>
      <c r="E96" s="14">
        <v>20</v>
      </c>
      <c r="F96" s="25">
        <v>116160</v>
      </c>
      <c r="G96" s="25">
        <v>22070</v>
      </c>
      <c r="H96" s="25">
        <v>138230</v>
      </c>
      <c r="I96" s="25">
        <f t="shared" si="13"/>
        <v>2764600</v>
      </c>
      <c r="J96" s="29">
        <v>104000</v>
      </c>
      <c r="K96" s="29">
        <f t="shared" si="19"/>
        <v>19760</v>
      </c>
      <c r="L96" s="29">
        <f t="shared" si="14"/>
        <v>123760</v>
      </c>
      <c r="M96" s="25">
        <f t="shared" si="15"/>
        <v>2475200</v>
      </c>
      <c r="N96" s="25">
        <v>131000</v>
      </c>
      <c r="O96" s="25">
        <f t="shared" si="16"/>
        <v>24890</v>
      </c>
      <c r="P96" s="25">
        <f t="shared" si="17"/>
        <v>155890</v>
      </c>
      <c r="Q96" s="25">
        <f t="shared" si="18"/>
        <v>3117800</v>
      </c>
    </row>
    <row r="97" spans="1:17" ht="26" x14ac:dyDescent="0.35">
      <c r="A97" s="15">
        <v>90</v>
      </c>
      <c r="B97" s="17" t="s">
        <v>170</v>
      </c>
      <c r="C97" s="17" t="s">
        <v>171</v>
      </c>
      <c r="D97" s="18" t="s">
        <v>180</v>
      </c>
      <c r="E97" s="14">
        <v>2</v>
      </c>
      <c r="F97" s="25">
        <v>125840</v>
      </c>
      <c r="G97" s="25">
        <v>23910</v>
      </c>
      <c r="H97" s="25">
        <v>149750</v>
      </c>
      <c r="I97" s="25">
        <f t="shared" si="13"/>
        <v>299500</v>
      </c>
      <c r="J97" s="29">
        <v>108000</v>
      </c>
      <c r="K97" s="29">
        <f t="shared" si="19"/>
        <v>20520</v>
      </c>
      <c r="L97" s="29">
        <f t="shared" si="14"/>
        <v>128520</v>
      </c>
      <c r="M97" s="25">
        <f t="shared" si="15"/>
        <v>257040</v>
      </c>
      <c r="N97" s="25">
        <v>142000</v>
      </c>
      <c r="O97" s="25">
        <f t="shared" si="16"/>
        <v>26980</v>
      </c>
      <c r="P97" s="25">
        <f t="shared" si="17"/>
        <v>168980</v>
      </c>
      <c r="Q97" s="25">
        <f t="shared" si="18"/>
        <v>337960</v>
      </c>
    </row>
    <row r="98" spans="1:17" ht="26" x14ac:dyDescent="0.35">
      <c r="A98" s="15">
        <v>91</v>
      </c>
      <c r="B98" s="17" t="s">
        <v>172</v>
      </c>
      <c r="C98" s="17" t="s">
        <v>173</v>
      </c>
      <c r="D98" s="18" t="s">
        <v>180</v>
      </c>
      <c r="E98" s="14">
        <v>37</v>
      </c>
      <c r="F98" s="25">
        <v>154880</v>
      </c>
      <c r="G98" s="25">
        <v>29427</v>
      </c>
      <c r="H98" s="25">
        <v>184307</v>
      </c>
      <c r="I98" s="25">
        <f t="shared" si="13"/>
        <v>6819359</v>
      </c>
      <c r="J98" s="29">
        <v>175800</v>
      </c>
      <c r="K98" s="29">
        <f t="shared" si="19"/>
        <v>33402</v>
      </c>
      <c r="L98" s="29">
        <f t="shared" si="14"/>
        <v>209202</v>
      </c>
      <c r="M98" s="25">
        <f t="shared" si="15"/>
        <v>7740474</v>
      </c>
      <c r="N98" s="25">
        <v>175000</v>
      </c>
      <c r="O98" s="25">
        <f t="shared" si="16"/>
        <v>33250</v>
      </c>
      <c r="P98" s="25">
        <f t="shared" si="17"/>
        <v>208250</v>
      </c>
      <c r="Q98" s="25">
        <f t="shared" si="18"/>
        <v>7705250</v>
      </c>
    </row>
    <row r="99" spans="1:17" ht="52" x14ac:dyDescent="0.35">
      <c r="A99" s="15">
        <v>92</v>
      </c>
      <c r="B99" s="17" t="s">
        <v>174</v>
      </c>
      <c r="C99" s="17" t="s">
        <v>175</v>
      </c>
      <c r="D99" s="18" t="s">
        <v>180</v>
      </c>
      <c r="E99" s="14">
        <v>22</v>
      </c>
      <c r="F99" s="25">
        <v>341647</v>
      </c>
      <c r="G99" s="25">
        <v>64913</v>
      </c>
      <c r="H99" s="25">
        <v>406560</v>
      </c>
      <c r="I99" s="25">
        <f t="shared" si="13"/>
        <v>8944320</v>
      </c>
      <c r="J99" s="29">
        <v>388230</v>
      </c>
      <c r="K99" s="29">
        <f t="shared" si="19"/>
        <v>73763.7</v>
      </c>
      <c r="L99" s="29">
        <f t="shared" si="14"/>
        <v>461993.7</v>
      </c>
      <c r="M99" s="25">
        <f t="shared" si="15"/>
        <v>10163861.4</v>
      </c>
      <c r="N99" s="25">
        <v>388000</v>
      </c>
      <c r="O99" s="25">
        <f t="shared" si="16"/>
        <v>73720</v>
      </c>
      <c r="P99" s="25">
        <f t="shared" si="17"/>
        <v>461720</v>
      </c>
      <c r="Q99" s="25">
        <f t="shared" si="18"/>
        <v>10157840</v>
      </c>
    </row>
    <row r="100" spans="1:17" ht="52" x14ac:dyDescent="0.35">
      <c r="A100" s="15">
        <v>93</v>
      </c>
      <c r="B100" s="17" t="s">
        <v>176</v>
      </c>
      <c r="C100" s="17" t="s">
        <v>177</v>
      </c>
      <c r="D100" s="18" t="s">
        <v>180</v>
      </c>
      <c r="E100" s="14">
        <v>14</v>
      </c>
      <c r="F100" s="25">
        <v>808280</v>
      </c>
      <c r="G100" s="25">
        <v>153573</v>
      </c>
      <c r="H100" s="25">
        <v>961853</v>
      </c>
      <c r="I100" s="25">
        <f t="shared" si="13"/>
        <v>13465942</v>
      </c>
      <c r="J100" s="29">
        <v>917000</v>
      </c>
      <c r="K100" s="29">
        <f t="shared" si="19"/>
        <v>174230</v>
      </c>
      <c r="L100" s="29">
        <f t="shared" si="14"/>
        <v>1091230</v>
      </c>
      <c r="M100" s="25">
        <f t="shared" si="15"/>
        <v>15277220</v>
      </c>
      <c r="N100" s="25">
        <v>890000</v>
      </c>
      <c r="O100" s="25">
        <f t="shared" si="16"/>
        <v>169100</v>
      </c>
      <c r="P100" s="25">
        <f t="shared" si="17"/>
        <v>1059100</v>
      </c>
      <c r="Q100" s="25">
        <f t="shared" si="18"/>
        <v>14827400</v>
      </c>
    </row>
    <row r="101" spans="1:17" x14ac:dyDescent="0.35">
      <c r="A101" s="14">
        <v>94</v>
      </c>
      <c r="B101" s="17" t="s">
        <v>178</v>
      </c>
      <c r="C101" s="17" t="s">
        <v>179</v>
      </c>
      <c r="D101" s="18" t="s">
        <v>180</v>
      </c>
      <c r="E101" s="14">
        <v>78</v>
      </c>
      <c r="F101" s="25">
        <v>52060</v>
      </c>
      <c r="G101" s="25">
        <v>9891</v>
      </c>
      <c r="H101" s="25">
        <v>61951</v>
      </c>
      <c r="I101" s="25">
        <f t="shared" si="13"/>
        <v>4832178</v>
      </c>
      <c r="J101" s="29">
        <v>59000</v>
      </c>
      <c r="K101" s="29">
        <f t="shared" si="19"/>
        <v>11210</v>
      </c>
      <c r="L101" s="29">
        <f t="shared" si="14"/>
        <v>70210</v>
      </c>
      <c r="M101" s="25">
        <f t="shared" si="15"/>
        <v>5476380</v>
      </c>
      <c r="N101" s="25">
        <v>50000</v>
      </c>
      <c r="O101" s="25">
        <f t="shared" si="16"/>
        <v>9500</v>
      </c>
      <c r="P101" s="25">
        <f t="shared" si="17"/>
        <v>59500</v>
      </c>
      <c r="Q101" s="25">
        <f t="shared" si="18"/>
        <v>4641000</v>
      </c>
    </row>
    <row r="102" spans="1:17" x14ac:dyDescent="0.35">
      <c r="A102" s="16"/>
      <c r="B102" s="7"/>
      <c r="C102" s="8" t="s">
        <v>8</v>
      </c>
      <c r="D102" s="9"/>
      <c r="E102" s="10"/>
      <c r="F102" s="11"/>
      <c r="G102" s="11"/>
      <c r="H102" s="12"/>
      <c r="I102" s="13">
        <f>SUM(I8:I101)</f>
        <v>1703011299</v>
      </c>
      <c r="J102" s="10"/>
      <c r="K102" s="11"/>
      <c r="L102" s="11"/>
      <c r="M102" s="31">
        <f>SUM(M8:M101)</f>
        <v>1675136151.8000002</v>
      </c>
      <c r="N102" s="10"/>
      <c r="O102" s="11"/>
      <c r="P102" s="11"/>
      <c r="Q102" s="13">
        <f>SUM(Q8:Q101)</f>
        <v>1693777952.1199999</v>
      </c>
    </row>
    <row r="103" spans="1:17" x14ac:dyDescent="0.35">
      <c r="A103" s="1"/>
      <c r="B103" s="4"/>
      <c r="C103" s="1"/>
      <c r="D103" s="3"/>
      <c r="E103" s="1"/>
      <c r="F103" s="1"/>
      <c r="G103" s="1"/>
      <c r="H103" s="1"/>
      <c r="I103" s="1"/>
    </row>
  </sheetData>
  <mergeCells count="7">
    <mergeCell ref="J6:M6"/>
    <mergeCell ref="N6:Q6"/>
    <mergeCell ref="A6:E6"/>
    <mergeCell ref="F6:I6"/>
    <mergeCell ref="A1:I1"/>
    <mergeCell ref="A2:I2"/>
    <mergeCell ref="A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Luisa Maria Hurtado</cp:lastModifiedBy>
  <dcterms:created xsi:type="dcterms:W3CDTF">2020-11-23T12:35:08Z</dcterms:created>
  <dcterms:modified xsi:type="dcterms:W3CDTF">2021-02-26T20:36:33Z</dcterms:modified>
</cp:coreProperties>
</file>