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2\CONVOCATORIA PÚBLICA\C.P 08 - KITS\"/>
    </mc:Choice>
  </mc:AlternateContent>
  <bookViews>
    <workbookView xWindow="0" yWindow="0" windowWidth="27390" windowHeight="1230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11" i="1" l="1"/>
  <c r="AL12" i="1"/>
  <c r="AL13" i="1"/>
  <c r="AL14" i="1"/>
  <c r="AI11" i="1"/>
  <c r="AI12" i="1"/>
  <c r="AI13" i="1"/>
  <c r="AI14" i="1"/>
  <c r="AL10" i="1"/>
  <c r="AI10" i="1"/>
  <c r="AE11" i="1" l="1"/>
  <c r="AE12" i="1"/>
  <c r="AE13" i="1"/>
  <c r="AE14" i="1"/>
  <c r="AB11" i="1"/>
  <c r="AB12" i="1"/>
  <c r="AB13" i="1"/>
  <c r="AB14" i="1"/>
  <c r="AE10" i="1"/>
  <c r="AB10" i="1"/>
  <c r="U11" i="1" l="1"/>
  <c r="W11" i="1"/>
  <c r="X11" i="1" s="1"/>
  <c r="U12" i="1"/>
  <c r="W12" i="1"/>
  <c r="X12" i="1" s="1"/>
  <c r="U13" i="1"/>
  <c r="W13" i="1"/>
  <c r="X13" i="1" s="1"/>
  <c r="U14" i="1"/>
  <c r="W14" i="1"/>
  <c r="X14" i="1" s="1"/>
  <c r="X10" i="1"/>
  <c r="U10" i="1"/>
  <c r="W10" i="1"/>
  <c r="N11" i="1" l="1"/>
  <c r="N12" i="1"/>
  <c r="N13" i="1"/>
  <c r="N14" i="1"/>
  <c r="N10" i="1"/>
  <c r="P10" i="1"/>
  <c r="Q10" i="1" s="1"/>
  <c r="G10" i="1" l="1"/>
  <c r="I10" i="1"/>
  <c r="J10" i="1" s="1"/>
  <c r="G11" i="1"/>
  <c r="I11" i="1"/>
  <c r="J11" i="1"/>
  <c r="G12" i="1"/>
  <c r="I12" i="1"/>
  <c r="J12" i="1" s="1"/>
  <c r="G13" i="1"/>
  <c r="I13" i="1"/>
  <c r="J13" i="1" s="1"/>
  <c r="G14" i="1"/>
  <c r="I14" i="1"/>
  <c r="J14" i="1" s="1"/>
  <c r="AK10" i="1" l="1"/>
  <c r="AK11" i="1"/>
  <c r="AK12" i="1"/>
  <c r="AK13" i="1"/>
  <c r="AK14" i="1"/>
  <c r="AD10" i="1"/>
  <c r="P11" i="1"/>
  <c r="Q11" i="1" s="1"/>
  <c r="AD11" i="1"/>
  <c r="P12" i="1"/>
  <c r="Q12" i="1" s="1"/>
  <c r="AD12" i="1"/>
  <c r="P13" i="1"/>
  <c r="Q13" i="1" s="1"/>
  <c r="AD13" i="1"/>
  <c r="P14" i="1"/>
  <c r="Q14" i="1" s="1"/>
  <c r="AD14" i="1"/>
  <c r="Q15" i="1" l="1"/>
  <c r="AL15" i="1"/>
  <c r="X15" i="1"/>
  <c r="AE15" i="1"/>
  <c r="J15" i="1"/>
</calcChain>
</file>

<file path=xl/sharedStrings.xml><?xml version="1.0" encoding="utf-8"?>
<sst xmlns="http://schemas.openxmlformats.org/spreadsheetml/2006/main" count="105" uniqueCount="40">
  <si>
    <t xml:space="preserve">UNIVERSIDAD TECNOLOGICA  DE PEREIRA </t>
  </si>
  <si>
    <t>CONVOCATORIA PÚBLICA No. 08 de 2022 
COMPRA DE KITS EN EL MARCO DEL CONTRATO INTERADMINISTRATIVO 9962021 SUSCRITO ENTRE LA UNIVERSIDAD Y LA AGENCIA DE DESARROLLO RURAL CON CÓDIGO DE PROYECTO 511-23-123-79</t>
  </si>
  <si>
    <t>ÍTEM 1 - KITS PROYECTO 511-23-123-79</t>
  </si>
  <si>
    <t>SUBÍTEM</t>
  </si>
  <si>
    <t xml:space="preserve">NOMBRE ELEMENTO </t>
  </si>
  <si>
    <t xml:space="preserve">ESPECIFICACION </t>
  </si>
  <si>
    <t>CANTIDAD TOTAL</t>
  </si>
  <si>
    <t>DESCRIPCIÓN  Y ESPECIFICACIONES OFERTADAS</t>
  </si>
  <si>
    <t xml:space="preserve">VALOR UNITARIO 
SIN IVA
</t>
  </si>
  <si>
    <t xml:space="preserve">VALOR TOTAL 
SIN IVA
</t>
  </si>
  <si>
    <r>
      <t xml:space="preserve">PORCENTAJE IVA 
</t>
    </r>
    <r>
      <rPr>
        <b/>
        <sz val="11"/>
        <rFont val="Arial"/>
        <family val="2"/>
      </rPr>
      <t>( % )</t>
    </r>
  </si>
  <si>
    <t>VALOR  UNITARIO CON IVA</t>
  </si>
  <si>
    <t xml:space="preserve">VALOR TOTAL CON IVA INCLUIDO 
</t>
  </si>
  <si>
    <t>TIEMPO DE ENTREGA (DIAS CALENDARIO)</t>
  </si>
  <si>
    <t>Termo Impreso Uv</t>
  </si>
  <si>
    <r>
      <t xml:space="preserve"> Botilito en PVC atóxico con tapa en ABS super resistente, con empaqueindividual. Personalizado en uv, medida aproximada 22 cm x 6.5 cm diametro, capacidad 610 ml. </t>
    </r>
    <r>
      <rPr>
        <b/>
        <sz val="11"/>
        <color theme="1"/>
        <rFont val="Calibri"/>
        <family val="2"/>
        <scheme val="minor"/>
      </rPr>
      <t>Segun diseño publicado.</t>
    </r>
  </si>
  <si>
    <t xml:space="preserve">Morral Con Bordados </t>
  </si>
  <si>
    <r>
      <t xml:space="preserve">Morral fabricado en lona HTR 600. Medidas aproximadamente 40x30x 14.Compartimento principal con doble cierre. Compartimento secundario con doble cierre. Bolsillo enfrente, bolsillos laterales en malla (Para termo), cargaderas impermeables, acolchado en la parte trasera. </t>
    </r>
    <r>
      <rPr>
        <b/>
        <sz val="11"/>
        <color theme="1"/>
        <rFont val="Calibri"/>
        <family val="2"/>
        <scheme val="minor"/>
      </rPr>
      <t xml:space="preserve">Se debe cumplir con el diseño y bordados solicitados y publicados. </t>
    </r>
  </si>
  <si>
    <t>Libreta</t>
  </si>
  <si>
    <t xml:space="preserve">Tamaño media carta cerrado, 100 paginas internas en bond 75 gr impresas a 1 tinta, portada y contraportada en propalcote 300 gr 4x1 tintas, acabado argollado espiral en lomo izquierdo. </t>
  </si>
  <si>
    <t>Cartilla</t>
  </si>
  <si>
    <r>
      <rPr>
        <b/>
        <sz val="11"/>
        <color theme="1"/>
        <rFont val="Calibri"/>
        <family val="2"/>
        <scheme val="minor"/>
      </rPr>
      <t xml:space="preserve">Tamaño: </t>
    </r>
    <r>
      <rPr>
        <sz val="11"/>
        <color theme="1"/>
        <rFont val="Calibri"/>
        <family val="2"/>
        <scheme val="minor"/>
      </rPr>
      <t xml:space="preserve">media carta (cerrado) 13,97cm x 21,59 cm
</t>
    </r>
    <r>
      <rPr>
        <b/>
        <sz val="11"/>
        <color theme="1"/>
        <rFont val="Calibri"/>
        <family val="2"/>
        <scheme val="minor"/>
      </rPr>
      <t>Cantidad de páginas:</t>
    </r>
    <r>
      <rPr>
        <sz val="11"/>
        <color theme="1"/>
        <rFont val="Calibri"/>
        <family val="2"/>
        <scheme val="minor"/>
      </rPr>
      <t xml:space="preserve"> 32 (incluye portada y contraportada) 
</t>
    </r>
    <r>
      <rPr>
        <b/>
        <sz val="11"/>
        <color theme="1"/>
        <rFont val="Calibri"/>
        <family val="2"/>
        <scheme val="minor"/>
      </rPr>
      <t>Papel:</t>
    </r>
    <r>
      <rPr>
        <sz val="11"/>
        <color theme="1"/>
        <rFont val="Calibri"/>
        <family val="2"/>
        <scheme val="minor"/>
      </rPr>
      <t xml:space="preserve"> Portada y contraportada: Propalcote 300 gramos
Páginas internas en papel Bond de 150 gramos
</t>
    </r>
    <r>
      <rPr>
        <b/>
        <sz val="11"/>
        <color theme="1"/>
        <rFont val="Calibri"/>
        <family val="2"/>
        <scheme val="minor"/>
      </rPr>
      <t>Impresión:</t>
    </r>
    <r>
      <rPr>
        <sz val="11"/>
        <color theme="1"/>
        <rFont val="Calibri"/>
        <family val="2"/>
        <scheme val="minor"/>
      </rPr>
      <t xml:space="preserve"> Portada y contraportada: Tintas 4x4
</t>
    </r>
    <r>
      <rPr>
        <b/>
        <sz val="11"/>
        <color theme="1"/>
        <rFont val="Calibri"/>
        <family val="2"/>
        <scheme val="minor"/>
      </rPr>
      <t>Páginas internas impresión:</t>
    </r>
    <r>
      <rPr>
        <sz val="11"/>
        <color theme="1"/>
        <rFont val="Calibri"/>
        <family val="2"/>
        <scheme val="minor"/>
      </rPr>
      <t xml:space="preserve"> 4x4 tintas
</t>
    </r>
    <r>
      <rPr>
        <b/>
        <sz val="11"/>
        <color theme="1"/>
        <rFont val="Calibri"/>
        <family val="2"/>
        <scheme val="minor"/>
      </rPr>
      <t xml:space="preserve">Acabado: </t>
    </r>
    <r>
      <rPr>
        <sz val="11"/>
        <color theme="1"/>
        <rFont val="Calibri"/>
        <family val="2"/>
        <scheme val="minor"/>
      </rPr>
      <t>Cosido al lomo con gancho</t>
    </r>
  </si>
  <si>
    <t xml:space="preserve">Memoria Usb </t>
  </si>
  <si>
    <r>
      <t xml:space="preserve">Memoria USB, tipo tarjeta de crédito personalizada en uv, capacidad 32gb, material plástico, alta velocidad, medida aproximada 8.5x5.4x0.3 cms. </t>
    </r>
    <r>
      <rPr>
        <b/>
        <sz val="11"/>
        <color theme="1"/>
        <rFont val="Calibri"/>
        <family val="2"/>
        <scheme val="minor"/>
      </rPr>
      <t xml:space="preserve">Marcadas con logo. </t>
    </r>
  </si>
  <si>
    <t>TOTAL OFERTA KITS</t>
  </si>
  <si>
    <t>CUADRO COMPARATIVO OFERTAS</t>
  </si>
  <si>
    <t>EMPRESA</t>
  </si>
  <si>
    <t>30 DIAS CALENDARIO</t>
  </si>
  <si>
    <t>BIGSIGNS PUBLICIDAD SAS / NIT 901.228.759-1</t>
  </si>
  <si>
    <t xml:space="preserve"> Botilito en PVC atóxico con tapa en ABS super resistente, con empaqueindividual. Personalizado en uv, medida aproximada 22 cm x 6.5 cm diametro, capacidad 610 ml. Segun diseño publicado.</t>
  </si>
  <si>
    <t xml:space="preserve">Morral fabricado en lona HTR 600. Medidas aproximadamente 40x30x 14.Compartimento principal con doble cierre. Compartimento secundario con doble cierre. Bolsillo enfrente, bolsillos laterales en malla (Para termo), cargaderas impermeables, acolchado en la parte trasera. Se debe cumplir con el diseño y bordados solicitados y publicados. </t>
  </si>
  <si>
    <t>Tamaño: media carta (cerrado) 13,97cm x 21,59 cm
Cantidad de páginas: 32 (incluye portada y contraportada) 
Papel: Portada y contraportada: Propalcote 300 gramos
Páginas internas en papel Bond de 150 gramos
Impresión: Portada y contraportada: Tintas 4x4
Páginas internas impresión: 4x4 tintas
Acabado: Cosido al lomo con gancho</t>
  </si>
  <si>
    <t xml:space="preserve">Memoria USB, tipo tarjeta de crédito personalizada en uv, capacidad 32gb, material plástico, alta velocidad, medida aproximada 8.5x5.4x0.3 cms. Marcadas con logo. </t>
  </si>
  <si>
    <t>BLANCO Y NEGRO PUBLICIDAD Y ESTRATEGIA SAS    NIT 900941108-7</t>
  </si>
  <si>
    <t>FACTOR INK S.A.S    NIT 900.951.622-6</t>
  </si>
  <si>
    <t>30 DIAS CALENDARIO - SI SUPERAR EL 10/12/2022</t>
  </si>
  <si>
    <t>SIGNAL MARKETING S.A.S 800226923-6</t>
  </si>
  <si>
    <t>20 DÍAS</t>
  </si>
  <si>
    <t>SUFORMA S.A.S.   NIT 816,006,411-1</t>
  </si>
  <si>
    <t>29 Días sin exceder el 10 de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</si>
</sst>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4" formatCode="_-&quot;$&quot;\ * #,##0.00_-;\-&quot;$&quot;\ * #,##0.00_-;_-&quot;$&quot;\ * &quot;-&quot;??_-;_-@_-"/>
    <numFmt numFmtId="43" formatCode="_-* #,##0.00_-;\-* #,##0.00_-;_-* &quot;-&quot;??_-;_-@_-"/>
    <numFmt numFmtId="164" formatCode="_-* #,##0_-;\-* #,##0_-;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font>
    <font>
      <sz val="10"/>
      <color rgb="FF000000"/>
      <name val="Calibri"/>
      <family val="2"/>
    </font>
    <font>
      <b/>
      <sz val="8"/>
      <name val="Calibri"/>
      <family val="2"/>
    </font>
    <font>
      <sz val="11"/>
      <color rgb="FF000000"/>
      <name val="Calibri"/>
      <family val="2"/>
    </font>
    <font>
      <b/>
      <sz val="1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rgb="FF000000"/>
      </patternFill>
    </fill>
    <fill>
      <patternFill patternType="solid">
        <fgColor theme="0" tint="-0.14999847407452621"/>
        <bgColor rgb="FFD9EAD3"/>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1" fontId="6" fillId="0" borderId="0" applyFont="0" applyFill="0" applyBorder="0" applyAlignment="0" applyProtection="0"/>
    <xf numFmtId="0" fontId="6" fillId="0" borderId="0"/>
  </cellStyleXfs>
  <cellXfs count="30">
    <xf numFmtId="0" fontId="0" fillId="0" borderId="0" xfId="0"/>
    <xf numFmtId="0" fontId="4" fillId="0" borderId="0" xfId="0" applyFont="1" applyAlignment="1">
      <alignment horizontal="left" vertical="top"/>
    </xf>
    <xf numFmtId="3" fontId="5" fillId="3" borderId="1" xfId="3" applyNumberFormat="1" applyFont="1" applyFill="1" applyBorder="1" applyAlignment="1" applyProtection="1">
      <alignment horizontal="center" vertical="center" wrapText="1"/>
    </xf>
    <xf numFmtId="0" fontId="5" fillId="4" borderId="1" xfId="0"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41" fontId="5" fillId="5" borderId="1" xfId="4" applyFont="1" applyFill="1" applyBorder="1" applyAlignment="1" applyProtection="1">
      <alignment horizontal="center" vertical="center" wrapText="1"/>
      <protection locked="0"/>
    </xf>
    <xf numFmtId="3" fontId="5" fillId="5" borderId="1" xfId="5" applyNumberFormat="1"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1" xfId="0" applyBorder="1" applyAlignment="1">
      <alignment horizontal="left" vertical="center" wrapText="1"/>
    </xf>
    <xf numFmtId="164" fontId="0" fillId="0" borderId="1" xfId="1" applyNumberFormat="1" applyFont="1" applyBorder="1" applyAlignment="1">
      <alignment horizontal="center" vertical="center" wrapText="1"/>
    </xf>
    <xf numFmtId="0" fontId="0" fillId="0" borderId="1" xfId="0" applyBorder="1"/>
    <xf numFmtId="0" fontId="0" fillId="0" borderId="1" xfId="0" applyBorder="1" applyAlignment="1">
      <alignment horizontal="center" vertical="center"/>
    </xf>
    <xf numFmtId="9" fontId="0" fillId="0" borderId="1" xfId="3" applyFont="1" applyBorder="1" applyAlignment="1">
      <alignment horizontal="center" vertical="center"/>
    </xf>
    <xf numFmtId="0" fontId="2" fillId="0" borderId="0" xfId="0" applyFont="1" applyAlignment="1">
      <alignment horizontal="left"/>
    </xf>
    <xf numFmtId="0" fontId="2" fillId="0" borderId="1" xfId="0" applyFont="1" applyBorder="1" applyAlignment="1"/>
    <xf numFmtId="0" fontId="2" fillId="0" borderId="0" xfId="0" applyFont="1" applyBorder="1" applyAlignment="1"/>
    <xf numFmtId="164" fontId="0" fillId="0" borderId="1" xfId="1" applyNumberFormat="1" applyFont="1" applyBorder="1" applyAlignment="1">
      <alignment horizontal="center" vertical="center"/>
    </xf>
    <xf numFmtId="164" fontId="2" fillId="0" borderId="1" xfId="1" applyNumberFormat="1" applyFont="1" applyBorder="1" applyAlignment="1">
      <alignment horizontal="center"/>
    </xf>
    <xf numFmtId="0" fontId="0" fillId="0" borderId="1" xfId="0" applyBorder="1" applyAlignment="1">
      <alignment wrapText="1"/>
    </xf>
    <xf numFmtId="9" fontId="0" fillId="0" borderId="0" xfId="3" applyFont="1"/>
    <xf numFmtId="9" fontId="5" fillId="5" borderId="1" xfId="3" applyFont="1" applyFill="1" applyBorder="1" applyAlignment="1" applyProtection="1">
      <alignment horizontal="center" vertical="center" wrapText="1"/>
      <protection locked="0"/>
    </xf>
    <xf numFmtId="9" fontId="2" fillId="0" borderId="0" xfId="3" applyFont="1" applyBorder="1" applyAlignment="1"/>
    <xf numFmtId="44" fontId="2" fillId="0" borderId="1" xfId="2" applyNumberFormat="1" applyFont="1" applyFill="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xf>
    <xf numFmtId="0" fontId="3" fillId="2" borderId="0" xfId="0" applyFont="1" applyFill="1" applyAlignment="1" applyProtection="1">
      <alignment horizontal="center"/>
      <protection locked="0"/>
    </xf>
    <xf numFmtId="0" fontId="3" fillId="2" borderId="0" xfId="0" applyFont="1" applyFill="1" applyAlignment="1" applyProtection="1">
      <alignment horizontal="center" vertical="center" wrapText="1"/>
      <protection locked="0"/>
    </xf>
    <xf numFmtId="0" fontId="3" fillId="2" borderId="0" xfId="0" applyFont="1" applyFill="1" applyBorder="1" applyAlignment="1" applyProtection="1">
      <alignment horizontal="left"/>
      <protection locked="0"/>
    </xf>
    <xf numFmtId="0" fontId="2" fillId="0" borderId="0" xfId="0" applyFont="1" applyAlignment="1">
      <alignment horizontal="left"/>
    </xf>
  </cellXfs>
  <cellStyles count="6">
    <cellStyle name="Millares" xfId="1" builtinId="3"/>
    <cellStyle name="Millares [0] 2" xfId="4"/>
    <cellStyle name="Moneda" xfId="2" builtinId="4"/>
    <cellStyle name="Normal" xfId="0" builtinId="0"/>
    <cellStyle name="Normal 2" xfId="5"/>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5"/>
  <sheetViews>
    <sheetView tabSelected="1" workbookViewId="0">
      <selection activeCell="AI14" sqref="AI14"/>
    </sheetView>
  </sheetViews>
  <sheetFormatPr baseColWidth="10" defaultRowHeight="15" x14ac:dyDescent="0.25"/>
  <cols>
    <col min="1" max="1" width="7.42578125" customWidth="1"/>
    <col min="2" max="2" width="17.85546875" customWidth="1"/>
    <col min="3" max="3" width="74" customWidth="1"/>
    <col min="5" max="5" width="30.140625" customWidth="1"/>
    <col min="6" max="6" width="12.28515625" bestFit="1" customWidth="1"/>
    <col min="7" max="7" width="15.140625" bestFit="1" customWidth="1"/>
    <col min="8" max="8" width="9.5703125" bestFit="1" customWidth="1"/>
    <col min="9" max="9" width="12" customWidth="1"/>
    <col min="10" max="10" width="15.140625" bestFit="1" customWidth="1"/>
    <col min="11" max="11" width="14.42578125" bestFit="1" customWidth="1"/>
    <col min="12" max="12" width="31.28515625" customWidth="1"/>
    <col min="14" max="14" width="15.140625" bestFit="1" customWidth="1"/>
    <col min="15" max="16" width="11.5703125" bestFit="1" customWidth="1"/>
    <col min="17" max="17" width="15.140625" bestFit="1" customWidth="1"/>
    <col min="19" max="19" width="38.28515625" customWidth="1"/>
    <col min="21" max="21" width="12.5703125" bestFit="1" customWidth="1"/>
    <col min="24" max="24" width="16.85546875" bestFit="1" customWidth="1"/>
    <col min="25" max="25" width="12.85546875" customWidth="1"/>
    <col min="26" max="26" width="32.7109375" customWidth="1"/>
    <col min="28" max="28" width="15.140625" bestFit="1" customWidth="1"/>
    <col min="29" max="30" width="11.5703125" bestFit="1" customWidth="1"/>
    <col min="31" max="31" width="15.140625" bestFit="1" customWidth="1"/>
    <col min="33" max="33" width="26" customWidth="1"/>
    <col min="35" max="35" width="15.140625" bestFit="1" customWidth="1"/>
    <col min="36" max="36" width="11.5703125" style="19" bestFit="1" customWidth="1"/>
    <col min="37" max="37" width="11.5703125" bestFit="1" customWidth="1"/>
    <col min="38" max="38" width="15.140625" bestFit="1" customWidth="1"/>
  </cols>
  <sheetData>
    <row r="1" spans="1:39" x14ac:dyDescent="0.25">
      <c r="A1" s="26" t="s">
        <v>0</v>
      </c>
      <c r="B1" s="26"/>
      <c r="C1" s="26"/>
      <c r="D1" s="26"/>
      <c r="E1" s="26"/>
      <c r="F1" s="26"/>
      <c r="G1" s="26"/>
      <c r="H1" s="26"/>
      <c r="I1" s="26"/>
      <c r="J1" s="26"/>
      <c r="K1" s="26"/>
    </row>
    <row r="2" spans="1:39" ht="39" customHeight="1" x14ac:dyDescent="0.25">
      <c r="A2" s="27" t="s">
        <v>1</v>
      </c>
      <c r="B2" s="27"/>
      <c r="C2" s="27"/>
      <c r="D2" s="27"/>
      <c r="E2" s="27"/>
      <c r="F2" s="27"/>
      <c r="G2" s="27"/>
      <c r="H2" s="27"/>
      <c r="I2" s="27"/>
      <c r="J2" s="27"/>
      <c r="K2" s="27"/>
    </row>
    <row r="3" spans="1:39" x14ac:dyDescent="0.25">
      <c r="A3" s="26" t="s">
        <v>25</v>
      </c>
      <c r="B3" s="26"/>
      <c r="C3" s="26"/>
      <c r="D3" s="26"/>
      <c r="E3" s="26"/>
      <c r="F3" s="26"/>
      <c r="G3" s="26"/>
      <c r="H3" s="26"/>
      <c r="I3" s="26"/>
      <c r="J3" s="26"/>
      <c r="K3" s="26"/>
    </row>
    <row r="4" spans="1:39" x14ac:dyDescent="0.25">
      <c r="A4" s="28"/>
      <c r="B4" s="28"/>
      <c r="C4" s="28"/>
      <c r="D4" s="28"/>
      <c r="E4" s="28"/>
      <c r="F4" s="1"/>
      <c r="G4" s="1"/>
      <c r="H4" s="1"/>
      <c r="I4" s="1"/>
      <c r="J4" s="1"/>
      <c r="K4" s="1"/>
    </row>
    <row r="5" spans="1:39" x14ac:dyDescent="0.25">
      <c r="A5" s="26"/>
      <c r="B5" s="26"/>
      <c r="C5" s="26"/>
      <c r="D5" s="26"/>
      <c r="E5" s="26"/>
      <c r="F5" s="26"/>
      <c r="G5" s="26"/>
      <c r="H5" s="26"/>
      <c r="I5" s="26"/>
      <c r="J5" s="26"/>
      <c r="K5" s="26"/>
    </row>
    <row r="6" spans="1:39" x14ac:dyDescent="0.25">
      <c r="A6" s="29" t="s">
        <v>2</v>
      </c>
      <c r="B6" s="29"/>
      <c r="C6" s="29"/>
    </row>
    <row r="7" spans="1:39" x14ac:dyDescent="0.25">
      <c r="A7" s="13"/>
      <c r="B7" s="13"/>
      <c r="C7" s="13"/>
    </row>
    <row r="8" spans="1:39" x14ac:dyDescent="0.25">
      <c r="A8" s="25" t="s">
        <v>26</v>
      </c>
      <c r="B8" s="25"/>
      <c r="C8" s="25"/>
      <c r="D8" s="25"/>
      <c r="E8" s="22" t="s">
        <v>28</v>
      </c>
      <c r="F8" s="22"/>
      <c r="G8" s="22"/>
      <c r="H8" s="22"/>
      <c r="I8" s="22"/>
      <c r="J8" s="22"/>
      <c r="K8" s="22"/>
      <c r="L8" s="22" t="s">
        <v>33</v>
      </c>
      <c r="M8" s="22"/>
      <c r="N8" s="22"/>
      <c r="O8" s="22"/>
      <c r="P8" s="22"/>
      <c r="Q8" s="22"/>
      <c r="R8" s="22"/>
      <c r="S8" s="22" t="s">
        <v>34</v>
      </c>
      <c r="T8" s="22"/>
      <c r="U8" s="22"/>
      <c r="V8" s="22"/>
      <c r="W8" s="22"/>
      <c r="X8" s="22"/>
      <c r="Y8" s="22"/>
      <c r="Z8" s="22" t="s">
        <v>36</v>
      </c>
      <c r="AA8" s="22"/>
      <c r="AB8" s="22"/>
      <c r="AC8" s="22"/>
      <c r="AD8" s="22"/>
      <c r="AE8" s="22"/>
      <c r="AF8" s="22"/>
      <c r="AG8" s="22" t="s">
        <v>38</v>
      </c>
      <c r="AH8" s="22"/>
      <c r="AI8" s="22"/>
      <c r="AJ8" s="22"/>
      <c r="AK8" s="22"/>
      <c r="AL8" s="22"/>
      <c r="AM8" s="22"/>
    </row>
    <row r="9" spans="1:39" ht="45" x14ac:dyDescent="0.25">
      <c r="A9" s="2" t="s">
        <v>3</v>
      </c>
      <c r="B9" s="2" t="s">
        <v>4</v>
      </c>
      <c r="C9" s="2" t="s">
        <v>5</v>
      </c>
      <c r="D9" s="3" t="s">
        <v>6</v>
      </c>
      <c r="E9" s="4" t="s">
        <v>7</v>
      </c>
      <c r="F9" s="4" t="s">
        <v>8</v>
      </c>
      <c r="G9" s="4" t="s">
        <v>9</v>
      </c>
      <c r="H9" s="5" t="s">
        <v>10</v>
      </c>
      <c r="I9" s="5" t="s">
        <v>11</v>
      </c>
      <c r="J9" s="5" t="s">
        <v>12</v>
      </c>
      <c r="K9" s="6" t="s">
        <v>13</v>
      </c>
      <c r="L9" s="4" t="s">
        <v>7</v>
      </c>
      <c r="M9" s="4" t="s">
        <v>8</v>
      </c>
      <c r="N9" s="4" t="s">
        <v>9</v>
      </c>
      <c r="O9" s="5" t="s">
        <v>10</v>
      </c>
      <c r="P9" s="5" t="s">
        <v>11</v>
      </c>
      <c r="Q9" s="5" t="s">
        <v>12</v>
      </c>
      <c r="R9" s="6" t="s">
        <v>13</v>
      </c>
      <c r="S9" s="4" t="s">
        <v>7</v>
      </c>
      <c r="T9" s="4" t="s">
        <v>8</v>
      </c>
      <c r="U9" s="4" t="s">
        <v>9</v>
      </c>
      <c r="V9" s="5" t="s">
        <v>10</v>
      </c>
      <c r="W9" s="5" t="s">
        <v>11</v>
      </c>
      <c r="X9" s="5" t="s">
        <v>12</v>
      </c>
      <c r="Y9" s="6" t="s">
        <v>13</v>
      </c>
      <c r="Z9" s="4" t="s">
        <v>7</v>
      </c>
      <c r="AA9" s="4" t="s">
        <v>8</v>
      </c>
      <c r="AB9" s="4" t="s">
        <v>9</v>
      </c>
      <c r="AC9" s="5" t="s">
        <v>10</v>
      </c>
      <c r="AD9" s="5" t="s">
        <v>11</v>
      </c>
      <c r="AE9" s="5" t="s">
        <v>12</v>
      </c>
      <c r="AF9" s="6" t="s">
        <v>13</v>
      </c>
      <c r="AG9" s="4" t="s">
        <v>7</v>
      </c>
      <c r="AH9" s="4" t="s">
        <v>8</v>
      </c>
      <c r="AI9" s="4" t="s">
        <v>9</v>
      </c>
      <c r="AJ9" s="20" t="s">
        <v>10</v>
      </c>
      <c r="AK9" s="5" t="s">
        <v>11</v>
      </c>
      <c r="AL9" s="5" t="s">
        <v>12</v>
      </c>
      <c r="AM9" s="6" t="s">
        <v>13</v>
      </c>
    </row>
    <row r="10" spans="1:39" ht="135" x14ac:dyDescent="0.25">
      <c r="A10" s="7">
        <v>1</v>
      </c>
      <c r="B10" s="7" t="s">
        <v>14</v>
      </c>
      <c r="C10" s="8" t="s">
        <v>15</v>
      </c>
      <c r="D10" s="9">
        <v>6000</v>
      </c>
      <c r="E10" s="18" t="s">
        <v>29</v>
      </c>
      <c r="F10" s="16">
        <v>21008</v>
      </c>
      <c r="G10" s="16">
        <f>ROUND(D10*F10,0)</f>
        <v>126048000</v>
      </c>
      <c r="H10" s="12">
        <v>0.19</v>
      </c>
      <c r="I10" s="16">
        <f>ROUND((F10*H10)+F10,0)</f>
        <v>25000</v>
      </c>
      <c r="J10" s="16">
        <f>ROUND(D10*I10,0)</f>
        <v>150000000</v>
      </c>
      <c r="K10" s="7" t="s">
        <v>27</v>
      </c>
      <c r="L10" s="7" t="s">
        <v>29</v>
      </c>
      <c r="M10" s="16">
        <v>29100</v>
      </c>
      <c r="N10" s="16">
        <f>ROUND(D10*M10,0)</f>
        <v>174600000</v>
      </c>
      <c r="O10" s="12">
        <v>0.19</v>
      </c>
      <c r="P10" s="16">
        <f>ROUND((M10*O10)+M10,0)</f>
        <v>34629</v>
      </c>
      <c r="Q10" s="16">
        <f>ROUND(D10*P10,0)</f>
        <v>207774000</v>
      </c>
      <c r="R10" s="10"/>
      <c r="S10" s="7" t="s">
        <v>29</v>
      </c>
      <c r="T10" s="9">
        <v>6150</v>
      </c>
      <c r="U10" s="16">
        <f>ROUND(D10*T10,0)</f>
        <v>36900000</v>
      </c>
      <c r="V10" s="12">
        <v>0.19</v>
      </c>
      <c r="W10" s="16">
        <f>ROUND((T10*V10)+T10,0)</f>
        <v>7319</v>
      </c>
      <c r="X10" s="16">
        <f>ROUND(D10*W10,0)</f>
        <v>43914000</v>
      </c>
      <c r="Y10" s="7" t="s">
        <v>35</v>
      </c>
      <c r="Z10" s="7" t="s">
        <v>29</v>
      </c>
      <c r="AA10" s="9">
        <v>3637.5</v>
      </c>
      <c r="AB10" s="16">
        <f>ROUND(D10*AA10,0)</f>
        <v>21825000</v>
      </c>
      <c r="AC10" s="12">
        <v>0.19</v>
      </c>
      <c r="AD10" s="16">
        <f t="shared" ref="AD10:AD14" si="0">ROUND((AA10*AC10)+AA10,0)</f>
        <v>4329</v>
      </c>
      <c r="AE10" s="16">
        <f>ROUND(D10*AD10,0)</f>
        <v>25974000</v>
      </c>
      <c r="AF10" s="11" t="s">
        <v>37</v>
      </c>
      <c r="AG10" s="7" t="s">
        <v>29</v>
      </c>
      <c r="AH10" s="9">
        <v>6500</v>
      </c>
      <c r="AI10" s="16">
        <f>ROUND(D10*AH10,0)</f>
        <v>39000000</v>
      </c>
      <c r="AJ10" s="12">
        <v>0.19</v>
      </c>
      <c r="AK10" s="16">
        <f t="shared" ref="AK10:AK14" si="1">ROUND((AH10*AJ10)+AH10,0)</f>
        <v>7735</v>
      </c>
      <c r="AL10" s="16">
        <f>ROUND(D10*AK10,0)</f>
        <v>46410000</v>
      </c>
      <c r="AM10" s="7" t="s">
        <v>39</v>
      </c>
    </row>
    <row r="11" spans="1:39" ht="210" x14ac:dyDescent="0.25">
      <c r="A11" s="7">
        <v>2</v>
      </c>
      <c r="B11" s="7" t="s">
        <v>16</v>
      </c>
      <c r="C11" s="8" t="s">
        <v>17</v>
      </c>
      <c r="D11" s="9">
        <v>6000</v>
      </c>
      <c r="E11" s="18" t="s">
        <v>30</v>
      </c>
      <c r="F11" s="16">
        <v>52941</v>
      </c>
      <c r="G11" s="16">
        <f t="shared" ref="G11:G14" si="2">ROUND(D11*F11,0)</f>
        <v>317646000</v>
      </c>
      <c r="H11" s="12">
        <v>0.19</v>
      </c>
      <c r="I11" s="16">
        <f t="shared" ref="I11:I14" si="3">ROUND((F11*H11)+F11,0)</f>
        <v>63000</v>
      </c>
      <c r="J11" s="16">
        <f t="shared" ref="J11:J14" si="4">ROUND(D11*I11,0)</f>
        <v>378000000</v>
      </c>
      <c r="K11" s="7" t="s">
        <v>27</v>
      </c>
      <c r="L11" s="7" t="s">
        <v>30</v>
      </c>
      <c r="M11" s="16">
        <v>57500</v>
      </c>
      <c r="N11" s="16">
        <f t="shared" ref="N11:N14" si="5">ROUND(D11*M11,0)</f>
        <v>345000000</v>
      </c>
      <c r="O11" s="12">
        <v>0.19</v>
      </c>
      <c r="P11" s="16">
        <f t="shared" ref="P11:P14" si="6">ROUND((M11*O11)+M11,0)</f>
        <v>68425</v>
      </c>
      <c r="Q11" s="16">
        <f t="shared" ref="Q11:Q14" si="7">ROUND(D11*P11,0)</f>
        <v>410550000</v>
      </c>
      <c r="R11" s="10"/>
      <c r="S11" s="7" t="s">
        <v>30</v>
      </c>
      <c r="T11" s="9">
        <v>53000</v>
      </c>
      <c r="U11" s="16">
        <f t="shared" ref="U11:U14" si="8">ROUND(D11*T11,0)</f>
        <v>318000000</v>
      </c>
      <c r="V11" s="12">
        <v>0.19</v>
      </c>
      <c r="W11" s="16">
        <f t="shared" ref="W11:W14" si="9">ROUND((T11*V11)+T11,0)</f>
        <v>63070</v>
      </c>
      <c r="X11" s="16">
        <f t="shared" ref="X11:X14" si="10">ROUND(D11*W11,0)</f>
        <v>378420000</v>
      </c>
      <c r="Y11" s="7" t="s">
        <v>35</v>
      </c>
      <c r="Z11" s="7" t="s">
        <v>30</v>
      </c>
      <c r="AA11" s="9">
        <v>26719</v>
      </c>
      <c r="AB11" s="16">
        <f t="shared" ref="AB11:AB14" si="11">ROUND(D11*AA11,0)</f>
        <v>160314000</v>
      </c>
      <c r="AC11" s="12">
        <v>0.19</v>
      </c>
      <c r="AD11" s="16">
        <f t="shared" si="0"/>
        <v>31796</v>
      </c>
      <c r="AE11" s="16">
        <f t="shared" ref="AE11:AE14" si="12">ROUND(D11*AD11,0)</f>
        <v>190776000</v>
      </c>
      <c r="AF11" s="11" t="s">
        <v>37</v>
      </c>
      <c r="AG11" s="7" t="s">
        <v>30</v>
      </c>
      <c r="AH11" s="9">
        <v>75000</v>
      </c>
      <c r="AI11" s="16">
        <f t="shared" ref="AI11:AI14" si="13">ROUND(D11*AH11,0)</f>
        <v>450000000</v>
      </c>
      <c r="AJ11" s="12">
        <v>0.19</v>
      </c>
      <c r="AK11" s="16">
        <f t="shared" si="1"/>
        <v>89250</v>
      </c>
      <c r="AL11" s="16">
        <f t="shared" ref="AL11:AL14" si="14">ROUND(D11*AK11,0)</f>
        <v>535500000</v>
      </c>
      <c r="AM11" s="7" t="s">
        <v>39</v>
      </c>
    </row>
    <row r="12" spans="1:39" ht="120" x14ac:dyDescent="0.25">
      <c r="A12" s="7">
        <v>3</v>
      </c>
      <c r="B12" s="7" t="s">
        <v>18</v>
      </c>
      <c r="C12" s="8" t="s">
        <v>19</v>
      </c>
      <c r="D12" s="9">
        <v>6000</v>
      </c>
      <c r="E12" s="18" t="s">
        <v>19</v>
      </c>
      <c r="F12" s="16">
        <v>21000</v>
      </c>
      <c r="G12" s="16">
        <f t="shared" si="2"/>
        <v>126000000</v>
      </c>
      <c r="H12" s="12">
        <v>0.19</v>
      </c>
      <c r="I12" s="16">
        <f t="shared" si="3"/>
        <v>24990</v>
      </c>
      <c r="J12" s="16">
        <f t="shared" si="4"/>
        <v>149940000</v>
      </c>
      <c r="K12" s="7" t="s">
        <v>27</v>
      </c>
      <c r="L12" s="7" t="s">
        <v>19</v>
      </c>
      <c r="M12" s="16">
        <v>6600</v>
      </c>
      <c r="N12" s="16">
        <f t="shared" si="5"/>
        <v>39600000</v>
      </c>
      <c r="O12" s="12">
        <v>0.19</v>
      </c>
      <c r="P12" s="16">
        <f t="shared" si="6"/>
        <v>7854</v>
      </c>
      <c r="Q12" s="16">
        <f t="shared" si="7"/>
        <v>47124000</v>
      </c>
      <c r="R12" s="10"/>
      <c r="S12" s="7" t="s">
        <v>19</v>
      </c>
      <c r="T12" s="9">
        <v>10000</v>
      </c>
      <c r="U12" s="16">
        <f t="shared" si="8"/>
        <v>60000000</v>
      </c>
      <c r="V12" s="12">
        <v>0.19</v>
      </c>
      <c r="W12" s="16">
        <f t="shared" si="9"/>
        <v>11900</v>
      </c>
      <c r="X12" s="16">
        <f t="shared" si="10"/>
        <v>71400000</v>
      </c>
      <c r="Y12" s="7" t="s">
        <v>35</v>
      </c>
      <c r="Z12" s="7" t="s">
        <v>19</v>
      </c>
      <c r="AA12" s="9">
        <v>2731</v>
      </c>
      <c r="AB12" s="16">
        <f t="shared" si="11"/>
        <v>16386000</v>
      </c>
      <c r="AC12" s="12">
        <v>0.19</v>
      </c>
      <c r="AD12" s="16">
        <f t="shared" si="0"/>
        <v>3250</v>
      </c>
      <c r="AE12" s="16">
        <f t="shared" si="12"/>
        <v>19500000</v>
      </c>
      <c r="AF12" s="11" t="s">
        <v>37</v>
      </c>
      <c r="AG12" s="7" t="s">
        <v>19</v>
      </c>
      <c r="AH12" s="9">
        <v>4000</v>
      </c>
      <c r="AI12" s="16">
        <f t="shared" si="13"/>
        <v>24000000</v>
      </c>
      <c r="AJ12" s="12">
        <v>0.19</v>
      </c>
      <c r="AK12" s="16">
        <f t="shared" si="1"/>
        <v>4760</v>
      </c>
      <c r="AL12" s="16">
        <f t="shared" si="14"/>
        <v>28560000</v>
      </c>
      <c r="AM12" s="7" t="s">
        <v>39</v>
      </c>
    </row>
    <row r="13" spans="1:39" ht="255" x14ac:dyDescent="0.25">
      <c r="A13" s="7">
        <v>4</v>
      </c>
      <c r="B13" s="7" t="s">
        <v>20</v>
      </c>
      <c r="C13" s="8" t="s">
        <v>21</v>
      </c>
      <c r="D13" s="9">
        <v>6000</v>
      </c>
      <c r="E13" s="18" t="s">
        <v>31</v>
      </c>
      <c r="F13" s="16">
        <v>10000</v>
      </c>
      <c r="G13" s="16">
        <f t="shared" si="2"/>
        <v>60000000</v>
      </c>
      <c r="H13" s="12">
        <v>0.19</v>
      </c>
      <c r="I13" s="16">
        <f t="shared" si="3"/>
        <v>11900</v>
      </c>
      <c r="J13" s="16">
        <f t="shared" si="4"/>
        <v>71400000</v>
      </c>
      <c r="K13" s="7" t="s">
        <v>27</v>
      </c>
      <c r="L13" s="7" t="s">
        <v>31</v>
      </c>
      <c r="M13" s="16">
        <v>5100</v>
      </c>
      <c r="N13" s="16">
        <f t="shared" si="5"/>
        <v>30600000</v>
      </c>
      <c r="O13" s="12">
        <v>0.19</v>
      </c>
      <c r="P13" s="16">
        <f t="shared" si="6"/>
        <v>6069</v>
      </c>
      <c r="Q13" s="16">
        <f t="shared" si="7"/>
        <v>36414000</v>
      </c>
      <c r="R13" s="10"/>
      <c r="S13" s="7" t="s">
        <v>31</v>
      </c>
      <c r="T13" s="9">
        <v>8740</v>
      </c>
      <c r="U13" s="16">
        <f t="shared" si="8"/>
        <v>52440000</v>
      </c>
      <c r="V13" s="12">
        <v>0.19</v>
      </c>
      <c r="W13" s="16">
        <f t="shared" si="9"/>
        <v>10401</v>
      </c>
      <c r="X13" s="16">
        <f t="shared" si="10"/>
        <v>62406000</v>
      </c>
      <c r="Y13" s="7" t="s">
        <v>35</v>
      </c>
      <c r="Z13" s="7" t="s">
        <v>31</v>
      </c>
      <c r="AA13" s="9">
        <v>1781</v>
      </c>
      <c r="AB13" s="16">
        <f t="shared" si="11"/>
        <v>10686000</v>
      </c>
      <c r="AC13" s="12">
        <v>0.19</v>
      </c>
      <c r="AD13" s="16">
        <f t="shared" si="0"/>
        <v>2119</v>
      </c>
      <c r="AE13" s="16">
        <f t="shared" si="12"/>
        <v>12714000</v>
      </c>
      <c r="AF13" s="11" t="s">
        <v>37</v>
      </c>
      <c r="AG13" s="7" t="s">
        <v>31</v>
      </c>
      <c r="AH13" s="9">
        <v>3700</v>
      </c>
      <c r="AI13" s="16">
        <f t="shared" si="13"/>
        <v>22200000</v>
      </c>
      <c r="AJ13" s="12">
        <v>0.19</v>
      </c>
      <c r="AK13" s="16">
        <f t="shared" si="1"/>
        <v>4403</v>
      </c>
      <c r="AL13" s="16">
        <f t="shared" si="14"/>
        <v>26418000</v>
      </c>
      <c r="AM13" s="7" t="s">
        <v>39</v>
      </c>
    </row>
    <row r="14" spans="1:39" ht="105" x14ac:dyDescent="0.25">
      <c r="A14" s="7">
        <v>5</v>
      </c>
      <c r="B14" s="7" t="s">
        <v>22</v>
      </c>
      <c r="C14" s="8" t="s">
        <v>23</v>
      </c>
      <c r="D14" s="9">
        <v>6000</v>
      </c>
      <c r="E14" s="18" t="s">
        <v>32</v>
      </c>
      <c r="F14" s="16">
        <v>26192</v>
      </c>
      <c r="G14" s="16">
        <f t="shared" si="2"/>
        <v>157152000</v>
      </c>
      <c r="H14" s="12">
        <v>0.19</v>
      </c>
      <c r="I14" s="16">
        <f t="shared" si="3"/>
        <v>31168</v>
      </c>
      <c r="J14" s="16">
        <f t="shared" si="4"/>
        <v>187008000</v>
      </c>
      <c r="K14" s="7" t="s">
        <v>27</v>
      </c>
      <c r="L14" s="7" t="s">
        <v>32</v>
      </c>
      <c r="M14" s="16">
        <v>30300</v>
      </c>
      <c r="N14" s="16">
        <f t="shared" si="5"/>
        <v>181800000</v>
      </c>
      <c r="O14" s="12">
        <v>0.19</v>
      </c>
      <c r="P14" s="16">
        <f t="shared" si="6"/>
        <v>36057</v>
      </c>
      <c r="Q14" s="16">
        <f t="shared" si="7"/>
        <v>216342000</v>
      </c>
      <c r="R14" s="10"/>
      <c r="S14" s="7" t="s">
        <v>32</v>
      </c>
      <c r="T14" s="9">
        <v>23529</v>
      </c>
      <c r="U14" s="16">
        <f t="shared" si="8"/>
        <v>141174000</v>
      </c>
      <c r="V14" s="12">
        <v>0.19</v>
      </c>
      <c r="W14" s="16">
        <f t="shared" si="9"/>
        <v>28000</v>
      </c>
      <c r="X14" s="16">
        <f t="shared" si="10"/>
        <v>168000000</v>
      </c>
      <c r="Y14" s="7" t="s">
        <v>35</v>
      </c>
      <c r="Z14" s="7" t="s">
        <v>32</v>
      </c>
      <c r="AA14" s="9">
        <v>15428</v>
      </c>
      <c r="AB14" s="16">
        <f t="shared" si="11"/>
        <v>92568000</v>
      </c>
      <c r="AC14" s="12">
        <v>0.19</v>
      </c>
      <c r="AD14" s="16">
        <f t="shared" si="0"/>
        <v>18359</v>
      </c>
      <c r="AE14" s="16">
        <f t="shared" si="12"/>
        <v>110154000</v>
      </c>
      <c r="AF14" s="11" t="s">
        <v>37</v>
      </c>
      <c r="AG14" s="7" t="s">
        <v>32</v>
      </c>
      <c r="AH14" s="9">
        <v>21600</v>
      </c>
      <c r="AI14" s="16">
        <f t="shared" si="13"/>
        <v>129600000</v>
      </c>
      <c r="AJ14" s="12">
        <v>0.19</v>
      </c>
      <c r="AK14" s="16">
        <f t="shared" si="1"/>
        <v>25704</v>
      </c>
      <c r="AL14" s="16">
        <f t="shared" si="14"/>
        <v>154224000</v>
      </c>
      <c r="AM14" s="7" t="s">
        <v>39</v>
      </c>
    </row>
    <row r="15" spans="1:39" x14ac:dyDescent="0.25">
      <c r="A15" s="23" t="s">
        <v>24</v>
      </c>
      <c r="B15" s="24"/>
      <c r="C15" s="24"/>
      <c r="D15" s="15"/>
      <c r="E15" s="15"/>
      <c r="F15" s="15"/>
      <c r="G15" s="15"/>
      <c r="H15" s="15"/>
      <c r="I15" s="15"/>
      <c r="J15" s="17">
        <f>SUM(J10:J14)</f>
        <v>936348000</v>
      </c>
      <c r="L15" s="14"/>
      <c r="M15" s="14"/>
      <c r="N15" s="14"/>
      <c r="O15" s="14"/>
      <c r="P15" s="14"/>
      <c r="Q15" s="17">
        <f>SUM(Q10:Q14)</f>
        <v>918204000</v>
      </c>
      <c r="S15" s="15"/>
      <c r="T15" s="15"/>
      <c r="U15" s="15"/>
      <c r="V15" s="15"/>
      <c r="W15" s="15"/>
      <c r="X15" s="17">
        <f t="shared" ref="X15" si="15">SUM(X10:X14)</f>
        <v>724140000</v>
      </c>
      <c r="Z15" s="15"/>
      <c r="AA15" s="15"/>
      <c r="AB15" s="15"/>
      <c r="AC15" s="15"/>
      <c r="AD15" s="15"/>
      <c r="AE15" s="17">
        <f t="shared" ref="AE15" si="16">SUM(AE10:AE14)</f>
        <v>359118000</v>
      </c>
      <c r="AG15" s="15"/>
      <c r="AH15" s="15"/>
      <c r="AI15" s="15"/>
      <c r="AJ15" s="21"/>
      <c r="AK15" s="15"/>
      <c r="AL15" s="17">
        <f t="shared" ref="AL15" si="17">SUM(AL10:AL14)</f>
        <v>791112000</v>
      </c>
    </row>
  </sheetData>
  <mergeCells count="13">
    <mergeCell ref="A6:C6"/>
    <mergeCell ref="A1:K1"/>
    <mergeCell ref="A2:K2"/>
    <mergeCell ref="A3:K3"/>
    <mergeCell ref="A4:E4"/>
    <mergeCell ref="A5:K5"/>
    <mergeCell ref="Z8:AF8"/>
    <mergeCell ref="AG8:AM8"/>
    <mergeCell ref="A15:C15"/>
    <mergeCell ref="A8:D8"/>
    <mergeCell ref="E8:K8"/>
    <mergeCell ref="L8:R8"/>
    <mergeCell ref="S8:Y8"/>
  </mergeCells>
  <dataValidations count="1">
    <dataValidation type="list" allowBlank="1" showInputMessage="1" showErrorMessage="1" sqref="H10:H14 O10:O14 AJ10:AJ14 AC10:AC14 V10:V14">
      <formula1>$A$22:$A$25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2022-11-03T22:52:02Z</dcterms:created>
  <dcterms:modified xsi:type="dcterms:W3CDTF">2022-11-04T21:08:55Z</dcterms:modified>
</cp:coreProperties>
</file>