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5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ERENTE DEL PROYECTO" sheetId="1" r:id="rId4"/>
    <sheet state="visible" name="LÍDER OPERATIVO" sheetId="2" r:id="rId5"/>
    <sheet state="visible" name="LÍDER PEDAGÓGICO" sheetId="3" r:id="rId6"/>
    <sheet state="visible" name="APOYO JURÍDICO" sheetId="4" r:id="rId7"/>
    <sheet state="visible" name="TUTORES VIRTUALES" sheetId="5" r:id="rId8"/>
    <sheet state="visible" name="TUTORES MÁSTER CLASS" sheetId="6" r:id="rId9"/>
    <sheet state="visible" name="LÍDER DE SEGUIMIENTO" sheetId="7" r:id="rId10"/>
    <sheet state="visible" name="LÍDER DE COMUNICACIONES" sheetId="8" r:id="rId11"/>
    <sheet state="visible" name="ASISTENTE ADMINISTRATIVO" sheetId="9" r:id="rId12"/>
    <sheet state="visible" name="LÍDER DE MERCADEO" sheetId="10" r:id="rId13"/>
    <sheet state="visible" name="LÍDER FINANCIERO" sheetId="11" r:id="rId14"/>
    <sheet state="visible" name="ASISTENTE DE COMUNICACIONES" sheetId="12" r:id="rId15"/>
    <sheet state="visible" name="ACOMPAÑAMIENTO PSICOSOCIAL" sheetId="13" r:id="rId16"/>
    <sheet state="visible" name="CONTACT CENTER" sheetId="14" r:id="rId17"/>
    <sheet state="visible" name="SOPORTE DE TECNOLOGÍA" sheetId="15" r:id="rId18"/>
    <sheet state="visible" name="LÍDER DE TECNOLOGÍA" sheetId="16" r:id="rId19"/>
  </sheets>
  <definedNames>
    <definedName hidden="1" localSheetId="5" name="Z_C751560A_DD0D_4AE1_928F_E2490A6FDB4A_.wvu.FilterData">'TUTORES MÁSTER CLASS'!$A$10:$AA$28</definedName>
  </definedNames>
  <calcPr/>
  <customWorkbookViews>
    <customWorkbookView activeSheetId="0" maximized="1" windowHeight="0" windowWidth="0" guid="{C751560A-DD0D-4AE1-928F-E2490A6FDB4A}" name="Filtro 1"/>
  </customWorkbookViews>
  <extLst>
    <ext uri="GoogleSheetsCustomDataVersion1">
      <go:sheetsCustomData xmlns:go="http://customooxmlschemas.google.com/" r:id="rId20" roundtripDataSignature="AMtx7mimx5ihiBmUOyUp/SLqCXTcpACGDg=="/>
    </ext>
  </extLst>
</workbook>
</file>

<file path=xl/sharedStrings.xml><?xml version="1.0" encoding="utf-8"?>
<sst xmlns="http://schemas.openxmlformats.org/spreadsheetml/2006/main" count="2039" uniqueCount="264">
  <si>
    <t>INVITACIÓN PÚBLICA No. 09 DE 2022</t>
  </si>
  <si>
    <t>GESTIÓN DE TECNOLOGÍAS INFORMÁTICAS Y SISTEMAS DE INFORMACIÓN</t>
  </si>
  <si>
    <t>Objeto:</t>
  </si>
  <si>
    <t>Convocar a proceso de selección para proveer en orden de elegibilidad previa verificación y evaluación del comité evaluador para validación de la Fundación Tecnalia Colombia de aquellos perfiles que por anexo técnico así lo requieran, como el equipo de apoyo para la ejecución y posterior contratación por parte de la Universidad Tecnológica de Pereira de profesionales, acorde con los criterios establecidos en el contrato de prestación de servicios no. 0102-2022 y anexo técnico y condiciones de la presente invitación.</t>
  </si>
  <si>
    <t>ROL, GERENTE DEL PROYECTO CON DEDICACIÓN EXCLUSIVA PARA EL PROYECTO</t>
  </si>
  <si>
    <t>Profesional en Administración, Licenciatura, Ciencias sociales y humanas, Economía, ingeniería y/o afines, con posgrado en áreas relacionadas. Experiencia de más de 5 años en gerencia o coordinación de proyectos educativos, de formación docente o acompañamiento situado.</t>
  </si>
  <si>
    <t xml:space="preserve">REQUISITOS DE LA EVALUACIÓN </t>
  </si>
  <si>
    <r>
      <rPr>
        <rFont val="Calibri"/>
        <b/>
        <color theme="1"/>
        <sz val="11.0"/>
      </rPr>
      <t>Experiencia General:</t>
    </r>
    <r>
      <rPr>
        <rFont val="Calibri"/>
        <color theme="1"/>
        <sz val="11.0"/>
      </rPr>
      <t xml:space="preserve">  Experiencia de más de 5 años en gerencia o coordinación de
proyectos educativos,de formación docente o acompañamiento situado.
</t>
    </r>
    <r>
      <rPr>
        <rFont val="Calibri"/>
        <b/>
        <color theme="1"/>
        <sz val="11.0"/>
      </rPr>
      <t xml:space="preserve">Experiencia Específica: </t>
    </r>
    <r>
      <rPr>
        <rFont val="Calibri"/>
        <color theme="1"/>
        <sz val="11.0"/>
      </rPr>
      <t>Experiencia mínimo de dos (2) años en la gestión y/o formación y/o coordinación de proyectos en formación académica ejecutados por universidades públicas relacionados con proyectos TIC.</t>
    </r>
  </si>
  <si>
    <t xml:space="preserve">Criterios de evaluación </t>
  </si>
  <si>
    <t xml:space="preserve">Resultados de la evaluación </t>
  </si>
  <si>
    <t>Fecha de recepción de los documentos</t>
  </si>
  <si>
    <t xml:space="preserve">Hora de recepción de los documentos </t>
  </si>
  <si>
    <t xml:space="preserve">Cédula del proponente </t>
  </si>
  <si>
    <t>Nombres y apellidos del proponente</t>
  </si>
  <si>
    <t>Teléfono del proponente</t>
  </si>
  <si>
    <t>Hoja de vida en el formato de la función pública</t>
  </si>
  <si>
    <t>Soportes formación académica</t>
  </si>
  <si>
    <t>Soportes/experiencia general</t>
  </si>
  <si>
    <t>Soportes/ experiencia específica</t>
  </si>
  <si>
    <t>Tarjeta Profesional</t>
  </si>
  <si>
    <t>Copia de la cédula</t>
  </si>
  <si>
    <t>Carta inhabilidades</t>
  </si>
  <si>
    <t>Cumplimiento experiencia gral- 30 ptos</t>
  </si>
  <si>
    <t>Cumplimiento experiencia específica- 40 ptos</t>
  </si>
  <si>
    <t>Entrevista - 30 puntos</t>
  </si>
  <si>
    <t>Total</t>
  </si>
  <si>
    <t xml:space="preserve">Cumple </t>
  </si>
  <si>
    <t xml:space="preserve">No cumple </t>
  </si>
  <si>
    <t xml:space="preserve">Requisito no cumplido </t>
  </si>
  <si>
    <t>Elegible a prueba</t>
  </si>
  <si>
    <t xml:space="preserve">Observación </t>
  </si>
  <si>
    <t>Adrián Fernando Fernández Garzón</t>
  </si>
  <si>
    <t>Cumple</t>
  </si>
  <si>
    <t>X</t>
  </si>
  <si>
    <t>Elegible</t>
  </si>
  <si>
    <t>Felipe Alonso Benitez Mejía</t>
  </si>
  <si>
    <t>No Cumple</t>
  </si>
  <si>
    <t>NA</t>
  </si>
  <si>
    <t>No cumple con la experiencia general y específica</t>
  </si>
  <si>
    <t>ROL, LÍDER OPERATIVO CON DEDICACIÓN EXCLUSIVA PARA EL PROYECTO.</t>
  </si>
  <si>
    <t>Profesional en Administración, economía o ingeniería industrial y/o afines. Postgrado en áreas relacionadas, ó TIC aplicada a la educación.</t>
  </si>
  <si>
    <r>
      <rPr>
        <rFont val="Calibri"/>
        <b/>
        <color theme="1"/>
        <sz val="11.0"/>
      </rPr>
      <t>Experiencia General:</t>
    </r>
    <r>
      <rPr>
        <rFont val="Calibri"/>
        <color theme="1"/>
        <sz val="11.0"/>
      </rPr>
      <t xml:space="preserve">  con experiencia de más de 5 años en coordinación logística de equipos de trabajo en el sector educativo, análisis deinformación.
</t>
    </r>
    <r>
      <rPr>
        <rFont val="Calibri"/>
        <b/>
        <color theme="1"/>
        <sz val="11.0"/>
      </rPr>
      <t xml:space="preserve">Experiencia Específica: </t>
    </r>
    <r>
      <rPr>
        <rFont val="Calibri"/>
        <color theme="1"/>
        <sz val="11.0"/>
      </rPr>
      <t>Con experiencia mínima de 2 años en formación virtual en el sector educativo público y/o privado.</t>
    </r>
  </si>
  <si>
    <t xml:space="preserve">Danny Fabián Sánchez Posada </t>
  </si>
  <si>
    <t>Jessica Tatiana Arias Urrea</t>
  </si>
  <si>
    <t>Luisa Fernanda Sotelo Vargas</t>
  </si>
  <si>
    <t>No cumple con el perfil solicitado</t>
  </si>
  <si>
    <t>Beatriz Elena Marquez Gómez</t>
  </si>
  <si>
    <t>Evin Dario Cervera Perdomo</t>
  </si>
  <si>
    <t>Maritza Esther Lugo cervantes</t>
  </si>
  <si>
    <t>José Fernando Araujo López</t>
  </si>
  <si>
    <t>Libardo Andrés Llanos Agudelo</t>
  </si>
  <si>
    <t>No cumple con el perfil solicitado ni la experiencia general ni la específica</t>
  </si>
  <si>
    <t>Alejandro David Portillo Jojoa</t>
  </si>
  <si>
    <t>ROL, LÍDER PEDAGÓGICO CON DEDICACIÓN EXCLUSIVA PARA EL PROYECTO</t>
  </si>
  <si>
    <t>Pregrado en Licenciatura, ciencias sociales o humanas, con posgrado en la modalidad de maestría en educación.</t>
  </si>
  <si>
    <r>
      <rPr>
        <rFont val="Calibri"/>
        <b/>
        <color theme="1"/>
        <sz val="11.0"/>
      </rPr>
      <t>Experiencia General:</t>
    </r>
    <r>
      <rPr>
        <rFont val="Calibri"/>
        <color theme="1"/>
        <sz val="11.0"/>
      </rPr>
      <t xml:space="preserve">  Experiencia relacionada entre 6-8 años como docente en educación básica y media, acompañamiento a docentes durante un programa de desarrollo profesional situado, desarrollo de proyectos de tecnología en educación.
</t>
    </r>
    <r>
      <rPr>
        <rFont val="Calibri"/>
        <b/>
        <color theme="1"/>
        <sz val="11.0"/>
      </rPr>
      <t xml:space="preserve">Experiencia Específica: </t>
    </r>
    <r>
      <rPr>
        <rFont val="Calibri"/>
        <color theme="1"/>
        <sz val="11.0"/>
      </rPr>
      <t>Acompañamiento a docentes durante un programa de desarrollo profesional situado. Desarrollo de proyectos de tecnología en educación.</t>
    </r>
  </si>
  <si>
    <t>Yamith López Benítez</t>
  </si>
  <si>
    <t>No tiene Maestría en educación</t>
  </si>
  <si>
    <t>Claudia Cecilia Castro Córtes</t>
  </si>
  <si>
    <t>Si</t>
  </si>
  <si>
    <t xml:space="preserve">Jorge Mario Rchenals Decorocal </t>
  </si>
  <si>
    <t>No</t>
  </si>
  <si>
    <t>Eliana Alejandra Betancur Blandón</t>
  </si>
  <si>
    <t>No tiene maestría en educación</t>
  </si>
  <si>
    <t>Carlos Mario PAnneflek Piñeres</t>
  </si>
  <si>
    <t>Mitchel Alexander Garzon Torres</t>
  </si>
  <si>
    <t xml:space="preserve">No elegible </t>
  </si>
  <si>
    <t>ROL, APOYO JURÍDICO CON DEDICACIÓN POR DEMANDA.</t>
  </si>
  <si>
    <t>Profesional en derecho y afines.</t>
  </si>
  <si>
    <r>
      <rPr>
        <rFont val="Calibri"/>
        <b/>
        <color theme="1"/>
        <sz val="11.0"/>
      </rPr>
      <t>Experiencia General:</t>
    </r>
    <r>
      <rPr>
        <rFont val="Calibri"/>
        <color theme="1"/>
        <sz val="11.0"/>
      </rPr>
      <t xml:space="preserve">  4 años de experiencia general en cargo de líder jurídico en una
institución educativa o empresa que desarrolle proyectos de educación.
</t>
    </r>
    <r>
      <rPr>
        <rFont val="Calibri"/>
        <b/>
        <color theme="1"/>
        <sz val="11.0"/>
      </rPr>
      <t xml:space="preserve">Experiencia Específica: </t>
    </r>
    <r>
      <rPr>
        <rFont val="Calibri"/>
        <color theme="1"/>
        <sz val="11.0"/>
      </rPr>
      <t>3 años de experiencia específica en actividades de procesos de contratación con entidades públicas de educación superior con régimen privado de contratación.</t>
    </r>
  </si>
  <si>
    <t>Observación</t>
  </si>
  <si>
    <t>LUIS ALBERTO ALVAREZ GÓMEZ</t>
  </si>
  <si>
    <t>42.116.553</t>
  </si>
  <si>
    <t>ASTRID MONSALVE BUITRAGO</t>
  </si>
  <si>
    <t>31.321.992</t>
  </si>
  <si>
    <t>NANCY YANET ORTIZ CASTILLO</t>
  </si>
  <si>
    <t>CARLA ANDREA MURGAS CASTILLO</t>
  </si>
  <si>
    <t>1.082.999.470</t>
  </si>
  <si>
    <t>MANUEL ANDRÉS NARVAEZ OBRADOR</t>
  </si>
  <si>
    <t>42.132.284</t>
  </si>
  <si>
    <t>JENNY PAOLA GONZALEZ CORTÉS</t>
  </si>
  <si>
    <t>42.132.384</t>
  </si>
  <si>
    <t>ROL, TUTORES VIRTUALES</t>
  </si>
  <si>
    <t>Profesional en Licenciatura en Matemáticas, Ciencias o Lenguaje (españoly lengua extranjera) o personas con profesiones en áreas relacionadas con las áreas básicas de matemáticas, ciencias y lenguaje (español o inglés).</t>
  </si>
  <si>
    <r>
      <rPr>
        <rFont val="Calibri"/>
        <b/>
        <color theme="1"/>
        <sz val="11.0"/>
      </rPr>
      <t>Experiencia General:</t>
    </r>
    <r>
      <rPr>
        <rFont val="Calibri"/>
        <color theme="1"/>
        <sz val="11.0"/>
      </rPr>
      <t xml:space="preserve">  2 años de experiencia como formador virtual o docentes de básica y media.
</t>
    </r>
    <r>
      <rPr>
        <rFont val="Calibri"/>
        <b/>
        <color theme="1"/>
        <sz val="11.0"/>
      </rPr>
      <t xml:space="preserve">Experiencia de tutores no licenciados
</t>
    </r>
    <r>
      <rPr>
        <rFont val="Calibri"/>
        <color theme="1"/>
        <sz val="11.0"/>
      </rPr>
      <t>1. Deben contar con un posgrado (especialización, maestría, o doctorado) en educación
o docencia.
2. Deben contar con 2 años de experienciacomo docentes en educación básica (primaria
y secundaria) y media en establecimientos educativos públicos o privados.
3. Para el caso de matemáticas, se abre la posibilidad a las ingenierías, sin embargo, en este caso particular la experiencia como docente de básica y media debe ser superior
a 4 años.</t>
    </r>
  </si>
  <si>
    <t>Prueba de conocimientos  - 30 puntos</t>
  </si>
  <si>
    <t>Jhon Jairo Sosa Rosero</t>
  </si>
  <si>
    <t xml:space="preserve">Elegible </t>
  </si>
  <si>
    <t>Dora Gimena Blanco Mendoza</t>
  </si>
  <si>
    <t>Katherine Alejandra Sanabria Marín</t>
  </si>
  <si>
    <t>Suleny Marcela Inga Salas</t>
  </si>
  <si>
    <t>Cristóbal Augusto Parra Ortiz</t>
  </si>
  <si>
    <t>Sandra Marcela Galván Romero</t>
  </si>
  <si>
    <t>María Angélica Carmona Orozco</t>
  </si>
  <si>
    <t xml:space="preserve">Kendy Carolina Hernandez Rojas </t>
  </si>
  <si>
    <t xml:space="preserve">Eliana Victoria Palomo Urango </t>
  </si>
  <si>
    <t>Jeyson Leonardo Henao Pedroza</t>
  </si>
  <si>
    <t>Luz Elena Palacio Loaiza</t>
  </si>
  <si>
    <t>Jina Paola Gallego Ospina</t>
  </si>
  <si>
    <t>No cumple con la experiencia general</t>
  </si>
  <si>
    <t>No Elegible</t>
  </si>
  <si>
    <t>Melissa Gonzalez Segura</t>
  </si>
  <si>
    <t>Diego Fernando Paez Medina</t>
  </si>
  <si>
    <t>Luisa Morales Tarquino</t>
  </si>
  <si>
    <t>Jairo Andrés Correa</t>
  </si>
  <si>
    <t>Erika Marcela Cordoba Pino</t>
  </si>
  <si>
    <t xml:space="preserve">Rafael Eduardo Fernández </t>
  </si>
  <si>
    <t>Mauricio Sepulveda Cardona</t>
  </si>
  <si>
    <t>Yennifer  Bibiana Gaviria Hernandez</t>
  </si>
  <si>
    <t xml:space="preserve">Mariam Lucía Payares Domínguez </t>
  </si>
  <si>
    <t>Yanubis del Carmen López Benitez</t>
  </si>
  <si>
    <t>No elegible, proponente con nombramiento</t>
  </si>
  <si>
    <t>Kennia Fernández Díaz</t>
  </si>
  <si>
    <t>Danny Fernando Léon Jaramillo</t>
  </si>
  <si>
    <t>Andres Felipe Reelo Arias</t>
  </si>
  <si>
    <t>Yesica Paola Tejada Pacheco</t>
  </si>
  <si>
    <t>No elegible</t>
  </si>
  <si>
    <t>Melissa Lucia Vibanque Vásquez</t>
  </si>
  <si>
    <t>Juan Pablo Lopez Valencia</t>
  </si>
  <si>
    <t>Elemary Estacio Perez</t>
  </si>
  <si>
    <t>Sandra Ortiz Rosero</t>
  </si>
  <si>
    <t>Claudia Patricia Garzón Luna</t>
  </si>
  <si>
    <t>Angie Mariana Muñoz</t>
  </si>
  <si>
    <t>Ana Lucia Solis Grueso</t>
  </si>
  <si>
    <t>Lista de espera</t>
  </si>
  <si>
    <t>Kelly Johana Rey Pimienta</t>
  </si>
  <si>
    <t>Natalia Jaramillo Polanco</t>
  </si>
  <si>
    <t>Ángela María Suárez Londoño</t>
  </si>
  <si>
    <t>Ana Carina Genes Balvin</t>
  </si>
  <si>
    <t>Yulis Yulieth Castro Barbosa</t>
  </si>
  <si>
    <t>Anggie Nathalie Tobar Contreras</t>
  </si>
  <si>
    <t>Nadin Mauricio Tamara Rodriguez</t>
  </si>
  <si>
    <t>Leidy Johana Ortiz Daza</t>
  </si>
  <si>
    <t>Oscar Eduardo Castaño Hernandez</t>
  </si>
  <si>
    <t>Maria Marcela Capacho Solano</t>
  </si>
  <si>
    <t>David Fager Gutierrez</t>
  </si>
  <si>
    <t>Jorge Hernán Aguirre Pelaez</t>
  </si>
  <si>
    <t>Adriana Milexy Sierra Acevedo</t>
  </si>
  <si>
    <t>No se presentó a la prueba</t>
  </si>
  <si>
    <t>Tania Obando Ruiz</t>
  </si>
  <si>
    <t>Luz Adriana Giraldo Jaramillo</t>
  </si>
  <si>
    <t>Cristian Julian Garcia Ramiréz</t>
  </si>
  <si>
    <t>Se evidencia nombramiento en el perfil</t>
  </si>
  <si>
    <t>Shirley Cruz Gómez</t>
  </si>
  <si>
    <t>No presento la prueba</t>
  </si>
  <si>
    <t>Ilia Elvira Fernandez Lopez</t>
  </si>
  <si>
    <t>Mitchel Alexander Garzón Torres</t>
  </si>
  <si>
    <t>Jaime Alberto Viveros Palacios</t>
  </si>
  <si>
    <t>Berena Del Carmen Arrieta</t>
  </si>
  <si>
    <t>Yendys Patricia Guerra Quintero</t>
  </si>
  <si>
    <t>Cesar Augusto Gaviria Herrera</t>
  </si>
  <si>
    <t>Darley Steven Rosero Moncayo</t>
  </si>
  <si>
    <t>Alfredo Jose Palomo Urango</t>
  </si>
  <si>
    <t>Diego Hernando Torres Valencia</t>
  </si>
  <si>
    <t>Lina Marcela Tangarife Ladino</t>
  </si>
  <si>
    <t>Kelly Johana Peñata Doria</t>
  </si>
  <si>
    <t>Deison Guillermo Renteria Lozano</t>
  </si>
  <si>
    <t>Anabel de Jesus Zuñiga Ahumada</t>
  </si>
  <si>
    <t>Oscar David Ramos Martinez</t>
  </si>
  <si>
    <t>Ana Elisa Fuentes Perdomo</t>
  </si>
  <si>
    <t>Felipe Alonso Benïtez Mejía</t>
  </si>
  <si>
    <t>Sandra Milena Botina Pianda</t>
  </si>
  <si>
    <t>Tatiana Marcela Leguia Camargo</t>
  </si>
  <si>
    <t>Claudia Emilse Gonzalez Sánchez</t>
  </si>
  <si>
    <t>Ronald Manuel Villamizar Pacheco</t>
  </si>
  <si>
    <t>Diego Luis Meléndez Fernandez</t>
  </si>
  <si>
    <t>Carlos Mario Panneflek Piñeres</t>
  </si>
  <si>
    <t>Maria Amparo Ramirez Alzate</t>
  </si>
  <si>
    <t>Ruby Yohana Estupiñan Triana</t>
  </si>
  <si>
    <t>Ana Yulied Rosero Torres</t>
  </si>
  <si>
    <t>Luis Fabian Parra Gordillo</t>
  </si>
  <si>
    <t>Karol Jhoana aAgudelo Ayala</t>
  </si>
  <si>
    <t>Maria Fernanda Durango Acevedo</t>
  </si>
  <si>
    <t>Eliana Carolian Sanchez Acosta</t>
  </si>
  <si>
    <t>Diana Jael Montaña Ripe</t>
  </si>
  <si>
    <t>Yesenia Palacios Palacios</t>
  </si>
  <si>
    <t>Ricardo Ceballos Garzón</t>
  </si>
  <si>
    <t>Julian Esteban Gonzalez Gumán</t>
  </si>
  <si>
    <t>Angel Granado Castillo</t>
  </si>
  <si>
    <t>Luisa Fernanda Sanchez Osorio</t>
  </si>
  <si>
    <t>ROL, TUTORES MÁSTER CLASS CON DEDICACIÓN EXCLUSIVA PARA LAS MÁSTER CLASS</t>
  </si>
  <si>
    <t>Profesional en Licenciatura en Matemáticas, Ciencias o Lenguaje opersonas con profesiones que estén relacionados con las áreas básicas dematemáticas, ciencias y lenguaje (inglés o español).</t>
  </si>
  <si>
    <r>
      <rPr>
        <rFont val="Calibri"/>
        <b/>
        <color theme="1"/>
        <sz val="11.0"/>
      </rPr>
      <t>Experiencia General:</t>
    </r>
    <r>
      <rPr>
        <rFont val="Calibri"/>
        <color theme="1"/>
        <sz val="11.0"/>
      </rPr>
      <t xml:space="preserve">  1 año de experiencia como formador virtual certificado.
</t>
    </r>
    <r>
      <rPr>
        <rFont val="Calibri"/>
        <b/>
        <color theme="1"/>
        <sz val="11.0"/>
      </rPr>
      <t xml:space="preserve">
Experiencia tutores no licenciados: </t>
    </r>
    <r>
      <rPr>
        <rFont val="Calibri"/>
        <color theme="1"/>
        <sz val="11.0"/>
      </rPr>
      <t>Deben contar con un posgrado (especialización, maestría, o doctorado) en educación o docencia. Deben contar con 1 año de experiencia como docentes en educación básica (primaria y secundaria) y media en establecimientos educativos públicos oprivados. Como formador virtual certificado.
Para el caso de matemáticas, se abre la posibilidad a las ingenierías, sin embargo, en este caso particular la experiencia comodocente de básica y media debe sersuperior a 4 años.</t>
    </r>
  </si>
  <si>
    <t>Xiomara Eliana Fernández Posada</t>
  </si>
  <si>
    <t>Luis Alberto Enamorado Coronado</t>
  </si>
  <si>
    <t>Daniela Castaño Ríos</t>
  </si>
  <si>
    <t xml:space="preserve">Alberto Manuel Pabuena Mejia </t>
  </si>
  <si>
    <t>No cumple con la experiencia específica</t>
  </si>
  <si>
    <t>Katherin Cardona Camelo</t>
  </si>
  <si>
    <t xml:space="preserve">Emerson Cordoba Murillo </t>
  </si>
  <si>
    <t xml:space="preserve">Maria Gabriela Bedoya Duque </t>
  </si>
  <si>
    <t>Lina Maria Muñoz Castillo</t>
  </si>
  <si>
    <t>Stefanía Marulanda Agudelo</t>
  </si>
  <si>
    <t>Isaura Paternina Lopez</t>
  </si>
  <si>
    <t>Felipe Alonso Benitez Mejia</t>
  </si>
  <si>
    <t>Yisel Alejandra Recalde Erazo</t>
  </si>
  <si>
    <t>Eliana Carolina Sanchez Acosta</t>
  </si>
  <si>
    <t>ROL, LÍDER DE SEGUIMIENTO Y MONITOREO</t>
  </si>
  <si>
    <t>Profesional en ingeniería industrial, estadística y/o afines con experiencia en seguimiento de procesos y análisis de información.</t>
  </si>
  <si>
    <r>
      <rPr>
        <rFont val="Calibri"/>
        <b/>
        <color theme="1"/>
        <sz val="11.0"/>
      </rPr>
      <t>Experiencia General:</t>
    </r>
    <r>
      <rPr>
        <rFont val="Calibri"/>
        <color theme="1"/>
        <sz val="11.0"/>
      </rPr>
      <t xml:space="preserve">  Experiencia mínimo de dos (2) años en gestiónde bases de datos en una institución educativa, entida pública o privada.
</t>
    </r>
    <r>
      <rPr>
        <rFont val="Calibri"/>
        <b/>
        <color theme="1"/>
        <sz val="11.0"/>
      </rPr>
      <t>Experiencia Específica:</t>
    </r>
    <r>
      <rPr>
        <rFont val="Calibri"/>
        <color theme="1"/>
        <sz val="11.0"/>
      </rPr>
      <t xml:space="preserve"> (1) año de experiencia de manejo y creación de Dashboard, analisis  estadístico, Bases de Datos, cuadros de mando, Hojas de Cálculo GSuite y Excel en una  institución educativa, entidad pública o empresa privada.</t>
    </r>
  </si>
  <si>
    <t>Andrés Felipe Buitrago Castillo</t>
  </si>
  <si>
    <t>si</t>
  </si>
  <si>
    <t>Mónica Hincapié Narváez</t>
  </si>
  <si>
    <t>Miguel Angel Palacios Urbano</t>
  </si>
  <si>
    <t>Deibis Enrrique Martínez Acuña</t>
  </si>
  <si>
    <t>Fredis Alberto Ramos Sierra</t>
  </si>
  <si>
    <t>x</t>
  </si>
  <si>
    <t>ROL, LÍDER DE COMUNICACIONES CON DEDICACIÓN EXCLUSIVA PARA EL PROYECTO.</t>
  </si>
  <si>
    <t>Profesional en comunicación social y periodismo, mercadeo, publicidad y/o afines</t>
  </si>
  <si>
    <r>
      <rPr>
        <rFont val="Calibri"/>
        <b/>
        <color theme="1"/>
        <sz val="11.0"/>
      </rPr>
      <t>Experiencia General:</t>
    </r>
    <r>
      <rPr>
        <rFont val="Calibri"/>
        <color theme="1"/>
        <sz val="11.0"/>
      </rPr>
      <t xml:space="preserve">  5 años en la coordinación de comunicación con experiencia acreditable y demostrable en manejo de comunicaciones internas o externas, creación y seguimiento de estrategias de posicionamiento y difusión, manejo de medios de comunicación, generación decontenidos en diferentes formatos y presentación de informes.Concapacidaddetrabajoenequipo, atención al detalle yorientación a resultados.
</t>
    </r>
    <r>
      <rPr>
        <rFont val="Calibri"/>
        <b/>
        <color theme="1"/>
        <sz val="11.0"/>
      </rPr>
      <t xml:space="preserve">Experiencia Específica: </t>
    </r>
    <r>
      <rPr>
        <rFont val="Calibri"/>
        <color theme="1"/>
        <sz val="11.0"/>
      </rPr>
      <t>mínimo 1 año en comunicaciones estratégicas en proyectos TIC.</t>
    </r>
  </si>
  <si>
    <t xml:space="preserve">Julián Andrés Betancur Moreno </t>
  </si>
  <si>
    <t>ROL, ASISTENTE ADMINISTRATIVO CON DEDICACIÓN EXCLUSIVA PARA EL PROYECTO</t>
  </si>
  <si>
    <t>Técnico o profesional en áreas afines a la administración.</t>
  </si>
  <si>
    <r>
      <rPr>
        <rFont val="Calibri"/>
        <b/>
        <color theme="1"/>
        <sz val="11.0"/>
      </rPr>
      <t>Experiencia General:</t>
    </r>
    <r>
      <rPr>
        <rFont val="Calibri"/>
        <color theme="1"/>
        <sz val="11.0"/>
      </rPr>
      <t xml:space="preserve">  Mínimo un (1) año en el apoyo y asistencia operativa en gestión de proyectos, gestión de procesos administrativos y gestión documental. Con capacidad de trabajo en equipo, atención al detalle y orientación a resultados.
</t>
    </r>
    <r>
      <rPr>
        <rFont val="Calibri"/>
        <b/>
        <color theme="1"/>
        <sz val="11.0"/>
      </rPr>
      <t xml:space="preserve">Experiencia Específica: </t>
    </r>
    <r>
      <rPr>
        <rFont val="Calibri"/>
        <color theme="1"/>
        <sz val="11.0"/>
      </rPr>
      <t>Mínimo seis meses (6) de experiencia específica en: apoyo a labores administrativas y financieras de proyectos educativos; gestión de información desde la recepción hasta la entrega de informes finales; elaboración, o seguimiento o supervisión a presupuestos; participación en procesos de obtención, organización y revisión de información financiera o contable.</t>
    </r>
  </si>
  <si>
    <t>42.148.638</t>
  </si>
  <si>
    <t xml:space="preserve">Yorlady Llano Martínez </t>
  </si>
  <si>
    <t>N/A</t>
  </si>
  <si>
    <t>Sandra Urango</t>
  </si>
  <si>
    <t xml:space="preserve">Ana Yulied Rosero Torres </t>
  </si>
  <si>
    <t>No se presentó</t>
  </si>
  <si>
    <t>ROL, LÍDER DE MERCADEO CON DEDICACIÓN EXCLUSIVA PARA EL PROYECTO.</t>
  </si>
  <si>
    <t>Profesional en Administración de Empresas, Ingeniería Industrial o carreras afines; con especialización en Negocios, Marketing, Administración y/o Maestría en Marketing o afines.</t>
  </si>
  <si>
    <r>
      <rPr>
        <rFont val="Calibri"/>
        <b/>
        <color theme="1"/>
        <sz val="11.0"/>
      </rPr>
      <t>Experiencia General:</t>
    </r>
    <r>
      <rPr>
        <rFont val="Calibri"/>
        <color theme="1"/>
        <sz val="11.0"/>
      </rPr>
      <t xml:space="preserve">  4 años de experiencia en cargos de dirección o coordinación de áreas demercadeo, planeación y ejecución de acciones sistemáticas de mercadeo enfocadas en vinculación de clientes/estudiantes, estrategias deposicionamiento de marca, publicidad, comunicaciones internas y externas y seguimiento de indicadores.
</t>
    </r>
    <r>
      <rPr>
        <rFont val="Calibri"/>
        <b/>
        <color theme="1"/>
        <sz val="11.0"/>
      </rPr>
      <t xml:space="preserve">Experiencia Específica: </t>
    </r>
    <r>
      <rPr>
        <rFont val="Calibri"/>
        <color theme="1"/>
        <sz val="11.0"/>
      </rPr>
      <t>Experiencia mínima de 3 años en roles que involucren relaciones públicas y experiencia mínima de 1 año en la Dirección de Comunicaciones o Mercadeo de entidades educativas.</t>
    </r>
  </si>
  <si>
    <t>Elegible a entrevista</t>
  </si>
  <si>
    <t>Daniela Gómez Rios</t>
  </si>
  <si>
    <t>ROL, LÍDER FINANCIERO</t>
  </si>
  <si>
    <t>Profesional en NBC: Administración, Contaduría pública, Ingeniería y afines. Postgrado en áreas relacionadas o en proyectos.</t>
  </si>
  <si>
    <r>
      <rPr>
        <rFont val="Calibri"/>
        <b/>
        <color theme="1"/>
        <sz val="11.0"/>
      </rPr>
      <t>Experiencia General:</t>
    </r>
    <r>
      <rPr>
        <rFont val="Calibri"/>
        <color theme="1"/>
        <sz val="11.0"/>
      </rPr>
      <t xml:space="preserve">  2 años de experiencia general en cargos de coordinación o dirección o líder administrativo o financiero en una institución educativa, entidad pública o empresa privada.
</t>
    </r>
    <r>
      <rPr>
        <rFont val="Calibri"/>
        <b/>
        <color theme="1"/>
        <sz val="11.0"/>
      </rPr>
      <t xml:space="preserve">Experiencia Específica: </t>
    </r>
    <r>
      <rPr>
        <rFont val="Calibri"/>
        <color theme="1"/>
        <sz val="11.0"/>
      </rPr>
      <t>6 meses de experiencia específica en: coordinación o dirección o líder administrativo o financiero en proyectos educativos.</t>
    </r>
  </si>
  <si>
    <t>Javier Zapata Avendaño</t>
  </si>
  <si>
    <t>Mónica Narváez Hincapie</t>
  </si>
  <si>
    <t>Miguel Angel PAlacios Urbano</t>
  </si>
  <si>
    <t>Jessica del Carmen Acuña Mendoza</t>
  </si>
  <si>
    <t>ROL, ASISTENTE DE COMUNICACIONES</t>
  </si>
  <si>
    <t>Comunicador social o Licenciado en comunicación e informática educativa</t>
  </si>
  <si>
    <r>
      <rPr>
        <rFont val="Calibri"/>
        <b/>
        <color theme="1"/>
        <sz val="11.0"/>
      </rPr>
      <t>Experiencia General:</t>
    </r>
    <r>
      <rPr>
        <rFont val="Calibri"/>
        <color theme="1"/>
        <sz val="11.0"/>
      </rPr>
      <t xml:space="preserve"> Mínimo seis (6) meses en ejecución de proyectos en una empresa pública, privada o proyectos.
</t>
    </r>
    <r>
      <rPr>
        <rFont val="Calibri"/>
        <b/>
        <color theme="1"/>
        <sz val="11.0"/>
      </rPr>
      <t xml:space="preserve">Experiencia Específica: </t>
    </r>
    <r>
      <rPr>
        <rFont val="Calibri"/>
        <color theme="1"/>
        <sz val="11.0"/>
      </rPr>
      <t>Mínimo (6) meses como asistente en procesos comunicativos</t>
    </r>
  </si>
  <si>
    <t xml:space="preserve">Brayan González Herrera </t>
  </si>
  <si>
    <t>SI</t>
  </si>
  <si>
    <t xml:space="preserve">No se presentó a la entrevista </t>
  </si>
  <si>
    <t>Jeinson Correa Burbano</t>
  </si>
  <si>
    <t>John Edwar Ureña Valencia</t>
  </si>
  <si>
    <t>Alejandra Gómez Montoya</t>
  </si>
  <si>
    <t xml:space="preserve">Patricia Mora Rangel </t>
  </si>
  <si>
    <t>ROL, ACOMPAÑAMIENTO PSICOSOCIAL</t>
  </si>
  <si>
    <t>Profesional en NBC: Trabajo Social, Psicología y afines con posgrado en la modalidad Especialización en Desarrollo Integral de la Infancia y la Adolescencia.</t>
  </si>
  <si>
    <r>
      <rPr>
        <rFont val="Calibri"/>
        <b/>
        <color theme="1"/>
        <sz val="11.0"/>
      </rPr>
      <t>Experiencia General:</t>
    </r>
    <r>
      <rPr>
        <rFont val="Calibri"/>
        <color theme="1"/>
        <sz val="11.0"/>
      </rPr>
      <t xml:space="preserve">  2 años de experiencia en cargos como profesional psicosocial o líder o gestor de acompañamiento en procesos educativos en una institución educativa, entidad pública o empresa privada.
</t>
    </r>
    <r>
      <rPr>
        <rFont val="Calibri"/>
        <b/>
        <color theme="1"/>
        <sz val="11.0"/>
      </rPr>
      <t xml:space="preserve">Experiencia Específica: </t>
    </r>
    <r>
      <rPr>
        <rFont val="Calibri"/>
        <color theme="1"/>
        <sz val="11.0"/>
      </rPr>
      <t>Un (1) año de experiencia en la implementación de estrategias de retención, bienestar y activación de rutas de atención para niños, niñas y adolescentes en procesos educativos virtuales con enfoque psicosocial, experiencia de manejo con familia y equipos de trabajo.</t>
    </r>
  </si>
  <si>
    <t xml:space="preserve">Mayra Alejandra Posada Victoria </t>
  </si>
  <si>
    <t>Sandra María Gonzáles Sánchez</t>
  </si>
  <si>
    <t>Sonia Ximena Londoño</t>
  </si>
  <si>
    <t>ROL, CONTACT CENTER</t>
  </si>
  <si>
    <t>Bachiller o Técnico</t>
  </si>
  <si>
    <r>
      <rPr>
        <rFont val="Calibri"/>
        <b/>
        <color theme="1"/>
        <sz val="11.0"/>
      </rPr>
      <t>Experiencia General:</t>
    </r>
    <r>
      <rPr>
        <rFont val="Calibri"/>
        <color theme="1"/>
        <sz val="11.0"/>
      </rPr>
      <t xml:space="preserve">  Experiencia mínima de un (1) año en servicio al cliente.
</t>
    </r>
    <r>
      <rPr>
        <rFont val="Calibri"/>
        <b/>
        <color theme="1"/>
        <sz val="11.0"/>
      </rPr>
      <t xml:space="preserve">Experiencia Específica: </t>
    </r>
    <r>
      <rPr>
        <rFont val="Calibri"/>
        <color theme="1"/>
        <sz val="11.0"/>
      </rPr>
      <t>Experiencia mínima de seis (6) meses de servicio al cliente, en la recepción y salida de llamadas telefónicas.</t>
    </r>
  </si>
  <si>
    <t>Melissa Zapata</t>
  </si>
  <si>
    <t>Yeimy Lorraine Monterrosa</t>
  </si>
  <si>
    <t xml:space="preserve">Laura Mercedes Guerra Alvarez </t>
  </si>
  <si>
    <t>Brayan González</t>
  </si>
  <si>
    <t xml:space="preserve">Julián Andrés Fernández </t>
  </si>
  <si>
    <t>ROL, SOPORTE DE TECNOLOGÍA</t>
  </si>
  <si>
    <t>Profesional en NBC: Otras Ingenierías. Ingeniería de sistemas, telemática y afines. Ingeniería Electrónica, Telecomunicaciones y afines.</t>
  </si>
  <si>
    <r>
      <rPr>
        <rFont val="Calibri"/>
        <b/>
        <color theme="1"/>
        <sz val="11.0"/>
      </rPr>
      <t>Experiencia General:</t>
    </r>
    <r>
      <rPr>
        <rFont val="Calibri"/>
        <color theme="1"/>
        <sz val="11.0"/>
      </rPr>
      <t xml:space="preserve">  2 años de experiencia general en cargos como desarrolladora de sistemas
informáticos en lenguajes web tales como HTML, CSS, BOOSTRAP, Jquery entre otros
</t>
    </r>
    <r>
      <rPr>
        <rFont val="Calibri"/>
        <b/>
        <color theme="1"/>
        <sz val="11.0"/>
      </rPr>
      <t xml:space="preserve">Experiencia Específica: </t>
    </r>
    <r>
      <rPr>
        <rFont val="Calibri"/>
        <color theme="1"/>
        <sz val="11.0"/>
      </rPr>
      <t>1 año de experiencia en el manejo de servidores en nube, administración de sitios web y canales de Youtube.</t>
    </r>
  </si>
  <si>
    <t xml:space="preserve">Wendy Geraldine Rodríguez Fonseca </t>
  </si>
  <si>
    <t>ROL, LÍDER DE TECNOLOGÍA</t>
  </si>
  <si>
    <t>Profesional en NBC: Otras Ingenierías. y afines. Ingeniería de sistemas y computación, telemática y afines. Ingeniería Electrónica, Telecomunicaciones y afines.</t>
  </si>
  <si>
    <r>
      <rPr>
        <rFont val="Calibri"/>
        <b/>
        <color theme="1"/>
        <sz val="11.0"/>
      </rPr>
      <t>Experiencia General:</t>
    </r>
    <r>
      <rPr>
        <rFont val="Calibri"/>
        <color theme="1"/>
        <sz val="11.0"/>
      </rPr>
      <t xml:space="preserve">  4 años de experiencia general en cargos como coordinador o director o líder en diseño o implementación o ejecución de proyectos de educación virtual, administración de servidores y plataformas LMS( Learning Managemente System) y administración de páginas web, en una institución educativa, entidad pública o empresa privada.
</t>
    </r>
    <r>
      <rPr>
        <rFont val="Calibri"/>
        <b/>
        <color theme="1"/>
        <sz val="11.0"/>
      </rPr>
      <t xml:space="preserve">Experiencia Específica: </t>
    </r>
    <r>
      <rPr>
        <rFont val="Calibri"/>
        <color theme="1"/>
        <sz val="11.0"/>
      </rPr>
      <t>2 años de experiencia en el manejo de servidores en nube, administración de sitios web y canales de Youtube.</t>
    </r>
  </si>
  <si>
    <t>Jorge Augusto Sánchez Jacome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</si>
</sst>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yy"/>
  </numFmts>
  <fonts count="8">
    <font>
      <sz val="11.0"/>
      <color theme="1"/>
      <name val="Calibri"/>
      <scheme val="minor"/>
    </font>
    <font>
      <sz val="11.0"/>
      <color theme="1"/>
      <name val="Calibri"/>
    </font>
    <font>
      <b/>
      <sz val="18.0"/>
      <color rgb="FF212121"/>
      <name val="Arial"/>
    </font>
    <font/>
    <font>
      <b/>
      <sz val="11.0"/>
      <color theme="1"/>
      <name val="Calibri"/>
    </font>
    <font>
      <i/>
      <sz val="11.0"/>
      <color theme="1"/>
      <name val="Calibri"/>
    </font>
    <font>
      <sz val="11.0"/>
      <color rgb="FF000000"/>
      <name val="Calibri"/>
    </font>
    <font>
      <color theme="1"/>
      <name val="Calibri"/>
      <scheme val="minor"/>
    </font>
  </fonts>
  <fills count="11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E7E6E6"/>
        <bgColor rgb="FFE7E6E6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B7E1CD"/>
        <bgColor rgb="FFB7E1CD"/>
      </patternFill>
    </fill>
    <fill>
      <patternFill patternType="solid">
        <fgColor rgb="FFEA9999"/>
        <bgColor rgb="FFEA9999"/>
      </patternFill>
    </fill>
    <fill>
      <patternFill patternType="solid">
        <fgColor rgb="FFDD7E6B"/>
        <bgColor rgb="FFDD7E6B"/>
      </patternFill>
    </fill>
    <fill>
      <patternFill patternType="solid">
        <fgColor rgb="FF00B050"/>
        <bgColor rgb="FF00B050"/>
      </patternFill>
    </fill>
  </fills>
  <borders count="13">
    <border/>
    <border>
      <left/>
      <right/>
      <top/>
      <bottom/>
    </border>
    <border>
      <left style="thin">
        <color rgb="FF000000"/>
      </left>
      <top/>
      <bottom/>
    </border>
    <border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135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0" fillId="0" fontId="1" numFmtId="0" xfId="0" applyFont="1"/>
    <xf borderId="2" fillId="2" fontId="2" numFmtId="0" xfId="0" applyAlignment="1" applyBorder="1" applyFont="1">
      <alignment horizontal="center"/>
    </xf>
    <xf borderId="3" fillId="0" fontId="3" numFmtId="0" xfId="0" applyBorder="1" applyFont="1"/>
    <xf borderId="4" fillId="0" fontId="3" numFmtId="0" xfId="0" applyBorder="1" applyFont="1"/>
    <xf borderId="5" fillId="2" fontId="4" numFmtId="0" xfId="0" applyAlignment="1" applyBorder="1" applyFont="1">
      <alignment shrinkToFit="0" vertical="center" wrapText="1"/>
    </xf>
    <xf borderId="6" fillId="2" fontId="1" numFmtId="0" xfId="0" applyAlignment="1" applyBorder="1" applyFont="1">
      <alignment horizontal="left" shrinkToFit="0" vertical="center" wrapText="1"/>
    </xf>
    <xf borderId="7" fillId="0" fontId="3" numFmtId="0" xfId="0" applyBorder="1" applyFont="1"/>
    <xf borderId="8" fillId="0" fontId="3" numFmtId="0" xfId="0" applyBorder="1" applyFont="1"/>
    <xf borderId="1" fillId="2" fontId="4" numFmtId="0" xfId="0" applyAlignment="1" applyBorder="1" applyFont="1">
      <alignment shrinkToFit="0" vertical="center" wrapText="1"/>
    </xf>
    <xf borderId="1" fillId="2" fontId="5" numFmtId="0" xfId="0" applyAlignment="1" applyBorder="1" applyFont="1">
      <alignment horizontal="left" shrinkToFit="0" vertical="center" wrapText="1"/>
    </xf>
    <xf borderId="5" fillId="2" fontId="4" numFmtId="0" xfId="0" applyAlignment="1" applyBorder="1" applyFont="1">
      <alignment horizontal="left" shrinkToFit="0" vertical="center" wrapText="1"/>
    </xf>
    <xf borderId="6" fillId="3" fontId="4" numFmtId="0" xfId="0" applyAlignment="1" applyBorder="1" applyFill="1" applyFont="1">
      <alignment horizontal="center" shrinkToFit="0" vertical="center" wrapText="1"/>
    </xf>
    <xf borderId="6" fillId="3" fontId="4" numFmtId="0" xfId="0" applyAlignment="1" applyBorder="1" applyFont="1">
      <alignment horizontal="center"/>
    </xf>
    <xf borderId="5" fillId="3" fontId="4" numFmtId="0" xfId="0" applyAlignment="1" applyBorder="1" applyFont="1">
      <alignment horizontal="center" shrinkToFit="0" vertical="center" wrapText="1"/>
    </xf>
    <xf borderId="9" fillId="3" fontId="4" numFmtId="0" xfId="0" applyAlignment="1" applyBorder="1" applyFont="1">
      <alignment horizontal="center" shrinkToFit="0" vertical="center" wrapText="1"/>
    </xf>
    <xf borderId="5" fillId="3" fontId="4" numFmtId="0" xfId="0" applyAlignment="1" applyBorder="1" applyFont="1">
      <alignment horizontal="center" readingOrder="0" shrinkToFit="0" vertical="center" wrapText="1"/>
    </xf>
    <xf borderId="5" fillId="2" fontId="1" numFmtId="164" xfId="0" applyAlignment="1" applyBorder="1" applyFont="1" applyNumberFormat="1">
      <alignment readingOrder="0" vertical="center"/>
    </xf>
    <xf borderId="5" fillId="2" fontId="1" numFmtId="20" xfId="0" applyAlignment="1" applyBorder="1" applyFont="1" applyNumberFormat="1">
      <alignment readingOrder="0" vertical="center"/>
    </xf>
    <xf borderId="5" fillId="2" fontId="1" numFmtId="0" xfId="0" applyAlignment="1" applyBorder="1" applyFont="1">
      <alignment readingOrder="0" vertical="center"/>
    </xf>
    <xf borderId="9" fillId="2" fontId="1" numFmtId="0" xfId="0" applyAlignment="1" applyBorder="1" applyFont="1">
      <alignment readingOrder="0" vertical="center"/>
    </xf>
    <xf borderId="5" fillId="2" fontId="1" numFmtId="1" xfId="0" applyAlignment="1" applyBorder="1" applyFont="1" applyNumberFormat="1">
      <alignment horizontal="center" vertical="center"/>
    </xf>
    <xf borderId="5" fillId="0" fontId="1" numFmtId="1" xfId="0" applyAlignment="1" applyBorder="1" applyFont="1" applyNumberFormat="1">
      <alignment horizontal="center" readingOrder="0" vertical="center"/>
    </xf>
    <xf borderId="5" fillId="0" fontId="1" numFmtId="3" xfId="0" applyAlignment="1" applyBorder="1" applyFont="1" applyNumberFormat="1">
      <alignment horizontal="center" vertical="center"/>
    </xf>
    <xf borderId="5" fillId="0" fontId="1" numFmtId="0" xfId="0" applyAlignment="1" applyBorder="1" applyFont="1">
      <alignment horizontal="center" readingOrder="0" vertical="center"/>
    </xf>
    <xf borderId="5" fillId="0" fontId="1" numFmtId="0" xfId="0" applyAlignment="1" applyBorder="1" applyFont="1">
      <alignment horizontal="center" vertical="center"/>
    </xf>
    <xf borderId="5" fillId="0" fontId="1" numFmtId="0" xfId="0" applyAlignment="1" applyBorder="1" applyFont="1">
      <alignment vertical="center"/>
    </xf>
    <xf borderId="5" fillId="0" fontId="1" numFmtId="1" xfId="0" applyAlignment="1" applyBorder="1" applyFont="1" applyNumberFormat="1">
      <alignment horizontal="center" vertical="center"/>
    </xf>
    <xf borderId="5" fillId="0" fontId="1" numFmtId="0" xfId="0" applyAlignment="1" applyBorder="1" applyFont="1">
      <alignment readingOrder="0" vertical="center"/>
    </xf>
    <xf borderId="5" fillId="0" fontId="1" numFmtId="0" xfId="0" applyAlignment="1" applyBorder="1" applyFont="1">
      <alignment horizontal="center" readingOrder="0" shrinkToFit="0" vertical="center" wrapText="1"/>
    </xf>
    <xf borderId="0" fillId="0" fontId="1" numFmtId="0" xfId="0" applyAlignment="1" applyFont="1">
      <alignment horizontal="center"/>
    </xf>
    <xf borderId="5" fillId="2" fontId="1" numFmtId="164" xfId="0" applyAlignment="1" applyBorder="1" applyFont="1" applyNumberFormat="1">
      <alignment horizontal="right" readingOrder="0" vertical="center"/>
    </xf>
    <xf borderId="5" fillId="3" fontId="4" numFmtId="0" xfId="0" applyAlignment="1" applyBorder="1" applyFont="1">
      <alignment horizontal="center" readingOrder="0" vertical="center"/>
    </xf>
    <xf borderId="5" fillId="4" fontId="1" numFmtId="0" xfId="0" applyAlignment="1" applyBorder="1" applyFill="1" applyFont="1">
      <alignment horizontal="center" readingOrder="0" vertical="center"/>
    </xf>
    <xf borderId="10" fillId="0" fontId="6" numFmtId="0" xfId="0" applyAlignment="1" applyBorder="1" applyFont="1">
      <alignment horizontal="right" readingOrder="0" shrinkToFit="0" vertical="center" wrapText="0"/>
    </xf>
    <xf borderId="11" fillId="5" fontId="6" numFmtId="0" xfId="0" applyAlignment="1" applyBorder="1" applyFill="1" applyFont="1">
      <alignment readingOrder="0" shrinkToFit="0" vertical="center" wrapText="1"/>
    </xf>
    <xf borderId="8" fillId="5" fontId="6" numFmtId="0" xfId="0" applyAlignment="1" applyBorder="1" applyFont="1">
      <alignment horizontal="right" readingOrder="0" shrinkToFit="0" vertical="center" wrapText="1"/>
    </xf>
    <xf borderId="12" fillId="5" fontId="6" numFmtId="0" xfId="0" applyAlignment="1" applyBorder="1" applyFont="1">
      <alignment readingOrder="0" shrinkToFit="0" vertical="center" wrapText="1"/>
    </xf>
    <xf borderId="10" fillId="5" fontId="6" numFmtId="1" xfId="0" applyAlignment="1" applyBorder="1" applyFont="1" applyNumberFormat="1">
      <alignment horizontal="center" readingOrder="0" shrinkToFit="0" vertical="center" wrapText="1"/>
    </xf>
    <xf borderId="11" fillId="5" fontId="6" numFmtId="1" xfId="0" applyAlignment="1" applyBorder="1" applyFont="1" applyNumberFormat="1">
      <alignment horizontal="center" readingOrder="0" shrinkToFit="0" vertical="center" wrapText="1"/>
    </xf>
    <xf borderId="11" fillId="0" fontId="6" numFmtId="1" xfId="0" applyAlignment="1" applyBorder="1" applyFont="1" applyNumberFormat="1">
      <alignment horizontal="center" readingOrder="0" shrinkToFit="0" vertical="center" wrapText="1"/>
    </xf>
    <xf borderId="5" fillId="6" fontId="6" numFmtId="3" xfId="0" applyAlignment="1" applyBorder="1" applyFill="1" applyFont="1" applyNumberFormat="1">
      <alignment horizontal="center" readingOrder="0" shrinkToFit="0" vertical="center" wrapText="1"/>
    </xf>
    <xf borderId="11" fillId="0" fontId="6" numFmtId="0" xfId="0" applyAlignment="1" applyBorder="1" applyFont="1">
      <alignment horizontal="center" readingOrder="0" shrinkToFit="0" vertical="center" wrapText="1"/>
    </xf>
    <xf borderId="11" fillId="0" fontId="6" numFmtId="0" xfId="0" applyAlignment="1" applyBorder="1" applyFont="1">
      <alignment horizontal="center" shrinkToFit="0" vertical="center" wrapText="1"/>
    </xf>
    <xf borderId="11" fillId="0" fontId="6" numFmtId="0" xfId="0" applyAlignment="1" applyBorder="1" applyFont="1">
      <alignment shrinkToFit="0" vertical="center" wrapText="1"/>
    </xf>
    <xf borderId="5" fillId="7" fontId="6" numFmtId="0" xfId="0" applyAlignment="1" applyBorder="1" applyFill="1" applyFont="1">
      <alignment horizontal="center" readingOrder="0" shrinkToFit="0" vertical="center" wrapText="1"/>
    </xf>
    <xf borderId="0" fillId="0" fontId="1" numFmtId="0" xfId="0" applyAlignment="1" applyFont="1">
      <alignment horizontal="center" readingOrder="0" shrinkToFit="0" vertical="center" wrapText="1"/>
    </xf>
    <xf borderId="5" fillId="5" fontId="6" numFmtId="0" xfId="0" applyAlignment="1" applyBorder="1" applyFont="1">
      <alignment horizontal="right" readingOrder="0" shrinkToFit="0" vertical="center" wrapText="0"/>
    </xf>
    <xf borderId="8" fillId="5" fontId="6" numFmtId="0" xfId="0" applyAlignment="1" applyBorder="1" applyFont="1">
      <alignment readingOrder="0" shrinkToFit="0" vertical="center" wrapText="1"/>
    </xf>
    <xf borderId="7" fillId="5" fontId="6" numFmtId="0" xfId="0" applyAlignment="1" applyBorder="1" applyFont="1">
      <alignment readingOrder="0" shrinkToFit="0" vertical="center" wrapText="1"/>
    </xf>
    <xf borderId="5" fillId="5" fontId="6" numFmtId="1" xfId="0" applyAlignment="1" applyBorder="1" applyFont="1" applyNumberFormat="1">
      <alignment horizontal="center" readingOrder="0" shrinkToFit="0" vertical="center" wrapText="1"/>
    </xf>
    <xf borderId="8" fillId="5" fontId="6" numFmtId="1" xfId="0" applyAlignment="1" applyBorder="1" applyFont="1" applyNumberFormat="1">
      <alignment horizontal="center" readingOrder="0" shrinkToFit="0" vertical="center" wrapText="1"/>
    </xf>
    <xf borderId="8" fillId="0" fontId="6" numFmtId="1" xfId="0" applyAlignment="1" applyBorder="1" applyFont="1" applyNumberFormat="1">
      <alignment horizontal="center" shrinkToFit="0" vertical="center" wrapText="1"/>
    </xf>
    <xf borderId="8" fillId="0" fontId="6" numFmtId="0" xfId="0" applyAlignment="1" applyBorder="1" applyFont="1">
      <alignment horizontal="center" shrinkToFit="0" vertical="center" wrapText="1"/>
    </xf>
    <xf borderId="8" fillId="0" fontId="6" numFmtId="0" xfId="0" applyAlignment="1" applyBorder="1" applyFont="1">
      <alignment horizontal="center" readingOrder="0" shrinkToFit="0" vertical="center" wrapText="1"/>
    </xf>
    <xf borderId="8" fillId="0" fontId="6" numFmtId="0" xfId="0" applyAlignment="1" applyBorder="1" applyFont="1">
      <alignment readingOrder="0" shrinkToFit="0" vertical="center" wrapText="1"/>
    </xf>
    <xf borderId="5" fillId="8" fontId="6" numFmtId="0" xfId="0" applyAlignment="1" applyBorder="1" applyFill="1" applyFont="1">
      <alignment horizontal="center" readingOrder="0" shrinkToFit="0" vertical="center" wrapText="1"/>
    </xf>
    <xf borderId="10" fillId="5" fontId="6" numFmtId="0" xfId="0" applyAlignment="1" applyBorder="1" applyFont="1">
      <alignment horizontal="right" readingOrder="0" shrinkToFit="0" vertical="center" wrapText="0"/>
    </xf>
    <xf borderId="11" fillId="5" fontId="6" numFmtId="0" xfId="0" applyAlignment="1" applyBorder="1" applyFont="1">
      <alignment horizontal="right" readingOrder="0" shrinkToFit="0" vertical="center" wrapText="1"/>
    </xf>
    <xf borderId="11" fillId="0" fontId="6" numFmtId="1" xfId="0" applyAlignment="1" applyBorder="1" applyFont="1" applyNumberFormat="1">
      <alignment horizontal="center" shrinkToFit="0" vertical="center" wrapText="1"/>
    </xf>
    <xf borderId="11" fillId="0" fontId="6" numFmtId="0" xfId="0" applyAlignment="1" applyBorder="1" applyFont="1">
      <alignment readingOrder="0" shrinkToFit="0" vertical="center" wrapText="1"/>
    </xf>
    <xf borderId="0" fillId="0" fontId="6" numFmtId="0" xfId="0" applyAlignment="1" applyFont="1">
      <alignment horizontal="right" readingOrder="0" shrinkToFit="0" vertical="center" wrapText="1"/>
    </xf>
    <xf borderId="10" fillId="5" fontId="6" numFmtId="0" xfId="0" applyAlignment="1" applyBorder="1" applyFont="1">
      <alignment readingOrder="0" shrinkToFit="0" vertical="center" wrapText="1"/>
    </xf>
    <xf borderId="1" fillId="2" fontId="1" numFmtId="0" xfId="0" applyAlignment="1" applyBorder="1" applyFont="1">
      <alignment readingOrder="0"/>
    </xf>
    <xf borderId="6" fillId="3" fontId="4" numFmtId="0" xfId="0" applyAlignment="1" applyBorder="1" applyFont="1">
      <alignment horizontal="center" shrinkToFit="0" wrapText="1"/>
    </xf>
    <xf borderId="5" fillId="0" fontId="1" numFmtId="164" xfId="0" applyAlignment="1" applyBorder="1" applyFont="1" applyNumberFormat="1">
      <alignment readingOrder="0" vertical="center"/>
    </xf>
    <xf borderId="5" fillId="0" fontId="1" numFmtId="20" xfId="0" applyAlignment="1" applyBorder="1" applyFont="1" applyNumberFormat="1">
      <alignment readingOrder="0" vertical="center"/>
    </xf>
    <xf borderId="9" fillId="0" fontId="1" numFmtId="0" xfId="0" applyAlignment="1" applyBorder="1" applyFont="1">
      <alignment readingOrder="0" vertical="center"/>
    </xf>
    <xf borderId="5" fillId="0" fontId="1" numFmtId="164" xfId="0" applyAlignment="1" applyBorder="1" applyFont="1" applyNumberFormat="1">
      <alignment readingOrder="0" shrinkToFit="0" vertical="center" wrapText="1"/>
    </xf>
    <xf borderId="5" fillId="0" fontId="1" numFmtId="20" xfId="0" applyAlignment="1" applyBorder="1" applyFont="1" applyNumberFormat="1">
      <alignment readingOrder="0" shrinkToFit="0" vertical="center" wrapText="1"/>
    </xf>
    <xf borderId="5" fillId="0" fontId="1" numFmtId="0" xfId="0" applyAlignment="1" applyBorder="1" applyFont="1">
      <alignment readingOrder="0" shrinkToFit="0" vertical="center" wrapText="1"/>
    </xf>
    <xf borderId="9" fillId="0" fontId="1" numFmtId="0" xfId="0" applyAlignment="1" applyBorder="1" applyFont="1">
      <alignment readingOrder="0" shrinkToFit="0" vertical="center" wrapText="1"/>
    </xf>
    <xf borderId="5" fillId="0" fontId="1" numFmtId="3" xfId="0" applyAlignment="1" applyBorder="1" applyFont="1" applyNumberFormat="1">
      <alignment horizontal="center" shrinkToFit="0" vertical="center" wrapText="1"/>
    </xf>
    <xf borderId="5" fillId="0" fontId="1" numFmtId="0" xfId="0" applyAlignment="1" applyBorder="1" applyFont="1">
      <alignment horizontal="center" shrinkToFit="0" vertical="center" wrapText="1"/>
    </xf>
    <xf borderId="5" fillId="0" fontId="1" numFmtId="0" xfId="0" applyAlignment="1" applyBorder="1" applyFont="1">
      <alignment shrinkToFit="0" vertical="center" wrapText="1"/>
    </xf>
    <xf borderId="0" fillId="0" fontId="1" numFmtId="0" xfId="0" applyAlignment="1" applyFont="1">
      <alignment readingOrder="0" vertical="center"/>
    </xf>
    <xf borderId="5" fillId="3" fontId="1" numFmtId="164" xfId="0" applyAlignment="1" applyBorder="1" applyFont="1" applyNumberFormat="1">
      <alignment readingOrder="0" vertical="center"/>
    </xf>
    <xf borderId="5" fillId="3" fontId="1" numFmtId="20" xfId="0" applyAlignment="1" applyBorder="1" applyFont="1" applyNumberFormat="1">
      <alignment readingOrder="0" vertical="center"/>
    </xf>
    <xf borderId="5" fillId="3" fontId="1" numFmtId="0" xfId="0" applyAlignment="1" applyBorder="1" applyFont="1">
      <alignment readingOrder="0" vertical="center"/>
    </xf>
    <xf borderId="5" fillId="3" fontId="1" numFmtId="0" xfId="0" applyAlignment="1" applyBorder="1" applyFont="1">
      <alignment vertical="center"/>
    </xf>
    <xf borderId="9" fillId="3" fontId="1" numFmtId="0" xfId="0" applyAlignment="1" applyBorder="1" applyFont="1">
      <alignment readingOrder="0" vertical="center"/>
    </xf>
    <xf borderId="5" fillId="3" fontId="1" numFmtId="1" xfId="0" applyAlignment="1" applyBorder="1" applyFont="1" applyNumberFormat="1">
      <alignment horizontal="center" vertical="center"/>
    </xf>
    <xf borderId="5" fillId="3" fontId="1" numFmtId="1" xfId="0" applyAlignment="1" applyBorder="1" applyFont="1" applyNumberFormat="1">
      <alignment horizontal="center" readingOrder="0" vertical="center"/>
    </xf>
    <xf borderId="5" fillId="3" fontId="1" numFmtId="3" xfId="0" applyAlignment="1" applyBorder="1" applyFont="1" applyNumberFormat="1">
      <alignment horizontal="center" vertical="center"/>
    </xf>
    <xf borderId="5" fillId="3" fontId="1" numFmtId="0" xfId="0" applyAlignment="1" applyBorder="1" applyFont="1">
      <alignment horizontal="center" vertical="center"/>
    </xf>
    <xf borderId="5" fillId="3" fontId="1" numFmtId="0" xfId="0" applyAlignment="1" applyBorder="1" applyFont="1">
      <alignment horizontal="center" readingOrder="0" vertical="center"/>
    </xf>
    <xf borderId="0" fillId="3" fontId="1" numFmtId="0" xfId="0" applyFont="1"/>
    <xf borderId="5" fillId="3" fontId="1" numFmtId="164" xfId="0" applyAlignment="1" applyBorder="1" applyFont="1" applyNumberFormat="1">
      <alignment readingOrder="0" shrinkToFit="0" vertical="center" wrapText="1"/>
    </xf>
    <xf borderId="5" fillId="3" fontId="1" numFmtId="20" xfId="0" applyAlignment="1" applyBorder="1" applyFont="1" applyNumberFormat="1">
      <alignment readingOrder="0" shrinkToFit="0" vertical="center" wrapText="1"/>
    </xf>
    <xf borderId="5" fillId="3" fontId="1" numFmtId="0" xfId="0" applyAlignment="1" applyBorder="1" applyFont="1">
      <alignment readingOrder="0" shrinkToFit="0" vertical="center" wrapText="1"/>
    </xf>
    <xf borderId="9" fillId="3" fontId="1" numFmtId="0" xfId="0" applyAlignment="1" applyBorder="1" applyFont="1">
      <alignment readingOrder="0" shrinkToFit="0" vertical="center" wrapText="1"/>
    </xf>
    <xf borderId="5" fillId="3" fontId="1" numFmtId="3" xfId="0" applyAlignment="1" applyBorder="1" applyFont="1" applyNumberFormat="1">
      <alignment horizontal="center" shrinkToFit="0" vertical="center" wrapText="1"/>
    </xf>
    <xf borderId="5" fillId="3" fontId="1" numFmtId="0" xfId="0" applyAlignment="1" applyBorder="1" applyFont="1">
      <alignment horizontal="center" shrinkToFit="0" vertical="center" wrapText="1"/>
    </xf>
    <xf borderId="5" fillId="3" fontId="1" numFmtId="0" xfId="0" applyAlignment="1" applyBorder="1" applyFont="1">
      <alignment shrinkToFit="0" vertical="center" wrapText="1"/>
    </xf>
    <xf borderId="5" fillId="5" fontId="1" numFmtId="0" xfId="0" applyAlignment="1" applyBorder="1" applyFont="1">
      <alignment horizontal="center" readingOrder="0" vertical="center"/>
    </xf>
    <xf borderId="5" fillId="5" fontId="1" numFmtId="164" xfId="0" applyAlignment="1" applyBorder="1" applyFont="1" applyNumberFormat="1">
      <alignment readingOrder="0" vertical="center"/>
    </xf>
    <xf borderId="5" fillId="5" fontId="1" numFmtId="20" xfId="0" applyAlignment="1" applyBorder="1" applyFont="1" applyNumberFormat="1">
      <alignment readingOrder="0" vertical="center"/>
    </xf>
    <xf borderId="5" fillId="5" fontId="1" numFmtId="0" xfId="0" applyAlignment="1" applyBorder="1" applyFont="1">
      <alignment readingOrder="0" vertical="center"/>
    </xf>
    <xf borderId="9" fillId="5" fontId="1" numFmtId="0" xfId="0" applyAlignment="1" applyBorder="1" applyFont="1">
      <alignment readingOrder="0" vertical="center"/>
    </xf>
    <xf borderId="5" fillId="5" fontId="1" numFmtId="1" xfId="0" applyAlignment="1" applyBorder="1" applyFont="1" applyNumberFormat="1">
      <alignment horizontal="center" vertical="center"/>
    </xf>
    <xf borderId="5" fillId="5" fontId="1" numFmtId="1" xfId="0" applyAlignment="1" applyBorder="1" applyFont="1" applyNumberFormat="1">
      <alignment horizontal="center" readingOrder="0" vertical="center"/>
    </xf>
    <xf borderId="5" fillId="5" fontId="1" numFmtId="3" xfId="0" applyAlignment="1" applyBorder="1" applyFont="1" applyNumberFormat="1">
      <alignment horizontal="center" vertical="center"/>
    </xf>
    <xf borderId="5" fillId="5" fontId="1" numFmtId="0" xfId="0" applyAlignment="1" applyBorder="1" applyFont="1">
      <alignment horizontal="center" vertical="center"/>
    </xf>
    <xf borderId="5" fillId="5" fontId="1" numFmtId="0" xfId="0" applyAlignment="1" applyBorder="1" applyFont="1">
      <alignment vertical="center"/>
    </xf>
    <xf borderId="0" fillId="5" fontId="1" numFmtId="0" xfId="0" applyFont="1"/>
    <xf borderId="0" fillId="0" fontId="1" numFmtId="0" xfId="0" applyAlignment="1" applyFont="1">
      <alignment shrinkToFit="0" vertical="center" wrapText="1"/>
    </xf>
    <xf borderId="5" fillId="5" fontId="1" numFmtId="164" xfId="0" applyAlignment="1" applyBorder="1" applyFont="1" applyNumberFormat="1">
      <alignment readingOrder="0" shrinkToFit="0" vertical="center" wrapText="1"/>
    </xf>
    <xf borderId="5" fillId="5" fontId="1" numFmtId="20" xfId="0" applyAlignment="1" applyBorder="1" applyFont="1" applyNumberFormat="1">
      <alignment readingOrder="0" shrinkToFit="0" vertical="center" wrapText="1"/>
    </xf>
    <xf borderId="5" fillId="5" fontId="1" numFmtId="0" xfId="0" applyAlignment="1" applyBorder="1" applyFont="1">
      <alignment readingOrder="0" shrinkToFit="0" vertical="center" wrapText="1"/>
    </xf>
    <xf borderId="9" fillId="5" fontId="1" numFmtId="0" xfId="0" applyAlignment="1" applyBorder="1" applyFont="1">
      <alignment readingOrder="0" shrinkToFit="0" vertical="center" wrapText="1"/>
    </xf>
    <xf borderId="5" fillId="5" fontId="1" numFmtId="3" xfId="0" applyAlignment="1" applyBorder="1" applyFont="1" applyNumberFormat="1">
      <alignment horizontal="center" shrinkToFit="0" vertical="center" wrapText="1"/>
    </xf>
    <xf borderId="5" fillId="5" fontId="1" numFmtId="0" xfId="0" applyAlignment="1" applyBorder="1" applyFont="1">
      <alignment shrinkToFit="0" vertical="center" wrapText="1"/>
    </xf>
    <xf borderId="5" fillId="5" fontId="1" numFmtId="0" xfId="0" applyAlignment="1" applyBorder="1" applyFont="1">
      <alignment horizontal="center" shrinkToFit="0" vertical="center" wrapText="1"/>
    </xf>
    <xf borderId="5" fillId="0" fontId="1" numFmtId="46" xfId="0" applyAlignment="1" applyBorder="1" applyFont="1" applyNumberFormat="1">
      <alignment readingOrder="0" vertical="center"/>
    </xf>
    <xf borderId="5" fillId="0" fontId="7" numFmtId="0" xfId="0" applyAlignment="1" applyBorder="1" applyFont="1">
      <alignment readingOrder="0" vertical="center"/>
    </xf>
    <xf borderId="0" fillId="0" fontId="7" numFmtId="20" xfId="0" applyAlignment="1" applyFont="1" applyNumberFormat="1">
      <alignment readingOrder="0"/>
    </xf>
    <xf borderId="6" fillId="3" fontId="4" numFmtId="0" xfId="0" applyAlignment="1" applyBorder="1" applyFont="1">
      <alignment horizontal="center" vertical="center"/>
    </xf>
    <xf borderId="5" fillId="0" fontId="1" numFmtId="0" xfId="0" applyAlignment="1" applyBorder="1" applyFont="1">
      <alignment horizontal="center" readingOrder="0"/>
    </xf>
    <xf borderId="5" fillId="9" fontId="1" numFmtId="0" xfId="0" applyAlignment="1" applyBorder="1" applyFill="1" applyFont="1">
      <alignment horizontal="center" readingOrder="0" vertical="center"/>
    </xf>
    <xf borderId="5" fillId="2" fontId="1" numFmtId="164" xfId="0" applyAlignment="1" applyBorder="1" applyFont="1" applyNumberFormat="1">
      <alignment readingOrder="0" shrinkToFit="0" vertical="center" wrapText="1"/>
    </xf>
    <xf borderId="5" fillId="2" fontId="1" numFmtId="20" xfId="0" applyAlignment="1" applyBorder="1" applyFont="1" applyNumberFormat="1">
      <alignment readingOrder="0" shrinkToFit="0" vertical="center" wrapText="1"/>
    </xf>
    <xf borderId="5" fillId="2" fontId="1" numFmtId="0" xfId="0" applyAlignment="1" applyBorder="1" applyFont="1">
      <alignment readingOrder="0" shrinkToFit="0" vertical="center" wrapText="1"/>
    </xf>
    <xf borderId="9" fillId="2" fontId="1" numFmtId="0" xfId="0" applyAlignment="1" applyBorder="1" applyFont="1">
      <alignment readingOrder="0" shrinkToFit="0" vertical="center" wrapText="1"/>
    </xf>
    <xf borderId="5" fillId="0" fontId="1" numFmtId="0" xfId="0" applyAlignment="1" applyBorder="1" applyFont="1">
      <alignment readingOrder="0" shrinkToFit="0" vertical="center" wrapText="0"/>
    </xf>
    <xf borderId="5" fillId="2" fontId="1" numFmtId="0" xfId="0" applyAlignment="1" applyBorder="1" applyFont="1">
      <alignment horizontal="right" readingOrder="0" vertical="center"/>
    </xf>
    <xf borderId="5" fillId="2" fontId="1" numFmtId="0" xfId="0" applyAlignment="1" applyBorder="1" applyFont="1">
      <alignment horizontal="center" readingOrder="0" vertical="center"/>
    </xf>
    <xf borderId="5" fillId="2" fontId="1" numFmtId="0" xfId="0" applyAlignment="1" applyBorder="1" applyFont="1">
      <alignment horizontal="left" readingOrder="0" vertical="center"/>
    </xf>
    <xf borderId="5" fillId="4" fontId="1" numFmtId="0" xfId="0" applyAlignment="1" applyBorder="1" applyFont="1">
      <alignment horizontal="center" readingOrder="0" shrinkToFit="0" vertical="center" wrapText="1"/>
    </xf>
    <xf borderId="5" fillId="10" fontId="1" numFmtId="3" xfId="0" applyAlignment="1" applyBorder="1" applyFill="1" applyFont="1" applyNumberFormat="1">
      <alignment horizontal="center" vertical="center"/>
    </xf>
    <xf borderId="5" fillId="0" fontId="7" numFmtId="164" xfId="0" applyAlignment="1" applyBorder="1" applyFont="1" applyNumberFormat="1">
      <alignment readingOrder="0" vertical="center"/>
    </xf>
    <xf borderId="5" fillId="0" fontId="7" numFmtId="20" xfId="0" applyAlignment="1" applyBorder="1" applyFont="1" applyNumberFormat="1">
      <alignment readingOrder="0" vertical="center"/>
    </xf>
    <xf borderId="5" fillId="0" fontId="7" numFmtId="0" xfId="0" applyAlignment="1" applyBorder="1" applyFont="1">
      <alignment horizontal="center" readingOrder="0" vertical="center"/>
    </xf>
    <xf borderId="0" fillId="0" fontId="1" numFmtId="0" xfId="0" applyAlignment="1" applyFont="1">
      <alignment vertical="center"/>
    </xf>
    <xf borderId="5" fillId="4" fontId="4" numFmtId="0" xfId="0" applyAlignment="1" applyBorder="1" applyFont="1">
      <alignment horizontal="center" readingOrder="0" shrinkToFit="0" vertical="center" wrapText="1"/>
    </xf>
  </cellXfs>
  <cellStyles count="1">
    <cellStyle xfId="0" name="Normal" builtinId="0"/>
  </cellStyles>
  <dxfs count="4"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EA9999"/>
          <bgColor rgb="FFEA9999"/>
        </patternFill>
      </fill>
      <border/>
    </dxf>
    <dxf>
      <font/>
      <fill>
        <patternFill patternType="none"/>
      </fill>
      <border/>
    </dxf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20" Type="http://customschemas.google.com/relationships/workbookmetadata" Target="metadata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19" Type="http://schemas.openxmlformats.org/officeDocument/2006/relationships/worksheet" Target="worksheets/sheet16.xml"/><Relationship Id="rId6" Type="http://schemas.openxmlformats.org/officeDocument/2006/relationships/worksheet" Target="worksheets/sheet3.xml"/><Relationship Id="rId18" Type="http://schemas.openxmlformats.org/officeDocument/2006/relationships/worksheet" Target="worksheets/sheet15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3.43"/>
    <col customWidth="1" min="2" max="3" width="21.43"/>
    <col customWidth="1" min="4" max="4" width="38.43"/>
    <col customWidth="1" min="5" max="5" width="19.71"/>
    <col customWidth="1" min="6" max="6" width="33.86"/>
    <col customWidth="1" min="7" max="7" width="19.43"/>
    <col customWidth="1" min="8" max="8" width="22.43"/>
    <col customWidth="1" min="9" max="9" width="20.29"/>
    <col customWidth="1" min="10" max="10" width="19.71"/>
    <col customWidth="1" min="11" max="12" width="16.29"/>
    <col customWidth="1" min="13" max="13" width="17.71"/>
    <col customWidth="1" min="14" max="14" width="17.43"/>
    <col customWidth="1" min="15" max="15" width="14.0"/>
    <col customWidth="1" min="16" max="16" width="10.71"/>
    <col customWidth="1" min="17" max="17" width="11.0"/>
    <col customWidth="1" min="18" max="18" width="9.86"/>
    <col customWidth="1" min="19" max="19" width="16.43"/>
    <col customWidth="1" min="20" max="20" width="11.43"/>
    <col customWidth="1" min="21" max="21" width="28.14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3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3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5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03.25" customHeight="1">
      <c r="A6" s="6" t="s">
        <v>2</v>
      </c>
      <c r="B6" s="7" t="s">
        <v>3</v>
      </c>
      <c r="C6" s="8"/>
      <c r="D6" s="8"/>
      <c r="E6" s="9"/>
      <c r="F6" s="1"/>
      <c r="G6" s="1"/>
      <c r="H6" s="1"/>
      <c r="I6" s="1"/>
      <c r="J6" s="1"/>
      <c r="K6" s="1"/>
      <c r="L6" s="1"/>
      <c r="M6" s="1"/>
      <c r="N6" s="1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7.5" customHeight="1">
      <c r="A7" s="10"/>
      <c r="B7" s="11"/>
      <c r="C7" s="1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50.0" customHeight="1">
      <c r="A8" s="6" t="s">
        <v>4</v>
      </c>
      <c r="B8" s="7" t="s">
        <v>5</v>
      </c>
      <c r="C8" s="8"/>
      <c r="D8" s="9"/>
      <c r="E8" s="12" t="s">
        <v>6</v>
      </c>
      <c r="F8" s="7" t="s">
        <v>7</v>
      </c>
      <c r="G8" s="8"/>
      <c r="H8" s="9"/>
      <c r="I8" s="1"/>
      <c r="J8" s="1"/>
      <c r="K8" s="1"/>
      <c r="L8" s="1"/>
      <c r="M8" s="1"/>
      <c r="N8" s="1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7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3" t="s">
        <v>8</v>
      </c>
      <c r="N9" s="8"/>
      <c r="O9" s="8"/>
      <c r="P9" s="9"/>
      <c r="Q9" s="14" t="s">
        <v>9</v>
      </c>
      <c r="R9" s="8"/>
      <c r="S9" s="8"/>
      <c r="T9" s="8"/>
      <c r="U9" s="9"/>
      <c r="V9" s="2"/>
      <c r="W9" s="2"/>
      <c r="X9" s="2"/>
      <c r="Y9" s="2"/>
      <c r="Z9" s="2"/>
    </row>
    <row r="10" ht="54.75" customHeight="1">
      <c r="A10" s="15" t="s">
        <v>10</v>
      </c>
      <c r="B10" s="15" t="s">
        <v>11</v>
      </c>
      <c r="C10" s="15" t="s">
        <v>12</v>
      </c>
      <c r="D10" s="15" t="s">
        <v>13</v>
      </c>
      <c r="E10" s="15" t="s">
        <v>14</v>
      </c>
      <c r="F10" s="15" t="s">
        <v>15</v>
      </c>
      <c r="G10" s="15" t="s">
        <v>16</v>
      </c>
      <c r="H10" s="15" t="s">
        <v>17</v>
      </c>
      <c r="I10" s="15" t="s">
        <v>18</v>
      </c>
      <c r="J10" s="15" t="s">
        <v>19</v>
      </c>
      <c r="K10" s="15" t="s">
        <v>20</v>
      </c>
      <c r="L10" s="16" t="s">
        <v>21</v>
      </c>
      <c r="M10" s="15" t="s">
        <v>22</v>
      </c>
      <c r="N10" s="15" t="s">
        <v>23</v>
      </c>
      <c r="O10" s="15" t="s">
        <v>24</v>
      </c>
      <c r="P10" s="15" t="s">
        <v>25</v>
      </c>
      <c r="Q10" s="15" t="s">
        <v>26</v>
      </c>
      <c r="R10" s="15" t="s">
        <v>27</v>
      </c>
      <c r="S10" s="15" t="s">
        <v>28</v>
      </c>
      <c r="T10" s="17" t="s">
        <v>29</v>
      </c>
      <c r="U10" s="17" t="s">
        <v>30</v>
      </c>
      <c r="V10" s="2"/>
      <c r="W10" s="2"/>
      <c r="X10" s="2"/>
      <c r="Y10" s="2"/>
      <c r="Z10" s="2"/>
    </row>
    <row r="11" ht="48.0" customHeight="1">
      <c r="A11" s="18">
        <v>44678.0</v>
      </c>
      <c r="B11" s="19">
        <v>0.8395833333333333</v>
      </c>
      <c r="C11" s="20">
        <v>1.061686737E9</v>
      </c>
      <c r="D11" s="20" t="s">
        <v>31</v>
      </c>
      <c r="E11" s="20">
        <v>3.185006438E9</v>
      </c>
      <c r="F11" s="20" t="s">
        <v>32</v>
      </c>
      <c r="G11" s="20" t="s">
        <v>32</v>
      </c>
      <c r="H11" s="20" t="s">
        <v>32</v>
      </c>
      <c r="I11" s="20" t="s">
        <v>32</v>
      </c>
      <c r="J11" s="20" t="s">
        <v>32</v>
      </c>
      <c r="K11" s="20" t="s">
        <v>32</v>
      </c>
      <c r="L11" s="21" t="s">
        <v>32</v>
      </c>
      <c r="M11" s="22" t="str">
        <f t="shared" ref="M11:M12" si="1">IF(H11="Cumple","30","0")</f>
        <v>30</v>
      </c>
      <c r="N11" s="22" t="str">
        <f t="shared" ref="N11:N12" si="2">IF(I11="Cumple","40","0")</f>
        <v>40</v>
      </c>
      <c r="O11" s="23">
        <v>30.0</v>
      </c>
      <c r="P11" s="24">
        <f t="shared" ref="P11:P12" si="3">M11+N11+O11</f>
        <v>100</v>
      </c>
      <c r="Q11" s="25" t="s">
        <v>33</v>
      </c>
      <c r="R11" s="26"/>
      <c r="S11" s="27"/>
      <c r="T11" s="26" t="str">
        <f t="shared" ref="T11:T12" si="4">IF(Q11="X","Si",IF(R11="X","No","--"))</f>
        <v>Si</v>
      </c>
      <c r="U11" s="25" t="s">
        <v>34</v>
      </c>
      <c r="V11" s="2"/>
      <c r="W11" s="2"/>
      <c r="X11" s="2"/>
      <c r="Y11" s="2"/>
      <c r="Z11" s="2"/>
    </row>
    <row r="12" ht="48.75" customHeight="1">
      <c r="A12" s="18">
        <v>44683.0</v>
      </c>
      <c r="B12" s="19">
        <v>0.3645833333333333</v>
      </c>
      <c r="C12" s="20">
        <v>1.2751666E7</v>
      </c>
      <c r="D12" s="20" t="s">
        <v>35</v>
      </c>
      <c r="E12" s="20">
        <v>1.2751666E7</v>
      </c>
      <c r="F12" s="20" t="s">
        <v>32</v>
      </c>
      <c r="G12" s="20" t="s">
        <v>32</v>
      </c>
      <c r="H12" s="20" t="s">
        <v>36</v>
      </c>
      <c r="I12" s="20" t="s">
        <v>36</v>
      </c>
      <c r="J12" s="20" t="s">
        <v>37</v>
      </c>
      <c r="K12" s="20" t="s">
        <v>32</v>
      </c>
      <c r="L12" s="21" t="s">
        <v>32</v>
      </c>
      <c r="M12" s="22" t="str">
        <f t="shared" si="1"/>
        <v>0</v>
      </c>
      <c r="N12" s="22" t="str">
        <f t="shared" si="2"/>
        <v>0</v>
      </c>
      <c r="O12" s="28"/>
      <c r="P12" s="24">
        <f t="shared" si="3"/>
        <v>0</v>
      </c>
      <c r="Q12" s="26" t="str">
        <f>IF(P12=70,"X","")</f>
        <v/>
      </c>
      <c r="R12" s="26" t="str">
        <f>IF(P12=0,"X",IF(P12=30,"X",""))</f>
        <v>X</v>
      </c>
      <c r="S12" s="29" t="s">
        <v>38</v>
      </c>
      <c r="T12" s="26" t="str">
        <f t="shared" si="4"/>
        <v>No</v>
      </c>
      <c r="U12" s="30" t="s">
        <v>38</v>
      </c>
      <c r="V12" s="31"/>
      <c r="W12" s="2"/>
      <c r="X12" s="2"/>
      <c r="Y12" s="2"/>
      <c r="Z12" s="2"/>
    </row>
    <row r="13" ht="15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5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5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5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5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5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5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5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</sheetData>
  <mergeCells count="7">
    <mergeCell ref="A3:O3"/>
    <mergeCell ref="A4:O4"/>
    <mergeCell ref="B6:E6"/>
    <mergeCell ref="B8:D8"/>
    <mergeCell ref="F8:H8"/>
    <mergeCell ref="M9:P9"/>
    <mergeCell ref="Q9:U9"/>
  </mergeCells>
  <conditionalFormatting sqref="P11:P12">
    <cfRule type="colorScale" priority="1">
      <colorScale>
        <cfvo type="formula" val="40"/>
        <cfvo type="formula" val="70"/>
        <cfvo type="formula" val="100"/>
        <color rgb="FFFF0000"/>
        <color rgb="FFFFFF00"/>
        <color rgb="FF00B050"/>
      </colorScale>
    </cfRule>
  </conditionalFormatting>
  <conditionalFormatting sqref="T11:T12">
    <cfRule type="containsText" dxfId="0" priority="2" operator="containsText" text="Si">
      <formula>NOT(ISERROR(SEARCH(("Si"),(T11))))</formula>
    </cfRule>
  </conditionalFormatting>
  <conditionalFormatting sqref="T11:T12">
    <cfRule type="containsText" dxfId="1" priority="3" operator="containsText" text="No">
      <formula>NOT(ISERROR(SEARCH(("No"),(T11))))</formula>
    </cfRule>
  </conditionalFormatting>
  <dataValidations>
    <dataValidation type="list" allowBlank="1" showErrorMessage="1" sqref="F11:I12 K11:L12">
      <formula1>"Cumple,No Cumple"</formula1>
    </dataValidation>
    <dataValidation type="list" allowBlank="1" sqref="S11:S12">
      <formula1>"No cumple con el perfil solicitado,No cumple con la experiencia general,No cumple con la experiencia específica,No cumple con la experiencia general y específica,No cumple con el perfil solicitado ni la experiencia general ni la específica"</formula1>
    </dataValidation>
    <dataValidation type="list" allowBlank="1" showErrorMessage="1" sqref="O11:O12">
      <formula1>"0.0,5.0,10.0,15.0,20.0,25.0,30.0"</formula1>
    </dataValidation>
    <dataValidation type="list" allowBlank="1" sqref="Q11:R12">
      <formula1>"X"</formula1>
    </dataValidation>
    <dataValidation type="list" allowBlank="1" showErrorMessage="1" sqref="J11:J12">
      <formula1>"Cumple,No Cumple,NA"</formula1>
    </dataValidation>
  </dataValidations>
  <printOptions/>
  <pageMargins bottom="0.75" footer="0.0" header="0.0" left="0.7" right="0.7" top="0.75"/>
  <pageSetup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3.43"/>
    <col customWidth="1" min="2" max="3" width="21.43"/>
    <col customWidth="1" min="4" max="4" width="38.43"/>
    <col customWidth="1" min="5" max="5" width="19.71"/>
    <col customWidth="1" min="6" max="6" width="33.86"/>
    <col customWidth="1" min="7" max="7" width="19.43"/>
    <col customWidth="1" min="8" max="8" width="22.43"/>
    <col customWidth="1" min="9" max="9" width="20.29"/>
    <col customWidth="1" min="10" max="10" width="19.71"/>
    <col customWidth="1" min="11" max="12" width="16.29"/>
    <col customWidth="1" min="13" max="13" width="17.71"/>
    <col customWidth="1" min="14" max="14" width="17.43"/>
    <col customWidth="1" min="15" max="15" width="14.0"/>
    <col customWidth="1" min="16" max="16" width="10.71"/>
    <col customWidth="1" min="17" max="17" width="11.0"/>
    <col customWidth="1" min="18" max="18" width="9.86"/>
    <col customWidth="1" min="19" max="19" width="16.43"/>
    <col customWidth="1" min="20" max="20" width="11.43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3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3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5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03.25" customHeight="1">
      <c r="A6" s="6" t="s">
        <v>2</v>
      </c>
      <c r="B6" s="7" t="s">
        <v>3</v>
      </c>
      <c r="C6" s="8"/>
      <c r="D6" s="8"/>
      <c r="E6" s="9"/>
      <c r="F6" s="1"/>
      <c r="G6" s="1"/>
      <c r="H6" s="1"/>
      <c r="I6" s="1"/>
      <c r="J6" s="1"/>
      <c r="K6" s="1"/>
      <c r="L6" s="1"/>
      <c r="M6" s="1"/>
      <c r="N6" s="1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7.5" customHeight="1">
      <c r="A7" s="10"/>
      <c r="B7" s="11"/>
      <c r="C7" s="1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50.0" customHeight="1">
      <c r="A8" s="6" t="s">
        <v>220</v>
      </c>
      <c r="B8" s="7" t="s">
        <v>221</v>
      </c>
      <c r="C8" s="8"/>
      <c r="D8" s="9"/>
      <c r="E8" s="12" t="s">
        <v>6</v>
      </c>
      <c r="F8" s="7" t="s">
        <v>222</v>
      </c>
      <c r="G8" s="8"/>
      <c r="H8" s="9"/>
      <c r="I8" s="1"/>
      <c r="J8" s="1"/>
      <c r="K8" s="1"/>
      <c r="L8" s="1"/>
      <c r="M8" s="1"/>
      <c r="N8" s="1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7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3" t="s">
        <v>8</v>
      </c>
      <c r="N9" s="8"/>
      <c r="O9" s="8"/>
      <c r="P9" s="9"/>
      <c r="Q9" s="14" t="s">
        <v>9</v>
      </c>
      <c r="R9" s="8"/>
      <c r="S9" s="8"/>
      <c r="T9" s="9"/>
      <c r="U9" s="2"/>
      <c r="V9" s="2"/>
      <c r="W9" s="2"/>
      <c r="X9" s="2"/>
      <c r="Y9" s="2"/>
      <c r="Z9" s="2"/>
    </row>
    <row r="10" ht="54.75" customHeight="1">
      <c r="A10" s="15" t="s">
        <v>10</v>
      </c>
      <c r="B10" s="15" t="s">
        <v>11</v>
      </c>
      <c r="C10" s="15" t="s">
        <v>12</v>
      </c>
      <c r="D10" s="15" t="s">
        <v>13</v>
      </c>
      <c r="E10" s="15" t="s">
        <v>14</v>
      </c>
      <c r="F10" s="15" t="s">
        <v>15</v>
      </c>
      <c r="G10" s="15" t="s">
        <v>16</v>
      </c>
      <c r="H10" s="15" t="s">
        <v>17</v>
      </c>
      <c r="I10" s="15" t="s">
        <v>18</v>
      </c>
      <c r="J10" s="15" t="s">
        <v>19</v>
      </c>
      <c r="K10" s="15" t="s">
        <v>20</v>
      </c>
      <c r="L10" s="16" t="s">
        <v>21</v>
      </c>
      <c r="M10" s="15" t="s">
        <v>22</v>
      </c>
      <c r="N10" s="15" t="s">
        <v>23</v>
      </c>
      <c r="O10" s="15" t="s">
        <v>24</v>
      </c>
      <c r="P10" s="15" t="s">
        <v>25</v>
      </c>
      <c r="Q10" s="15" t="s">
        <v>26</v>
      </c>
      <c r="R10" s="15" t="s">
        <v>27</v>
      </c>
      <c r="S10" s="15" t="s">
        <v>28</v>
      </c>
      <c r="T10" s="15" t="s">
        <v>223</v>
      </c>
      <c r="U10" s="34" t="s">
        <v>70</v>
      </c>
      <c r="V10" s="2"/>
      <c r="W10" s="2"/>
      <c r="X10" s="2"/>
      <c r="Y10" s="2"/>
      <c r="Z10" s="2"/>
    </row>
    <row r="11" ht="48.0" customHeight="1">
      <c r="A11" s="18">
        <v>44682.0</v>
      </c>
      <c r="B11" s="19">
        <v>0.9277777777777778</v>
      </c>
      <c r="C11" s="20">
        <v>1.088261393E9</v>
      </c>
      <c r="D11" s="20" t="s">
        <v>224</v>
      </c>
      <c r="E11" s="20">
        <v>3.217468363E9</v>
      </c>
      <c r="F11" s="20" t="s">
        <v>32</v>
      </c>
      <c r="G11" s="20" t="s">
        <v>32</v>
      </c>
      <c r="H11" s="20" t="s">
        <v>32</v>
      </c>
      <c r="I11" s="20" t="s">
        <v>32</v>
      </c>
      <c r="J11" s="20" t="s">
        <v>32</v>
      </c>
      <c r="K11" s="20" t="s">
        <v>32</v>
      </c>
      <c r="L11" s="21" t="s">
        <v>32</v>
      </c>
      <c r="M11" s="22" t="str">
        <f>IF(H11="Cumple","30","0")</f>
        <v>30</v>
      </c>
      <c r="N11" s="22" t="str">
        <f>IF(I11="Cumple","40","0")</f>
        <v>40</v>
      </c>
      <c r="O11" s="23">
        <v>30.0</v>
      </c>
      <c r="P11" s="24">
        <f>M11+N11+O11</f>
        <v>100</v>
      </c>
      <c r="Q11" s="25" t="s">
        <v>206</v>
      </c>
      <c r="R11" s="26"/>
      <c r="S11" s="27"/>
      <c r="T11" s="26" t="str">
        <f>IF(Q11="X","Si",IF(R11="X","No","--"))</f>
        <v>Si</v>
      </c>
      <c r="U11" s="25" t="s">
        <v>34</v>
      </c>
      <c r="V11" s="2"/>
      <c r="W11" s="2"/>
      <c r="X11" s="2"/>
      <c r="Y11" s="2"/>
      <c r="Z11" s="2"/>
    </row>
    <row r="12" ht="15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5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5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5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5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5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5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5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5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</sheetData>
  <mergeCells count="7">
    <mergeCell ref="A3:O3"/>
    <mergeCell ref="A4:O4"/>
    <mergeCell ref="B6:E6"/>
    <mergeCell ref="B8:D8"/>
    <mergeCell ref="F8:H8"/>
    <mergeCell ref="M9:P9"/>
    <mergeCell ref="Q9:T9"/>
  </mergeCells>
  <conditionalFormatting sqref="P11">
    <cfRule type="colorScale" priority="1">
      <colorScale>
        <cfvo type="formula" val="40"/>
        <cfvo type="formula" val="70"/>
        <cfvo type="formula" val="100"/>
        <color rgb="FFFF0000"/>
        <color rgb="FFFFFF00"/>
        <color rgb="FF00B050"/>
      </colorScale>
    </cfRule>
  </conditionalFormatting>
  <conditionalFormatting sqref="T11">
    <cfRule type="containsText" dxfId="0" priority="2" operator="containsText" text="Si">
      <formula>NOT(ISERROR(SEARCH(("Si"),(T11))))</formula>
    </cfRule>
  </conditionalFormatting>
  <conditionalFormatting sqref="T11">
    <cfRule type="containsText" dxfId="1" priority="3" operator="containsText" text="No">
      <formula>NOT(ISERROR(SEARCH(("No"),(T11))))</formula>
    </cfRule>
  </conditionalFormatting>
  <dataValidations>
    <dataValidation type="list" allowBlank="1" showErrorMessage="1" sqref="F11:I11 K11:L11">
      <formula1>"Cumple,No Cumple"</formula1>
    </dataValidation>
    <dataValidation type="list" allowBlank="1" sqref="S11">
      <formula1>"No cumple con el perfil solicitado,No cumple con la experiencia general,No cumple con la experiencia específica,No cumple con la experiencia general y específica,No cumple con el perfil solicitado ni la experiencia general ni la específica"</formula1>
    </dataValidation>
    <dataValidation type="list" allowBlank="1" showErrorMessage="1" sqref="O11">
      <formula1>"0.0,5.0,10.0,15.0,20.0,25.0,30.0"</formula1>
    </dataValidation>
    <dataValidation type="list" allowBlank="1" sqref="Q11:R11">
      <formula1>"X"</formula1>
    </dataValidation>
    <dataValidation type="list" allowBlank="1" showErrorMessage="1" sqref="J11">
      <formula1>"Cumple,No Cumple,NA"</formula1>
    </dataValidation>
  </dataValidations>
  <printOptions/>
  <pageMargins bottom="0.75" footer="0.0" header="0.0" left="0.7" right="0.7" top="0.75"/>
  <pageSetup orientation="portrait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3.43"/>
    <col customWidth="1" min="2" max="3" width="21.43"/>
    <col customWidth="1" min="4" max="4" width="38.43"/>
    <col customWidth="1" min="5" max="5" width="19.71"/>
    <col customWidth="1" min="6" max="6" width="33.86"/>
    <col customWidth="1" min="7" max="7" width="19.43"/>
    <col customWidth="1" min="8" max="8" width="22.43"/>
    <col customWidth="1" min="9" max="9" width="20.29"/>
    <col customWidth="1" min="10" max="10" width="19.71"/>
    <col customWidth="1" min="11" max="12" width="16.29"/>
    <col customWidth="1" min="13" max="13" width="17.71"/>
    <col customWidth="1" min="14" max="14" width="17.43"/>
    <col customWidth="1" min="15" max="15" width="14.0"/>
    <col customWidth="1" min="16" max="16" width="10.71"/>
    <col customWidth="1" min="17" max="17" width="11.0"/>
    <col customWidth="1" min="18" max="18" width="9.86"/>
    <col customWidth="1" min="19" max="19" width="16.43"/>
    <col customWidth="1" min="20" max="20" width="11.43"/>
    <col customWidth="1" min="21" max="21" width="27.86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3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3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5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03.25" customHeight="1">
      <c r="A6" s="6" t="s">
        <v>2</v>
      </c>
      <c r="B6" s="7" t="s">
        <v>3</v>
      </c>
      <c r="C6" s="8"/>
      <c r="D6" s="8"/>
      <c r="E6" s="9"/>
      <c r="F6" s="1"/>
      <c r="G6" s="1"/>
      <c r="H6" s="1"/>
      <c r="I6" s="1"/>
      <c r="J6" s="1"/>
      <c r="K6" s="1"/>
      <c r="L6" s="1"/>
      <c r="M6" s="1"/>
      <c r="N6" s="1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7.5" customHeight="1">
      <c r="A7" s="10"/>
      <c r="B7" s="11"/>
      <c r="C7" s="1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50.0" customHeight="1">
      <c r="A8" s="6" t="s">
        <v>225</v>
      </c>
      <c r="B8" s="7" t="s">
        <v>226</v>
      </c>
      <c r="C8" s="8"/>
      <c r="D8" s="9"/>
      <c r="E8" s="12" t="s">
        <v>6</v>
      </c>
      <c r="F8" s="7" t="s">
        <v>227</v>
      </c>
      <c r="G8" s="8"/>
      <c r="H8" s="9"/>
      <c r="I8" s="1"/>
      <c r="J8" s="1"/>
      <c r="K8" s="1"/>
      <c r="L8" s="1"/>
      <c r="M8" s="1"/>
      <c r="N8" s="1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7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3" t="s">
        <v>8</v>
      </c>
      <c r="N9" s="8"/>
      <c r="O9" s="8"/>
      <c r="P9" s="9"/>
      <c r="Q9" s="14" t="s">
        <v>9</v>
      </c>
      <c r="R9" s="8"/>
      <c r="S9" s="8"/>
      <c r="T9" s="8"/>
      <c r="U9" s="9"/>
      <c r="V9" s="2"/>
      <c r="W9" s="2"/>
      <c r="X9" s="2"/>
      <c r="Y9" s="2"/>
      <c r="Z9" s="2"/>
    </row>
    <row r="10" ht="54.75" customHeight="1">
      <c r="A10" s="15" t="s">
        <v>10</v>
      </c>
      <c r="B10" s="15" t="s">
        <v>11</v>
      </c>
      <c r="C10" s="15" t="s">
        <v>12</v>
      </c>
      <c r="D10" s="15" t="s">
        <v>13</v>
      </c>
      <c r="E10" s="15" t="s">
        <v>14</v>
      </c>
      <c r="F10" s="15" t="s">
        <v>15</v>
      </c>
      <c r="G10" s="15" t="s">
        <v>16</v>
      </c>
      <c r="H10" s="15" t="s">
        <v>17</v>
      </c>
      <c r="I10" s="15" t="s">
        <v>18</v>
      </c>
      <c r="J10" s="15" t="s">
        <v>19</v>
      </c>
      <c r="K10" s="15" t="s">
        <v>20</v>
      </c>
      <c r="L10" s="16" t="s">
        <v>21</v>
      </c>
      <c r="M10" s="15" t="s">
        <v>22</v>
      </c>
      <c r="N10" s="15" t="s">
        <v>23</v>
      </c>
      <c r="O10" s="15" t="s">
        <v>24</v>
      </c>
      <c r="P10" s="15" t="s">
        <v>25</v>
      </c>
      <c r="Q10" s="15" t="s">
        <v>26</v>
      </c>
      <c r="R10" s="15" t="s">
        <v>27</v>
      </c>
      <c r="S10" s="15" t="s">
        <v>28</v>
      </c>
      <c r="T10" s="17" t="s">
        <v>29</v>
      </c>
      <c r="U10" s="128" t="s">
        <v>70</v>
      </c>
      <c r="V10" s="2"/>
      <c r="W10" s="2"/>
      <c r="X10" s="2"/>
      <c r="Y10" s="2"/>
      <c r="Z10" s="2"/>
    </row>
    <row r="11" ht="48.0" customHeight="1">
      <c r="A11" s="18">
        <v>44678.0</v>
      </c>
      <c r="B11" s="19">
        <v>0.8972222222222223</v>
      </c>
      <c r="C11" s="20">
        <v>1.093214483E9</v>
      </c>
      <c r="D11" s="20" t="s">
        <v>228</v>
      </c>
      <c r="E11" s="20">
        <v>3.104260952E9</v>
      </c>
      <c r="F11" s="20" t="s">
        <v>32</v>
      </c>
      <c r="G11" s="20" t="s">
        <v>32</v>
      </c>
      <c r="H11" s="20" t="s">
        <v>32</v>
      </c>
      <c r="I11" s="20" t="s">
        <v>32</v>
      </c>
      <c r="J11" s="20" t="s">
        <v>32</v>
      </c>
      <c r="K11" s="20" t="s">
        <v>32</v>
      </c>
      <c r="L11" s="21" t="s">
        <v>32</v>
      </c>
      <c r="M11" s="22" t="str">
        <f t="shared" ref="M11:M14" si="1">IF(H11="Cumple","30","0")</f>
        <v>30</v>
      </c>
      <c r="N11" s="22" t="str">
        <f t="shared" ref="N11:N14" si="2">IF(I11="Cumple","40","0")</f>
        <v>40</v>
      </c>
      <c r="O11" s="23">
        <v>24.0</v>
      </c>
      <c r="P11" s="24">
        <f t="shared" ref="P11:P14" si="3">M11+N11+O11</f>
        <v>94</v>
      </c>
      <c r="Q11" s="25" t="s">
        <v>33</v>
      </c>
      <c r="R11" s="26"/>
      <c r="S11" s="27"/>
      <c r="T11" s="26" t="str">
        <f t="shared" ref="T11:T12" si="4">IF(Q11="X","Si",IF(R11="X","No","--"))</f>
        <v>Si</v>
      </c>
      <c r="U11" s="30" t="s">
        <v>34</v>
      </c>
      <c r="V11" s="2"/>
      <c r="W11" s="2"/>
      <c r="X11" s="2"/>
      <c r="Y11" s="2"/>
      <c r="Z11" s="2"/>
    </row>
    <row r="12" ht="48.75" customHeight="1">
      <c r="A12" s="18">
        <v>44682.0</v>
      </c>
      <c r="B12" s="19">
        <v>0.9979166666666667</v>
      </c>
      <c r="C12" s="20">
        <v>4.2163349E7</v>
      </c>
      <c r="D12" s="20" t="s">
        <v>229</v>
      </c>
      <c r="E12" s="20">
        <v>3.187170861E9</v>
      </c>
      <c r="F12" s="20" t="s">
        <v>32</v>
      </c>
      <c r="G12" s="20" t="s">
        <v>32</v>
      </c>
      <c r="H12" s="20" t="s">
        <v>36</v>
      </c>
      <c r="I12" s="20" t="s">
        <v>36</v>
      </c>
      <c r="J12" s="20" t="s">
        <v>32</v>
      </c>
      <c r="K12" s="20" t="s">
        <v>32</v>
      </c>
      <c r="L12" s="21" t="s">
        <v>32</v>
      </c>
      <c r="M12" s="22" t="str">
        <f t="shared" si="1"/>
        <v>0</v>
      </c>
      <c r="N12" s="22" t="str">
        <f t="shared" si="2"/>
        <v>0</v>
      </c>
      <c r="O12" s="28"/>
      <c r="P12" s="24">
        <f t="shared" si="3"/>
        <v>0</v>
      </c>
      <c r="Q12" s="26" t="str">
        <f t="shared" ref="Q12:Q14" si="5">IF(P12=70,"X","")</f>
        <v/>
      </c>
      <c r="R12" s="26" t="str">
        <f>IF(P12=0,"X",IF(P12=30,"X",""))</f>
        <v>X</v>
      </c>
      <c r="S12" s="29" t="s">
        <v>38</v>
      </c>
      <c r="T12" s="26" t="str">
        <f t="shared" si="4"/>
        <v>No</v>
      </c>
      <c r="U12" s="30" t="s">
        <v>38</v>
      </c>
      <c r="V12" s="2"/>
      <c r="W12" s="2"/>
      <c r="X12" s="2"/>
      <c r="Y12" s="2"/>
      <c r="Z12" s="2"/>
    </row>
    <row r="13" ht="54.75" customHeight="1">
      <c r="A13" s="18">
        <v>44683.0</v>
      </c>
      <c r="B13" s="19">
        <v>0.005555555555555556</v>
      </c>
      <c r="C13" s="20">
        <v>1.8516613E7</v>
      </c>
      <c r="D13" s="20" t="s">
        <v>230</v>
      </c>
      <c r="E13" s="20">
        <v>3.187163007E9</v>
      </c>
      <c r="F13" s="20" t="s">
        <v>32</v>
      </c>
      <c r="G13" s="20" t="s">
        <v>32</v>
      </c>
      <c r="H13" s="20" t="s">
        <v>32</v>
      </c>
      <c r="I13" s="20" t="s">
        <v>32</v>
      </c>
      <c r="J13" s="20" t="s">
        <v>32</v>
      </c>
      <c r="K13" s="20" t="s">
        <v>32</v>
      </c>
      <c r="L13" s="21" t="s">
        <v>32</v>
      </c>
      <c r="M13" s="22" t="str">
        <f t="shared" si="1"/>
        <v>30</v>
      </c>
      <c r="N13" s="22" t="str">
        <f t="shared" si="2"/>
        <v>40</v>
      </c>
      <c r="O13" s="23">
        <v>6.0</v>
      </c>
      <c r="P13" s="129">
        <f t="shared" si="3"/>
        <v>76</v>
      </c>
      <c r="Q13" s="26" t="str">
        <f t="shared" si="5"/>
        <v/>
      </c>
      <c r="R13" s="25" t="s">
        <v>33</v>
      </c>
      <c r="S13" s="27"/>
      <c r="T13" s="25" t="s">
        <v>201</v>
      </c>
      <c r="U13" s="30" t="s">
        <v>116</v>
      </c>
      <c r="V13" s="2"/>
      <c r="W13" s="2"/>
      <c r="X13" s="2"/>
      <c r="Y13" s="2"/>
      <c r="Z13" s="2"/>
    </row>
    <row r="14" ht="54.75" customHeight="1">
      <c r="A14" s="18">
        <v>44683.0</v>
      </c>
      <c r="B14" s="19">
        <v>0.38263888888888886</v>
      </c>
      <c r="C14" s="20">
        <v>1.104383997E9</v>
      </c>
      <c r="D14" s="20" t="s">
        <v>231</v>
      </c>
      <c r="E14" s="20">
        <v>3.205557476E9</v>
      </c>
      <c r="F14" s="20" t="s">
        <v>32</v>
      </c>
      <c r="G14" s="20" t="s">
        <v>32</v>
      </c>
      <c r="H14" s="20" t="s">
        <v>36</v>
      </c>
      <c r="I14" s="20" t="s">
        <v>36</v>
      </c>
      <c r="J14" s="20" t="s">
        <v>32</v>
      </c>
      <c r="K14" s="20" t="s">
        <v>32</v>
      </c>
      <c r="L14" s="21" t="s">
        <v>36</v>
      </c>
      <c r="M14" s="22" t="str">
        <f t="shared" si="1"/>
        <v>0</v>
      </c>
      <c r="N14" s="22" t="str">
        <f t="shared" si="2"/>
        <v>0</v>
      </c>
      <c r="O14" s="28"/>
      <c r="P14" s="24">
        <f t="shared" si="3"/>
        <v>0</v>
      </c>
      <c r="Q14" s="26" t="str">
        <f t="shared" si="5"/>
        <v/>
      </c>
      <c r="R14" s="26" t="str">
        <f>IF(P14=0,"X",IF(P14=30,"X",""))</f>
        <v>X</v>
      </c>
      <c r="S14" s="29" t="s">
        <v>38</v>
      </c>
      <c r="T14" s="26" t="str">
        <f>IF(Q14="X","Si",IF(R14="X","No","--"))</f>
        <v>No</v>
      </c>
      <c r="U14" s="30" t="s">
        <v>38</v>
      </c>
      <c r="V14" s="2"/>
      <c r="W14" s="2"/>
      <c r="X14" s="2"/>
      <c r="Y14" s="2"/>
      <c r="Z14" s="2"/>
    </row>
    <row r="15" ht="15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5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5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5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5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5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</sheetData>
  <mergeCells count="7">
    <mergeCell ref="A3:O3"/>
    <mergeCell ref="A4:O4"/>
    <mergeCell ref="B6:E6"/>
    <mergeCell ref="B8:D8"/>
    <mergeCell ref="F8:H8"/>
    <mergeCell ref="M9:P9"/>
    <mergeCell ref="Q9:U9"/>
  </mergeCells>
  <conditionalFormatting sqref="P11:P14">
    <cfRule type="colorScale" priority="1">
      <colorScale>
        <cfvo type="formula" val="40"/>
        <cfvo type="formula" val="70"/>
        <cfvo type="formula" val="100"/>
        <color rgb="FFFF0000"/>
        <color rgb="FFFFFF00"/>
        <color rgb="FF00B050"/>
      </colorScale>
    </cfRule>
  </conditionalFormatting>
  <conditionalFormatting sqref="T11:T14">
    <cfRule type="containsText" dxfId="0" priority="2" operator="containsText" text="Si">
      <formula>NOT(ISERROR(SEARCH(("Si"),(T11))))</formula>
    </cfRule>
  </conditionalFormatting>
  <conditionalFormatting sqref="T11:T14">
    <cfRule type="containsText" dxfId="1" priority="3" operator="containsText" text="No">
      <formula>NOT(ISERROR(SEARCH(("No"),(T11))))</formula>
    </cfRule>
  </conditionalFormatting>
  <dataValidations>
    <dataValidation type="list" allowBlank="1" showErrorMessage="1" sqref="O11:O14">
      <formula1>"0,6,12,18,24,30"</formula1>
    </dataValidation>
    <dataValidation type="list" allowBlank="1" showErrorMessage="1" sqref="F11:I14 K11:L14">
      <formula1>"Cumple,No Cumple"</formula1>
    </dataValidation>
    <dataValidation type="list" allowBlank="1" sqref="U12 S11:S14 U14">
      <formula1>"No cumple con el perfil solicitado,No cumple con la experiencia general,No cumple con la experiencia específica,No cumple con la experiencia general y específica,No cumple con el perfil solicitado ni la experiencia general ni la específica"</formula1>
    </dataValidation>
    <dataValidation type="list" allowBlank="1" sqref="Q11:R14">
      <formula1>"X"</formula1>
    </dataValidation>
    <dataValidation type="list" allowBlank="1" showErrorMessage="1" sqref="J11:J14">
      <formula1>"Cumple,No Cumple,NA"</formula1>
    </dataValidation>
  </dataValidations>
  <printOptions/>
  <pageMargins bottom="0.75" footer="0.0" header="0.0" left="0.7" right="0.7" top="0.75"/>
  <pageSetup orientation="portrait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3.43"/>
    <col customWidth="1" min="2" max="3" width="21.43"/>
    <col customWidth="1" min="4" max="4" width="32.71"/>
    <col customWidth="1" min="5" max="5" width="19.71"/>
    <col customWidth="1" min="6" max="6" width="33.86"/>
    <col customWidth="1" min="7" max="7" width="19.43"/>
    <col customWidth="1" min="8" max="8" width="22.43"/>
    <col customWidth="1" min="9" max="9" width="20.29"/>
    <col customWidth="1" min="10" max="10" width="19.71"/>
    <col customWidth="1" min="11" max="12" width="16.29"/>
    <col customWidth="1" min="13" max="13" width="17.71"/>
    <col customWidth="1" min="14" max="14" width="17.43"/>
    <col customWidth="1" min="15" max="15" width="14.0"/>
    <col customWidth="1" min="16" max="16" width="10.71"/>
    <col customWidth="1" min="17" max="17" width="11.0"/>
    <col customWidth="1" min="18" max="18" width="9.86"/>
    <col customWidth="1" min="19" max="19" width="16.43"/>
    <col customWidth="1" min="20" max="20" width="11.43"/>
    <col customWidth="1" min="21" max="21" width="32.29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3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3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5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03.25" customHeight="1">
      <c r="A6" s="6" t="s">
        <v>2</v>
      </c>
      <c r="B6" s="7" t="s">
        <v>3</v>
      </c>
      <c r="C6" s="8"/>
      <c r="D6" s="8"/>
      <c r="E6" s="9"/>
      <c r="F6" s="1"/>
      <c r="G6" s="1"/>
      <c r="H6" s="1"/>
      <c r="I6" s="1"/>
      <c r="J6" s="1"/>
      <c r="K6" s="1"/>
      <c r="L6" s="1"/>
      <c r="M6" s="1"/>
      <c r="N6" s="1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7.5" customHeight="1">
      <c r="A7" s="10"/>
      <c r="B7" s="11"/>
      <c r="C7" s="1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50.0" customHeight="1">
      <c r="A8" s="6" t="s">
        <v>232</v>
      </c>
      <c r="B8" s="7" t="s">
        <v>233</v>
      </c>
      <c r="C8" s="8"/>
      <c r="D8" s="9"/>
      <c r="E8" s="12" t="s">
        <v>6</v>
      </c>
      <c r="F8" s="7" t="s">
        <v>234</v>
      </c>
      <c r="G8" s="8"/>
      <c r="H8" s="9"/>
      <c r="I8" s="1"/>
      <c r="J8" s="1"/>
      <c r="K8" s="1"/>
      <c r="L8" s="1"/>
      <c r="M8" s="1"/>
      <c r="N8" s="1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7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3" t="s">
        <v>8</v>
      </c>
      <c r="N9" s="8"/>
      <c r="O9" s="8"/>
      <c r="P9" s="9"/>
      <c r="Q9" s="14" t="s">
        <v>9</v>
      </c>
      <c r="R9" s="8"/>
      <c r="S9" s="8"/>
      <c r="T9" s="8"/>
      <c r="U9" s="9"/>
      <c r="V9" s="2"/>
      <c r="W9" s="2"/>
      <c r="X9" s="2"/>
      <c r="Y9" s="2"/>
      <c r="Z9" s="2"/>
    </row>
    <row r="10" ht="54.75" customHeight="1">
      <c r="A10" s="15" t="s">
        <v>10</v>
      </c>
      <c r="B10" s="15" t="s">
        <v>11</v>
      </c>
      <c r="C10" s="15" t="s">
        <v>12</v>
      </c>
      <c r="D10" s="15" t="s">
        <v>13</v>
      </c>
      <c r="E10" s="15" t="s">
        <v>14</v>
      </c>
      <c r="F10" s="15" t="s">
        <v>15</v>
      </c>
      <c r="G10" s="15" t="s">
        <v>16</v>
      </c>
      <c r="H10" s="15" t="s">
        <v>17</v>
      </c>
      <c r="I10" s="15" t="s">
        <v>18</v>
      </c>
      <c r="J10" s="15" t="s">
        <v>19</v>
      </c>
      <c r="K10" s="15" t="s">
        <v>20</v>
      </c>
      <c r="L10" s="16" t="s">
        <v>21</v>
      </c>
      <c r="M10" s="15" t="s">
        <v>22</v>
      </c>
      <c r="N10" s="15" t="s">
        <v>23</v>
      </c>
      <c r="O10" s="15" t="s">
        <v>24</v>
      </c>
      <c r="P10" s="15" t="s">
        <v>25</v>
      </c>
      <c r="Q10" s="15" t="s">
        <v>26</v>
      </c>
      <c r="R10" s="15" t="s">
        <v>27</v>
      </c>
      <c r="S10" s="15" t="s">
        <v>28</v>
      </c>
      <c r="T10" s="17" t="s">
        <v>29</v>
      </c>
      <c r="U10" s="128" t="s">
        <v>70</v>
      </c>
      <c r="V10" s="2"/>
      <c r="W10" s="2"/>
      <c r="X10" s="2"/>
      <c r="Y10" s="2"/>
      <c r="Z10" s="2"/>
    </row>
    <row r="11" ht="48.0" customHeight="1">
      <c r="A11" s="18">
        <v>44678.0</v>
      </c>
      <c r="B11" s="19">
        <v>0.8236111111111111</v>
      </c>
      <c r="C11" s="20">
        <v>1.088357761E9</v>
      </c>
      <c r="D11" s="20" t="s">
        <v>235</v>
      </c>
      <c r="E11" s="20">
        <v>3.117022279E9</v>
      </c>
      <c r="F11" s="20" t="s">
        <v>32</v>
      </c>
      <c r="G11" s="20" t="s">
        <v>32</v>
      </c>
      <c r="H11" s="20" t="s">
        <v>32</v>
      </c>
      <c r="I11" s="20" t="s">
        <v>32</v>
      </c>
      <c r="J11" s="20" t="s">
        <v>37</v>
      </c>
      <c r="K11" s="20" t="s">
        <v>32</v>
      </c>
      <c r="L11" s="21" t="s">
        <v>32</v>
      </c>
      <c r="M11" s="22" t="str">
        <f t="shared" ref="M11:M15" si="1">IF(H11="Cumple","30","0")</f>
        <v>30</v>
      </c>
      <c r="N11" s="22" t="str">
        <f t="shared" ref="N11:N15" si="2">IF(I11="Cumple","40","0")</f>
        <v>40</v>
      </c>
      <c r="O11" s="23">
        <v>0.0</v>
      </c>
      <c r="P11" s="24">
        <f t="shared" ref="P11:P15" si="3">M11+N11+O11</f>
        <v>70</v>
      </c>
      <c r="Q11" s="26"/>
      <c r="R11" s="25" t="s">
        <v>33</v>
      </c>
      <c r="S11" s="29" t="s">
        <v>219</v>
      </c>
      <c r="T11" s="25" t="s">
        <v>236</v>
      </c>
      <c r="U11" s="25" t="s">
        <v>237</v>
      </c>
      <c r="V11" s="2"/>
      <c r="W11" s="2"/>
      <c r="X11" s="2"/>
      <c r="Y11" s="2"/>
      <c r="Z11" s="2"/>
    </row>
    <row r="12" ht="48.75" customHeight="1">
      <c r="A12" s="18">
        <v>44682.0</v>
      </c>
      <c r="B12" s="19">
        <v>0.9465277777777777</v>
      </c>
      <c r="C12" s="20">
        <v>1.061717224E9</v>
      </c>
      <c r="D12" s="20" t="s">
        <v>238</v>
      </c>
      <c r="E12" s="20">
        <v>3.1777728E8</v>
      </c>
      <c r="F12" s="20" t="s">
        <v>32</v>
      </c>
      <c r="G12" s="20" t="s">
        <v>32</v>
      </c>
      <c r="H12" s="20" t="s">
        <v>36</v>
      </c>
      <c r="I12" s="20" t="s">
        <v>32</v>
      </c>
      <c r="J12" s="20" t="s">
        <v>37</v>
      </c>
      <c r="K12" s="20" t="s">
        <v>32</v>
      </c>
      <c r="L12" s="21" t="s">
        <v>32</v>
      </c>
      <c r="M12" s="22" t="str">
        <f t="shared" si="1"/>
        <v>0</v>
      </c>
      <c r="N12" s="22" t="str">
        <f t="shared" si="2"/>
        <v>40</v>
      </c>
      <c r="O12" s="23">
        <v>0.0</v>
      </c>
      <c r="P12" s="24">
        <f t="shared" si="3"/>
        <v>40</v>
      </c>
      <c r="Q12" s="26" t="str">
        <f t="shared" ref="Q12:Q14" si="4">IF(P12=70,"X","")</f>
        <v/>
      </c>
      <c r="R12" s="25" t="s">
        <v>33</v>
      </c>
      <c r="S12" s="29" t="s">
        <v>45</v>
      </c>
      <c r="T12" s="26" t="str">
        <f t="shared" ref="T12:T14" si="5">IF(Q12="X","Si",IF(R12="X","No","--"))</f>
        <v>No</v>
      </c>
      <c r="U12" s="30" t="s">
        <v>45</v>
      </c>
      <c r="V12" s="2"/>
      <c r="W12" s="2"/>
      <c r="X12" s="2"/>
      <c r="Y12" s="2"/>
      <c r="Z12" s="2"/>
    </row>
    <row r="13" ht="54.75" customHeight="1">
      <c r="A13" s="18">
        <v>44682.0</v>
      </c>
      <c r="B13" s="19">
        <v>0.9722222222222222</v>
      </c>
      <c r="C13" s="20">
        <v>1.088262149E9</v>
      </c>
      <c r="D13" s="20" t="s">
        <v>239</v>
      </c>
      <c r="E13" s="20">
        <v>3.03116989E8</v>
      </c>
      <c r="F13" s="20" t="s">
        <v>32</v>
      </c>
      <c r="G13" s="20" t="s">
        <v>32</v>
      </c>
      <c r="H13" s="20" t="s">
        <v>36</v>
      </c>
      <c r="I13" s="20" t="s">
        <v>36</v>
      </c>
      <c r="J13" s="20" t="s">
        <v>37</v>
      </c>
      <c r="K13" s="20" t="s">
        <v>32</v>
      </c>
      <c r="L13" s="21" t="s">
        <v>32</v>
      </c>
      <c r="M13" s="22" t="str">
        <f t="shared" si="1"/>
        <v>0</v>
      </c>
      <c r="N13" s="22" t="str">
        <f t="shared" si="2"/>
        <v>0</v>
      </c>
      <c r="O13" s="23">
        <v>0.0</v>
      </c>
      <c r="P13" s="24">
        <f t="shared" si="3"/>
        <v>0</v>
      </c>
      <c r="Q13" s="26" t="str">
        <f t="shared" si="4"/>
        <v/>
      </c>
      <c r="R13" s="25" t="s">
        <v>33</v>
      </c>
      <c r="S13" s="29" t="s">
        <v>38</v>
      </c>
      <c r="T13" s="26" t="str">
        <f t="shared" si="5"/>
        <v>No</v>
      </c>
      <c r="U13" s="30" t="s">
        <v>38</v>
      </c>
      <c r="V13" s="2"/>
      <c r="W13" s="2"/>
      <c r="X13" s="2"/>
      <c r="Y13" s="2"/>
      <c r="Z13" s="2"/>
    </row>
    <row r="14" ht="54.75" customHeight="1">
      <c r="A14" s="18">
        <v>44683.0</v>
      </c>
      <c r="B14" s="19">
        <v>0.01875</v>
      </c>
      <c r="C14" s="20">
        <v>1.088311627E9</v>
      </c>
      <c r="D14" s="20" t="s">
        <v>240</v>
      </c>
      <c r="E14" s="20">
        <v>3.105962513E9</v>
      </c>
      <c r="F14" s="20" t="s">
        <v>32</v>
      </c>
      <c r="G14" s="20" t="s">
        <v>32</v>
      </c>
      <c r="H14" s="20" t="s">
        <v>36</v>
      </c>
      <c r="I14" s="20" t="s">
        <v>36</v>
      </c>
      <c r="J14" s="20" t="s">
        <v>37</v>
      </c>
      <c r="K14" s="20" t="s">
        <v>32</v>
      </c>
      <c r="L14" s="21" t="s">
        <v>32</v>
      </c>
      <c r="M14" s="22" t="str">
        <f t="shared" si="1"/>
        <v>0</v>
      </c>
      <c r="N14" s="22" t="str">
        <f t="shared" si="2"/>
        <v>0</v>
      </c>
      <c r="O14" s="23">
        <v>0.0</v>
      </c>
      <c r="P14" s="24">
        <f t="shared" si="3"/>
        <v>0</v>
      </c>
      <c r="Q14" s="26" t="str">
        <f t="shared" si="4"/>
        <v/>
      </c>
      <c r="R14" s="25" t="s">
        <v>33</v>
      </c>
      <c r="S14" s="29" t="s">
        <v>38</v>
      </c>
      <c r="T14" s="26" t="str">
        <f t="shared" si="5"/>
        <v>No</v>
      </c>
      <c r="U14" s="30" t="s">
        <v>38</v>
      </c>
      <c r="V14" s="2"/>
      <c r="W14" s="2"/>
      <c r="X14" s="2"/>
      <c r="Y14" s="2"/>
      <c r="Z14" s="2"/>
    </row>
    <row r="15" ht="54.75" customHeight="1">
      <c r="A15" s="18">
        <v>44683.0</v>
      </c>
      <c r="B15" s="19">
        <v>0.4444444444444444</v>
      </c>
      <c r="C15" s="20">
        <v>1.090369071E9</v>
      </c>
      <c r="D15" s="20" t="s">
        <v>241</v>
      </c>
      <c r="E15" s="20">
        <v>3.193249697E9</v>
      </c>
      <c r="F15" s="20" t="s">
        <v>32</v>
      </c>
      <c r="G15" s="20" t="s">
        <v>32</v>
      </c>
      <c r="H15" s="20" t="s">
        <v>32</v>
      </c>
      <c r="I15" s="20" t="s">
        <v>32</v>
      </c>
      <c r="J15" s="20" t="s">
        <v>37</v>
      </c>
      <c r="K15" s="20" t="s">
        <v>32</v>
      </c>
      <c r="L15" s="21" t="s">
        <v>32</v>
      </c>
      <c r="M15" s="22" t="str">
        <f t="shared" si="1"/>
        <v>30</v>
      </c>
      <c r="N15" s="22" t="str">
        <f t="shared" si="2"/>
        <v>40</v>
      </c>
      <c r="O15" s="23">
        <v>0.0</v>
      </c>
      <c r="P15" s="24">
        <f t="shared" si="3"/>
        <v>70</v>
      </c>
      <c r="Q15" s="26"/>
      <c r="R15" s="25" t="s">
        <v>33</v>
      </c>
      <c r="S15" s="29" t="s">
        <v>219</v>
      </c>
      <c r="T15" s="25" t="s">
        <v>236</v>
      </c>
      <c r="U15" s="25" t="s">
        <v>237</v>
      </c>
      <c r="V15" s="2"/>
      <c r="W15" s="2"/>
      <c r="X15" s="2"/>
      <c r="Y15" s="2"/>
      <c r="Z15" s="2"/>
    </row>
    <row r="16" ht="15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5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5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5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5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</sheetData>
  <mergeCells count="7">
    <mergeCell ref="A3:O3"/>
    <mergeCell ref="A4:O4"/>
    <mergeCell ref="B6:E6"/>
    <mergeCell ref="B8:D8"/>
    <mergeCell ref="F8:H8"/>
    <mergeCell ref="M9:P9"/>
    <mergeCell ref="Q9:U9"/>
  </mergeCells>
  <conditionalFormatting sqref="P11:P15">
    <cfRule type="colorScale" priority="1">
      <colorScale>
        <cfvo type="formula" val="40"/>
        <cfvo type="formula" val="70"/>
        <cfvo type="formula" val="100"/>
        <color rgb="FFFF0000"/>
        <color rgb="FFFFFF00"/>
        <color rgb="FF00B050"/>
      </colorScale>
    </cfRule>
  </conditionalFormatting>
  <conditionalFormatting sqref="T11:T15">
    <cfRule type="containsText" dxfId="0" priority="2" operator="containsText" text="Si">
      <formula>NOT(ISERROR(SEARCH(("Si"),(T11))))</formula>
    </cfRule>
  </conditionalFormatting>
  <conditionalFormatting sqref="T11:T15">
    <cfRule type="containsText" dxfId="1" priority="3" operator="containsText" text="No">
      <formula>NOT(ISERROR(SEARCH(("No"),(T11))))</formula>
    </cfRule>
  </conditionalFormatting>
  <dataValidations>
    <dataValidation type="list" allowBlank="1" showErrorMessage="1" sqref="F11:I15 K11:L15">
      <formula1>"Cumple,No Cumple"</formula1>
    </dataValidation>
    <dataValidation type="list" allowBlank="1" sqref="U12:U14 S11:S15">
      <formula1>"No cumple con el perfil solicitado,No cumple con la experiencia general,No cumple con la experiencia específica,No cumple con la experiencia general y específica,No cumple con el perfil solicitado ni la experiencia general ni la específica"</formula1>
    </dataValidation>
    <dataValidation type="list" allowBlank="1" showErrorMessage="1" sqref="O11:O15">
      <formula1>"0.0,5.0,10.0,15.0,20.0,25.0,30.0"</formula1>
    </dataValidation>
    <dataValidation type="list" allowBlank="1" sqref="Q11:R15">
      <formula1>"X"</formula1>
    </dataValidation>
    <dataValidation type="list" allowBlank="1" showErrorMessage="1" sqref="J11:J15">
      <formula1>"Cumple,No Cumple,NA"</formula1>
    </dataValidation>
  </dataValidations>
  <printOptions/>
  <pageMargins bottom="0.75" footer="0.0" header="0.0" left="0.7" right="0.7" top="0.75"/>
  <pageSetup orientation="portrait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3.43"/>
    <col customWidth="1" min="2" max="3" width="21.43"/>
    <col customWidth="1" min="4" max="4" width="38.43"/>
    <col customWidth="1" min="5" max="5" width="19.71"/>
    <col customWidth="1" min="6" max="6" width="33.86"/>
    <col customWidth="1" min="7" max="7" width="19.43"/>
    <col customWidth="1" min="8" max="8" width="22.43"/>
    <col customWidth="1" min="9" max="9" width="20.29"/>
    <col customWidth="1" min="10" max="10" width="19.71"/>
    <col customWidth="1" min="11" max="12" width="16.29"/>
    <col customWidth="1" min="13" max="13" width="17.71"/>
    <col customWidth="1" min="14" max="14" width="17.43"/>
    <col customWidth="1" min="15" max="15" width="14.0"/>
    <col customWidth="1" min="16" max="16" width="10.71"/>
    <col customWidth="1" min="17" max="17" width="11.0"/>
    <col customWidth="1" min="18" max="18" width="9.86"/>
    <col customWidth="1" min="19" max="19" width="16.43"/>
    <col customWidth="1" min="20" max="20" width="11.43"/>
    <col customWidth="1" min="21" max="21" width="25.29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3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3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5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03.25" customHeight="1">
      <c r="A6" s="6" t="s">
        <v>2</v>
      </c>
      <c r="B6" s="7" t="s">
        <v>3</v>
      </c>
      <c r="C6" s="8"/>
      <c r="D6" s="8"/>
      <c r="E6" s="9"/>
      <c r="F6" s="1"/>
      <c r="G6" s="1"/>
      <c r="H6" s="1"/>
      <c r="I6" s="1"/>
      <c r="J6" s="1"/>
      <c r="K6" s="1"/>
      <c r="L6" s="1"/>
      <c r="M6" s="1"/>
      <c r="N6" s="1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7.5" customHeight="1">
      <c r="A7" s="10"/>
      <c r="B7" s="11"/>
      <c r="C7" s="1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50.0" customHeight="1">
      <c r="A8" s="6" t="s">
        <v>242</v>
      </c>
      <c r="B8" s="7" t="s">
        <v>243</v>
      </c>
      <c r="C8" s="8"/>
      <c r="D8" s="9"/>
      <c r="E8" s="12" t="s">
        <v>6</v>
      </c>
      <c r="F8" s="7" t="s">
        <v>244</v>
      </c>
      <c r="G8" s="8"/>
      <c r="H8" s="9"/>
      <c r="I8" s="1"/>
      <c r="J8" s="1"/>
      <c r="K8" s="1"/>
      <c r="L8" s="1"/>
      <c r="M8" s="1"/>
      <c r="N8" s="1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7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3" t="s">
        <v>8</v>
      </c>
      <c r="N9" s="8"/>
      <c r="O9" s="8"/>
      <c r="P9" s="9"/>
      <c r="Q9" s="14" t="s">
        <v>9</v>
      </c>
      <c r="R9" s="8"/>
      <c r="S9" s="8"/>
      <c r="T9" s="8"/>
      <c r="U9" s="9"/>
      <c r="V9" s="2"/>
      <c r="W9" s="2"/>
      <c r="X9" s="2"/>
      <c r="Y9" s="2"/>
      <c r="Z9" s="2"/>
    </row>
    <row r="10" ht="54.75" customHeight="1">
      <c r="A10" s="15" t="s">
        <v>10</v>
      </c>
      <c r="B10" s="15" t="s">
        <v>11</v>
      </c>
      <c r="C10" s="15" t="s">
        <v>12</v>
      </c>
      <c r="D10" s="15" t="s">
        <v>13</v>
      </c>
      <c r="E10" s="15" t="s">
        <v>14</v>
      </c>
      <c r="F10" s="15" t="s">
        <v>15</v>
      </c>
      <c r="G10" s="15" t="s">
        <v>16</v>
      </c>
      <c r="H10" s="15" t="s">
        <v>17</v>
      </c>
      <c r="I10" s="15" t="s">
        <v>18</v>
      </c>
      <c r="J10" s="15" t="s">
        <v>19</v>
      </c>
      <c r="K10" s="15" t="s">
        <v>20</v>
      </c>
      <c r="L10" s="16" t="s">
        <v>21</v>
      </c>
      <c r="M10" s="15" t="s">
        <v>22</v>
      </c>
      <c r="N10" s="15" t="s">
        <v>23</v>
      </c>
      <c r="O10" s="15" t="s">
        <v>24</v>
      </c>
      <c r="P10" s="15" t="s">
        <v>25</v>
      </c>
      <c r="Q10" s="15" t="s">
        <v>26</v>
      </c>
      <c r="R10" s="15" t="s">
        <v>27</v>
      </c>
      <c r="S10" s="15" t="s">
        <v>28</v>
      </c>
      <c r="T10" s="17" t="s">
        <v>29</v>
      </c>
      <c r="U10" s="128" t="s">
        <v>70</v>
      </c>
      <c r="V10" s="2"/>
      <c r="W10" s="2"/>
      <c r="X10" s="2"/>
      <c r="Y10" s="2"/>
      <c r="Z10" s="2"/>
    </row>
    <row r="11" ht="48.0" customHeight="1">
      <c r="A11" s="18">
        <v>44678.0</v>
      </c>
      <c r="B11" s="19">
        <v>0.8215277777777777</v>
      </c>
      <c r="C11" s="20">
        <v>1.116239759E9</v>
      </c>
      <c r="D11" s="20" t="s">
        <v>245</v>
      </c>
      <c r="E11" s="20">
        <v>3.159288932E9</v>
      </c>
      <c r="F11" s="20" t="s">
        <v>32</v>
      </c>
      <c r="G11" s="20" t="s">
        <v>32</v>
      </c>
      <c r="H11" s="20" t="s">
        <v>32</v>
      </c>
      <c r="I11" s="20" t="s">
        <v>32</v>
      </c>
      <c r="J11" s="20" t="s">
        <v>32</v>
      </c>
      <c r="K11" s="20" t="s">
        <v>32</v>
      </c>
      <c r="L11" s="21" t="s">
        <v>32</v>
      </c>
      <c r="M11" s="22" t="str">
        <f t="shared" ref="M11:M13" si="1">IF(H11="Cumple","30","0")</f>
        <v>30</v>
      </c>
      <c r="N11" s="22" t="str">
        <f t="shared" ref="N11:N13" si="2">IF(I11="Cumple","40","0")</f>
        <v>40</v>
      </c>
      <c r="O11" s="23">
        <v>30.0</v>
      </c>
      <c r="P11" s="24">
        <f t="shared" ref="P11:P13" si="3">M11+N11+O11</f>
        <v>100</v>
      </c>
      <c r="Q11" s="25" t="s">
        <v>33</v>
      </c>
      <c r="R11" s="26"/>
      <c r="S11" s="27"/>
      <c r="T11" s="26" t="str">
        <f t="shared" ref="T11:T13" si="4">IF(Q11="X","Si",IF(R11="X","No","--"))</f>
        <v>Si</v>
      </c>
      <c r="U11" s="30" t="s">
        <v>34</v>
      </c>
      <c r="V11" s="2"/>
      <c r="W11" s="2"/>
      <c r="X11" s="2"/>
      <c r="Y11" s="2"/>
      <c r="Z11" s="2"/>
    </row>
    <row r="12" ht="48.75" customHeight="1">
      <c r="A12" s="18">
        <v>44683.0</v>
      </c>
      <c r="B12" s="19">
        <v>0.3819444444444444</v>
      </c>
      <c r="C12" s="20">
        <v>2.5285083E7</v>
      </c>
      <c r="D12" s="20" t="s">
        <v>246</v>
      </c>
      <c r="E12" s="20">
        <v>3.10413661E9</v>
      </c>
      <c r="F12" s="20" t="s">
        <v>32</v>
      </c>
      <c r="G12" s="20" t="s">
        <v>32</v>
      </c>
      <c r="H12" s="20" t="s">
        <v>36</v>
      </c>
      <c r="I12" s="20" t="s">
        <v>36</v>
      </c>
      <c r="J12" s="20" t="s">
        <v>36</v>
      </c>
      <c r="K12" s="20" t="s">
        <v>36</v>
      </c>
      <c r="L12" s="21" t="s">
        <v>36</v>
      </c>
      <c r="M12" s="22" t="str">
        <f t="shared" si="1"/>
        <v>0</v>
      </c>
      <c r="N12" s="22" t="str">
        <f t="shared" si="2"/>
        <v>0</v>
      </c>
      <c r="O12" s="23">
        <v>0.0</v>
      </c>
      <c r="P12" s="24">
        <f t="shared" si="3"/>
        <v>0</v>
      </c>
      <c r="Q12" s="26" t="str">
        <f t="shared" ref="Q12:Q13" si="5">IF(P12=70,"X","")</f>
        <v/>
      </c>
      <c r="R12" s="26" t="str">
        <f t="shared" ref="R12:R13" si="6">IF(P12=0,"X",IF(P12=30,"X",""))</f>
        <v>X</v>
      </c>
      <c r="S12" s="29" t="s">
        <v>45</v>
      </c>
      <c r="T12" s="26" t="str">
        <f t="shared" si="4"/>
        <v>No</v>
      </c>
      <c r="U12" s="30" t="s">
        <v>45</v>
      </c>
      <c r="V12" s="2"/>
      <c r="W12" s="2"/>
      <c r="X12" s="2"/>
      <c r="Y12" s="2"/>
      <c r="Z12" s="2"/>
    </row>
    <row r="13" ht="54.75" customHeight="1">
      <c r="A13" s="18">
        <v>44683.0</v>
      </c>
      <c r="B13" s="19">
        <v>0.4152777777777778</v>
      </c>
      <c r="C13" s="20">
        <v>3.8791419E7</v>
      </c>
      <c r="D13" s="20" t="s">
        <v>247</v>
      </c>
      <c r="E13" s="20">
        <v>3.184480415E9</v>
      </c>
      <c r="F13" s="20" t="s">
        <v>32</v>
      </c>
      <c r="G13" s="20" t="s">
        <v>32</v>
      </c>
      <c r="H13" s="20" t="s">
        <v>36</v>
      </c>
      <c r="I13" s="20" t="s">
        <v>36</v>
      </c>
      <c r="J13" s="20" t="s">
        <v>37</v>
      </c>
      <c r="K13" s="20" t="s">
        <v>36</v>
      </c>
      <c r="L13" s="21" t="s">
        <v>36</v>
      </c>
      <c r="M13" s="22" t="str">
        <f t="shared" si="1"/>
        <v>0</v>
      </c>
      <c r="N13" s="22" t="str">
        <f t="shared" si="2"/>
        <v>0</v>
      </c>
      <c r="O13" s="23">
        <v>0.0</v>
      </c>
      <c r="P13" s="24">
        <f t="shared" si="3"/>
        <v>0</v>
      </c>
      <c r="Q13" s="26" t="str">
        <f t="shared" si="5"/>
        <v/>
      </c>
      <c r="R13" s="26" t="str">
        <f t="shared" si="6"/>
        <v>X</v>
      </c>
      <c r="S13" s="29" t="s">
        <v>45</v>
      </c>
      <c r="T13" s="26" t="str">
        <f t="shared" si="4"/>
        <v>No</v>
      </c>
      <c r="U13" s="30" t="s">
        <v>45</v>
      </c>
      <c r="V13" s="2"/>
      <c r="W13" s="2"/>
      <c r="X13" s="2"/>
      <c r="Y13" s="2"/>
      <c r="Z13" s="2"/>
    </row>
    <row r="14" ht="15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5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5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5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5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5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5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</sheetData>
  <mergeCells count="7">
    <mergeCell ref="A3:O3"/>
    <mergeCell ref="A4:O4"/>
    <mergeCell ref="B6:E6"/>
    <mergeCell ref="B8:D8"/>
    <mergeCell ref="F8:H8"/>
    <mergeCell ref="M9:P9"/>
    <mergeCell ref="Q9:U9"/>
  </mergeCells>
  <conditionalFormatting sqref="P11:P13">
    <cfRule type="colorScale" priority="1">
      <colorScale>
        <cfvo type="formula" val="40"/>
        <cfvo type="formula" val="70"/>
        <cfvo type="formula" val="100"/>
        <color rgb="FFFF0000"/>
        <color rgb="FFFFFF00"/>
        <color rgb="FF00B050"/>
      </colorScale>
    </cfRule>
  </conditionalFormatting>
  <conditionalFormatting sqref="T11:T13">
    <cfRule type="containsText" dxfId="0" priority="2" operator="containsText" text="Si">
      <formula>NOT(ISERROR(SEARCH(("Si"),(T11))))</formula>
    </cfRule>
  </conditionalFormatting>
  <conditionalFormatting sqref="T11:T13">
    <cfRule type="containsText" dxfId="1" priority="3" operator="containsText" text="No">
      <formula>NOT(ISERROR(SEARCH(("No"),(T11))))</formula>
    </cfRule>
  </conditionalFormatting>
  <dataValidations>
    <dataValidation type="list" allowBlank="1" showErrorMessage="1" sqref="F11:I13 K11:L13">
      <formula1>"Cumple,No Cumple"</formula1>
    </dataValidation>
    <dataValidation type="list" allowBlank="1" sqref="S11:S13 U12:U13">
      <formula1>"No cumple con el perfil solicitado,No cumple con la experiencia general,No cumple con la experiencia específica,No cumple con la experiencia general y específica,No cumple con el perfil solicitado ni la experiencia general ni la específica"</formula1>
    </dataValidation>
    <dataValidation type="list" allowBlank="1" showErrorMessage="1" sqref="O11:O13">
      <formula1>"0.0,5.0,10.0,15.0,20.0,25.0,30.0"</formula1>
    </dataValidation>
    <dataValidation type="list" allowBlank="1" sqref="Q11:R13">
      <formula1>"X"</formula1>
    </dataValidation>
    <dataValidation type="list" allowBlank="1" showErrorMessage="1" sqref="J11:J13">
      <formula1>"Cumple,No Cumple,NA"</formula1>
    </dataValidation>
  </dataValidations>
  <printOptions/>
  <pageMargins bottom="0.75" footer="0.0" header="0.0" left="0.7" right="0.7" top="0.75"/>
  <pageSetup orientation="portrait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3.43"/>
    <col customWidth="1" min="2" max="3" width="21.43"/>
    <col customWidth="1" min="4" max="4" width="38.43"/>
    <col customWidth="1" min="5" max="5" width="19.71"/>
    <col customWidth="1" min="6" max="6" width="33.86"/>
    <col customWidth="1" min="7" max="7" width="19.43"/>
    <col customWidth="1" min="8" max="8" width="22.43"/>
    <col customWidth="1" min="9" max="9" width="20.29"/>
    <col customWidth="1" min="10" max="10" width="19.71"/>
    <col customWidth="1" min="11" max="12" width="16.29"/>
    <col customWidth="1" min="13" max="13" width="17.71"/>
    <col customWidth="1" min="14" max="14" width="17.43"/>
    <col customWidth="1" min="15" max="15" width="14.0"/>
    <col customWidth="1" min="16" max="16" width="10.71"/>
    <col customWidth="1" min="17" max="17" width="11.0"/>
    <col customWidth="1" min="18" max="18" width="9.86"/>
    <col customWidth="1" min="19" max="19" width="16.43"/>
    <col customWidth="1" min="20" max="20" width="11.43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3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3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5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03.25" customHeight="1">
      <c r="A6" s="6" t="s">
        <v>2</v>
      </c>
      <c r="B6" s="7" t="s">
        <v>3</v>
      </c>
      <c r="C6" s="8"/>
      <c r="D6" s="8"/>
      <c r="E6" s="9"/>
      <c r="F6" s="1"/>
      <c r="G6" s="1"/>
      <c r="H6" s="1"/>
      <c r="I6" s="1"/>
      <c r="J6" s="1"/>
      <c r="K6" s="1"/>
      <c r="L6" s="1"/>
      <c r="M6" s="1"/>
      <c r="N6" s="1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7.5" customHeight="1">
      <c r="A7" s="10"/>
      <c r="B7" s="11"/>
      <c r="C7" s="1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50.0" customHeight="1">
      <c r="A8" s="6" t="s">
        <v>248</v>
      </c>
      <c r="B8" s="7" t="s">
        <v>249</v>
      </c>
      <c r="C8" s="8"/>
      <c r="D8" s="9"/>
      <c r="E8" s="12" t="s">
        <v>6</v>
      </c>
      <c r="F8" s="7" t="s">
        <v>250</v>
      </c>
      <c r="G8" s="8"/>
      <c r="H8" s="9"/>
      <c r="I8" s="1"/>
      <c r="J8" s="1"/>
      <c r="K8" s="1"/>
      <c r="L8" s="1"/>
      <c r="M8" s="1"/>
      <c r="N8" s="1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7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3" t="s">
        <v>8</v>
      </c>
      <c r="N9" s="8"/>
      <c r="O9" s="8"/>
      <c r="P9" s="9"/>
      <c r="Q9" s="14" t="s">
        <v>9</v>
      </c>
      <c r="R9" s="8"/>
      <c r="S9" s="8"/>
      <c r="T9" s="8"/>
      <c r="U9" s="9"/>
      <c r="V9" s="2"/>
      <c r="W9" s="2"/>
      <c r="X9" s="2"/>
      <c r="Y9" s="2"/>
      <c r="Z9" s="2"/>
    </row>
    <row r="10" ht="54.75" customHeight="1">
      <c r="A10" s="15" t="s">
        <v>10</v>
      </c>
      <c r="B10" s="15" t="s">
        <v>11</v>
      </c>
      <c r="C10" s="15" t="s">
        <v>12</v>
      </c>
      <c r="D10" s="15" t="s">
        <v>13</v>
      </c>
      <c r="E10" s="15" t="s">
        <v>14</v>
      </c>
      <c r="F10" s="15" t="s">
        <v>15</v>
      </c>
      <c r="G10" s="15" t="s">
        <v>16</v>
      </c>
      <c r="H10" s="15" t="s">
        <v>17</v>
      </c>
      <c r="I10" s="15" t="s">
        <v>18</v>
      </c>
      <c r="J10" s="15" t="s">
        <v>19</v>
      </c>
      <c r="K10" s="15" t="s">
        <v>20</v>
      </c>
      <c r="L10" s="16" t="s">
        <v>21</v>
      </c>
      <c r="M10" s="15" t="s">
        <v>22</v>
      </c>
      <c r="N10" s="15" t="s">
        <v>23</v>
      </c>
      <c r="O10" s="15" t="s">
        <v>24</v>
      </c>
      <c r="P10" s="15" t="s">
        <v>25</v>
      </c>
      <c r="Q10" s="15" t="s">
        <v>26</v>
      </c>
      <c r="R10" s="15" t="s">
        <v>27</v>
      </c>
      <c r="S10" s="15" t="s">
        <v>28</v>
      </c>
      <c r="T10" s="17" t="s">
        <v>29</v>
      </c>
      <c r="U10" s="128" t="s">
        <v>70</v>
      </c>
      <c r="V10" s="2"/>
      <c r="W10" s="2"/>
      <c r="X10" s="2"/>
      <c r="Y10" s="2"/>
      <c r="Z10" s="2"/>
    </row>
    <row r="11" ht="48.0" customHeight="1">
      <c r="A11" s="18">
        <v>44678.0</v>
      </c>
      <c r="B11" s="19">
        <v>0.8444444444444444</v>
      </c>
      <c r="C11" s="20">
        <v>1.225092E9</v>
      </c>
      <c r="D11" s="20" t="s">
        <v>251</v>
      </c>
      <c r="E11" s="20">
        <v>3.015075522E9</v>
      </c>
      <c r="F11" s="20" t="s">
        <v>32</v>
      </c>
      <c r="G11" s="20" t="s">
        <v>32</v>
      </c>
      <c r="H11" s="20" t="s">
        <v>32</v>
      </c>
      <c r="I11" s="20" t="s">
        <v>32</v>
      </c>
      <c r="J11" s="20" t="s">
        <v>37</v>
      </c>
      <c r="K11" s="20" t="s">
        <v>32</v>
      </c>
      <c r="L11" s="21" t="s">
        <v>32</v>
      </c>
      <c r="M11" s="22" t="str">
        <f>IF(H11="Cumple","30","0")</f>
        <v>30</v>
      </c>
      <c r="N11" s="22" t="str">
        <f>IF(I11="Cumple","40","0")</f>
        <v>40</v>
      </c>
      <c r="O11" s="23">
        <v>18.0</v>
      </c>
      <c r="P11" s="24">
        <f>M11+N11+O11</f>
        <v>88</v>
      </c>
      <c r="Q11" s="25" t="s">
        <v>33</v>
      </c>
      <c r="R11" s="26"/>
      <c r="S11" s="27"/>
      <c r="T11" s="25" t="s">
        <v>59</v>
      </c>
      <c r="U11" s="30" t="s">
        <v>34</v>
      </c>
      <c r="V11" s="2"/>
      <c r="W11" s="2"/>
      <c r="X11" s="2"/>
      <c r="Y11" s="2"/>
      <c r="Z11" s="2"/>
    </row>
    <row r="12" ht="48.75" customHeight="1">
      <c r="A12" s="130">
        <v>44678.0</v>
      </c>
      <c r="B12" s="131">
        <v>0.9354166666666667</v>
      </c>
      <c r="C12" s="115">
        <v>1.216723692E9</v>
      </c>
      <c r="D12" s="115" t="s">
        <v>252</v>
      </c>
      <c r="E12" s="115">
        <v>3.185654309E9</v>
      </c>
      <c r="F12" s="115" t="s">
        <v>32</v>
      </c>
      <c r="G12" s="115" t="s">
        <v>32</v>
      </c>
      <c r="H12" s="115" t="s">
        <v>32</v>
      </c>
      <c r="I12" s="115" t="s">
        <v>32</v>
      </c>
      <c r="J12" s="115" t="s">
        <v>32</v>
      </c>
      <c r="K12" s="115" t="s">
        <v>32</v>
      </c>
      <c r="L12" s="115" t="s">
        <v>32</v>
      </c>
      <c r="M12" s="132">
        <v>30.0</v>
      </c>
      <c r="N12" s="132">
        <v>40.0</v>
      </c>
      <c r="O12" s="23">
        <v>0.0</v>
      </c>
      <c r="P12" s="132">
        <v>70.0</v>
      </c>
      <c r="Q12" s="25" t="s">
        <v>33</v>
      </c>
      <c r="R12" s="25"/>
      <c r="S12" s="27"/>
      <c r="T12" s="25" t="s">
        <v>59</v>
      </c>
      <c r="U12" s="30" t="s">
        <v>116</v>
      </c>
      <c r="V12" s="133"/>
      <c r="W12" s="133"/>
      <c r="X12" s="133"/>
      <c r="Y12" s="133"/>
      <c r="Z12" s="133"/>
    </row>
    <row r="13" ht="54.75" customHeight="1">
      <c r="A13" s="18">
        <v>44671.0</v>
      </c>
      <c r="B13" s="19">
        <v>0.7819444444444444</v>
      </c>
      <c r="C13" s="20">
        <v>1.006491063E9</v>
      </c>
      <c r="D13" s="20" t="s">
        <v>253</v>
      </c>
      <c r="E13" s="20">
        <v>3.186435475E9</v>
      </c>
      <c r="F13" s="20" t="s">
        <v>32</v>
      </c>
      <c r="G13" s="20" t="s">
        <v>32</v>
      </c>
      <c r="H13" s="20" t="s">
        <v>32</v>
      </c>
      <c r="I13" s="20" t="s">
        <v>32</v>
      </c>
      <c r="J13" s="20" t="s">
        <v>32</v>
      </c>
      <c r="K13" s="20" t="s">
        <v>32</v>
      </c>
      <c r="L13" s="21" t="s">
        <v>32</v>
      </c>
      <c r="M13" s="22" t="str">
        <f t="shared" ref="M13:M15" si="1">IF(H13="Cumple","30","0")</f>
        <v>30</v>
      </c>
      <c r="N13" s="22" t="str">
        <f t="shared" ref="N13:N15" si="2">IF(I13="Cumple","40","0")</f>
        <v>40</v>
      </c>
      <c r="O13" s="23">
        <v>30.0</v>
      </c>
      <c r="P13" s="24">
        <f t="shared" ref="P13:P15" si="3">M13+N13+O13</f>
        <v>100</v>
      </c>
      <c r="Q13" s="25" t="s">
        <v>33</v>
      </c>
      <c r="R13" s="26"/>
      <c r="S13" s="27"/>
      <c r="T13" s="25" t="s">
        <v>59</v>
      </c>
      <c r="U13" s="30" t="s">
        <v>34</v>
      </c>
      <c r="V13" s="2"/>
      <c r="W13" s="2"/>
      <c r="X13" s="2"/>
      <c r="Y13" s="2"/>
      <c r="Z13" s="2"/>
    </row>
    <row r="14" ht="54.75" customHeight="1">
      <c r="A14" s="18">
        <v>44681.0</v>
      </c>
      <c r="B14" s="19">
        <v>0.9333333333333333</v>
      </c>
      <c r="C14" s="20">
        <v>1.088357761E9</v>
      </c>
      <c r="D14" s="20" t="s">
        <v>254</v>
      </c>
      <c r="E14" s="20">
        <v>3.117022279E9</v>
      </c>
      <c r="F14" s="20" t="s">
        <v>32</v>
      </c>
      <c r="G14" s="20" t="s">
        <v>32</v>
      </c>
      <c r="H14" s="20" t="s">
        <v>32</v>
      </c>
      <c r="I14" s="20" t="s">
        <v>32</v>
      </c>
      <c r="J14" s="20" t="s">
        <v>32</v>
      </c>
      <c r="K14" s="20" t="s">
        <v>32</v>
      </c>
      <c r="L14" s="21" t="s">
        <v>32</v>
      </c>
      <c r="M14" s="22" t="str">
        <f t="shared" si="1"/>
        <v>30</v>
      </c>
      <c r="N14" s="22" t="str">
        <f t="shared" si="2"/>
        <v>40</v>
      </c>
      <c r="O14" s="23">
        <v>30.0</v>
      </c>
      <c r="P14" s="24">
        <f t="shared" si="3"/>
        <v>100</v>
      </c>
      <c r="Q14" s="25" t="s">
        <v>33</v>
      </c>
      <c r="R14" s="26"/>
      <c r="S14" s="27"/>
      <c r="T14" s="25" t="s">
        <v>59</v>
      </c>
      <c r="U14" s="30" t="s">
        <v>34</v>
      </c>
      <c r="V14" s="2"/>
      <c r="W14" s="2"/>
      <c r="X14" s="2"/>
      <c r="Y14" s="2"/>
      <c r="Z14" s="2"/>
    </row>
    <row r="15" ht="54.75" customHeight="1">
      <c r="A15" s="18">
        <v>44681.0</v>
      </c>
      <c r="B15" s="19">
        <v>0.95</v>
      </c>
      <c r="C15" s="20">
        <v>1.104431036E9</v>
      </c>
      <c r="D15" s="20" t="s">
        <v>255</v>
      </c>
      <c r="E15" s="20">
        <v>3.05757282E9</v>
      </c>
      <c r="F15" s="20" t="s">
        <v>36</v>
      </c>
      <c r="G15" s="20" t="s">
        <v>36</v>
      </c>
      <c r="H15" s="20" t="s">
        <v>36</v>
      </c>
      <c r="I15" s="20" t="s">
        <v>36</v>
      </c>
      <c r="J15" s="20" t="s">
        <v>37</v>
      </c>
      <c r="K15" s="20" t="s">
        <v>36</v>
      </c>
      <c r="L15" s="21" t="s">
        <v>36</v>
      </c>
      <c r="M15" s="22" t="str">
        <f t="shared" si="1"/>
        <v>0</v>
      </c>
      <c r="N15" s="22" t="str">
        <f t="shared" si="2"/>
        <v>0</v>
      </c>
      <c r="O15" s="28"/>
      <c r="P15" s="24">
        <f t="shared" si="3"/>
        <v>0</v>
      </c>
      <c r="Q15" s="26" t="str">
        <f>IF(P15=70,"X","")</f>
        <v/>
      </c>
      <c r="R15" s="26" t="str">
        <f>IF(P15=0,"X",IF(P15=30,"X",""))</f>
        <v>X</v>
      </c>
      <c r="S15" s="29" t="s">
        <v>38</v>
      </c>
      <c r="T15" s="25" t="s">
        <v>61</v>
      </c>
      <c r="U15" s="30" t="s">
        <v>38</v>
      </c>
      <c r="V15" s="2"/>
      <c r="W15" s="2"/>
      <c r="X15" s="2"/>
      <c r="Y15" s="2"/>
      <c r="Z15" s="2"/>
    </row>
    <row r="16" ht="15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5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5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5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5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</sheetData>
  <mergeCells count="7">
    <mergeCell ref="A3:O3"/>
    <mergeCell ref="A4:O4"/>
    <mergeCell ref="B6:E6"/>
    <mergeCell ref="B8:D8"/>
    <mergeCell ref="F8:H8"/>
    <mergeCell ref="M9:P9"/>
    <mergeCell ref="Q9:U9"/>
  </mergeCells>
  <conditionalFormatting sqref="P11:P15">
    <cfRule type="colorScale" priority="1">
      <colorScale>
        <cfvo type="formula" val="40"/>
        <cfvo type="formula" val="70"/>
        <cfvo type="formula" val="100"/>
        <color rgb="FFFF0000"/>
        <color rgb="FFFFFF00"/>
        <color rgb="FF00B050"/>
      </colorScale>
    </cfRule>
  </conditionalFormatting>
  <conditionalFormatting sqref="T11:T15">
    <cfRule type="containsText" dxfId="0" priority="2" operator="containsText" text="Si">
      <formula>NOT(ISERROR(SEARCH(("Si"),(T11))))</formula>
    </cfRule>
  </conditionalFormatting>
  <conditionalFormatting sqref="T11:T15">
    <cfRule type="containsText" dxfId="1" priority="3" operator="containsText" text="No">
      <formula>NOT(ISERROR(SEARCH(("No"),(T11))))</formula>
    </cfRule>
  </conditionalFormatting>
  <dataValidations>
    <dataValidation type="list" allowBlank="1" showErrorMessage="1" sqref="O11:O15">
      <formula1>"0,6,12,18,24,30"</formula1>
    </dataValidation>
    <dataValidation type="list" allowBlank="1" showErrorMessage="1" sqref="F11:I11 K11:L11 F13:I15 K13:L15">
      <formula1>"Cumple,No Cumple"</formula1>
    </dataValidation>
    <dataValidation type="list" allowBlank="1" sqref="S11:S15 U15">
      <formula1>"No cumple con el perfil solicitado,No cumple con la experiencia general,No cumple con la experiencia específica,No cumple con la experiencia general y específica,No cumple con el perfil solicitado ni la experiencia general ni la específica"</formula1>
    </dataValidation>
    <dataValidation type="list" allowBlank="1" sqref="Q11:R15">
      <formula1>"X"</formula1>
    </dataValidation>
    <dataValidation type="list" allowBlank="1" showErrorMessage="1" sqref="J11 J13:J15">
      <formula1>"Cumple,No Cumple,NA"</formula1>
    </dataValidation>
  </dataValidations>
  <printOptions/>
  <pageMargins bottom="0.75" footer="0.0" header="0.0" left="0.7" right="0.7" top="0.75"/>
  <pageSetup orientation="portrait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3.43"/>
    <col customWidth="1" min="2" max="3" width="21.43"/>
    <col customWidth="1" min="4" max="4" width="38.43"/>
    <col customWidth="1" min="5" max="5" width="19.71"/>
    <col customWidth="1" min="6" max="6" width="33.86"/>
    <col customWidth="1" min="7" max="7" width="19.43"/>
    <col customWidth="1" min="8" max="8" width="22.43"/>
    <col customWidth="1" min="9" max="9" width="20.29"/>
    <col customWidth="1" min="10" max="10" width="19.71"/>
    <col customWidth="1" min="11" max="12" width="16.29"/>
    <col customWidth="1" min="13" max="13" width="17.71"/>
    <col customWidth="1" min="14" max="14" width="17.43"/>
    <col customWidth="1" min="15" max="15" width="14.0"/>
    <col customWidth="1" min="16" max="16" width="10.71"/>
    <col customWidth="1" min="17" max="17" width="11.0"/>
    <col customWidth="1" min="18" max="18" width="9.86"/>
    <col customWidth="1" min="19" max="19" width="16.43"/>
    <col customWidth="1" min="20" max="20" width="11.43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3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3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5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03.25" customHeight="1">
      <c r="A6" s="6" t="s">
        <v>2</v>
      </c>
      <c r="B6" s="7" t="s">
        <v>3</v>
      </c>
      <c r="C6" s="8"/>
      <c r="D6" s="8"/>
      <c r="E6" s="9"/>
      <c r="F6" s="1"/>
      <c r="G6" s="1"/>
      <c r="H6" s="1"/>
      <c r="I6" s="1"/>
      <c r="J6" s="1"/>
      <c r="K6" s="1"/>
      <c r="L6" s="1"/>
      <c r="M6" s="1"/>
      <c r="N6" s="1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7.5" customHeight="1">
      <c r="A7" s="10"/>
      <c r="B7" s="11"/>
      <c r="C7" s="1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50.0" customHeight="1">
      <c r="A8" s="6" t="s">
        <v>256</v>
      </c>
      <c r="B8" s="7" t="s">
        <v>257</v>
      </c>
      <c r="C8" s="8"/>
      <c r="D8" s="9"/>
      <c r="E8" s="12" t="s">
        <v>6</v>
      </c>
      <c r="F8" s="7" t="s">
        <v>258</v>
      </c>
      <c r="G8" s="8"/>
      <c r="H8" s="9"/>
      <c r="I8" s="1"/>
      <c r="J8" s="1"/>
      <c r="K8" s="1"/>
      <c r="L8" s="1"/>
      <c r="M8" s="1"/>
      <c r="N8" s="1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7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3" t="s">
        <v>8</v>
      </c>
      <c r="N9" s="8"/>
      <c r="O9" s="8"/>
      <c r="P9" s="9"/>
      <c r="Q9" s="14" t="s">
        <v>9</v>
      </c>
      <c r="R9" s="8"/>
      <c r="S9" s="8"/>
      <c r="T9" s="8"/>
      <c r="U9" s="9"/>
      <c r="V9" s="2"/>
      <c r="W9" s="2"/>
      <c r="X9" s="2"/>
      <c r="Y9" s="2"/>
      <c r="Z9" s="2"/>
    </row>
    <row r="10" ht="54.75" customHeight="1">
      <c r="A10" s="15" t="s">
        <v>10</v>
      </c>
      <c r="B10" s="15" t="s">
        <v>11</v>
      </c>
      <c r="C10" s="15" t="s">
        <v>12</v>
      </c>
      <c r="D10" s="15" t="s">
        <v>13</v>
      </c>
      <c r="E10" s="15" t="s">
        <v>14</v>
      </c>
      <c r="F10" s="15" t="s">
        <v>15</v>
      </c>
      <c r="G10" s="15" t="s">
        <v>16</v>
      </c>
      <c r="H10" s="15" t="s">
        <v>17</v>
      </c>
      <c r="I10" s="15" t="s">
        <v>18</v>
      </c>
      <c r="J10" s="15" t="s">
        <v>19</v>
      </c>
      <c r="K10" s="15" t="s">
        <v>20</v>
      </c>
      <c r="L10" s="16" t="s">
        <v>21</v>
      </c>
      <c r="M10" s="15" t="s">
        <v>22</v>
      </c>
      <c r="N10" s="15" t="s">
        <v>23</v>
      </c>
      <c r="O10" s="15" t="s">
        <v>24</v>
      </c>
      <c r="P10" s="15" t="s">
        <v>25</v>
      </c>
      <c r="Q10" s="15" t="s">
        <v>26</v>
      </c>
      <c r="R10" s="15" t="s">
        <v>27</v>
      </c>
      <c r="S10" s="15" t="s">
        <v>28</v>
      </c>
      <c r="T10" s="17" t="s">
        <v>29</v>
      </c>
      <c r="U10" s="134" t="s">
        <v>70</v>
      </c>
      <c r="V10" s="2"/>
      <c r="W10" s="2"/>
      <c r="X10" s="2"/>
      <c r="Y10" s="2"/>
      <c r="Z10" s="2"/>
    </row>
    <row r="11" ht="48.0" customHeight="1">
      <c r="A11" s="18">
        <v>44681.0</v>
      </c>
      <c r="B11" s="19">
        <v>0.5416666666666666</v>
      </c>
      <c r="C11" s="20">
        <v>1.110556732E9</v>
      </c>
      <c r="D11" s="20" t="s">
        <v>259</v>
      </c>
      <c r="E11" s="20">
        <v>3.14377662E9</v>
      </c>
      <c r="F11" s="20" t="s">
        <v>32</v>
      </c>
      <c r="G11" s="20" t="s">
        <v>32</v>
      </c>
      <c r="H11" s="20" t="s">
        <v>32</v>
      </c>
      <c r="I11" s="20" t="s">
        <v>32</v>
      </c>
      <c r="J11" s="20" t="s">
        <v>32</v>
      </c>
      <c r="K11" s="20" t="s">
        <v>32</v>
      </c>
      <c r="L11" s="21" t="s">
        <v>32</v>
      </c>
      <c r="M11" s="22" t="str">
        <f>IF(H11="Cumple","30","0")</f>
        <v>30</v>
      </c>
      <c r="N11" s="22" t="str">
        <f>IF(I11="Cumple","40","0")</f>
        <v>40</v>
      </c>
      <c r="O11" s="23">
        <v>30.0</v>
      </c>
      <c r="P11" s="24">
        <f>M11+N11+O11</f>
        <v>100</v>
      </c>
      <c r="Q11" s="25" t="s">
        <v>33</v>
      </c>
      <c r="R11" s="26"/>
      <c r="S11" s="27"/>
      <c r="T11" s="26" t="str">
        <f>IF(Q11="X","Si",IF(R11="X","No","--"))</f>
        <v>Si</v>
      </c>
      <c r="U11" s="30" t="s">
        <v>34</v>
      </c>
      <c r="V11" s="2"/>
      <c r="W11" s="2"/>
      <c r="X11" s="2"/>
      <c r="Y11" s="2"/>
      <c r="Z11" s="2"/>
    </row>
    <row r="12" ht="15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5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5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5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5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5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5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5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5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</sheetData>
  <mergeCells count="7">
    <mergeCell ref="A3:O3"/>
    <mergeCell ref="A4:O4"/>
    <mergeCell ref="B6:E6"/>
    <mergeCell ref="B8:D8"/>
    <mergeCell ref="F8:H8"/>
    <mergeCell ref="M9:P9"/>
    <mergeCell ref="Q9:U9"/>
  </mergeCells>
  <conditionalFormatting sqref="P11">
    <cfRule type="colorScale" priority="1">
      <colorScale>
        <cfvo type="formula" val="40"/>
        <cfvo type="formula" val="70"/>
        <cfvo type="formula" val="100"/>
        <color rgb="FFFF0000"/>
        <color rgb="FFFFFF00"/>
        <color rgb="FF00B050"/>
      </colorScale>
    </cfRule>
  </conditionalFormatting>
  <conditionalFormatting sqref="T11">
    <cfRule type="containsText" dxfId="0" priority="2" operator="containsText" text="Si">
      <formula>NOT(ISERROR(SEARCH(("Si"),(T11))))</formula>
    </cfRule>
  </conditionalFormatting>
  <conditionalFormatting sqref="T11">
    <cfRule type="containsText" dxfId="1" priority="3" operator="containsText" text="No">
      <formula>NOT(ISERROR(SEARCH(("No"),(T11))))</formula>
    </cfRule>
  </conditionalFormatting>
  <dataValidations>
    <dataValidation type="list" allowBlank="1" showErrorMessage="1" sqref="F11:I11 K11:L11">
      <formula1>"Cumple,No Cumple"</formula1>
    </dataValidation>
    <dataValidation type="list" allowBlank="1" sqref="S11">
      <formula1>"No cumple con el perfil solicitado,No cumple con la experiencia general,No cumple con la experiencia específica,No cumple con la experiencia general y específica,No cumple con el perfil solicitado ni la experiencia general ni la específica"</formula1>
    </dataValidation>
    <dataValidation type="list" allowBlank="1" showErrorMessage="1" sqref="O11">
      <formula1>"0.0,5.0,10.0,15.0,20.0,25.0,30.0"</formula1>
    </dataValidation>
    <dataValidation type="list" allowBlank="1" sqref="Q11:R11">
      <formula1>"X"</formula1>
    </dataValidation>
    <dataValidation type="list" allowBlank="1" showErrorMessage="1" sqref="J11">
      <formula1>"Cumple,No Cumple,NA"</formula1>
    </dataValidation>
  </dataValidations>
  <printOptions/>
  <pageMargins bottom="0.75" footer="0.0" header="0.0" left="0.7" right="0.7" top="0.75"/>
  <pageSetup orientation="portrait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3.43"/>
    <col customWidth="1" min="2" max="3" width="21.43"/>
    <col customWidth="1" min="4" max="4" width="38.43"/>
    <col customWidth="1" min="5" max="5" width="19.71"/>
    <col customWidth="1" min="6" max="6" width="33.86"/>
    <col customWidth="1" min="7" max="7" width="19.43"/>
    <col customWidth="1" min="8" max="8" width="22.43"/>
    <col customWidth="1" min="9" max="9" width="20.29"/>
    <col customWidth="1" min="10" max="10" width="19.71"/>
    <col customWidth="1" min="11" max="12" width="16.29"/>
    <col customWidth="1" min="13" max="13" width="17.71"/>
    <col customWidth="1" min="14" max="14" width="17.43"/>
    <col customWidth="1" min="15" max="15" width="14.0"/>
    <col customWidth="1" min="16" max="16" width="10.71"/>
    <col customWidth="1" min="17" max="17" width="11.0"/>
    <col customWidth="1" min="18" max="18" width="9.86"/>
    <col customWidth="1" min="19" max="19" width="16.43"/>
    <col customWidth="1" min="20" max="20" width="11.43"/>
    <col customWidth="1" min="21" max="21" width="23.14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3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3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5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03.25" customHeight="1">
      <c r="A6" s="6" t="s">
        <v>2</v>
      </c>
      <c r="B6" s="7" t="s">
        <v>3</v>
      </c>
      <c r="C6" s="8"/>
      <c r="D6" s="8"/>
      <c r="E6" s="9"/>
      <c r="F6" s="1"/>
      <c r="G6" s="1"/>
      <c r="H6" s="1"/>
      <c r="I6" s="1"/>
      <c r="J6" s="1"/>
      <c r="K6" s="1"/>
      <c r="L6" s="1"/>
      <c r="M6" s="1"/>
      <c r="N6" s="1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7.5" customHeight="1">
      <c r="A7" s="10"/>
      <c r="B7" s="11"/>
      <c r="C7" s="1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50.0" customHeight="1">
      <c r="A8" s="6" t="s">
        <v>260</v>
      </c>
      <c r="B8" s="7" t="s">
        <v>261</v>
      </c>
      <c r="C8" s="8"/>
      <c r="D8" s="9"/>
      <c r="E8" s="12" t="s">
        <v>6</v>
      </c>
      <c r="F8" s="7" t="s">
        <v>262</v>
      </c>
      <c r="G8" s="8"/>
      <c r="H8" s="9"/>
      <c r="I8" s="1"/>
      <c r="J8" s="1"/>
      <c r="K8" s="1"/>
      <c r="L8" s="1"/>
      <c r="M8" s="1"/>
      <c r="N8" s="1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7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3" t="s">
        <v>8</v>
      </c>
      <c r="N9" s="8"/>
      <c r="O9" s="8"/>
      <c r="P9" s="9"/>
      <c r="Q9" s="14" t="s">
        <v>9</v>
      </c>
      <c r="R9" s="8"/>
      <c r="S9" s="8"/>
      <c r="T9" s="8"/>
      <c r="U9" s="9"/>
      <c r="V9" s="2"/>
      <c r="W9" s="2"/>
      <c r="X9" s="2"/>
      <c r="Y9" s="2"/>
      <c r="Z9" s="2"/>
    </row>
    <row r="10" ht="54.75" customHeight="1">
      <c r="A10" s="15" t="s">
        <v>10</v>
      </c>
      <c r="B10" s="15" t="s">
        <v>11</v>
      </c>
      <c r="C10" s="15" t="s">
        <v>12</v>
      </c>
      <c r="D10" s="15" t="s">
        <v>13</v>
      </c>
      <c r="E10" s="15" t="s">
        <v>14</v>
      </c>
      <c r="F10" s="15" t="s">
        <v>15</v>
      </c>
      <c r="G10" s="15" t="s">
        <v>16</v>
      </c>
      <c r="H10" s="15" t="s">
        <v>17</v>
      </c>
      <c r="I10" s="15" t="s">
        <v>18</v>
      </c>
      <c r="J10" s="15" t="s">
        <v>19</v>
      </c>
      <c r="K10" s="15" t="s">
        <v>20</v>
      </c>
      <c r="L10" s="16" t="s">
        <v>21</v>
      </c>
      <c r="M10" s="15" t="s">
        <v>22</v>
      </c>
      <c r="N10" s="15" t="s">
        <v>23</v>
      </c>
      <c r="O10" s="15" t="s">
        <v>24</v>
      </c>
      <c r="P10" s="15" t="s">
        <v>25</v>
      </c>
      <c r="Q10" s="15" t="s">
        <v>26</v>
      </c>
      <c r="R10" s="15" t="s">
        <v>27</v>
      </c>
      <c r="S10" s="15" t="s">
        <v>28</v>
      </c>
      <c r="T10" s="17" t="s">
        <v>29</v>
      </c>
      <c r="U10" s="134" t="s">
        <v>70</v>
      </c>
      <c r="V10" s="2"/>
      <c r="W10" s="2"/>
      <c r="X10" s="2"/>
      <c r="Y10" s="2"/>
      <c r="Z10" s="2"/>
    </row>
    <row r="11" ht="48.0" customHeight="1">
      <c r="A11" s="18">
        <v>44678.0</v>
      </c>
      <c r="B11" s="19">
        <v>0.8819444444444444</v>
      </c>
      <c r="C11" s="20">
        <v>1.088253724E9</v>
      </c>
      <c r="D11" s="20" t="s">
        <v>263</v>
      </c>
      <c r="E11" s="20">
        <v>3.005515894E9</v>
      </c>
      <c r="F11" s="20" t="s">
        <v>32</v>
      </c>
      <c r="G11" s="20" t="s">
        <v>32</v>
      </c>
      <c r="H11" s="20" t="s">
        <v>32</v>
      </c>
      <c r="I11" s="20" t="s">
        <v>32</v>
      </c>
      <c r="J11" s="20" t="s">
        <v>32</v>
      </c>
      <c r="K11" s="20" t="s">
        <v>32</v>
      </c>
      <c r="L11" s="21" t="s">
        <v>32</v>
      </c>
      <c r="M11" s="22" t="str">
        <f t="shared" ref="M11:M12" si="1">IF(H11="Cumple","30","0")</f>
        <v>30</v>
      </c>
      <c r="N11" s="22" t="str">
        <f t="shared" ref="N11:N12" si="2">IF(I11="Cumple","40","0")</f>
        <v>40</v>
      </c>
      <c r="O11" s="23">
        <v>30.0</v>
      </c>
      <c r="P11" s="24">
        <f t="shared" ref="P11:P12" si="3">M11+N11+O11</f>
        <v>100</v>
      </c>
      <c r="Q11" s="25" t="s">
        <v>33</v>
      </c>
      <c r="R11" s="26"/>
      <c r="S11" s="27"/>
      <c r="T11" s="26" t="str">
        <f t="shared" ref="T11:T12" si="4">IF(Q11="X","Si",IF(R11="X","No","--"))</f>
        <v>Si</v>
      </c>
      <c r="U11" s="30" t="s">
        <v>34</v>
      </c>
      <c r="V11" s="2"/>
      <c r="W11" s="2"/>
      <c r="X11" s="2"/>
      <c r="Y11" s="2"/>
      <c r="Z11" s="2"/>
    </row>
    <row r="12" ht="48.75" customHeight="1">
      <c r="A12" s="18">
        <v>44682.0</v>
      </c>
      <c r="B12" s="19">
        <v>0.9583333333333334</v>
      </c>
      <c r="C12" s="20">
        <v>1.067847246E9</v>
      </c>
      <c r="D12" s="20" t="s">
        <v>60</v>
      </c>
      <c r="E12" s="20">
        <v>3.104323212E9</v>
      </c>
      <c r="F12" s="20" t="s">
        <v>32</v>
      </c>
      <c r="G12" s="20" t="s">
        <v>32</v>
      </c>
      <c r="H12" s="20" t="s">
        <v>36</v>
      </c>
      <c r="I12" s="20" t="s">
        <v>36</v>
      </c>
      <c r="J12" s="20" t="s">
        <v>36</v>
      </c>
      <c r="K12" s="20" t="s">
        <v>32</v>
      </c>
      <c r="L12" s="21" t="s">
        <v>32</v>
      </c>
      <c r="M12" s="22" t="str">
        <f t="shared" si="1"/>
        <v>0</v>
      </c>
      <c r="N12" s="22" t="str">
        <f t="shared" si="2"/>
        <v>0</v>
      </c>
      <c r="O12" s="23">
        <v>0.0</v>
      </c>
      <c r="P12" s="24">
        <f t="shared" si="3"/>
        <v>0</v>
      </c>
      <c r="Q12" s="26" t="str">
        <f>IF(P12=70,"X","")</f>
        <v/>
      </c>
      <c r="R12" s="26" t="str">
        <f>IF(P12=0,"X",IF(P12=30,"X",""))</f>
        <v>X</v>
      </c>
      <c r="S12" s="29" t="s">
        <v>99</v>
      </c>
      <c r="T12" s="26" t="str">
        <f t="shared" si="4"/>
        <v>No</v>
      </c>
      <c r="U12" s="30" t="s">
        <v>99</v>
      </c>
      <c r="V12" s="2"/>
      <c r="W12" s="2"/>
      <c r="X12" s="2"/>
      <c r="Y12" s="2"/>
      <c r="Z12" s="2"/>
    </row>
    <row r="13" ht="15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5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5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5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5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5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5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5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</sheetData>
  <mergeCells count="7">
    <mergeCell ref="A3:O3"/>
    <mergeCell ref="A4:O4"/>
    <mergeCell ref="B6:E6"/>
    <mergeCell ref="B8:D8"/>
    <mergeCell ref="F8:H8"/>
    <mergeCell ref="M9:P9"/>
    <mergeCell ref="Q9:U9"/>
  </mergeCells>
  <conditionalFormatting sqref="P11:P12">
    <cfRule type="colorScale" priority="1">
      <colorScale>
        <cfvo type="formula" val="40"/>
        <cfvo type="formula" val="70"/>
        <cfvo type="formula" val="100"/>
        <color rgb="FFFF0000"/>
        <color rgb="FFFFFF00"/>
        <color rgb="FF00B050"/>
      </colorScale>
    </cfRule>
  </conditionalFormatting>
  <conditionalFormatting sqref="T11:T12">
    <cfRule type="containsText" dxfId="0" priority="2" operator="containsText" text="Si">
      <formula>NOT(ISERROR(SEARCH(("Si"),(T11))))</formula>
    </cfRule>
  </conditionalFormatting>
  <conditionalFormatting sqref="T11:T12">
    <cfRule type="containsText" dxfId="1" priority="3" operator="containsText" text="No">
      <formula>NOT(ISERROR(SEARCH(("No"),(T11))))</formula>
    </cfRule>
  </conditionalFormatting>
  <dataValidations>
    <dataValidation type="list" allowBlank="1" showErrorMessage="1" sqref="F11:I12 K11:L12">
      <formula1>"Cumple,No Cumple"</formula1>
    </dataValidation>
    <dataValidation type="list" allowBlank="1" sqref="S11:S12 U12">
      <formula1>"No cumple con el perfil solicitado,No cumple con la experiencia general,No cumple con la experiencia específica,No cumple con la experiencia general y específica,No cumple con el perfil solicitado ni la experiencia general ni la específica"</formula1>
    </dataValidation>
    <dataValidation type="list" allowBlank="1" showErrorMessage="1" sqref="O11:O12">
      <formula1>"0.0,5.0,10.0,15.0,20.0,25.0,30.0"</formula1>
    </dataValidation>
    <dataValidation type="list" allowBlank="1" sqref="Q11:R12">
      <formula1>"X"</formula1>
    </dataValidation>
    <dataValidation type="list" allowBlank="1" showErrorMessage="1" sqref="J11:J12">
      <formula1>"Cumple,No Cumple,NA"</formula1>
    </dataValidation>
  </dataValidation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3.43"/>
    <col customWidth="1" min="2" max="3" width="21.43"/>
    <col customWidth="1" min="4" max="4" width="38.43"/>
    <col customWidth="1" min="5" max="5" width="19.71"/>
    <col customWidth="1" min="6" max="6" width="33.86"/>
    <col customWidth="1" min="7" max="7" width="19.43"/>
    <col customWidth="1" min="8" max="8" width="22.43"/>
    <col customWidth="1" min="9" max="9" width="20.29"/>
    <col customWidth="1" min="10" max="10" width="19.71"/>
    <col customWidth="1" min="11" max="12" width="16.29"/>
    <col customWidth="1" min="13" max="13" width="17.71"/>
    <col customWidth="1" min="14" max="14" width="17.43"/>
    <col customWidth="1" min="15" max="15" width="14.0"/>
    <col customWidth="1" min="16" max="16" width="10.71"/>
    <col customWidth="1" min="17" max="17" width="11.0"/>
    <col customWidth="1" min="18" max="18" width="9.86"/>
    <col customWidth="1" min="19" max="19" width="16.43"/>
    <col customWidth="1" min="20" max="20" width="11.43"/>
    <col customWidth="1" min="21" max="21" width="33.14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3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3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5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03.25" customHeight="1">
      <c r="A6" s="6" t="s">
        <v>2</v>
      </c>
      <c r="B6" s="7" t="s">
        <v>3</v>
      </c>
      <c r="C6" s="8"/>
      <c r="D6" s="8"/>
      <c r="E6" s="9"/>
      <c r="F6" s="1"/>
      <c r="G6" s="1"/>
      <c r="H6" s="1"/>
      <c r="I6" s="1"/>
      <c r="J6" s="1"/>
      <c r="K6" s="1"/>
      <c r="L6" s="1"/>
      <c r="M6" s="1"/>
      <c r="N6" s="1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7.5" customHeight="1">
      <c r="A7" s="10"/>
      <c r="B7" s="11"/>
      <c r="C7" s="1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50.0" customHeight="1">
      <c r="A8" s="6" t="s">
        <v>39</v>
      </c>
      <c r="B8" s="7" t="s">
        <v>40</v>
      </c>
      <c r="C8" s="8"/>
      <c r="D8" s="9"/>
      <c r="E8" s="12" t="s">
        <v>6</v>
      </c>
      <c r="F8" s="7" t="s">
        <v>41</v>
      </c>
      <c r="G8" s="8"/>
      <c r="H8" s="9"/>
      <c r="I8" s="1"/>
      <c r="J8" s="1"/>
      <c r="K8" s="1"/>
      <c r="L8" s="1"/>
      <c r="M8" s="1"/>
      <c r="N8" s="1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7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3" t="s">
        <v>8</v>
      </c>
      <c r="N9" s="8"/>
      <c r="O9" s="8"/>
      <c r="P9" s="9"/>
      <c r="Q9" s="14" t="s">
        <v>9</v>
      </c>
      <c r="R9" s="8"/>
      <c r="S9" s="8"/>
      <c r="T9" s="8"/>
      <c r="U9" s="9"/>
      <c r="V9" s="2"/>
      <c r="W9" s="2"/>
      <c r="X9" s="2"/>
      <c r="Y9" s="2"/>
      <c r="Z9" s="2"/>
    </row>
    <row r="10" ht="54.75" customHeight="1">
      <c r="A10" s="15" t="s">
        <v>10</v>
      </c>
      <c r="B10" s="15" t="s">
        <v>11</v>
      </c>
      <c r="C10" s="15" t="s">
        <v>12</v>
      </c>
      <c r="D10" s="15" t="s">
        <v>13</v>
      </c>
      <c r="E10" s="15" t="s">
        <v>14</v>
      </c>
      <c r="F10" s="15" t="s">
        <v>15</v>
      </c>
      <c r="G10" s="15" t="s">
        <v>16</v>
      </c>
      <c r="H10" s="15" t="s">
        <v>17</v>
      </c>
      <c r="I10" s="15" t="s">
        <v>18</v>
      </c>
      <c r="J10" s="15" t="s">
        <v>19</v>
      </c>
      <c r="K10" s="15" t="s">
        <v>20</v>
      </c>
      <c r="L10" s="16" t="s">
        <v>21</v>
      </c>
      <c r="M10" s="15" t="s">
        <v>22</v>
      </c>
      <c r="N10" s="15" t="s">
        <v>23</v>
      </c>
      <c r="O10" s="15" t="s">
        <v>24</v>
      </c>
      <c r="P10" s="15" t="s">
        <v>25</v>
      </c>
      <c r="Q10" s="15" t="s">
        <v>26</v>
      </c>
      <c r="R10" s="15" t="s">
        <v>27</v>
      </c>
      <c r="S10" s="15" t="s">
        <v>28</v>
      </c>
      <c r="T10" s="17" t="s">
        <v>29</v>
      </c>
      <c r="U10" s="17" t="s">
        <v>30</v>
      </c>
      <c r="V10" s="2"/>
      <c r="W10" s="2"/>
      <c r="X10" s="2"/>
      <c r="Y10" s="2"/>
      <c r="Z10" s="2"/>
    </row>
    <row r="11" ht="48.0" customHeight="1">
      <c r="A11" s="18">
        <v>44678.0</v>
      </c>
      <c r="B11" s="19">
        <v>0.8381944444444445</v>
      </c>
      <c r="C11" s="20">
        <v>1.4802101E7</v>
      </c>
      <c r="D11" s="20" t="s">
        <v>42</v>
      </c>
      <c r="E11" s="20">
        <v>3.165769283E9</v>
      </c>
      <c r="F11" s="20" t="s">
        <v>32</v>
      </c>
      <c r="G11" s="20" t="s">
        <v>32</v>
      </c>
      <c r="H11" s="20" t="s">
        <v>32</v>
      </c>
      <c r="I11" s="20" t="s">
        <v>32</v>
      </c>
      <c r="J11" s="20" t="s">
        <v>32</v>
      </c>
      <c r="K11" s="20" t="s">
        <v>32</v>
      </c>
      <c r="L11" s="21" t="s">
        <v>32</v>
      </c>
      <c r="M11" s="22" t="str">
        <f t="shared" ref="M11:M19" si="1">IF(H11="Cumple","30","0")</f>
        <v>30</v>
      </c>
      <c r="N11" s="22" t="str">
        <f t="shared" ref="N11:N19" si="2">IF(I11="Cumple","40","0")</f>
        <v>40</v>
      </c>
      <c r="O11" s="23">
        <v>30.0</v>
      </c>
      <c r="P11" s="24">
        <f t="shared" ref="P11:P19" si="3">M11+N11+O11</f>
        <v>100</v>
      </c>
      <c r="Q11" s="25" t="s">
        <v>33</v>
      </c>
      <c r="R11" s="26"/>
      <c r="S11" s="27"/>
      <c r="T11" s="26" t="str">
        <f t="shared" ref="T11:T19" si="4">IF(Q11="X","Si",IF(R11="X","No","--"))</f>
        <v>Si</v>
      </c>
      <c r="U11" s="25" t="s">
        <v>34</v>
      </c>
      <c r="V11" s="2"/>
      <c r="W11" s="2"/>
      <c r="X11" s="2"/>
      <c r="Y11" s="2"/>
      <c r="Z11" s="2"/>
    </row>
    <row r="12" ht="48.75" customHeight="1">
      <c r="A12" s="32">
        <v>44682.0</v>
      </c>
      <c r="B12" s="19">
        <v>0.9416666666666667</v>
      </c>
      <c r="C12" s="20">
        <v>1.061776424E9</v>
      </c>
      <c r="D12" s="20" t="s">
        <v>43</v>
      </c>
      <c r="E12" s="20">
        <v>3.208047153E9</v>
      </c>
      <c r="F12" s="20" t="s">
        <v>32</v>
      </c>
      <c r="G12" s="20" t="s">
        <v>32</v>
      </c>
      <c r="H12" s="20" t="s">
        <v>36</v>
      </c>
      <c r="I12" s="20" t="s">
        <v>36</v>
      </c>
      <c r="J12" s="20" t="s">
        <v>37</v>
      </c>
      <c r="K12" s="20" t="s">
        <v>32</v>
      </c>
      <c r="L12" s="21" t="s">
        <v>36</v>
      </c>
      <c r="M12" s="22" t="str">
        <f t="shared" si="1"/>
        <v>0</v>
      </c>
      <c r="N12" s="22" t="str">
        <f t="shared" si="2"/>
        <v>0</v>
      </c>
      <c r="O12" s="28"/>
      <c r="P12" s="24">
        <f t="shared" si="3"/>
        <v>0</v>
      </c>
      <c r="Q12" s="26" t="str">
        <f t="shared" ref="Q12:Q19" si="5">IF(P12=70,"X","")</f>
        <v/>
      </c>
      <c r="R12" s="26" t="str">
        <f t="shared" ref="R12:R19" si="6">IF(P12=0,"X",IF(P12=30,"X",""))</f>
        <v>X</v>
      </c>
      <c r="S12" s="29" t="s">
        <v>38</v>
      </c>
      <c r="T12" s="26" t="str">
        <f t="shared" si="4"/>
        <v>No</v>
      </c>
      <c r="U12" s="30" t="s">
        <v>38</v>
      </c>
      <c r="V12" s="2"/>
      <c r="W12" s="2"/>
      <c r="X12" s="2"/>
      <c r="Y12" s="2"/>
      <c r="Z12" s="2"/>
    </row>
    <row r="13" ht="54.75" customHeight="1">
      <c r="A13" s="18">
        <v>44683.0</v>
      </c>
      <c r="B13" s="19">
        <v>0.30833333333333335</v>
      </c>
      <c r="C13" s="20">
        <v>1.06173336E9</v>
      </c>
      <c r="D13" s="20" t="s">
        <v>44</v>
      </c>
      <c r="E13" s="20">
        <v>3.148678367E10</v>
      </c>
      <c r="F13" s="20" t="s">
        <v>32</v>
      </c>
      <c r="G13" s="20" t="s">
        <v>32</v>
      </c>
      <c r="H13" s="20" t="s">
        <v>36</v>
      </c>
      <c r="I13" s="20" t="s">
        <v>36</v>
      </c>
      <c r="J13" s="20" t="s">
        <v>37</v>
      </c>
      <c r="K13" s="20" t="s">
        <v>32</v>
      </c>
      <c r="L13" s="21" t="s">
        <v>36</v>
      </c>
      <c r="M13" s="22" t="str">
        <f t="shared" si="1"/>
        <v>0</v>
      </c>
      <c r="N13" s="22" t="str">
        <f t="shared" si="2"/>
        <v>0</v>
      </c>
      <c r="O13" s="28"/>
      <c r="P13" s="24">
        <f t="shared" si="3"/>
        <v>0</v>
      </c>
      <c r="Q13" s="26" t="str">
        <f t="shared" si="5"/>
        <v/>
      </c>
      <c r="R13" s="26" t="str">
        <f t="shared" si="6"/>
        <v>X</v>
      </c>
      <c r="S13" s="29" t="s">
        <v>45</v>
      </c>
      <c r="T13" s="26" t="str">
        <f t="shared" si="4"/>
        <v>No</v>
      </c>
      <c r="U13" s="30" t="s">
        <v>38</v>
      </c>
      <c r="V13" s="2"/>
      <c r="W13" s="2"/>
      <c r="X13" s="2"/>
      <c r="Y13" s="2"/>
      <c r="Z13" s="2"/>
    </row>
    <row r="14" ht="54.75" customHeight="1">
      <c r="A14" s="18">
        <v>44683.0</v>
      </c>
      <c r="B14" s="19">
        <v>0.36180555555555555</v>
      </c>
      <c r="C14" s="20">
        <v>5.0925826E7</v>
      </c>
      <c r="D14" s="20" t="s">
        <v>46</v>
      </c>
      <c r="E14" s="20">
        <v>3.145051828E9</v>
      </c>
      <c r="F14" s="20" t="s">
        <v>32</v>
      </c>
      <c r="G14" s="20" t="s">
        <v>36</v>
      </c>
      <c r="H14" s="20" t="s">
        <v>36</v>
      </c>
      <c r="I14" s="20" t="s">
        <v>36</v>
      </c>
      <c r="J14" s="20" t="s">
        <v>37</v>
      </c>
      <c r="K14" s="20" t="s">
        <v>36</v>
      </c>
      <c r="L14" s="21" t="s">
        <v>36</v>
      </c>
      <c r="M14" s="22" t="str">
        <f t="shared" si="1"/>
        <v>0</v>
      </c>
      <c r="N14" s="22" t="str">
        <f t="shared" si="2"/>
        <v>0</v>
      </c>
      <c r="O14" s="28"/>
      <c r="P14" s="24">
        <f t="shared" si="3"/>
        <v>0</v>
      </c>
      <c r="Q14" s="26" t="str">
        <f t="shared" si="5"/>
        <v/>
      </c>
      <c r="R14" s="26" t="str">
        <f t="shared" si="6"/>
        <v>X</v>
      </c>
      <c r="S14" s="29" t="s">
        <v>38</v>
      </c>
      <c r="T14" s="26" t="str">
        <f t="shared" si="4"/>
        <v>No</v>
      </c>
      <c r="U14" s="30" t="s">
        <v>38</v>
      </c>
      <c r="V14" s="2"/>
      <c r="W14" s="2"/>
      <c r="X14" s="2"/>
      <c r="Y14" s="2"/>
      <c r="Z14" s="2"/>
    </row>
    <row r="15" ht="54.75" customHeight="1">
      <c r="A15" s="18">
        <v>44683.0</v>
      </c>
      <c r="B15" s="19">
        <v>0.37569444444444444</v>
      </c>
      <c r="C15" s="20">
        <v>7.3577623E7</v>
      </c>
      <c r="D15" s="20" t="s">
        <v>47</v>
      </c>
      <c r="E15" s="20">
        <v>3.017034242E9</v>
      </c>
      <c r="F15" s="20" t="s">
        <v>32</v>
      </c>
      <c r="G15" s="20" t="s">
        <v>36</v>
      </c>
      <c r="H15" s="20" t="s">
        <v>36</v>
      </c>
      <c r="I15" s="20" t="s">
        <v>36</v>
      </c>
      <c r="J15" s="20" t="s">
        <v>36</v>
      </c>
      <c r="K15" s="20" t="s">
        <v>36</v>
      </c>
      <c r="L15" s="21" t="s">
        <v>36</v>
      </c>
      <c r="M15" s="22" t="str">
        <f t="shared" si="1"/>
        <v>0</v>
      </c>
      <c r="N15" s="22" t="str">
        <f t="shared" si="2"/>
        <v>0</v>
      </c>
      <c r="O15" s="28"/>
      <c r="P15" s="24">
        <f t="shared" si="3"/>
        <v>0</v>
      </c>
      <c r="Q15" s="26" t="str">
        <f t="shared" si="5"/>
        <v/>
      </c>
      <c r="R15" s="26" t="str">
        <f t="shared" si="6"/>
        <v>X</v>
      </c>
      <c r="S15" s="29" t="s">
        <v>38</v>
      </c>
      <c r="T15" s="26" t="str">
        <f t="shared" si="4"/>
        <v>No</v>
      </c>
      <c r="U15" s="30" t="s">
        <v>38</v>
      </c>
      <c r="V15" s="2"/>
      <c r="W15" s="2"/>
      <c r="X15" s="2"/>
      <c r="Y15" s="2"/>
      <c r="Z15" s="2"/>
    </row>
    <row r="16" ht="54.75" customHeight="1">
      <c r="A16" s="18">
        <v>44683.0</v>
      </c>
      <c r="B16" s="19">
        <v>0.38472222222222224</v>
      </c>
      <c r="C16" s="20">
        <v>3.2868419E7</v>
      </c>
      <c r="D16" s="20" t="s">
        <v>48</v>
      </c>
      <c r="E16" s="20">
        <v>3.145759539E9</v>
      </c>
      <c r="F16" s="20" t="s">
        <v>32</v>
      </c>
      <c r="G16" s="20" t="s">
        <v>32</v>
      </c>
      <c r="H16" s="20" t="s">
        <v>36</v>
      </c>
      <c r="I16" s="20" t="s">
        <v>36</v>
      </c>
      <c r="J16" s="20" t="s">
        <v>36</v>
      </c>
      <c r="K16" s="20" t="s">
        <v>32</v>
      </c>
      <c r="L16" s="21" t="s">
        <v>36</v>
      </c>
      <c r="M16" s="22" t="str">
        <f t="shared" si="1"/>
        <v>0</v>
      </c>
      <c r="N16" s="22" t="str">
        <f t="shared" si="2"/>
        <v>0</v>
      </c>
      <c r="O16" s="28"/>
      <c r="P16" s="24">
        <f t="shared" si="3"/>
        <v>0</v>
      </c>
      <c r="Q16" s="26" t="str">
        <f t="shared" si="5"/>
        <v/>
      </c>
      <c r="R16" s="26" t="str">
        <f t="shared" si="6"/>
        <v>X</v>
      </c>
      <c r="S16" s="29" t="s">
        <v>45</v>
      </c>
      <c r="T16" s="26" t="str">
        <f t="shared" si="4"/>
        <v>No</v>
      </c>
      <c r="U16" s="30" t="s">
        <v>38</v>
      </c>
      <c r="V16" s="2"/>
      <c r="W16" s="2"/>
      <c r="X16" s="2"/>
      <c r="Y16" s="2"/>
      <c r="Z16" s="2"/>
    </row>
    <row r="17" ht="54.75" customHeight="1">
      <c r="A17" s="18">
        <v>44683.0</v>
      </c>
      <c r="B17" s="19">
        <v>0.3888888888888889</v>
      </c>
      <c r="C17" s="20">
        <v>8.70740275E8</v>
      </c>
      <c r="D17" s="20" t="s">
        <v>49</v>
      </c>
      <c r="E17" s="20">
        <v>3.206120301E9</v>
      </c>
      <c r="F17" s="20" t="s">
        <v>36</v>
      </c>
      <c r="G17" s="20" t="s">
        <v>36</v>
      </c>
      <c r="H17" s="20" t="s">
        <v>36</v>
      </c>
      <c r="I17" s="20" t="s">
        <v>36</v>
      </c>
      <c r="J17" s="20" t="s">
        <v>36</v>
      </c>
      <c r="K17" s="20" t="s">
        <v>36</v>
      </c>
      <c r="L17" s="21" t="s">
        <v>36</v>
      </c>
      <c r="M17" s="22" t="str">
        <f t="shared" si="1"/>
        <v>0</v>
      </c>
      <c r="N17" s="22" t="str">
        <f t="shared" si="2"/>
        <v>0</v>
      </c>
      <c r="O17" s="28"/>
      <c r="P17" s="24">
        <f t="shared" si="3"/>
        <v>0</v>
      </c>
      <c r="Q17" s="26" t="str">
        <f t="shared" si="5"/>
        <v/>
      </c>
      <c r="R17" s="26" t="str">
        <f t="shared" si="6"/>
        <v>X</v>
      </c>
      <c r="S17" s="29" t="s">
        <v>38</v>
      </c>
      <c r="T17" s="26" t="str">
        <f t="shared" si="4"/>
        <v>No</v>
      </c>
      <c r="U17" s="30" t="s">
        <v>38</v>
      </c>
      <c r="V17" s="2"/>
      <c r="W17" s="2"/>
      <c r="X17" s="2"/>
      <c r="Y17" s="2"/>
      <c r="Z17" s="2"/>
    </row>
    <row r="18" ht="54.75" customHeight="1">
      <c r="A18" s="18">
        <v>44683.0</v>
      </c>
      <c r="B18" s="19">
        <v>0.4166666666666667</v>
      </c>
      <c r="C18" s="20">
        <v>6801644.0</v>
      </c>
      <c r="D18" s="20" t="s">
        <v>50</v>
      </c>
      <c r="E18" s="20">
        <v>3.218031965E9</v>
      </c>
      <c r="F18" s="20" t="s">
        <v>32</v>
      </c>
      <c r="G18" s="20" t="s">
        <v>32</v>
      </c>
      <c r="H18" s="20" t="s">
        <v>36</v>
      </c>
      <c r="I18" s="20" t="s">
        <v>36</v>
      </c>
      <c r="J18" s="20" t="s">
        <v>36</v>
      </c>
      <c r="K18" s="20" t="s">
        <v>36</v>
      </c>
      <c r="L18" s="21" t="s">
        <v>36</v>
      </c>
      <c r="M18" s="22" t="str">
        <f t="shared" si="1"/>
        <v>0</v>
      </c>
      <c r="N18" s="22" t="str">
        <f t="shared" si="2"/>
        <v>0</v>
      </c>
      <c r="O18" s="28"/>
      <c r="P18" s="24">
        <f t="shared" si="3"/>
        <v>0</v>
      </c>
      <c r="Q18" s="26" t="str">
        <f t="shared" si="5"/>
        <v/>
      </c>
      <c r="R18" s="26" t="str">
        <f t="shared" si="6"/>
        <v>X</v>
      </c>
      <c r="S18" s="29" t="s">
        <v>51</v>
      </c>
      <c r="T18" s="26" t="str">
        <f t="shared" si="4"/>
        <v>No</v>
      </c>
      <c r="U18" s="30" t="s">
        <v>38</v>
      </c>
      <c r="V18" s="2"/>
      <c r="W18" s="2"/>
      <c r="X18" s="2"/>
      <c r="Y18" s="2"/>
      <c r="Z18" s="2"/>
    </row>
    <row r="19" ht="54.75" customHeight="1">
      <c r="A19" s="18">
        <v>44683.0</v>
      </c>
      <c r="B19" s="19">
        <v>0.4756944444444444</v>
      </c>
      <c r="C19" s="20">
        <v>1.085253283E9</v>
      </c>
      <c r="D19" s="20" t="s">
        <v>52</v>
      </c>
      <c r="E19" s="20">
        <v>1.3153045821E10</v>
      </c>
      <c r="F19" s="20" t="s">
        <v>32</v>
      </c>
      <c r="G19" s="20" t="s">
        <v>36</v>
      </c>
      <c r="H19" s="20" t="s">
        <v>36</v>
      </c>
      <c r="I19" s="20" t="s">
        <v>36</v>
      </c>
      <c r="J19" s="20" t="s">
        <v>36</v>
      </c>
      <c r="K19" s="20" t="s">
        <v>36</v>
      </c>
      <c r="L19" s="21" t="s">
        <v>36</v>
      </c>
      <c r="M19" s="22" t="str">
        <f t="shared" si="1"/>
        <v>0</v>
      </c>
      <c r="N19" s="22" t="str">
        <f t="shared" si="2"/>
        <v>0</v>
      </c>
      <c r="O19" s="28"/>
      <c r="P19" s="24">
        <f t="shared" si="3"/>
        <v>0</v>
      </c>
      <c r="Q19" s="26" t="str">
        <f t="shared" si="5"/>
        <v/>
      </c>
      <c r="R19" s="26" t="str">
        <f t="shared" si="6"/>
        <v>X</v>
      </c>
      <c r="S19" s="29" t="s">
        <v>51</v>
      </c>
      <c r="T19" s="26" t="str">
        <f t="shared" si="4"/>
        <v>No</v>
      </c>
      <c r="U19" s="30" t="s">
        <v>38</v>
      </c>
      <c r="V19" s="2"/>
      <c r="W19" s="2"/>
      <c r="X19" s="2"/>
      <c r="Y19" s="2"/>
      <c r="Z19" s="2"/>
    </row>
    <row r="20" ht="15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</sheetData>
  <mergeCells count="7">
    <mergeCell ref="A3:O3"/>
    <mergeCell ref="A4:O4"/>
    <mergeCell ref="B6:E6"/>
    <mergeCell ref="B8:D8"/>
    <mergeCell ref="F8:H8"/>
    <mergeCell ref="M9:P9"/>
    <mergeCell ref="Q9:U9"/>
  </mergeCells>
  <conditionalFormatting sqref="P11:P19">
    <cfRule type="colorScale" priority="1">
      <colorScale>
        <cfvo type="formula" val="40"/>
        <cfvo type="formula" val="70"/>
        <cfvo type="formula" val="100"/>
        <color rgb="FFFF0000"/>
        <color rgb="FFFFFF00"/>
        <color rgb="FF00B050"/>
      </colorScale>
    </cfRule>
  </conditionalFormatting>
  <conditionalFormatting sqref="T11:T19">
    <cfRule type="containsText" dxfId="0" priority="2" operator="containsText" text="Si">
      <formula>NOT(ISERROR(SEARCH(("Si"),(T11))))</formula>
    </cfRule>
  </conditionalFormatting>
  <conditionalFormatting sqref="T11:T19">
    <cfRule type="containsText" dxfId="1" priority="3" operator="containsText" text="No">
      <formula>NOT(ISERROR(SEARCH(("No"),(T11))))</formula>
    </cfRule>
  </conditionalFormatting>
  <dataValidations>
    <dataValidation type="list" allowBlank="1" showErrorMessage="1" sqref="F11:I19 K11:L19">
      <formula1>"Cumple,No Cumple"</formula1>
    </dataValidation>
    <dataValidation type="list" allowBlank="1" sqref="S11:S19 U12:U19">
      <formula1>"No cumple con el perfil solicitado,No cumple con la experiencia general,No cumple con la experiencia específica,No cumple con la experiencia general y específica,No cumple con el perfil solicitado ni la experiencia general ni la específica"</formula1>
    </dataValidation>
    <dataValidation type="list" allowBlank="1" showErrorMessage="1" sqref="O11:O19">
      <formula1>"0.0,5.0,10.0,15.0,20.0,25.0,30.0"</formula1>
    </dataValidation>
    <dataValidation type="list" allowBlank="1" sqref="Q11:R19">
      <formula1>"X"</formula1>
    </dataValidation>
    <dataValidation type="list" allowBlank="1" showErrorMessage="1" sqref="J11:J19">
      <formula1>"Cumple,No Cumple,NA"</formula1>
    </dataValidation>
  </dataValidations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3.43"/>
    <col customWidth="1" min="2" max="3" width="21.43"/>
    <col customWidth="1" min="4" max="4" width="38.43"/>
    <col customWidth="1" min="5" max="5" width="19.71"/>
    <col customWidth="1" min="6" max="6" width="33.86"/>
    <col customWidth="1" min="7" max="7" width="19.43"/>
    <col customWidth="1" min="8" max="8" width="22.43"/>
    <col customWidth="1" min="9" max="9" width="20.29"/>
    <col customWidth="1" min="10" max="10" width="19.71"/>
    <col customWidth="1" min="11" max="12" width="16.29"/>
    <col customWidth="1" min="13" max="13" width="17.71"/>
    <col customWidth="1" min="14" max="14" width="17.43"/>
    <col customWidth="1" min="15" max="15" width="14.0"/>
    <col customWidth="1" min="16" max="16" width="10.71"/>
    <col customWidth="1" min="17" max="17" width="11.0"/>
    <col customWidth="1" min="18" max="18" width="9.86"/>
    <col customWidth="1" min="19" max="19" width="16.43"/>
    <col customWidth="1" min="20" max="20" width="11.43"/>
    <col customWidth="1" min="21" max="21" width="35.57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3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3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5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03.25" customHeight="1">
      <c r="A6" s="6" t="s">
        <v>2</v>
      </c>
      <c r="B6" s="7" t="s">
        <v>3</v>
      </c>
      <c r="C6" s="8"/>
      <c r="D6" s="8"/>
      <c r="E6" s="9"/>
      <c r="F6" s="1"/>
      <c r="G6" s="1"/>
      <c r="H6" s="1"/>
      <c r="I6" s="1"/>
      <c r="J6" s="1"/>
      <c r="K6" s="1"/>
      <c r="L6" s="1"/>
      <c r="M6" s="1"/>
      <c r="N6" s="1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7.5" customHeight="1">
      <c r="A7" s="10"/>
      <c r="B7" s="11"/>
      <c r="C7" s="1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50.0" customHeight="1">
      <c r="A8" s="6" t="s">
        <v>53</v>
      </c>
      <c r="B8" s="7" t="s">
        <v>54</v>
      </c>
      <c r="C8" s="8"/>
      <c r="D8" s="9"/>
      <c r="E8" s="12" t="s">
        <v>6</v>
      </c>
      <c r="F8" s="7" t="s">
        <v>55</v>
      </c>
      <c r="G8" s="8"/>
      <c r="H8" s="9"/>
      <c r="I8" s="1"/>
      <c r="J8" s="1"/>
      <c r="K8" s="1"/>
      <c r="L8" s="1"/>
      <c r="M8" s="1"/>
      <c r="N8" s="1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7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3" t="s">
        <v>8</v>
      </c>
      <c r="N9" s="8"/>
      <c r="O9" s="8"/>
      <c r="P9" s="9"/>
      <c r="Q9" s="14" t="s">
        <v>9</v>
      </c>
      <c r="R9" s="8"/>
      <c r="S9" s="8"/>
      <c r="T9" s="9"/>
      <c r="U9" s="2"/>
      <c r="V9" s="2"/>
      <c r="W9" s="2"/>
      <c r="X9" s="2"/>
      <c r="Y9" s="2"/>
      <c r="Z9" s="2"/>
    </row>
    <row r="10" ht="54.75" customHeight="1">
      <c r="A10" s="15" t="s">
        <v>10</v>
      </c>
      <c r="B10" s="15" t="s">
        <v>11</v>
      </c>
      <c r="C10" s="15" t="s">
        <v>12</v>
      </c>
      <c r="D10" s="15" t="s">
        <v>13</v>
      </c>
      <c r="E10" s="15" t="s">
        <v>14</v>
      </c>
      <c r="F10" s="15" t="s">
        <v>15</v>
      </c>
      <c r="G10" s="15" t="s">
        <v>16</v>
      </c>
      <c r="H10" s="15" t="s">
        <v>17</v>
      </c>
      <c r="I10" s="15" t="s">
        <v>18</v>
      </c>
      <c r="J10" s="15" t="s">
        <v>19</v>
      </c>
      <c r="K10" s="15" t="s">
        <v>20</v>
      </c>
      <c r="L10" s="16" t="s">
        <v>21</v>
      </c>
      <c r="M10" s="15" t="s">
        <v>22</v>
      </c>
      <c r="N10" s="15" t="s">
        <v>23</v>
      </c>
      <c r="O10" s="15" t="s">
        <v>24</v>
      </c>
      <c r="P10" s="15" t="s">
        <v>25</v>
      </c>
      <c r="Q10" s="15" t="s">
        <v>26</v>
      </c>
      <c r="R10" s="15" t="s">
        <v>27</v>
      </c>
      <c r="S10" s="15" t="s">
        <v>28</v>
      </c>
      <c r="T10" s="17" t="s">
        <v>29</v>
      </c>
      <c r="U10" s="33" t="s">
        <v>30</v>
      </c>
      <c r="V10" s="2"/>
      <c r="W10" s="2"/>
      <c r="X10" s="2"/>
      <c r="Y10" s="2"/>
      <c r="Z10" s="2"/>
    </row>
    <row r="11" ht="48.0" customHeight="1">
      <c r="A11" s="18">
        <v>44679.0</v>
      </c>
      <c r="B11" s="19">
        <v>0.7333333333333333</v>
      </c>
      <c r="C11" s="20">
        <v>3.05731E7</v>
      </c>
      <c r="D11" s="20" t="s">
        <v>56</v>
      </c>
      <c r="E11" s="20">
        <v>3.182204736E9</v>
      </c>
      <c r="F11" s="20" t="s">
        <v>32</v>
      </c>
      <c r="G11" s="20" t="s">
        <v>36</v>
      </c>
      <c r="H11" s="20" t="s">
        <v>36</v>
      </c>
      <c r="I11" s="20" t="s">
        <v>36</v>
      </c>
      <c r="J11" s="20" t="s">
        <v>37</v>
      </c>
      <c r="K11" s="20" t="s">
        <v>32</v>
      </c>
      <c r="L11" s="21" t="s">
        <v>36</v>
      </c>
      <c r="M11" s="22" t="str">
        <f t="shared" ref="M11:M16" si="1">IF(H11="Cumple","30","0")</f>
        <v>0</v>
      </c>
      <c r="N11" s="22" t="str">
        <f t="shared" ref="N11:N16" si="2">IF(I11="Cumple","40","0")</f>
        <v>0</v>
      </c>
      <c r="O11" s="28"/>
      <c r="P11" s="24">
        <f t="shared" ref="P11:P16" si="3">M11+N11+O11</f>
        <v>0</v>
      </c>
      <c r="Q11" s="26" t="str">
        <f t="shared" ref="Q11:Q16" si="4">IF(P11=70,"X","")</f>
        <v/>
      </c>
      <c r="R11" s="26" t="str">
        <f>IF(P11=0,"X",IF(P11=30,"X","--"))</f>
        <v>X</v>
      </c>
      <c r="S11" s="29" t="s">
        <v>38</v>
      </c>
      <c r="T11" s="26" t="str">
        <f>IF(Q11="X","Si",IF(R11="X","No","--"))</f>
        <v>No</v>
      </c>
      <c r="U11" s="25" t="s">
        <v>57</v>
      </c>
      <c r="V11" s="2"/>
      <c r="W11" s="2"/>
      <c r="X11" s="2"/>
      <c r="Y11" s="2"/>
      <c r="Z11" s="2"/>
    </row>
    <row r="12" ht="48.75" customHeight="1">
      <c r="A12" s="18">
        <v>44680.0</v>
      </c>
      <c r="B12" s="19">
        <v>0.024305555555555556</v>
      </c>
      <c r="C12" s="20">
        <v>5.2068583E7</v>
      </c>
      <c r="D12" s="20" t="s">
        <v>58</v>
      </c>
      <c r="E12" s="20">
        <v>3.112512708E9</v>
      </c>
      <c r="F12" s="20" t="s">
        <v>32</v>
      </c>
      <c r="G12" s="20" t="s">
        <v>32</v>
      </c>
      <c r="H12" s="20" t="s">
        <v>32</v>
      </c>
      <c r="I12" s="20" t="s">
        <v>32</v>
      </c>
      <c r="J12" s="20" t="s">
        <v>37</v>
      </c>
      <c r="K12" s="20" t="s">
        <v>32</v>
      </c>
      <c r="L12" s="21" t="s">
        <v>32</v>
      </c>
      <c r="M12" s="22" t="str">
        <f t="shared" si="1"/>
        <v>30</v>
      </c>
      <c r="N12" s="22" t="str">
        <f t="shared" si="2"/>
        <v>40</v>
      </c>
      <c r="O12" s="23">
        <v>24.0</v>
      </c>
      <c r="P12" s="24">
        <f t="shared" si="3"/>
        <v>94</v>
      </c>
      <c r="Q12" s="26" t="str">
        <f t="shared" si="4"/>
        <v/>
      </c>
      <c r="R12" s="26" t="str">
        <f t="shared" ref="R12:R16" si="5">IF(P12=0,"X",IF(P12=30,"X",""))</f>
        <v/>
      </c>
      <c r="S12" s="27"/>
      <c r="T12" s="25" t="s">
        <v>59</v>
      </c>
      <c r="U12" s="25" t="s">
        <v>34</v>
      </c>
      <c r="V12" s="2"/>
      <c r="W12" s="2"/>
      <c r="X12" s="2"/>
      <c r="Y12" s="2"/>
      <c r="Z12" s="2"/>
    </row>
    <row r="13" ht="54.75" customHeight="1">
      <c r="A13" s="18">
        <v>44682.0</v>
      </c>
      <c r="B13" s="19">
        <v>0.9604166666666667</v>
      </c>
      <c r="C13" s="20">
        <v>1.067847246E9</v>
      </c>
      <c r="D13" s="20" t="s">
        <v>60</v>
      </c>
      <c r="E13" s="20">
        <v>3.104323212E9</v>
      </c>
      <c r="F13" s="20" t="s">
        <v>32</v>
      </c>
      <c r="G13" s="20" t="s">
        <v>36</v>
      </c>
      <c r="H13" s="20" t="s">
        <v>36</v>
      </c>
      <c r="I13" s="20" t="s">
        <v>32</v>
      </c>
      <c r="J13" s="20" t="s">
        <v>36</v>
      </c>
      <c r="K13" s="20" t="s">
        <v>32</v>
      </c>
      <c r="L13" s="21" t="s">
        <v>32</v>
      </c>
      <c r="M13" s="22" t="str">
        <f t="shared" si="1"/>
        <v>0</v>
      </c>
      <c r="N13" s="22" t="str">
        <f t="shared" si="2"/>
        <v>40</v>
      </c>
      <c r="O13" s="28"/>
      <c r="P13" s="24">
        <f t="shared" si="3"/>
        <v>40</v>
      </c>
      <c r="Q13" s="26" t="str">
        <f t="shared" si="4"/>
        <v/>
      </c>
      <c r="R13" s="26" t="str">
        <f t="shared" si="5"/>
        <v/>
      </c>
      <c r="S13" s="29" t="s">
        <v>38</v>
      </c>
      <c r="T13" s="25" t="s">
        <v>61</v>
      </c>
      <c r="U13" s="29" t="s">
        <v>38</v>
      </c>
      <c r="V13" s="2"/>
      <c r="W13" s="2"/>
      <c r="X13" s="2"/>
      <c r="Y13" s="2"/>
      <c r="Z13" s="2"/>
    </row>
    <row r="14" ht="54.75" customHeight="1">
      <c r="A14" s="18">
        <v>44683.0</v>
      </c>
      <c r="B14" s="19">
        <v>0.38819444444444445</v>
      </c>
      <c r="C14" s="20">
        <v>1.093214216E9</v>
      </c>
      <c r="D14" s="20" t="s">
        <v>62</v>
      </c>
      <c r="E14" s="20">
        <v>3.127048256E9</v>
      </c>
      <c r="F14" s="20" t="s">
        <v>32</v>
      </c>
      <c r="G14" s="20" t="s">
        <v>36</v>
      </c>
      <c r="H14" s="20" t="s">
        <v>36</v>
      </c>
      <c r="I14" s="20" t="s">
        <v>36</v>
      </c>
      <c r="J14" s="20" t="s">
        <v>37</v>
      </c>
      <c r="K14" s="20" t="s">
        <v>32</v>
      </c>
      <c r="L14" s="21" t="s">
        <v>32</v>
      </c>
      <c r="M14" s="22" t="str">
        <f t="shared" si="1"/>
        <v>0</v>
      </c>
      <c r="N14" s="22" t="str">
        <f t="shared" si="2"/>
        <v>0</v>
      </c>
      <c r="O14" s="28"/>
      <c r="P14" s="24">
        <f t="shared" si="3"/>
        <v>0</v>
      </c>
      <c r="Q14" s="26" t="str">
        <f t="shared" si="4"/>
        <v/>
      </c>
      <c r="R14" s="26" t="str">
        <f t="shared" si="5"/>
        <v>X</v>
      </c>
      <c r="S14" s="29" t="s">
        <v>45</v>
      </c>
      <c r="T14" s="26" t="str">
        <f>IF(Q14="X","Si",IF(R14="X","No","--"))</f>
        <v>No</v>
      </c>
      <c r="U14" s="25" t="s">
        <v>63</v>
      </c>
      <c r="V14" s="2"/>
      <c r="W14" s="2"/>
      <c r="X14" s="2"/>
      <c r="Y14" s="2"/>
      <c r="Z14" s="2"/>
    </row>
    <row r="15" ht="54.75" customHeight="1">
      <c r="A15" s="18">
        <v>44683.0</v>
      </c>
      <c r="B15" s="19">
        <v>0.4083333333333333</v>
      </c>
      <c r="C15" s="20">
        <v>1.082860663E9</v>
      </c>
      <c r="D15" s="20" t="s">
        <v>64</v>
      </c>
      <c r="E15" s="20">
        <v>3.006449173E9</v>
      </c>
      <c r="F15" s="20" t="s">
        <v>32</v>
      </c>
      <c r="G15" s="20" t="s">
        <v>32</v>
      </c>
      <c r="H15" s="20" t="s">
        <v>36</v>
      </c>
      <c r="I15" s="20" t="s">
        <v>32</v>
      </c>
      <c r="J15" s="20" t="s">
        <v>37</v>
      </c>
      <c r="K15" s="20" t="s">
        <v>36</v>
      </c>
      <c r="L15" s="21" t="s">
        <v>36</v>
      </c>
      <c r="M15" s="22" t="str">
        <f t="shared" si="1"/>
        <v>0</v>
      </c>
      <c r="N15" s="22" t="str">
        <f t="shared" si="2"/>
        <v>40</v>
      </c>
      <c r="O15" s="28"/>
      <c r="P15" s="24">
        <f t="shared" si="3"/>
        <v>40</v>
      </c>
      <c r="Q15" s="26" t="str">
        <f t="shared" si="4"/>
        <v/>
      </c>
      <c r="R15" s="26" t="str">
        <f t="shared" si="5"/>
        <v/>
      </c>
      <c r="S15" s="29" t="s">
        <v>45</v>
      </c>
      <c r="T15" s="25" t="s">
        <v>61</v>
      </c>
      <c r="U15" s="25" t="s">
        <v>63</v>
      </c>
      <c r="V15" s="2"/>
      <c r="W15" s="2"/>
      <c r="X15" s="2"/>
      <c r="Y15" s="2"/>
      <c r="Z15" s="2"/>
    </row>
    <row r="16" ht="54.75" customHeight="1">
      <c r="A16" s="18">
        <v>44683.0</v>
      </c>
      <c r="B16" s="19">
        <v>0.48680555555555555</v>
      </c>
      <c r="C16" s="20">
        <v>1.022358538E9</v>
      </c>
      <c r="D16" s="20" t="s">
        <v>65</v>
      </c>
      <c r="E16" s="20">
        <v>3.125034937E9</v>
      </c>
      <c r="F16" s="20" t="s">
        <v>32</v>
      </c>
      <c r="G16" s="20" t="s">
        <v>32</v>
      </c>
      <c r="H16" s="20" t="s">
        <v>32</v>
      </c>
      <c r="I16" s="20" t="s">
        <v>32</v>
      </c>
      <c r="J16" s="20" t="s">
        <v>37</v>
      </c>
      <c r="K16" s="20" t="s">
        <v>36</v>
      </c>
      <c r="L16" s="21" t="s">
        <v>32</v>
      </c>
      <c r="M16" s="22" t="str">
        <f t="shared" si="1"/>
        <v>30</v>
      </c>
      <c r="N16" s="22" t="str">
        <f t="shared" si="2"/>
        <v>40</v>
      </c>
      <c r="O16" s="23">
        <v>12.0</v>
      </c>
      <c r="P16" s="24">
        <f t="shared" si="3"/>
        <v>82</v>
      </c>
      <c r="Q16" s="26" t="str">
        <f t="shared" si="4"/>
        <v/>
      </c>
      <c r="R16" s="26" t="str">
        <f t="shared" si="5"/>
        <v/>
      </c>
      <c r="S16" s="27"/>
      <c r="T16" s="25" t="s">
        <v>59</v>
      </c>
      <c r="U16" s="25" t="s">
        <v>66</v>
      </c>
      <c r="V16" s="2"/>
      <c r="W16" s="2"/>
      <c r="X16" s="2"/>
      <c r="Y16" s="2"/>
      <c r="Z16" s="2"/>
    </row>
    <row r="17" ht="15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5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5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5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</sheetData>
  <mergeCells count="7">
    <mergeCell ref="A3:O3"/>
    <mergeCell ref="A4:O4"/>
    <mergeCell ref="B6:E6"/>
    <mergeCell ref="B8:D8"/>
    <mergeCell ref="F8:H8"/>
    <mergeCell ref="M9:P9"/>
    <mergeCell ref="Q9:T9"/>
  </mergeCells>
  <conditionalFormatting sqref="P11:P16">
    <cfRule type="colorScale" priority="1">
      <colorScale>
        <cfvo type="formula" val="40"/>
        <cfvo type="formula" val="70"/>
        <cfvo type="formula" val="100"/>
        <color rgb="FFFF0000"/>
        <color rgb="FFFFFF00"/>
        <color rgb="FF00B050"/>
      </colorScale>
    </cfRule>
  </conditionalFormatting>
  <conditionalFormatting sqref="T11:T16">
    <cfRule type="containsText" dxfId="0" priority="2" operator="containsText" text="Si">
      <formula>NOT(ISERROR(SEARCH(("Si"),(T11))))</formula>
    </cfRule>
  </conditionalFormatting>
  <conditionalFormatting sqref="T11:T16">
    <cfRule type="containsText" dxfId="1" priority="3" operator="containsText" text="No">
      <formula>NOT(ISERROR(SEARCH(("No"),(T11))))</formula>
    </cfRule>
  </conditionalFormatting>
  <dataValidations>
    <dataValidation type="list" allowBlank="1" showErrorMessage="1" sqref="O11:O16">
      <formula1>"0,6,12,18,24,30"</formula1>
    </dataValidation>
    <dataValidation type="list" allowBlank="1" showErrorMessage="1" sqref="F11:I16 K11:L16">
      <formula1>"Cumple,No Cumple"</formula1>
    </dataValidation>
    <dataValidation type="list" allowBlank="1" sqref="U13 S11:S16">
      <formula1>"No cumple con el perfil solicitado,No cumple con la experiencia general,No cumple con la experiencia específica,No cumple con la experiencia general y específica,No cumple con el perfil solicitado ni la experiencia general ni la específica"</formula1>
    </dataValidation>
    <dataValidation type="list" allowBlank="1" sqref="Q11:R16">
      <formula1>"X"</formula1>
    </dataValidation>
    <dataValidation type="list" allowBlank="1" showErrorMessage="1" sqref="J11:J16">
      <formula1>"Cumple,No Cumple,NA"</formula1>
    </dataValidation>
  </dataValidations>
  <printOptions/>
  <pageMargins bottom="0.75" footer="0.0" header="0.0" left="0.7" right="0.7" top="0.75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3.43"/>
    <col customWidth="1" min="2" max="3" width="21.43"/>
    <col customWidth="1" min="4" max="4" width="38.43"/>
    <col customWidth="1" min="5" max="5" width="19.71"/>
    <col customWidth="1" min="6" max="6" width="33.86"/>
    <col customWidth="1" min="7" max="7" width="19.43"/>
    <col customWidth="1" min="8" max="8" width="22.43"/>
    <col customWidth="1" min="9" max="9" width="20.29"/>
    <col customWidth="1" min="10" max="10" width="19.71"/>
    <col customWidth="1" min="11" max="12" width="16.29"/>
    <col customWidth="1" min="13" max="13" width="17.71"/>
    <col customWidth="1" min="14" max="14" width="17.43"/>
    <col customWidth="1" min="15" max="15" width="14.0"/>
    <col customWidth="1" min="16" max="16" width="10.71"/>
    <col customWidth="1" min="17" max="17" width="11.0"/>
    <col customWidth="1" min="18" max="18" width="9.86"/>
    <col customWidth="1" min="19" max="19" width="16.43"/>
    <col customWidth="1" min="20" max="20" width="11.43"/>
    <col customWidth="1" min="21" max="21" width="24.29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3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3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5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03.25" customHeight="1">
      <c r="A6" s="6" t="s">
        <v>2</v>
      </c>
      <c r="B6" s="7" t="s">
        <v>3</v>
      </c>
      <c r="C6" s="8"/>
      <c r="D6" s="8"/>
      <c r="E6" s="9"/>
      <c r="F6" s="1"/>
      <c r="G6" s="1"/>
      <c r="H6" s="1"/>
      <c r="I6" s="1"/>
      <c r="J6" s="1"/>
      <c r="K6" s="1"/>
      <c r="L6" s="1"/>
      <c r="M6" s="1"/>
      <c r="N6" s="1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7.5" customHeight="1">
      <c r="A7" s="10"/>
      <c r="B7" s="11"/>
      <c r="C7" s="1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50.0" customHeight="1">
      <c r="A8" s="6" t="s">
        <v>67</v>
      </c>
      <c r="B8" s="7" t="s">
        <v>68</v>
      </c>
      <c r="C8" s="8"/>
      <c r="D8" s="9"/>
      <c r="E8" s="12" t="s">
        <v>6</v>
      </c>
      <c r="F8" s="7" t="s">
        <v>69</v>
      </c>
      <c r="G8" s="8"/>
      <c r="H8" s="9"/>
      <c r="I8" s="1"/>
      <c r="J8" s="1"/>
      <c r="K8" s="1"/>
      <c r="L8" s="1"/>
      <c r="M8" s="1"/>
      <c r="N8" s="1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7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3" t="s">
        <v>8</v>
      </c>
      <c r="N9" s="8"/>
      <c r="O9" s="8"/>
      <c r="P9" s="9"/>
      <c r="Q9" s="14" t="s">
        <v>9</v>
      </c>
      <c r="R9" s="8"/>
      <c r="S9" s="8"/>
      <c r="T9" s="9"/>
      <c r="U9" s="2"/>
      <c r="V9" s="2"/>
      <c r="W9" s="2"/>
      <c r="X9" s="2"/>
      <c r="Y9" s="2"/>
      <c r="Z9" s="2"/>
    </row>
    <row r="10" ht="54.75" customHeight="1">
      <c r="A10" s="15" t="s">
        <v>10</v>
      </c>
      <c r="B10" s="15" t="s">
        <v>11</v>
      </c>
      <c r="C10" s="15" t="s">
        <v>12</v>
      </c>
      <c r="D10" s="15" t="s">
        <v>13</v>
      </c>
      <c r="E10" s="15" t="s">
        <v>14</v>
      </c>
      <c r="F10" s="15" t="s">
        <v>15</v>
      </c>
      <c r="G10" s="15" t="s">
        <v>16</v>
      </c>
      <c r="H10" s="15" t="s">
        <v>17</v>
      </c>
      <c r="I10" s="15" t="s">
        <v>18</v>
      </c>
      <c r="J10" s="15" t="s">
        <v>19</v>
      </c>
      <c r="K10" s="15" t="s">
        <v>20</v>
      </c>
      <c r="L10" s="16" t="s">
        <v>21</v>
      </c>
      <c r="M10" s="15" t="s">
        <v>22</v>
      </c>
      <c r="N10" s="15" t="s">
        <v>23</v>
      </c>
      <c r="O10" s="15" t="s">
        <v>24</v>
      </c>
      <c r="P10" s="15" t="s">
        <v>25</v>
      </c>
      <c r="Q10" s="15" t="s">
        <v>26</v>
      </c>
      <c r="R10" s="15" t="s">
        <v>27</v>
      </c>
      <c r="S10" s="15" t="s">
        <v>28</v>
      </c>
      <c r="T10" s="17" t="s">
        <v>29</v>
      </c>
      <c r="U10" s="34" t="s">
        <v>70</v>
      </c>
      <c r="V10" s="2"/>
      <c r="W10" s="2"/>
      <c r="X10" s="2"/>
      <c r="Y10" s="2"/>
      <c r="Z10" s="2"/>
    </row>
    <row r="11" ht="54.75" customHeight="1">
      <c r="A11" s="18">
        <v>44678.0</v>
      </c>
      <c r="B11" s="19">
        <v>0.8069444444444445</v>
      </c>
      <c r="C11" s="35">
        <v>1.102806792E9</v>
      </c>
      <c r="D11" s="36" t="s">
        <v>71</v>
      </c>
      <c r="E11" s="37">
        <v>3.158260968E9</v>
      </c>
      <c r="F11" s="36" t="s">
        <v>32</v>
      </c>
      <c r="G11" s="36" t="s">
        <v>32</v>
      </c>
      <c r="H11" s="36" t="s">
        <v>32</v>
      </c>
      <c r="I11" s="36" t="s">
        <v>32</v>
      </c>
      <c r="J11" s="36" t="s">
        <v>32</v>
      </c>
      <c r="K11" s="36" t="s">
        <v>32</v>
      </c>
      <c r="L11" s="38" t="s">
        <v>32</v>
      </c>
      <c r="M11" s="39">
        <v>30.0</v>
      </c>
      <c r="N11" s="40">
        <v>40.0</v>
      </c>
      <c r="O11" s="41">
        <v>30.0</v>
      </c>
      <c r="P11" s="42">
        <f t="shared" ref="P11:P16" si="1">M11+N11+O11</f>
        <v>100</v>
      </c>
      <c r="Q11" s="43" t="s">
        <v>33</v>
      </c>
      <c r="R11" s="44"/>
      <c r="S11" s="45"/>
      <c r="T11" s="46" t="s">
        <v>59</v>
      </c>
      <c r="U11" s="47" t="s">
        <v>34</v>
      </c>
      <c r="V11" s="2"/>
      <c r="W11" s="2"/>
      <c r="X11" s="2"/>
      <c r="Y11" s="2"/>
      <c r="Z11" s="2"/>
    </row>
    <row r="12" ht="48.0" customHeight="1">
      <c r="A12" s="18">
        <v>44679.0</v>
      </c>
      <c r="B12" s="19">
        <v>0.6256944444444444</v>
      </c>
      <c r="C12" s="48" t="s">
        <v>72</v>
      </c>
      <c r="D12" s="49" t="s">
        <v>73</v>
      </c>
      <c r="E12" s="37">
        <v>3.207646051E9</v>
      </c>
      <c r="F12" s="49" t="s">
        <v>32</v>
      </c>
      <c r="G12" s="49" t="s">
        <v>36</v>
      </c>
      <c r="H12" s="49" t="s">
        <v>36</v>
      </c>
      <c r="I12" s="49" t="s">
        <v>36</v>
      </c>
      <c r="J12" s="49" t="s">
        <v>32</v>
      </c>
      <c r="K12" s="49" t="s">
        <v>32</v>
      </c>
      <c r="L12" s="50" t="s">
        <v>32</v>
      </c>
      <c r="M12" s="51">
        <v>0.0</v>
      </c>
      <c r="N12" s="52">
        <v>0.0</v>
      </c>
      <c r="O12" s="53"/>
      <c r="P12" s="42">
        <f t="shared" si="1"/>
        <v>0</v>
      </c>
      <c r="Q12" s="54"/>
      <c r="R12" s="55" t="s">
        <v>33</v>
      </c>
      <c r="S12" s="56" t="s">
        <v>38</v>
      </c>
      <c r="T12" s="57" t="s">
        <v>61</v>
      </c>
      <c r="U12" s="55" t="s">
        <v>38</v>
      </c>
      <c r="V12" s="2"/>
      <c r="W12" s="2"/>
      <c r="X12" s="2"/>
      <c r="Y12" s="2"/>
      <c r="Z12" s="2"/>
    </row>
    <row r="13" ht="48.75" customHeight="1">
      <c r="A13" s="18">
        <v>44683.0</v>
      </c>
      <c r="B13" s="19">
        <v>0.38333333333333336</v>
      </c>
      <c r="C13" s="58" t="s">
        <v>74</v>
      </c>
      <c r="D13" s="36" t="s">
        <v>75</v>
      </c>
      <c r="E13" s="59">
        <v>3.207321098E9</v>
      </c>
      <c r="F13" s="36" t="s">
        <v>36</v>
      </c>
      <c r="G13" s="36" t="s">
        <v>32</v>
      </c>
      <c r="H13" s="36" t="s">
        <v>36</v>
      </c>
      <c r="I13" s="36" t="s">
        <v>36</v>
      </c>
      <c r="J13" s="36" t="s">
        <v>32</v>
      </c>
      <c r="K13" s="36" t="s">
        <v>32</v>
      </c>
      <c r="L13" s="38" t="s">
        <v>36</v>
      </c>
      <c r="M13" s="39">
        <v>0.0</v>
      </c>
      <c r="N13" s="40">
        <v>0.0</v>
      </c>
      <c r="O13" s="60"/>
      <c r="P13" s="42">
        <f t="shared" si="1"/>
        <v>0</v>
      </c>
      <c r="Q13" s="44"/>
      <c r="R13" s="43" t="s">
        <v>33</v>
      </c>
      <c r="S13" s="61" t="s">
        <v>38</v>
      </c>
      <c r="T13" s="57" t="s">
        <v>61</v>
      </c>
      <c r="U13" s="43" t="s">
        <v>38</v>
      </c>
      <c r="V13" s="2"/>
      <c r="W13" s="2"/>
      <c r="X13" s="2"/>
      <c r="Y13" s="2"/>
      <c r="Z13" s="2"/>
    </row>
    <row r="14" ht="54.75" customHeight="1">
      <c r="A14" s="18">
        <v>44683.0</v>
      </c>
      <c r="B14" s="19">
        <v>0.39791666666666664</v>
      </c>
      <c r="C14" s="58">
        <v>1.082970828E9</v>
      </c>
      <c r="D14" s="36" t="s">
        <v>76</v>
      </c>
      <c r="E14" s="62">
        <v>3.002063363E9</v>
      </c>
      <c r="F14" s="63" t="s">
        <v>36</v>
      </c>
      <c r="G14" s="36" t="s">
        <v>32</v>
      </c>
      <c r="H14" s="36" t="s">
        <v>36</v>
      </c>
      <c r="I14" s="36" t="s">
        <v>36</v>
      </c>
      <c r="J14" s="36" t="s">
        <v>32</v>
      </c>
      <c r="K14" s="36" t="s">
        <v>32</v>
      </c>
      <c r="L14" s="38" t="s">
        <v>36</v>
      </c>
      <c r="M14" s="39">
        <v>0.0</v>
      </c>
      <c r="N14" s="40">
        <v>0.0</v>
      </c>
      <c r="O14" s="60"/>
      <c r="P14" s="42">
        <f t="shared" si="1"/>
        <v>0</v>
      </c>
      <c r="Q14" s="44"/>
      <c r="R14" s="43" t="s">
        <v>33</v>
      </c>
      <c r="S14" s="61" t="s">
        <v>38</v>
      </c>
      <c r="T14" s="57" t="s">
        <v>61</v>
      </c>
      <c r="U14" s="43" t="s">
        <v>38</v>
      </c>
      <c r="V14" s="2"/>
      <c r="W14" s="2"/>
      <c r="X14" s="2"/>
      <c r="Y14" s="2"/>
      <c r="Z14" s="2"/>
    </row>
    <row r="15" ht="54.75" customHeight="1">
      <c r="A15" s="18">
        <v>44682.0</v>
      </c>
      <c r="B15" s="19">
        <v>0.38263888888888886</v>
      </c>
      <c r="C15" s="35" t="s">
        <v>77</v>
      </c>
      <c r="D15" s="36" t="s">
        <v>78</v>
      </c>
      <c r="E15" s="59">
        <v>3.00514513E9</v>
      </c>
      <c r="F15" s="36" t="s">
        <v>36</v>
      </c>
      <c r="G15" s="36" t="s">
        <v>32</v>
      </c>
      <c r="H15" s="36" t="s">
        <v>36</v>
      </c>
      <c r="I15" s="36" t="s">
        <v>36</v>
      </c>
      <c r="J15" s="36" t="s">
        <v>32</v>
      </c>
      <c r="K15" s="36" t="s">
        <v>32</v>
      </c>
      <c r="L15" s="38" t="s">
        <v>36</v>
      </c>
      <c r="M15" s="39">
        <v>0.0</v>
      </c>
      <c r="N15" s="40">
        <v>0.0</v>
      </c>
      <c r="O15" s="60"/>
      <c r="P15" s="42">
        <f t="shared" si="1"/>
        <v>0</v>
      </c>
      <c r="Q15" s="44"/>
      <c r="R15" s="43" t="s">
        <v>33</v>
      </c>
      <c r="S15" s="61" t="s">
        <v>38</v>
      </c>
      <c r="T15" s="57" t="s">
        <v>61</v>
      </c>
      <c r="U15" s="43" t="s">
        <v>38</v>
      </c>
      <c r="V15" s="2"/>
      <c r="W15" s="2"/>
      <c r="X15" s="2"/>
      <c r="Y15" s="2"/>
      <c r="Z15" s="2"/>
    </row>
    <row r="16" ht="54.75" customHeight="1">
      <c r="A16" s="18">
        <v>44683.0</v>
      </c>
      <c r="B16" s="19">
        <v>0.3298611111111111</v>
      </c>
      <c r="C16" s="58" t="s">
        <v>79</v>
      </c>
      <c r="D16" s="36" t="s">
        <v>80</v>
      </c>
      <c r="E16" s="59" t="s">
        <v>81</v>
      </c>
      <c r="F16" s="36" t="s">
        <v>32</v>
      </c>
      <c r="G16" s="36" t="s">
        <v>32</v>
      </c>
      <c r="H16" s="36" t="s">
        <v>36</v>
      </c>
      <c r="I16" s="36" t="s">
        <v>36</v>
      </c>
      <c r="J16" s="36" t="s">
        <v>32</v>
      </c>
      <c r="K16" s="36" t="s">
        <v>32</v>
      </c>
      <c r="L16" s="38" t="s">
        <v>32</v>
      </c>
      <c r="M16" s="39">
        <v>0.0</v>
      </c>
      <c r="N16" s="40">
        <v>0.0</v>
      </c>
      <c r="O16" s="60"/>
      <c r="P16" s="42">
        <f t="shared" si="1"/>
        <v>0</v>
      </c>
      <c r="Q16" s="44"/>
      <c r="R16" s="43" t="s">
        <v>33</v>
      </c>
      <c r="S16" s="61" t="s">
        <v>38</v>
      </c>
      <c r="T16" s="57" t="s">
        <v>61</v>
      </c>
      <c r="U16" s="43" t="s">
        <v>38</v>
      </c>
      <c r="V16" s="2"/>
      <c r="W16" s="2"/>
      <c r="X16" s="2"/>
      <c r="Y16" s="2"/>
      <c r="Z16" s="2"/>
    </row>
    <row r="17" ht="15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5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5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5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7">
    <mergeCell ref="A3:O3"/>
    <mergeCell ref="A4:O4"/>
    <mergeCell ref="B6:E6"/>
    <mergeCell ref="B8:D8"/>
    <mergeCell ref="F8:H8"/>
    <mergeCell ref="M9:P9"/>
    <mergeCell ref="Q9:T9"/>
  </mergeCells>
  <conditionalFormatting sqref="P11:P16">
    <cfRule type="colorScale" priority="1">
      <colorScale>
        <cfvo type="formula" val="40"/>
        <cfvo type="formula" val="70"/>
        <cfvo type="formula" val="100"/>
        <color rgb="FFFF0000"/>
        <color rgb="FFFFFF00"/>
        <color rgb="FF00B050"/>
      </colorScale>
    </cfRule>
  </conditionalFormatting>
  <conditionalFormatting sqref="T11:T16">
    <cfRule type="containsText" dxfId="0" priority="2" operator="containsText" text="Si">
      <formula>NOT(ISERROR(SEARCH(("Si"),(T11))))</formula>
    </cfRule>
  </conditionalFormatting>
  <conditionalFormatting sqref="T11:T16">
    <cfRule type="containsText" dxfId="1" priority="3" operator="containsText" text="No">
      <formula>NOT(ISERROR(SEARCH(("No"),(T11))))</formula>
    </cfRule>
  </conditionalFormatting>
  <dataValidations>
    <dataValidation type="list" allowBlank="1" showErrorMessage="1" sqref="F11:I16 K11:L16">
      <formula1>"Cumple,No Cumple"</formula1>
    </dataValidation>
    <dataValidation type="list" allowBlank="1" sqref="S11:S16 U12:U16">
      <formula1>"No cumple con el perfil solicitado,No cumple con la experiencia general,No cumple con la experiencia específica,No cumple con la experiencia general y específica,No cumple con el perfil solicitado ni la experiencia general ni la específica"</formula1>
    </dataValidation>
    <dataValidation type="list" allowBlank="1" showErrorMessage="1" sqref="O11:O16">
      <formula1>"0.0,5.0,10.0,15.0,20.0,25.0,30.0"</formula1>
    </dataValidation>
    <dataValidation type="list" allowBlank="1" sqref="Q11:R16">
      <formula1>"X"</formula1>
    </dataValidation>
    <dataValidation type="list" allowBlank="1" showErrorMessage="1" sqref="J11:J16">
      <formula1>"Cumple,No Cumple,NA"</formula1>
    </dataValidation>
  </dataValidations>
  <printOptions/>
  <pageMargins bottom="0.75" footer="0.0" header="0.0" left="0.7" right="0.7" top="0.75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3.43"/>
    <col customWidth="1" min="2" max="3" width="21.43"/>
    <col customWidth="1" min="4" max="4" width="38.43"/>
    <col customWidth="1" min="5" max="5" width="17.0"/>
    <col customWidth="1" min="6" max="6" width="33.86"/>
    <col customWidth="1" min="7" max="7" width="19.43"/>
    <col customWidth="1" min="8" max="8" width="22.43"/>
    <col customWidth="1" min="9" max="9" width="20.29"/>
    <col customWidth="1" min="10" max="10" width="19.71"/>
    <col customWidth="1" min="11" max="12" width="16.29"/>
    <col customWidth="1" min="13" max="13" width="17.71"/>
    <col customWidth="1" min="14" max="14" width="17.43"/>
    <col customWidth="1" min="15" max="15" width="14.0"/>
    <col customWidth="1" min="16" max="16" width="10.71"/>
    <col customWidth="1" min="17" max="17" width="11.0"/>
    <col customWidth="1" min="18" max="18" width="9.86"/>
    <col customWidth="1" min="19" max="19" width="16.43"/>
    <col customWidth="1" min="20" max="20" width="11.43"/>
    <col customWidth="1" min="21" max="21" width="38.57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  <c r="R1" s="2"/>
      <c r="S1" s="2"/>
      <c r="T1" s="2"/>
      <c r="U1" s="2"/>
      <c r="V1" s="2"/>
      <c r="W1" s="2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2"/>
      <c r="R2" s="2"/>
      <c r="S2" s="2"/>
      <c r="T2" s="2"/>
      <c r="U2" s="2"/>
      <c r="V2" s="2"/>
      <c r="W2" s="2"/>
    </row>
    <row r="3">
      <c r="A3" s="3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  <c r="P3" s="2"/>
      <c r="Q3" s="2"/>
      <c r="R3" s="2"/>
      <c r="S3" s="2"/>
      <c r="T3" s="2"/>
      <c r="U3" s="2"/>
      <c r="V3" s="2"/>
      <c r="W3" s="2"/>
    </row>
    <row r="4">
      <c r="A4" s="3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5"/>
      <c r="P4" s="2"/>
      <c r="Q4" s="2"/>
      <c r="R4" s="2"/>
      <c r="S4" s="2"/>
      <c r="T4" s="2"/>
      <c r="U4" s="2"/>
      <c r="V4" s="2"/>
      <c r="W4" s="2"/>
    </row>
    <row r="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2"/>
      <c r="P5" s="2"/>
      <c r="Q5" s="2"/>
      <c r="R5" s="2"/>
      <c r="S5" s="2"/>
      <c r="T5" s="2"/>
      <c r="U5" s="2"/>
      <c r="V5" s="2"/>
      <c r="W5" s="2"/>
    </row>
    <row r="6">
      <c r="A6" s="6" t="s">
        <v>2</v>
      </c>
      <c r="B6" s="7" t="s">
        <v>3</v>
      </c>
      <c r="C6" s="8"/>
      <c r="D6" s="8"/>
      <c r="E6" s="9"/>
      <c r="F6" s="1"/>
      <c r="G6" s="64"/>
      <c r="H6" s="1"/>
      <c r="I6" s="1"/>
      <c r="J6" s="1"/>
      <c r="K6" s="1"/>
      <c r="L6" s="1"/>
      <c r="M6" s="1"/>
      <c r="N6" s="1"/>
      <c r="O6" s="2"/>
      <c r="P6" s="2"/>
      <c r="Q6" s="2"/>
      <c r="R6" s="2"/>
      <c r="S6" s="2"/>
      <c r="T6" s="2"/>
      <c r="U6" s="2"/>
      <c r="V6" s="2"/>
      <c r="W6" s="2"/>
    </row>
    <row r="7" ht="7.5" customHeight="1">
      <c r="A7" s="10"/>
      <c r="B7" s="11"/>
      <c r="C7" s="1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"/>
      <c r="P7" s="2"/>
      <c r="Q7" s="2"/>
      <c r="R7" s="2"/>
      <c r="S7" s="2"/>
      <c r="T7" s="2"/>
      <c r="U7" s="2"/>
      <c r="V7" s="2"/>
      <c r="W7" s="2"/>
    </row>
    <row r="8">
      <c r="A8" s="6" t="s">
        <v>82</v>
      </c>
      <c r="B8" s="7" t="s">
        <v>83</v>
      </c>
      <c r="C8" s="8"/>
      <c r="D8" s="9"/>
      <c r="E8" s="12" t="s">
        <v>6</v>
      </c>
      <c r="F8" s="7" t="s">
        <v>84</v>
      </c>
      <c r="G8" s="8"/>
      <c r="H8" s="9"/>
      <c r="I8" s="1"/>
      <c r="J8" s="64"/>
      <c r="K8" s="1"/>
      <c r="L8" s="1"/>
      <c r="M8" s="1"/>
      <c r="N8" s="1"/>
      <c r="O8" s="2"/>
      <c r="P8" s="2"/>
      <c r="Q8" s="2"/>
      <c r="R8" s="2"/>
      <c r="S8" s="2"/>
      <c r="T8" s="2"/>
      <c r="U8" s="2"/>
      <c r="V8" s="2"/>
      <c r="W8" s="2"/>
    </row>
    <row r="9" ht="17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3" t="s">
        <v>8</v>
      </c>
      <c r="N9" s="8"/>
      <c r="O9" s="8"/>
      <c r="P9" s="9"/>
      <c r="Q9" s="65" t="s">
        <v>9</v>
      </c>
      <c r="R9" s="8"/>
      <c r="S9" s="8"/>
      <c r="T9" s="8"/>
      <c r="U9" s="9"/>
      <c r="V9" s="2"/>
      <c r="W9" s="2"/>
    </row>
    <row r="10" ht="54.75" customHeight="1">
      <c r="A10" s="15" t="s">
        <v>10</v>
      </c>
      <c r="B10" s="15" t="s">
        <v>11</v>
      </c>
      <c r="C10" s="15" t="s">
        <v>12</v>
      </c>
      <c r="D10" s="15" t="s">
        <v>13</v>
      </c>
      <c r="E10" s="15" t="s">
        <v>14</v>
      </c>
      <c r="F10" s="15" t="s">
        <v>15</v>
      </c>
      <c r="G10" s="15" t="s">
        <v>16</v>
      </c>
      <c r="H10" s="15" t="s">
        <v>17</v>
      </c>
      <c r="I10" s="15" t="s">
        <v>18</v>
      </c>
      <c r="J10" s="15" t="s">
        <v>19</v>
      </c>
      <c r="K10" s="15" t="s">
        <v>20</v>
      </c>
      <c r="L10" s="16" t="s">
        <v>21</v>
      </c>
      <c r="M10" s="15" t="s">
        <v>22</v>
      </c>
      <c r="N10" s="15" t="s">
        <v>23</v>
      </c>
      <c r="O10" s="17" t="s">
        <v>85</v>
      </c>
      <c r="P10" s="15" t="s">
        <v>25</v>
      </c>
      <c r="Q10" s="15" t="s">
        <v>26</v>
      </c>
      <c r="R10" s="15" t="s">
        <v>27</v>
      </c>
      <c r="S10" s="15" t="s">
        <v>28</v>
      </c>
      <c r="T10" s="17" t="s">
        <v>29</v>
      </c>
      <c r="U10" s="17" t="s">
        <v>30</v>
      </c>
      <c r="V10" s="2"/>
      <c r="W10" s="2"/>
    </row>
    <row r="11" ht="48.0" customHeight="1">
      <c r="A11" s="66">
        <v>44678.0</v>
      </c>
      <c r="B11" s="67">
        <v>0.9645833333333333</v>
      </c>
      <c r="C11" s="29">
        <v>1.015409147E9</v>
      </c>
      <c r="D11" s="29" t="s">
        <v>86</v>
      </c>
      <c r="E11" s="29">
        <v>3.209958025E9</v>
      </c>
      <c r="F11" s="29" t="s">
        <v>32</v>
      </c>
      <c r="G11" s="29" t="s">
        <v>32</v>
      </c>
      <c r="H11" s="29" t="s">
        <v>32</v>
      </c>
      <c r="I11" s="29" t="s">
        <v>32</v>
      </c>
      <c r="J11" s="29" t="s">
        <v>37</v>
      </c>
      <c r="K11" s="29" t="s">
        <v>32</v>
      </c>
      <c r="L11" s="68" t="s">
        <v>32</v>
      </c>
      <c r="M11" s="28" t="str">
        <f t="shared" ref="M11:M97" si="1">IF(H11="Cumple","30","0")</f>
        <v>30</v>
      </c>
      <c r="N11" s="28" t="str">
        <f t="shared" ref="N11:N97" si="2">IF(I11="Cumple","40","0")</f>
        <v>40</v>
      </c>
      <c r="O11" s="23">
        <v>30.0</v>
      </c>
      <c r="P11" s="24">
        <f t="shared" ref="P11:P97" si="3">M11+N11+O11</f>
        <v>100</v>
      </c>
      <c r="Q11" s="26" t="str">
        <f t="shared" ref="Q11:Q28" si="4">IF(P11&gt;=70,"X","")</f>
        <v>X</v>
      </c>
      <c r="R11" s="26" t="str">
        <f t="shared" ref="R11:R12" si="5">IF(P11=0,"X",IF(P11=30,"X",""))</f>
        <v/>
      </c>
      <c r="S11" s="27"/>
      <c r="T11" s="26" t="str">
        <f t="shared" ref="T11:T28" si="6">IF(Q11="X","Si",IF(R11="X","No","--"))</f>
        <v>Si</v>
      </c>
      <c r="U11" s="25" t="s">
        <v>87</v>
      </c>
      <c r="V11" s="2"/>
      <c r="W11" s="2"/>
    </row>
    <row r="12" ht="48.0" customHeight="1">
      <c r="A12" s="66">
        <v>44679.0</v>
      </c>
      <c r="B12" s="67">
        <v>0.30833333333333335</v>
      </c>
      <c r="C12" s="29">
        <v>6.3556586E7</v>
      </c>
      <c r="D12" s="29" t="s">
        <v>88</v>
      </c>
      <c r="E12" s="29">
        <v>3.14264173E9</v>
      </c>
      <c r="F12" s="29" t="s">
        <v>32</v>
      </c>
      <c r="G12" s="29" t="s">
        <v>32</v>
      </c>
      <c r="H12" s="29" t="s">
        <v>32</v>
      </c>
      <c r="I12" s="29" t="s">
        <v>32</v>
      </c>
      <c r="J12" s="27"/>
      <c r="K12" s="29" t="s">
        <v>32</v>
      </c>
      <c r="L12" s="68" t="s">
        <v>32</v>
      </c>
      <c r="M12" s="28" t="str">
        <f t="shared" si="1"/>
        <v>30</v>
      </c>
      <c r="N12" s="28" t="str">
        <f t="shared" si="2"/>
        <v>40</v>
      </c>
      <c r="O12" s="23">
        <v>30.0</v>
      </c>
      <c r="P12" s="24">
        <f t="shared" si="3"/>
        <v>100</v>
      </c>
      <c r="Q12" s="26" t="str">
        <f t="shared" si="4"/>
        <v>X</v>
      </c>
      <c r="R12" s="26" t="str">
        <f t="shared" si="5"/>
        <v/>
      </c>
      <c r="S12" s="27"/>
      <c r="T12" s="26" t="str">
        <f t="shared" si="6"/>
        <v>Si</v>
      </c>
      <c r="U12" s="25" t="s">
        <v>87</v>
      </c>
      <c r="V12" s="2"/>
      <c r="W12" s="2"/>
    </row>
    <row r="13" ht="48.0" customHeight="1">
      <c r="A13" s="66">
        <v>44679.0</v>
      </c>
      <c r="B13" s="67">
        <v>0.42430555555555555</v>
      </c>
      <c r="C13" s="29">
        <v>1.088029181E9</v>
      </c>
      <c r="D13" s="29" t="s">
        <v>89</v>
      </c>
      <c r="E13" s="29">
        <v>3.203317076E9</v>
      </c>
      <c r="F13" s="29" t="s">
        <v>32</v>
      </c>
      <c r="G13" s="29" t="s">
        <v>32</v>
      </c>
      <c r="H13" s="29" t="s">
        <v>32</v>
      </c>
      <c r="I13" s="29" t="s">
        <v>32</v>
      </c>
      <c r="J13" s="27"/>
      <c r="K13" s="29"/>
      <c r="L13" s="68"/>
      <c r="M13" s="28" t="str">
        <f t="shared" si="1"/>
        <v>30</v>
      </c>
      <c r="N13" s="28" t="str">
        <f t="shared" si="2"/>
        <v>40</v>
      </c>
      <c r="O13" s="23">
        <v>30.0</v>
      </c>
      <c r="P13" s="24">
        <f t="shared" si="3"/>
        <v>100</v>
      </c>
      <c r="Q13" s="26" t="str">
        <f t="shared" si="4"/>
        <v>X</v>
      </c>
      <c r="R13" s="25"/>
      <c r="S13" s="29"/>
      <c r="T13" s="26" t="str">
        <f t="shared" si="6"/>
        <v>Si</v>
      </c>
      <c r="U13" s="25" t="s">
        <v>87</v>
      </c>
      <c r="V13" s="2"/>
      <c r="W13" s="2"/>
    </row>
    <row r="14" ht="48.0" customHeight="1">
      <c r="A14" s="66">
        <v>44679.0</v>
      </c>
      <c r="B14" s="67">
        <v>0.6090277777777777</v>
      </c>
      <c r="C14" s="29">
        <v>1.089480632E9</v>
      </c>
      <c r="D14" s="29" t="s">
        <v>90</v>
      </c>
      <c r="E14" s="29">
        <v>3.146692671E9</v>
      </c>
      <c r="F14" s="29" t="s">
        <v>32</v>
      </c>
      <c r="G14" s="29" t="s">
        <v>32</v>
      </c>
      <c r="H14" s="29" t="s">
        <v>32</v>
      </c>
      <c r="I14" s="29" t="s">
        <v>32</v>
      </c>
      <c r="J14" s="27"/>
      <c r="K14" s="29" t="s">
        <v>32</v>
      </c>
      <c r="L14" s="68" t="s">
        <v>32</v>
      </c>
      <c r="M14" s="28" t="str">
        <f t="shared" si="1"/>
        <v>30</v>
      </c>
      <c r="N14" s="28" t="str">
        <f t="shared" si="2"/>
        <v>40</v>
      </c>
      <c r="O14" s="23">
        <v>30.0</v>
      </c>
      <c r="P14" s="24">
        <f t="shared" si="3"/>
        <v>100</v>
      </c>
      <c r="Q14" s="26" t="str">
        <f t="shared" si="4"/>
        <v>X</v>
      </c>
      <c r="R14" s="26" t="str">
        <f t="shared" ref="R14:R28" si="7">IF(P14=0,"X",IF(P14=30,"X",""))</f>
        <v/>
      </c>
      <c r="S14" s="27"/>
      <c r="T14" s="26" t="str">
        <f t="shared" si="6"/>
        <v>Si</v>
      </c>
      <c r="U14" s="25" t="s">
        <v>87</v>
      </c>
      <c r="V14" s="2"/>
      <c r="W14" s="2"/>
    </row>
    <row r="15" ht="48.0" customHeight="1">
      <c r="A15" s="66">
        <v>44679.0</v>
      </c>
      <c r="B15" s="67">
        <v>0.6659722222222222</v>
      </c>
      <c r="C15" s="29">
        <v>1.067859141E9</v>
      </c>
      <c r="D15" s="29" t="s">
        <v>91</v>
      </c>
      <c r="E15" s="29">
        <v>3.00363988E9</v>
      </c>
      <c r="F15" s="29" t="s">
        <v>32</v>
      </c>
      <c r="G15" s="29" t="s">
        <v>32</v>
      </c>
      <c r="H15" s="29" t="s">
        <v>32</v>
      </c>
      <c r="I15" s="29" t="s">
        <v>32</v>
      </c>
      <c r="J15" s="27"/>
      <c r="K15" s="29" t="s">
        <v>32</v>
      </c>
      <c r="L15" s="68" t="s">
        <v>32</v>
      </c>
      <c r="M15" s="28" t="str">
        <f t="shared" si="1"/>
        <v>30</v>
      </c>
      <c r="N15" s="28" t="str">
        <f t="shared" si="2"/>
        <v>40</v>
      </c>
      <c r="O15" s="23">
        <v>30.0</v>
      </c>
      <c r="P15" s="24">
        <f t="shared" si="3"/>
        <v>100</v>
      </c>
      <c r="Q15" s="26" t="str">
        <f t="shared" si="4"/>
        <v>X</v>
      </c>
      <c r="R15" s="26" t="str">
        <f t="shared" si="7"/>
        <v/>
      </c>
      <c r="S15" s="27"/>
      <c r="T15" s="26" t="str">
        <f t="shared" si="6"/>
        <v>Si</v>
      </c>
      <c r="U15" s="25" t="s">
        <v>87</v>
      </c>
      <c r="V15" s="2"/>
      <c r="W15" s="2"/>
    </row>
    <row r="16" ht="48.75" customHeight="1">
      <c r="A16" s="66">
        <v>44679.0</v>
      </c>
      <c r="B16" s="67">
        <v>0.7006944444444444</v>
      </c>
      <c r="C16" s="29">
        <v>1.073822085E9</v>
      </c>
      <c r="D16" s="29" t="s">
        <v>92</v>
      </c>
      <c r="E16" s="29">
        <v>3.142048756E9</v>
      </c>
      <c r="F16" s="29" t="s">
        <v>32</v>
      </c>
      <c r="G16" s="29" t="s">
        <v>32</v>
      </c>
      <c r="H16" s="29" t="s">
        <v>32</v>
      </c>
      <c r="I16" s="29" t="s">
        <v>32</v>
      </c>
      <c r="J16" s="27"/>
      <c r="K16" s="29" t="s">
        <v>32</v>
      </c>
      <c r="L16" s="68" t="s">
        <v>32</v>
      </c>
      <c r="M16" s="28" t="str">
        <f t="shared" si="1"/>
        <v>30</v>
      </c>
      <c r="N16" s="28" t="str">
        <f t="shared" si="2"/>
        <v>40</v>
      </c>
      <c r="O16" s="23">
        <v>30.0</v>
      </c>
      <c r="P16" s="24">
        <f t="shared" si="3"/>
        <v>100</v>
      </c>
      <c r="Q16" s="26" t="str">
        <f t="shared" si="4"/>
        <v>X</v>
      </c>
      <c r="R16" s="26" t="str">
        <f t="shared" si="7"/>
        <v/>
      </c>
      <c r="S16" s="27"/>
      <c r="T16" s="26" t="str">
        <f t="shared" si="6"/>
        <v>Si</v>
      </c>
      <c r="U16" s="25" t="s">
        <v>87</v>
      </c>
      <c r="V16" s="2"/>
      <c r="W16" s="2"/>
    </row>
    <row r="17" ht="54.75" customHeight="1">
      <c r="A17" s="66">
        <v>44679.0</v>
      </c>
      <c r="B17" s="67">
        <v>0.9722222222222222</v>
      </c>
      <c r="C17" s="29">
        <v>1.094905904E9</v>
      </c>
      <c r="D17" s="29" t="s">
        <v>93</v>
      </c>
      <c r="E17" s="29">
        <v>3.216472672E9</v>
      </c>
      <c r="F17" s="29" t="s">
        <v>32</v>
      </c>
      <c r="G17" s="29" t="s">
        <v>32</v>
      </c>
      <c r="H17" s="29" t="s">
        <v>32</v>
      </c>
      <c r="I17" s="29" t="s">
        <v>32</v>
      </c>
      <c r="J17" s="27"/>
      <c r="K17" s="29" t="s">
        <v>32</v>
      </c>
      <c r="L17" s="68" t="s">
        <v>32</v>
      </c>
      <c r="M17" s="28" t="str">
        <f t="shared" si="1"/>
        <v>30</v>
      </c>
      <c r="N17" s="28" t="str">
        <f t="shared" si="2"/>
        <v>40</v>
      </c>
      <c r="O17" s="23">
        <v>30.0</v>
      </c>
      <c r="P17" s="24">
        <f t="shared" si="3"/>
        <v>100</v>
      </c>
      <c r="Q17" s="26" t="str">
        <f t="shared" si="4"/>
        <v>X</v>
      </c>
      <c r="R17" s="26" t="str">
        <f t="shared" si="7"/>
        <v/>
      </c>
      <c r="S17" s="27"/>
      <c r="T17" s="26" t="str">
        <f t="shared" si="6"/>
        <v>Si</v>
      </c>
      <c r="U17" s="25" t="s">
        <v>87</v>
      </c>
      <c r="V17" s="2"/>
      <c r="W17" s="2"/>
    </row>
    <row r="18" ht="54.75" customHeight="1">
      <c r="A18" s="66">
        <v>44682.0</v>
      </c>
      <c r="B18" s="67">
        <v>0.6013888888888889</v>
      </c>
      <c r="C18" s="29">
        <v>1.115075106E9</v>
      </c>
      <c r="D18" s="29" t="s">
        <v>94</v>
      </c>
      <c r="E18" s="29">
        <v>3.172285008E9</v>
      </c>
      <c r="F18" s="29" t="s">
        <v>32</v>
      </c>
      <c r="G18" s="29" t="s">
        <v>32</v>
      </c>
      <c r="H18" s="29" t="s">
        <v>32</v>
      </c>
      <c r="I18" s="29" t="s">
        <v>32</v>
      </c>
      <c r="J18" s="27"/>
      <c r="K18" s="29" t="s">
        <v>32</v>
      </c>
      <c r="L18" s="68" t="s">
        <v>32</v>
      </c>
      <c r="M18" s="28" t="str">
        <f t="shared" si="1"/>
        <v>30</v>
      </c>
      <c r="N18" s="28" t="str">
        <f t="shared" si="2"/>
        <v>40</v>
      </c>
      <c r="O18" s="23">
        <v>30.0</v>
      </c>
      <c r="P18" s="24">
        <f t="shared" si="3"/>
        <v>100</v>
      </c>
      <c r="Q18" s="26" t="str">
        <f t="shared" si="4"/>
        <v>X</v>
      </c>
      <c r="R18" s="26" t="str">
        <f t="shared" si="7"/>
        <v/>
      </c>
      <c r="S18" s="27"/>
      <c r="T18" s="26" t="str">
        <f t="shared" si="6"/>
        <v>Si</v>
      </c>
      <c r="U18" s="25" t="s">
        <v>87</v>
      </c>
      <c r="V18" s="2"/>
      <c r="W18" s="2"/>
    </row>
    <row r="19" ht="54.75" customHeight="1">
      <c r="A19" s="66">
        <v>44682.0</v>
      </c>
      <c r="B19" s="67">
        <v>0.9694444444444444</v>
      </c>
      <c r="C19" s="29">
        <v>1.063155817E9</v>
      </c>
      <c r="D19" s="29" t="s">
        <v>95</v>
      </c>
      <c r="E19" s="29">
        <v>3.0522045E9</v>
      </c>
      <c r="F19" s="29" t="s">
        <v>36</v>
      </c>
      <c r="G19" s="29" t="s">
        <v>32</v>
      </c>
      <c r="H19" s="29" t="s">
        <v>32</v>
      </c>
      <c r="I19" s="29" t="s">
        <v>32</v>
      </c>
      <c r="J19" s="27"/>
      <c r="K19" s="29" t="s">
        <v>32</v>
      </c>
      <c r="L19" s="68" t="s">
        <v>32</v>
      </c>
      <c r="M19" s="28" t="str">
        <f t="shared" si="1"/>
        <v>30</v>
      </c>
      <c r="N19" s="28" t="str">
        <f t="shared" si="2"/>
        <v>40</v>
      </c>
      <c r="O19" s="23">
        <v>30.0</v>
      </c>
      <c r="P19" s="24">
        <f t="shared" si="3"/>
        <v>100</v>
      </c>
      <c r="Q19" s="26" t="str">
        <f t="shared" si="4"/>
        <v>X</v>
      </c>
      <c r="R19" s="26" t="str">
        <f t="shared" si="7"/>
        <v/>
      </c>
      <c r="S19" s="27"/>
      <c r="T19" s="26" t="str">
        <f t="shared" si="6"/>
        <v>Si</v>
      </c>
      <c r="U19" s="25" t="s">
        <v>87</v>
      </c>
      <c r="V19" s="2"/>
      <c r="W19" s="2"/>
    </row>
    <row r="20" ht="54.75" customHeight="1">
      <c r="A20" s="66">
        <v>44682.0</v>
      </c>
      <c r="B20" s="67">
        <v>0.9763888888888889</v>
      </c>
      <c r="C20" s="29">
        <v>1.112957555E9</v>
      </c>
      <c r="D20" s="29" t="s">
        <v>96</v>
      </c>
      <c r="E20" s="29">
        <v>3.16368701E8</v>
      </c>
      <c r="F20" s="29" t="s">
        <v>32</v>
      </c>
      <c r="G20" s="29" t="s">
        <v>32</v>
      </c>
      <c r="H20" s="29" t="s">
        <v>32</v>
      </c>
      <c r="I20" s="29" t="s">
        <v>32</v>
      </c>
      <c r="J20" s="29" t="s">
        <v>37</v>
      </c>
      <c r="K20" s="29" t="s">
        <v>36</v>
      </c>
      <c r="L20" s="68" t="s">
        <v>36</v>
      </c>
      <c r="M20" s="28" t="str">
        <f t="shared" si="1"/>
        <v>30</v>
      </c>
      <c r="N20" s="28" t="str">
        <f t="shared" si="2"/>
        <v>40</v>
      </c>
      <c r="O20" s="23">
        <v>30.0</v>
      </c>
      <c r="P20" s="24">
        <f t="shared" si="3"/>
        <v>100</v>
      </c>
      <c r="Q20" s="26" t="str">
        <f t="shared" si="4"/>
        <v>X</v>
      </c>
      <c r="R20" s="26" t="str">
        <f t="shared" si="7"/>
        <v/>
      </c>
      <c r="S20" s="27"/>
      <c r="T20" s="26" t="str">
        <f t="shared" si="6"/>
        <v>Si</v>
      </c>
      <c r="U20" s="25" t="s">
        <v>87</v>
      </c>
      <c r="V20" s="2"/>
      <c r="W20" s="2"/>
    </row>
    <row r="21" ht="54.75" customHeight="1">
      <c r="A21" s="69">
        <v>44683.0</v>
      </c>
      <c r="B21" s="70">
        <v>0.2965277777777778</v>
      </c>
      <c r="C21" s="29">
        <v>4.2125031E7</v>
      </c>
      <c r="D21" s="29" t="s">
        <v>97</v>
      </c>
      <c r="E21" s="29">
        <v>3.164462346E9</v>
      </c>
      <c r="F21" s="29" t="s">
        <v>32</v>
      </c>
      <c r="G21" s="29" t="s">
        <v>32</v>
      </c>
      <c r="H21" s="29" t="s">
        <v>32</v>
      </c>
      <c r="I21" s="29" t="s">
        <v>32</v>
      </c>
      <c r="J21" s="29" t="s">
        <v>37</v>
      </c>
      <c r="K21" s="29" t="s">
        <v>32</v>
      </c>
      <c r="L21" s="68" t="s">
        <v>32</v>
      </c>
      <c r="M21" s="28" t="str">
        <f t="shared" si="1"/>
        <v>30</v>
      </c>
      <c r="N21" s="28" t="str">
        <f t="shared" si="2"/>
        <v>40</v>
      </c>
      <c r="O21" s="23">
        <v>30.0</v>
      </c>
      <c r="P21" s="24">
        <f t="shared" si="3"/>
        <v>100</v>
      </c>
      <c r="Q21" s="26" t="str">
        <f t="shared" si="4"/>
        <v>X</v>
      </c>
      <c r="R21" s="26" t="str">
        <f t="shared" si="7"/>
        <v/>
      </c>
      <c r="S21" s="27"/>
      <c r="T21" s="26" t="str">
        <f t="shared" si="6"/>
        <v>Si</v>
      </c>
      <c r="U21" s="25" t="s">
        <v>87</v>
      </c>
      <c r="V21" s="2"/>
      <c r="W21" s="2"/>
    </row>
    <row r="22" ht="54.75" customHeight="1">
      <c r="A22" s="69">
        <v>44683.0</v>
      </c>
      <c r="B22" s="70">
        <v>0.3159722222222222</v>
      </c>
      <c r="C22" s="29">
        <v>1.087487685E9</v>
      </c>
      <c r="D22" s="29" t="s">
        <v>98</v>
      </c>
      <c r="E22" s="29">
        <v>3.20710683E9</v>
      </c>
      <c r="F22" s="29" t="s">
        <v>32</v>
      </c>
      <c r="G22" s="29" t="s">
        <v>32</v>
      </c>
      <c r="H22" s="29" t="s">
        <v>32</v>
      </c>
      <c r="I22" s="29" t="s">
        <v>32</v>
      </c>
      <c r="J22" s="29" t="s">
        <v>37</v>
      </c>
      <c r="K22" s="29" t="s">
        <v>36</v>
      </c>
      <c r="L22" s="68" t="s">
        <v>36</v>
      </c>
      <c r="M22" s="28" t="str">
        <f t="shared" si="1"/>
        <v>30</v>
      </c>
      <c r="N22" s="28" t="str">
        <f t="shared" si="2"/>
        <v>40</v>
      </c>
      <c r="O22" s="23">
        <v>30.0</v>
      </c>
      <c r="P22" s="24">
        <f t="shared" si="3"/>
        <v>100</v>
      </c>
      <c r="Q22" s="26" t="str">
        <f t="shared" si="4"/>
        <v>X</v>
      </c>
      <c r="R22" s="26" t="str">
        <f t="shared" si="7"/>
        <v/>
      </c>
      <c r="S22" s="29" t="s">
        <v>99</v>
      </c>
      <c r="T22" s="26" t="str">
        <f t="shared" si="6"/>
        <v>Si</v>
      </c>
      <c r="U22" s="25" t="s">
        <v>100</v>
      </c>
      <c r="V22" s="2"/>
      <c r="W22" s="2"/>
    </row>
    <row r="23" ht="54.75" customHeight="1">
      <c r="A23" s="69">
        <v>44683.0</v>
      </c>
      <c r="B23" s="70">
        <v>0.375</v>
      </c>
      <c r="C23" s="71">
        <v>1.143371449E9</v>
      </c>
      <c r="D23" s="71" t="s">
        <v>101</v>
      </c>
      <c r="E23" s="71">
        <v>3.016834768E9</v>
      </c>
      <c r="F23" s="71" t="s">
        <v>32</v>
      </c>
      <c r="G23" s="71" t="s">
        <v>32</v>
      </c>
      <c r="H23" s="71" t="s">
        <v>32</v>
      </c>
      <c r="I23" s="71" t="s">
        <v>32</v>
      </c>
      <c r="J23" s="71" t="s">
        <v>37</v>
      </c>
      <c r="K23" s="71" t="s">
        <v>32</v>
      </c>
      <c r="L23" s="72" t="s">
        <v>32</v>
      </c>
      <c r="M23" s="28" t="str">
        <f t="shared" si="1"/>
        <v>30</v>
      </c>
      <c r="N23" s="28" t="str">
        <f t="shared" si="2"/>
        <v>40</v>
      </c>
      <c r="O23" s="23">
        <v>30.0</v>
      </c>
      <c r="P23" s="73">
        <f t="shared" si="3"/>
        <v>100</v>
      </c>
      <c r="Q23" s="26" t="str">
        <f t="shared" si="4"/>
        <v>X</v>
      </c>
      <c r="R23" s="74" t="str">
        <f t="shared" si="7"/>
        <v/>
      </c>
      <c r="S23" s="75"/>
      <c r="T23" s="74" t="str">
        <f t="shared" si="6"/>
        <v>Si</v>
      </c>
      <c r="U23" s="25" t="s">
        <v>87</v>
      </c>
      <c r="V23" s="2"/>
      <c r="W23" s="2"/>
    </row>
    <row r="24" ht="54.75" customHeight="1">
      <c r="A24" s="66">
        <v>44679.0</v>
      </c>
      <c r="B24" s="67">
        <v>0.7215277777777778</v>
      </c>
      <c r="C24" s="29">
        <v>9.3408365E7</v>
      </c>
      <c r="D24" s="29" t="s">
        <v>102</v>
      </c>
      <c r="E24" s="29">
        <v>3.007089289E9</v>
      </c>
      <c r="F24" s="29" t="s">
        <v>32</v>
      </c>
      <c r="G24" s="29" t="s">
        <v>32</v>
      </c>
      <c r="H24" s="29" t="s">
        <v>32</v>
      </c>
      <c r="I24" s="29" t="s">
        <v>32</v>
      </c>
      <c r="J24" s="27"/>
      <c r="K24" s="29" t="s">
        <v>32</v>
      </c>
      <c r="L24" s="68" t="s">
        <v>32</v>
      </c>
      <c r="M24" s="28" t="str">
        <f t="shared" si="1"/>
        <v>30</v>
      </c>
      <c r="N24" s="28" t="str">
        <f t="shared" si="2"/>
        <v>40</v>
      </c>
      <c r="O24" s="23">
        <v>24.0</v>
      </c>
      <c r="P24" s="24">
        <f t="shared" si="3"/>
        <v>94</v>
      </c>
      <c r="Q24" s="26" t="str">
        <f t="shared" si="4"/>
        <v>X</v>
      </c>
      <c r="R24" s="26" t="str">
        <f t="shared" si="7"/>
        <v/>
      </c>
      <c r="S24" s="27"/>
      <c r="T24" s="26" t="str">
        <f t="shared" si="6"/>
        <v>Si</v>
      </c>
      <c r="U24" s="25" t="s">
        <v>87</v>
      </c>
      <c r="V24" s="2"/>
      <c r="W24" s="2"/>
    </row>
    <row r="25" ht="54.75" customHeight="1">
      <c r="A25" s="66">
        <v>44680.0</v>
      </c>
      <c r="B25" s="67">
        <v>0.3951388888888889</v>
      </c>
      <c r="C25" s="29">
        <v>1.0135855E9</v>
      </c>
      <c r="D25" s="29" t="s">
        <v>103</v>
      </c>
      <c r="E25" s="29">
        <v>3.143147301E9</v>
      </c>
      <c r="F25" s="29" t="s">
        <v>32</v>
      </c>
      <c r="G25" s="29" t="s">
        <v>32</v>
      </c>
      <c r="H25" s="29" t="s">
        <v>32</v>
      </c>
      <c r="I25" s="29" t="s">
        <v>32</v>
      </c>
      <c r="J25" s="27"/>
      <c r="K25" s="29" t="s">
        <v>32</v>
      </c>
      <c r="L25" s="68" t="s">
        <v>32</v>
      </c>
      <c r="M25" s="28" t="str">
        <f t="shared" si="1"/>
        <v>30</v>
      </c>
      <c r="N25" s="28" t="str">
        <f t="shared" si="2"/>
        <v>40</v>
      </c>
      <c r="O25" s="23">
        <v>24.0</v>
      </c>
      <c r="P25" s="24">
        <f t="shared" si="3"/>
        <v>94</v>
      </c>
      <c r="Q25" s="26" t="str">
        <f t="shared" si="4"/>
        <v>X</v>
      </c>
      <c r="R25" s="26" t="str">
        <f t="shared" si="7"/>
        <v/>
      </c>
      <c r="S25" s="27"/>
      <c r="T25" s="26" t="str">
        <f t="shared" si="6"/>
        <v>Si</v>
      </c>
      <c r="U25" s="25" t="s">
        <v>87</v>
      </c>
      <c r="V25" s="2"/>
      <c r="W25" s="2"/>
    </row>
    <row r="26" ht="54.75" customHeight="1">
      <c r="A26" s="66">
        <v>44680.0</v>
      </c>
      <c r="B26" s="67">
        <v>0.65</v>
      </c>
      <c r="C26" s="29">
        <v>1.098714279E9</v>
      </c>
      <c r="D26" s="29" t="s">
        <v>104</v>
      </c>
      <c r="E26" s="29">
        <v>3.023415515E9</v>
      </c>
      <c r="F26" s="29" t="s">
        <v>32</v>
      </c>
      <c r="G26" s="29" t="s">
        <v>32</v>
      </c>
      <c r="H26" s="29" t="s">
        <v>32</v>
      </c>
      <c r="I26" s="29" t="s">
        <v>32</v>
      </c>
      <c r="J26" s="27"/>
      <c r="K26" s="29" t="s">
        <v>32</v>
      </c>
      <c r="L26" s="68" t="s">
        <v>32</v>
      </c>
      <c r="M26" s="28" t="str">
        <f t="shared" si="1"/>
        <v>30</v>
      </c>
      <c r="N26" s="28" t="str">
        <f t="shared" si="2"/>
        <v>40</v>
      </c>
      <c r="O26" s="23">
        <v>24.0</v>
      </c>
      <c r="P26" s="24">
        <f t="shared" si="3"/>
        <v>94</v>
      </c>
      <c r="Q26" s="26" t="str">
        <f t="shared" si="4"/>
        <v>X</v>
      </c>
      <c r="R26" s="26" t="str">
        <f t="shared" si="7"/>
        <v/>
      </c>
      <c r="S26" s="27"/>
      <c r="T26" s="26" t="str">
        <f t="shared" si="6"/>
        <v>Si</v>
      </c>
      <c r="U26" s="25" t="s">
        <v>87</v>
      </c>
      <c r="V26" s="2"/>
      <c r="W26" s="2"/>
    </row>
    <row r="27" ht="54.75" customHeight="1">
      <c r="A27" s="66">
        <v>44680.0</v>
      </c>
      <c r="B27" s="67">
        <v>0.7236111111111111</v>
      </c>
      <c r="C27" s="29">
        <v>1.07743387E9</v>
      </c>
      <c r="D27" s="29" t="s">
        <v>105</v>
      </c>
      <c r="E27" s="29">
        <v>3.137605609E9</v>
      </c>
      <c r="F27" s="29" t="s">
        <v>32</v>
      </c>
      <c r="G27" s="29" t="s">
        <v>32</v>
      </c>
      <c r="H27" s="29" t="s">
        <v>32</v>
      </c>
      <c r="I27" s="29" t="s">
        <v>32</v>
      </c>
      <c r="J27" s="27"/>
      <c r="K27" s="29" t="s">
        <v>32</v>
      </c>
      <c r="L27" s="68" t="s">
        <v>32</v>
      </c>
      <c r="M27" s="28" t="str">
        <f t="shared" si="1"/>
        <v>30</v>
      </c>
      <c r="N27" s="28" t="str">
        <f t="shared" si="2"/>
        <v>40</v>
      </c>
      <c r="O27" s="23">
        <v>24.0</v>
      </c>
      <c r="P27" s="24">
        <f t="shared" si="3"/>
        <v>94</v>
      </c>
      <c r="Q27" s="26" t="str">
        <f t="shared" si="4"/>
        <v>X</v>
      </c>
      <c r="R27" s="26" t="str">
        <f t="shared" si="7"/>
        <v/>
      </c>
      <c r="S27" s="27"/>
      <c r="T27" s="26" t="str">
        <f t="shared" si="6"/>
        <v>Si</v>
      </c>
      <c r="U27" s="25" t="s">
        <v>87</v>
      </c>
      <c r="V27" s="2"/>
      <c r="W27" s="2"/>
    </row>
    <row r="28" ht="54.75" customHeight="1">
      <c r="A28" s="66">
        <v>44680.0</v>
      </c>
      <c r="B28" s="67">
        <v>0.9701388888888889</v>
      </c>
      <c r="C28" s="29">
        <v>1.069496103E9</v>
      </c>
      <c r="D28" s="29" t="s">
        <v>106</v>
      </c>
      <c r="E28" s="29">
        <v>3.205113736E9</v>
      </c>
      <c r="F28" s="29" t="s">
        <v>32</v>
      </c>
      <c r="G28" s="29" t="s">
        <v>32</v>
      </c>
      <c r="H28" s="29" t="s">
        <v>32</v>
      </c>
      <c r="I28" s="29" t="s">
        <v>32</v>
      </c>
      <c r="J28" s="27"/>
      <c r="K28" s="29" t="s">
        <v>32</v>
      </c>
      <c r="L28" s="68" t="s">
        <v>32</v>
      </c>
      <c r="M28" s="28" t="str">
        <f t="shared" si="1"/>
        <v>30</v>
      </c>
      <c r="N28" s="28" t="str">
        <f t="shared" si="2"/>
        <v>40</v>
      </c>
      <c r="O28" s="23">
        <v>24.0</v>
      </c>
      <c r="P28" s="24">
        <f t="shared" si="3"/>
        <v>94</v>
      </c>
      <c r="Q28" s="26" t="str">
        <f t="shared" si="4"/>
        <v>X</v>
      </c>
      <c r="R28" s="26" t="str">
        <f t="shared" si="7"/>
        <v/>
      </c>
      <c r="S28" s="27"/>
      <c r="T28" s="26" t="str">
        <f t="shared" si="6"/>
        <v>Si</v>
      </c>
      <c r="U28" s="25" t="s">
        <v>87</v>
      </c>
      <c r="V28" s="2"/>
      <c r="W28" s="2"/>
    </row>
    <row r="29" ht="54.75" customHeight="1">
      <c r="A29" s="66">
        <v>44680.0</v>
      </c>
      <c r="B29" s="67">
        <v>0.9833333333333333</v>
      </c>
      <c r="C29" s="29">
        <v>9870360.0</v>
      </c>
      <c r="D29" s="29" t="s">
        <v>107</v>
      </c>
      <c r="E29" s="76">
        <v>3.136097052E9</v>
      </c>
      <c r="F29" s="29" t="s">
        <v>32</v>
      </c>
      <c r="G29" s="29" t="s">
        <v>32</v>
      </c>
      <c r="H29" s="29" t="s">
        <v>32</v>
      </c>
      <c r="I29" s="29" t="s">
        <v>32</v>
      </c>
      <c r="J29" s="27"/>
      <c r="K29" s="29" t="s">
        <v>32</v>
      </c>
      <c r="L29" s="68" t="s">
        <v>32</v>
      </c>
      <c r="M29" s="28" t="str">
        <f t="shared" si="1"/>
        <v>30</v>
      </c>
      <c r="N29" s="28" t="str">
        <f t="shared" si="2"/>
        <v>40</v>
      </c>
      <c r="O29" s="23">
        <v>24.0</v>
      </c>
      <c r="P29" s="24">
        <f t="shared" si="3"/>
        <v>94</v>
      </c>
      <c r="Q29" s="26"/>
      <c r="R29" s="25" t="s">
        <v>33</v>
      </c>
      <c r="S29" s="27"/>
      <c r="T29" s="25" t="s">
        <v>59</v>
      </c>
      <c r="U29" s="25" t="s">
        <v>87</v>
      </c>
      <c r="V29" s="2"/>
      <c r="W29" s="2"/>
    </row>
    <row r="30" ht="54.75" customHeight="1">
      <c r="A30" s="66">
        <v>44681.0</v>
      </c>
      <c r="B30" s="67">
        <v>0.6826388888888889</v>
      </c>
      <c r="C30" s="29">
        <v>1.061743153E9</v>
      </c>
      <c r="D30" s="29" t="s">
        <v>108</v>
      </c>
      <c r="E30" s="29">
        <v>3.148445898E9</v>
      </c>
      <c r="F30" s="29" t="s">
        <v>32</v>
      </c>
      <c r="G30" s="29" t="s">
        <v>32</v>
      </c>
      <c r="H30" s="29" t="s">
        <v>32</v>
      </c>
      <c r="I30" s="29" t="s">
        <v>32</v>
      </c>
      <c r="J30" s="27"/>
      <c r="K30" s="29" t="s">
        <v>32</v>
      </c>
      <c r="L30" s="68" t="s">
        <v>32</v>
      </c>
      <c r="M30" s="28" t="str">
        <f t="shared" si="1"/>
        <v>30</v>
      </c>
      <c r="N30" s="28" t="str">
        <f t="shared" si="2"/>
        <v>40</v>
      </c>
      <c r="O30" s="23">
        <v>24.0</v>
      </c>
      <c r="P30" s="24">
        <f t="shared" si="3"/>
        <v>94</v>
      </c>
      <c r="Q30" s="26" t="str">
        <f t="shared" ref="Q30:Q45" si="8">IF(P30&gt;=70,"X","")</f>
        <v>X</v>
      </c>
      <c r="R30" s="26" t="str">
        <f t="shared" ref="R30:R41" si="9">IF(P30=0,"X",IF(P30=30,"X",""))</f>
        <v/>
      </c>
      <c r="S30" s="27"/>
      <c r="T30" s="26" t="str">
        <f t="shared" ref="T30:T45" si="10">IF(Q30="X","Si",IF(R30="X","No","--"))</f>
        <v>Si</v>
      </c>
      <c r="U30" s="25" t="s">
        <v>87</v>
      </c>
      <c r="V30" s="2"/>
      <c r="W30" s="2"/>
    </row>
    <row r="31" ht="54.75" customHeight="1">
      <c r="A31" s="66">
        <v>44682.0</v>
      </c>
      <c r="B31" s="67">
        <v>0.5597222222222222</v>
      </c>
      <c r="C31" s="29">
        <v>1.069467122E9</v>
      </c>
      <c r="D31" s="29" t="s">
        <v>109</v>
      </c>
      <c r="E31" s="29">
        <v>3.117519184E9</v>
      </c>
      <c r="F31" s="29" t="s">
        <v>36</v>
      </c>
      <c r="G31" s="29" t="s">
        <v>32</v>
      </c>
      <c r="H31" s="29" t="s">
        <v>32</v>
      </c>
      <c r="I31" s="29" t="s">
        <v>32</v>
      </c>
      <c r="J31" s="27"/>
      <c r="K31" s="29" t="s">
        <v>32</v>
      </c>
      <c r="L31" s="68" t="s">
        <v>36</v>
      </c>
      <c r="M31" s="28" t="str">
        <f t="shared" si="1"/>
        <v>30</v>
      </c>
      <c r="N31" s="28" t="str">
        <f t="shared" si="2"/>
        <v>40</v>
      </c>
      <c r="O31" s="23">
        <v>24.0</v>
      </c>
      <c r="P31" s="24">
        <f t="shared" si="3"/>
        <v>94</v>
      </c>
      <c r="Q31" s="26" t="str">
        <f t="shared" si="8"/>
        <v>X</v>
      </c>
      <c r="R31" s="26" t="str">
        <f t="shared" si="9"/>
        <v/>
      </c>
      <c r="S31" s="27"/>
      <c r="T31" s="26" t="str">
        <f t="shared" si="10"/>
        <v>Si</v>
      </c>
      <c r="U31" s="25" t="s">
        <v>87</v>
      </c>
      <c r="V31" s="2"/>
      <c r="W31" s="2"/>
    </row>
    <row r="32" ht="54.75" customHeight="1">
      <c r="A32" s="77">
        <v>44682.0</v>
      </c>
      <c r="B32" s="78">
        <v>0.7798611111111111</v>
      </c>
      <c r="C32" s="79">
        <v>3.0572969E7</v>
      </c>
      <c r="D32" s="79" t="s">
        <v>110</v>
      </c>
      <c r="E32" s="79">
        <v>3.106382856E9</v>
      </c>
      <c r="F32" s="79" t="s">
        <v>32</v>
      </c>
      <c r="G32" s="79" t="s">
        <v>32</v>
      </c>
      <c r="H32" s="79" t="s">
        <v>32</v>
      </c>
      <c r="I32" s="79" t="s">
        <v>32</v>
      </c>
      <c r="J32" s="80"/>
      <c r="K32" s="79" t="s">
        <v>32</v>
      </c>
      <c r="L32" s="81" t="s">
        <v>32</v>
      </c>
      <c r="M32" s="82" t="str">
        <f t="shared" si="1"/>
        <v>30</v>
      </c>
      <c r="N32" s="82" t="str">
        <f t="shared" si="2"/>
        <v>40</v>
      </c>
      <c r="O32" s="83">
        <v>24.0</v>
      </c>
      <c r="P32" s="84">
        <f t="shared" si="3"/>
        <v>94</v>
      </c>
      <c r="Q32" s="85" t="str">
        <f t="shared" si="8"/>
        <v>X</v>
      </c>
      <c r="R32" s="85" t="str">
        <f t="shared" si="9"/>
        <v/>
      </c>
      <c r="S32" s="80"/>
      <c r="T32" s="85" t="str">
        <f t="shared" si="10"/>
        <v>Si</v>
      </c>
      <c r="U32" s="86" t="s">
        <v>111</v>
      </c>
      <c r="V32" s="87"/>
      <c r="W32" s="87"/>
    </row>
    <row r="33" ht="54.75" customHeight="1">
      <c r="A33" s="66">
        <v>44682.0</v>
      </c>
      <c r="B33" s="67">
        <v>0.9291666666666667</v>
      </c>
      <c r="C33" s="29">
        <v>1.104423569E9</v>
      </c>
      <c r="D33" s="29" t="s">
        <v>112</v>
      </c>
      <c r="E33" s="29">
        <v>3.103081131E9</v>
      </c>
      <c r="F33" s="29" t="s">
        <v>32</v>
      </c>
      <c r="G33" s="29" t="s">
        <v>32</v>
      </c>
      <c r="H33" s="29" t="s">
        <v>32</v>
      </c>
      <c r="I33" s="29" t="s">
        <v>32</v>
      </c>
      <c r="J33" s="27"/>
      <c r="K33" s="29" t="s">
        <v>32</v>
      </c>
      <c r="L33" s="68" t="s">
        <v>32</v>
      </c>
      <c r="M33" s="28" t="str">
        <f t="shared" si="1"/>
        <v>30</v>
      </c>
      <c r="N33" s="28" t="str">
        <f t="shared" si="2"/>
        <v>40</v>
      </c>
      <c r="O33" s="23">
        <v>24.0</v>
      </c>
      <c r="P33" s="24">
        <f t="shared" si="3"/>
        <v>94</v>
      </c>
      <c r="Q33" s="26" t="str">
        <f t="shared" si="8"/>
        <v>X</v>
      </c>
      <c r="R33" s="26" t="str">
        <f t="shared" si="9"/>
        <v/>
      </c>
      <c r="S33" s="27"/>
      <c r="T33" s="26" t="str">
        <f t="shared" si="10"/>
        <v>Si</v>
      </c>
      <c r="U33" s="25" t="s">
        <v>87</v>
      </c>
      <c r="V33" s="2"/>
      <c r="W33" s="2"/>
    </row>
    <row r="34" ht="54.75" customHeight="1">
      <c r="A34" s="77">
        <v>44683.0</v>
      </c>
      <c r="B34" s="78">
        <v>0.01597222222222222</v>
      </c>
      <c r="C34" s="79">
        <v>8.0770508E7</v>
      </c>
      <c r="D34" s="79" t="s">
        <v>113</v>
      </c>
      <c r="E34" s="79">
        <v>6.018110705E9</v>
      </c>
      <c r="F34" s="79" t="s">
        <v>32</v>
      </c>
      <c r="G34" s="79" t="s">
        <v>36</v>
      </c>
      <c r="H34" s="79" t="s">
        <v>32</v>
      </c>
      <c r="I34" s="79" t="s">
        <v>32</v>
      </c>
      <c r="J34" s="79" t="s">
        <v>37</v>
      </c>
      <c r="K34" s="79" t="s">
        <v>32</v>
      </c>
      <c r="L34" s="81" t="s">
        <v>32</v>
      </c>
      <c r="M34" s="82" t="str">
        <f t="shared" si="1"/>
        <v>30</v>
      </c>
      <c r="N34" s="82" t="str">
        <f t="shared" si="2"/>
        <v>40</v>
      </c>
      <c r="O34" s="83">
        <v>24.0</v>
      </c>
      <c r="P34" s="84">
        <f t="shared" si="3"/>
        <v>94</v>
      </c>
      <c r="Q34" s="85" t="str">
        <f t="shared" si="8"/>
        <v>X</v>
      </c>
      <c r="R34" s="85" t="str">
        <f t="shared" si="9"/>
        <v/>
      </c>
      <c r="S34" s="80"/>
      <c r="T34" s="85" t="str">
        <f t="shared" si="10"/>
        <v>Si</v>
      </c>
      <c r="U34" s="86" t="s">
        <v>111</v>
      </c>
      <c r="V34" s="87"/>
      <c r="W34" s="87"/>
    </row>
    <row r="35" ht="54.75" customHeight="1">
      <c r="A35" s="69">
        <v>44683.0</v>
      </c>
      <c r="B35" s="70">
        <v>0.28888888888888886</v>
      </c>
      <c r="C35" s="29">
        <v>1.088015534E9</v>
      </c>
      <c r="D35" s="29" t="s">
        <v>114</v>
      </c>
      <c r="E35" s="29">
        <v>3.136375172E9</v>
      </c>
      <c r="F35" s="29" t="s">
        <v>32</v>
      </c>
      <c r="G35" s="29" t="s">
        <v>32</v>
      </c>
      <c r="H35" s="29" t="s">
        <v>32</v>
      </c>
      <c r="I35" s="29" t="s">
        <v>32</v>
      </c>
      <c r="J35" s="29" t="s">
        <v>37</v>
      </c>
      <c r="K35" s="29" t="s">
        <v>32</v>
      </c>
      <c r="L35" s="68" t="s">
        <v>36</v>
      </c>
      <c r="M35" s="28" t="str">
        <f t="shared" si="1"/>
        <v>30</v>
      </c>
      <c r="N35" s="28" t="str">
        <f t="shared" si="2"/>
        <v>40</v>
      </c>
      <c r="O35" s="23">
        <v>24.0</v>
      </c>
      <c r="P35" s="24">
        <f t="shared" si="3"/>
        <v>94</v>
      </c>
      <c r="Q35" s="26" t="str">
        <f t="shared" si="8"/>
        <v>X</v>
      </c>
      <c r="R35" s="26" t="str">
        <f t="shared" si="9"/>
        <v/>
      </c>
      <c r="S35" s="27"/>
      <c r="T35" s="26" t="str">
        <f t="shared" si="10"/>
        <v>Si</v>
      </c>
      <c r="U35" s="25" t="s">
        <v>87</v>
      </c>
      <c r="V35" s="2"/>
      <c r="W35" s="2"/>
    </row>
    <row r="36" ht="54.75" customHeight="1">
      <c r="A36" s="69">
        <v>44683.0</v>
      </c>
      <c r="B36" s="70">
        <v>0.34791666666666665</v>
      </c>
      <c r="C36" s="29">
        <v>1.067863236E9</v>
      </c>
      <c r="D36" s="29" t="s">
        <v>115</v>
      </c>
      <c r="E36" s="29">
        <v>3.10454271E8</v>
      </c>
      <c r="F36" s="29" t="s">
        <v>32</v>
      </c>
      <c r="G36" s="29" t="s">
        <v>32</v>
      </c>
      <c r="H36" s="29" t="s">
        <v>32</v>
      </c>
      <c r="I36" s="29" t="s">
        <v>32</v>
      </c>
      <c r="J36" s="29" t="s">
        <v>32</v>
      </c>
      <c r="K36" s="29" t="s">
        <v>32</v>
      </c>
      <c r="L36" s="68" t="s">
        <v>36</v>
      </c>
      <c r="M36" s="28" t="str">
        <f t="shared" si="1"/>
        <v>30</v>
      </c>
      <c r="N36" s="28" t="str">
        <f t="shared" si="2"/>
        <v>40</v>
      </c>
      <c r="O36" s="23">
        <v>24.0</v>
      </c>
      <c r="P36" s="24">
        <f t="shared" si="3"/>
        <v>94</v>
      </c>
      <c r="Q36" s="26" t="str">
        <f t="shared" si="8"/>
        <v>X</v>
      </c>
      <c r="R36" s="26" t="str">
        <f t="shared" si="9"/>
        <v/>
      </c>
      <c r="S36" s="29" t="s">
        <v>45</v>
      </c>
      <c r="T36" s="26" t="str">
        <f t="shared" si="10"/>
        <v>Si</v>
      </c>
      <c r="U36" s="25" t="s">
        <v>116</v>
      </c>
      <c r="V36" s="2"/>
      <c r="W36" s="2"/>
    </row>
    <row r="37" ht="54.75" customHeight="1">
      <c r="A37" s="69">
        <v>44683.0</v>
      </c>
      <c r="B37" s="70">
        <v>0.36527777777777776</v>
      </c>
      <c r="C37" s="71">
        <v>1.233338442E9</v>
      </c>
      <c r="D37" s="71" t="s">
        <v>117</v>
      </c>
      <c r="E37" s="71">
        <v>3.007486341E9</v>
      </c>
      <c r="F37" s="71" t="s">
        <v>32</v>
      </c>
      <c r="G37" s="71" t="s">
        <v>32</v>
      </c>
      <c r="H37" s="71" t="s">
        <v>32</v>
      </c>
      <c r="I37" s="71" t="s">
        <v>32</v>
      </c>
      <c r="J37" s="71" t="s">
        <v>37</v>
      </c>
      <c r="K37" s="71" t="s">
        <v>32</v>
      </c>
      <c r="L37" s="72" t="s">
        <v>36</v>
      </c>
      <c r="M37" s="28" t="str">
        <f t="shared" si="1"/>
        <v>30</v>
      </c>
      <c r="N37" s="28" t="str">
        <f t="shared" si="2"/>
        <v>40</v>
      </c>
      <c r="O37" s="23">
        <v>24.0</v>
      </c>
      <c r="P37" s="73">
        <f t="shared" si="3"/>
        <v>94</v>
      </c>
      <c r="Q37" s="26" t="str">
        <f t="shared" si="8"/>
        <v>X</v>
      </c>
      <c r="R37" s="74" t="str">
        <f t="shared" si="9"/>
        <v/>
      </c>
      <c r="S37" s="75"/>
      <c r="T37" s="74" t="str">
        <f t="shared" si="10"/>
        <v>Si</v>
      </c>
      <c r="U37" s="25" t="s">
        <v>87</v>
      </c>
      <c r="V37" s="2"/>
      <c r="W37" s="2"/>
    </row>
    <row r="38" ht="54.75" customHeight="1">
      <c r="A38" s="69">
        <v>44683.0</v>
      </c>
      <c r="B38" s="70">
        <v>0.38472222222222224</v>
      </c>
      <c r="C38" s="71">
        <v>1.088249856E9</v>
      </c>
      <c r="D38" s="71" t="s">
        <v>118</v>
      </c>
      <c r="E38" s="71">
        <v>3.003924005E9</v>
      </c>
      <c r="F38" s="71" t="s">
        <v>32</v>
      </c>
      <c r="G38" s="71" t="s">
        <v>32</v>
      </c>
      <c r="H38" s="71" t="s">
        <v>32</v>
      </c>
      <c r="I38" s="71" t="s">
        <v>32</v>
      </c>
      <c r="J38" s="71" t="s">
        <v>32</v>
      </c>
      <c r="K38" s="71" t="s">
        <v>32</v>
      </c>
      <c r="L38" s="72" t="s">
        <v>32</v>
      </c>
      <c r="M38" s="28" t="str">
        <f t="shared" si="1"/>
        <v>30</v>
      </c>
      <c r="N38" s="28" t="str">
        <f t="shared" si="2"/>
        <v>40</v>
      </c>
      <c r="O38" s="23">
        <v>24.0</v>
      </c>
      <c r="P38" s="73">
        <f t="shared" si="3"/>
        <v>94</v>
      </c>
      <c r="Q38" s="26" t="str">
        <f t="shared" si="8"/>
        <v>X</v>
      </c>
      <c r="R38" s="74" t="str">
        <f t="shared" si="9"/>
        <v/>
      </c>
      <c r="S38" s="75"/>
      <c r="T38" s="74" t="str">
        <f t="shared" si="10"/>
        <v>Si</v>
      </c>
      <c r="U38" s="25" t="s">
        <v>87</v>
      </c>
      <c r="V38" s="2"/>
      <c r="W38" s="2"/>
    </row>
    <row r="39" ht="54.75" customHeight="1">
      <c r="A39" s="69">
        <v>44683.0</v>
      </c>
      <c r="B39" s="70">
        <v>0.39375</v>
      </c>
      <c r="C39" s="71">
        <v>3.5602803E7</v>
      </c>
      <c r="D39" s="71" t="s">
        <v>119</v>
      </c>
      <c r="E39" s="71">
        <v>3.147498466E9</v>
      </c>
      <c r="F39" s="71" t="s">
        <v>32</v>
      </c>
      <c r="G39" s="71" t="s">
        <v>32</v>
      </c>
      <c r="H39" s="71" t="s">
        <v>32</v>
      </c>
      <c r="I39" s="71" t="s">
        <v>32</v>
      </c>
      <c r="J39" s="71" t="s">
        <v>32</v>
      </c>
      <c r="K39" s="71" t="s">
        <v>32</v>
      </c>
      <c r="L39" s="72" t="s">
        <v>32</v>
      </c>
      <c r="M39" s="28" t="str">
        <f t="shared" si="1"/>
        <v>30</v>
      </c>
      <c r="N39" s="28" t="str">
        <f t="shared" si="2"/>
        <v>40</v>
      </c>
      <c r="O39" s="23">
        <v>24.0</v>
      </c>
      <c r="P39" s="73">
        <f t="shared" si="3"/>
        <v>94</v>
      </c>
      <c r="Q39" s="26" t="str">
        <f t="shared" si="8"/>
        <v>X</v>
      </c>
      <c r="R39" s="74" t="str">
        <f t="shared" si="9"/>
        <v/>
      </c>
      <c r="S39" s="75"/>
      <c r="T39" s="74" t="str">
        <f t="shared" si="10"/>
        <v>Si</v>
      </c>
      <c r="U39" s="25" t="s">
        <v>87</v>
      </c>
      <c r="V39" s="2"/>
      <c r="W39" s="2"/>
    </row>
    <row r="40" ht="54.75" customHeight="1">
      <c r="A40" s="69">
        <v>44683.0</v>
      </c>
      <c r="B40" s="70">
        <v>0.39791666666666664</v>
      </c>
      <c r="C40" s="71">
        <v>2.7090621E7</v>
      </c>
      <c r="D40" s="71" t="s">
        <v>120</v>
      </c>
      <c r="E40" s="71">
        <v>3.164179769E9</v>
      </c>
      <c r="F40" s="71" t="s">
        <v>32</v>
      </c>
      <c r="G40" s="71" t="s">
        <v>32</v>
      </c>
      <c r="H40" s="71" t="s">
        <v>32</v>
      </c>
      <c r="I40" s="71" t="s">
        <v>32</v>
      </c>
      <c r="J40" s="71" t="s">
        <v>37</v>
      </c>
      <c r="K40" s="71" t="s">
        <v>32</v>
      </c>
      <c r="L40" s="72" t="s">
        <v>32</v>
      </c>
      <c r="M40" s="28" t="str">
        <f t="shared" si="1"/>
        <v>30</v>
      </c>
      <c r="N40" s="28" t="str">
        <f t="shared" si="2"/>
        <v>40</v>
      </c>
      <c r="O40" s="23">
        <v>24.0</v>
      </c>
      <c r="P40" s="73">
        <f t="shared" si="3"/>
        <v>94</v>
      </c>
      <c r="Q40" s="26" t="str">
        <f t="shared" si="8"/>
        <v>X</v>
      </c>
      <c r="R40" s="74" t="str">
        <f t="shared" si="9"/>
        <v/>
      </c>
      <c r="S40" s="75"/>
      <c r="T40" s="74" t="str">
        <f t="shared" si="10"/>
        <v>Si</v>
      </c>
      <c r="U40" s="25" t="s">
        <v>87</v>
      </c>
      <c r="V40" s="2"/>
      <c r="W40" s="2"/>
    </row>
    <row r="41" ht="54.75" customHeight="1">
      <c r="A41" s="69">
        <v>44683.0</v>
      </c>
      <c r="B41" s="70">
        <v>0.4222222222222222</v>
      </c>
      <c r="C41" s="71">
        <v>5.2557826E7</v>
      </c>
      <c r="D41" s="71" t="s">
        <v>121</v>
      </c>
      <c r="E41" s="71">
        <v>3.103340977E9</v>
      </c>
      <c r="F41" s="71" t="s">
        <v>32</v>
      </c>
      <c r="G41" s="71" t="s">
        <v>32</v>
      </c>
      <c r="H41" s="71" t="s">
        <v>32</v>
      </c>
      <c r="I41" s="71" t="s">
        <v>32</v>
      </c>
      <c r="J41" s="71" t="s">
        <v>37</v>
      </c>
      <c r="K41" s="71" t="s">
        <v>36</v>
      </c>
      <c r="L41" s="72" t="s">
        <v>32</v>
      </c>
      <c r="M41" s="28" t="str">
        <f t="shared" si="1"/>
        <v>30</v>
      </c>
      <c r="N41" s="28" t="str">
        <f t="shared" si="2"/>
        <v>40</v>
      </c>
      <c r="O41" s="23">
        <v>24.0</v>
      </c>
      <c r="P41" s="73">
        <f t="shared" si="3"/>
        <v>94</v>
      </c>
      <c r="Q41" s="26" t="str">
        <f t="shared" si="8"/>
        <v>X</v>
      </c>
      <c r="R41" s="74" t="str">
        <f t="shared" si="9"/>
        <v/>
      </c>
      <c r="S41" s="75"/>
      <c r="T41" s="74" t="str">
        <f t="shared" si="10"/>
        <v>Si</v>
      </c>
      <c r="U41" s="25" t="s">
        <v>87</v>
      </c>
      <c r="V41" s="2"/>
      <c r="W41" s="2"/>
    </row>
    <row r="42" ht="54.75" customHeight="1">
      <c r="A42" s="66">
        <v>44679.0</v>
      </c>
      <c r="B42" s="67">
        <v>0.8506944444444444</v>
      </c>
      <c r="C42" s="29">
        <v>1.076624147E9</v>
      </c>
      <c r="D42" s="29" t="s">
        <v>122</v>
      </c>
      <c r="E42" s="29">
        <v>3.213733668E9</v>
      </c>
      <c r="F42" s="29" t="s">
        <v>32</v>
      </c>
      <c r="G42" s="29" t="s">
        <v>32</v>
      </c>
      <c r="H42" s="29" t="s">
        <v>32</v>
      </c>
      <c r="I42" s="29" t="s">
        <v>32</v>
      </c>
      <c r="J42" s="27"/>
      <c r="K42" s="29" t="s">
        <v>32</v>
      </c>
      <c r="L42" s="68" t="s">
        <v>32</v>
      </c>
      <c r="M42" s="28" t="str">
        <f t="shared" si="1"/>
        <v>30</v>
      </c>
      <c r="N42" s="28" t="str">
        <f t="shared" si="2"/>
        <v>40</v>
      </c>
      <c r="O42" s="23">
        <v>18.0</v>
      </c>
      <c r="P42" s="24">
        <f t="shared" si="3"/>
        <v>88</v>
      </c>
      <c r="Q42" s="26" t="str">
        <f t="shared" si="8"/>
        <v>X</v>
      </c>
      <c r="R42" s="26"/>
      <c r="S42" s="27"/>
      <c r="T42" s="26" t="str">
        <f t="shared" si="10"/>
        <v>Si</v>
      </c>
      <c r="U42" s="25" t="s">
        <v>87</v>
      </c>
      <c r="V42" s="2"/>
      <c r="W42" s="2"/>
    </row>
    <row r="43" ht="54.75" customHeight="1">
      <c r="A43" s="66">
        <v>44679.0</v>
      </c>
      <c r="B43" s="67">
        <v>0.9076388888888889</v>
      </c>
      <c r="C43" s="29">
        <v>6.672953E7</v>
      </c>
      <c r="D43" s="29" t="s">
        <v>123</v>
      </c>
      <c r="E43" s="29">
        <v>3.177456272E9</v>
      </c>
      <c r="F43" s="29" t="s">
        <v>32</v>
      </c>
      <c r="G43" s="29" t="s">
        <v>32</v>
      </c>
      <c r="H43" s="29" t="s">
        <v>32</v>
      </c>
      <c r="I43" s="29" t="s">
        <v>32</v>
      </c>
      <c r="J43" s="27"/>
      <c r="K43" s="29" t="s">
        <v>32</v>
      </c>
      <c r="L43" s="68" t="s">
        <v>32</v>
      </c>
      <c r="M43" s="28" t="str">
        <f t="shared" si="1"/>
        <v>30</v>
      </c>
      <c r="N43" s="28" t="str">
        <f t="shared" si="2"/>
        <v>40</v>
      </c>
      <c r="O43" s="23">
        <v>18.0</v>
      </c>
      <c r="P43" s="24">
        <f t="shared" si="3"/>
        <v>88</v>
      </c>
      <c r="Q43" s="26" t="str">
        <f t="shared" si="8"/>
        <v>X</v>
      </c>
      <c r="R43" s="26" t="str">
        <f t="shared" ref="R43:R45" si="11">IF(P43=0,"X",IF(P43=30,"X",""))</f>
        <v/>
      </c>
      <c r="S43" s="27"/>
      <c r="T43" s="26" t="str">
        <f t="shared" si="10"/>
        <v>Si</v>
      </c>
      <c r="U43" s="25" t="s">
        <v>124</v>
      </c>
      <c r="V43" s="2"/>
      <c r="W43" s="2"/>
    </row>
    <row r="44" ht="54.75" customHeight="1">
      <c r="A44" s="66">
        <v>44679.0</v>
      </c>
      <c r="B44" s="67">
        <v>0.9388888888888889</v>
      </c>
      <c r="C44" s="29">
        <v>1.094932478E9</v>
      </c>
      <c r="D44" s="29" t="s">
        <v>125</v>
      </c>
      <c r="E44" s="29">
        <v>3.187152185E9</v>
      </c>
      <c r="F44" s="29" t="s">
        <v>32</v>
      </c>
      <c r="G44" s="29" t="s">
        <v>32</v>
      </c>
      <c r="H44" s="29" t="s">
        <v>32</v>
      </c>
      <c r="I44" s="29" t="s">
        <v>32</v>
      </c>
      <c r="J44" s="27"/>
      <c r="K44" s="29" t="s">
        <v>32</v>
      </c>
      <c r="L44" s="68" t="s">
        <v>32</v>
      </c>
      <c r="M44" s="28" t="str">
        <f t="shared" si="1"/>
        <v>30</v>
      </c>
      <c r="N44" s="28" t="str">
        <f t="shared" si="2"/>
        <v>40</v>
      </c>
      <c r="O44" s="23">
        <v>18.0</v>
      </c>
      <c r="P44" s="24">
        <f t="shared" si="3"/>
        <v>88</v>
      </c>
      <c r="Q44" s="26" t="str">
        <f t="shared" si="8"/>
        <v>X</v>
      </c>
      <c r="R44" s="26" t="str">
        <f t="shared" si="11"/>
        <v/>
      </c>
      <c r="S44" s="27"/>
      <c r="T44" s="26" t="str">
        <f t="shared" si="10"/>
        <v>Si</v>
      </c>
      <c r="U44" s="25" t="s">
        <v>124</v>
      </c>
      <c r="V44" s="2"/>
      <c r="W44" s="2"/>
    </row>
    <row r="45" ht="54.75" customHeight="1">
      <c r="A45" s="66">
        <v>44680.0</v>
      </c>
      <c r="B45" s="67">
        <v>0.6659722222222222</v>
      </c>
      <c r="C45" s="29">
        <v>1.08828646E9</v>
      </c>
      <c r="D45" s="29" t="s">
        <v>126</v>
      </c>
      <c r="E45" s="29">
        <v>3.012948242E9</v>
      </c>
      <c r="F45" s="29" t="s">
        <v>32</v>
      </c>
      <c r="G45" s="29" t="s">
        <v>32</v>
      </c>
      <c r="H45" s="29" t="s">
        <v>32</v>
      </c>
      <c r="I45" s="29" t="s">
        <v>32</v>
      </c>
      <c r="J45" s="27"/>
      <c r="K45" s="29" t="s">
        <v>32</v>
      </c>
      <c r="L45" s="68" t="s">
        <v>32</v>
      </c>
      <c r="M45" s="28" t="str">
        <f t="shared" si="1"/>
        <v>30</v>
      </c>
      <c r="N45" s="28" t="str">
        <f t="shared" si="2"/>
        <v>40</v>
      </c>
      <c r="O45" s="23">
        <v>18.0</v>
      </c>
      <c r="P45" s="24">
        <f t="shared" si="3"/>
        <v>88</v>
      </c>
      <c r="Q45" s="26" t="str">
        <f t="shared" si="8"/>
        <v>X</v>
      </c>
      <c r="R45" s="26" t="str">
        <f t="shared" si="11"/>
        <v/>
      </c>
      <c r="S45" s="27"/>
      <c r="T45" s="26" t="str">
        <f t="shared" si="10"/>
        <v>Si</v>
      </c>
      <c r="U45" s="25" t="s">
        <v>124</v>
      </c>
      <c r="V45" s="2"/>
      <c r="W45" s="2"/>
    </row>
    <row r="46" ht="54.75" customHeight="1">
      <c r="A46" s="66">
        <v>44680.0</v>
      </c>
      <c r="B46" s="67">
        <v>0.99375</v>
      </c>
      <c r="C46" s="29">
        <v>3.4065298E7</v>
      </c>
      <c r="D46" s="29" t="s">
        <v>127</v>
      </c>
      <c r="E46" s="27"/>
      <c r="F46" s="29" t="s">
        <v>32</v>
      </c>
      <c r="G46" s="29" t="s">
        <v>32</v>
      </c>
      <c r="H46" s="29" t="s">
        <v>32</v>
      </c>
      <c r="I46" s="29" t="s">
        <v>32</v>
      </c>
      <c r="J46" s="27"/>
      <c r="K46" s="29" t="s">
        <v>32</v>
      </c>
      <c r="L46" s="68" t="s">
        <v>32</v>
      </c>
      <c r="M46" s="28" t="str">
        <f t="shared" si="1"/>
        <v>30</v>
      </c>
      <c r="N46" s="28" t="str">
        <f t="shared" si="2"/>
        <v>40</v>
      </c>
      <c r="O46" s="23">
        <v>18.0</v>
      </c>
      <c r="P46" s="24">
        <f t="shared" si="3"/>
        <v>88</v>
      </c>
      <c r="Q46" s="25" t="s">
        <v>33</v>
      </c>
      <c r="R46" s="25"/>
      <c r="S46" s="27"/>
      <c r="T46" s="25" t="s">
        <v>59</v>
      </c>
      <c r="U46" s="25" t="s">
        <v>124</v>
      </c>
      <c r="V46" s="2"/>
      <c r="W46" s="2"/>
    </row>
    <row r="47" ht="54.75" customHeight="1">
      <c r="A47" s="66">
        <v>44681.0</v>
      </c>
      <c r="B47" s="67">
        <v>0.39444444444444443</v>
      </c>
      <c r="C47" s="29">
        <v>3.293903E7</v>
      </c>
      <c r="D47" s="29" t="s">
        <v>128</v>
      </c>
      <c r="E47" s="29">
        <v>3.103522871E9</v>
      </c>
      <c r="F47" s="29" t="s">
        <v>32</v>
      </c>
      <c r="G47" s="29" t="s">
        <v>32</v>
      </c>
      <c r="H47" s="29" t="s">
        <v>32</v>
      </c>
      <c r="I47" s="29" t="s">
        <v>32</v>
      </c>
      <c r="J47" s="27"/>
      <c r="K47" s="29" t="s">
        <v>32</v>
      </c>
      <c r="L47" s="68" t="s">
        <v>32</v>
      </c>
      <c r="M47" s="28" t="str">
        <f t="shared" si="1"/>
        <v>30</v>
      </c>
      <c r="N47" s="28" t="str">
        <f t="shared" si="2"/>
        <v>40</v>
      </c>
      <c r="O47" s="23">
        <v>18.0</v>
      </c>
      <c r="P47" s="24">
        <f t="shared" si="3"/>
        <v>88</v>
      </c>
      <c r="Q47" s="26" t="str">
        <f t="shared" ref="Q47:Q51" si="12">IF(P47&gt;=70,"X","")</f>
        <v>X</v>
      </c>
      <c r="R47" s="26" t="str">
        <f t="shared" ref="R47:R51" si="13">IF(P47=0,"X",IF(P47=30,"X",""))</f>
        <v/>
      </c>
      <c r="S47" s="27"/>
      <c r="T47" s="26" t="str">
        <f t="shared" ref="T47:T97" si="14">IF(Q47="X","Si",IF(R47="X","No","--"))</f>
        <v>Si</v>
      </c>
      <c r="U47" s="25" t="s">
        <v>124</v>
      </c>
      <c r="V47" s="2"/>
      <c r="W47" s="2"/>
    </row>
    <row r="48" ht="54.75" customHeight="1">
      <c r="A48" s="66">
        <v>44682.0</v>
      </c>
      <c r="B48" s="67">
        <v>0.8618055555555556</v>
      </c>
      <c r="C48" s="29">
        <v>1.065002829E9</v>
      </c>
      <c r="D48" s="29" t="s">
        <v>129</v>
      </c>
      <c r="E48" s="29">
        <v>3.22560237E9</v>
      </c>
      <c r="F48" s="29" t="s">
        <v>32</v>
      </c>
      <c r="G48" s="29" t="s">
        <v>32</v>
      </c>
      <c r="H48" s="29" t="s">
        <v>32</v>
      </c>
      <c r="I48" s="29" t="s">
        <v>32</v>
      </c>
      <c r="J48" s="27"/>
      <c r="K48" s="29" t="s">
        <v>32</v>
      </c>
      <c r="L48" s="68" t="s">
        <v>32</v>
      </c>
      <c r="M48" s="28" t="str">
        <f t="shared" si="1"/>
        <v>30</v>
      </c>
      <c r="N48" s="28" t="str">
        <f t="shared" si="2"/>
        <v>40</v>
      </c>
      <c r="O48" s="23">
        <v>18.0</v>
      </c>
      <c r="P48" s="24">
        <f t="shared" si="3"/>
        <v>88</v>
      </c>
      <c r="Q48" s="26" t="str">
        <f t="shared" si="12"/>
        <v>X</v>
      </c>
      <c r="R48" s="26" t="str">
        <f t="shared" si="13"/>
        <v/>
      </c>
      <c r="S48" s="27"/>
      <c r="T48" s="26" t="str">
        <f t="shared" si="14"/>
        <v>Si</v>
      </c>
      <c r="U48" s="25" t="s">
        <v>124</v>
      </c>
      <c r="V48" s="2"/>
      <c r="W48" s="2"/>
    </row>
    <row r="49" ht="54.75" customHeight="1">
      <c r="A49" s="69">
        <v>44683.0</v>
      </c>
      <c r="B49" s="70">
        <v>0.32013888888888886</v>
      </c>
      <c r="C49" s="71">
        <v>6.0443292E7</v>
      </c>
      <c r="D49" s="71" t="s">
        <v>130</v>
      </c>
      <c r="E49" s="71">
        <v>3.21440731E9</v>
      </c>
      <c r="F49" s="71" t="s">
        <v>32</v>
      </c>
      <c r="G49" s="71" t="s">
        <v>32</v>
      </c>
      <c r="H49" s="71" t="s">
        <v>32</v>
      </c>
      <c r="I49" s="29" t="s">
        <v>32</v>
      </c>
      <c r="J49" s="71" t="s">
        <v>32</v>
      </c>
      <c r="K49" s="71" t="s">
        <v>32</v>
      </c>
      <c r="L49" s="72" t="s">
        <v>36</v>
      </c>
      <c r="M49" s="28" t="str">
        <f t="shared" si="1"/>
        <v>30</v>
      </c>
      <c r="N49" s="28" t="str">
        <f t="shared" si="2"/>
        <v>40</v>
      </c>
      <c r="O49" s="23">
        <v>18.0</v>
      </c>
      <c r="P49" s="73">
        <f t="shared" si="3"/>
        <v>88</v>
      </c>
      <c r="Q49" s="26" t="str">
        <f t="shared" si="12"/>
        <v>X</v>
      </c>
      <c r="R49" s="74" t="str">
        <f t="shared" si="13"/>
        <v/>
      </c>
      <c r="S49" s="75"/>
      <c r="T49" s="74" t="str">
        <f t="shared" si="14"/>
        <v>Si</v>
      </c>
      <c r="U49" s="25" t="s">
        <v>124</v>
      </c>
      <c r="V49" s="2"/>
      <c r="W49" s="2"/>
    </row>
    <row r="50" ht="54.75" customHeight="1">
      <c r="A50" s="88">
        <v>44683.0</v>
      </c>
      <c r="B50" s="89">
        <v>0.4222222222222222</v>
      </c>
      <c r="C50" s="90">
        <v>8.8252827E7</v>
      </c>
      <c r="D50" s="90" t="s">
        <v>131</v>
      </c>
      <c r="E50" s="90">
        <v>3.103341516E9</v>
      </c>
      <c r="F50" s="90" t="s">
        <v>32</v>
      </c>
      <c r="G50" s="90" t="s">
        <v>32</v>
      </c>
      <c r="H50" s="90" t="s">
        <v>32</v>
      </c>
      <c r="I50" s="90" t="s">
        <v>32</v>
      </c>
      <c r="J50" s="90" t="s">
        <v>37</v>
      </c>
      <c r="K50" s="90" t="s">
        <v>32</v>
      </c>
      <c r="L50" s="91" t="s">
        <v>32</v>
      </c>
      <c r="M50" s="82" t="str">
        <f t="shared" si="1"/>
        <v>30</v>
      </c>
      <c r="N50" s="82" t="str">
        <f t="shared" si="2"/>
        <v>40</v>
      </c>
      <c r="O50" s="83">
        <v>18.0</v>
      </c>
      <c r="P50" s="92">
        <f t="shared" si="3"/>
        <v>88</v>
      </c>
      <c r="Q50" s="85" t="str">
        <f t="shared" si="12"/>
        <v>X</v>
      </c>
      <c r="R50" s="93" t="str">
        <f t="shared" si="13"/>
        <v/>
      </c>
      <c r="S50" s="94"/>
      <c r="T50" s="93" t="str">
        <f t="shared" si="14"/>
        <v>Si</v>
      </c>
      <c r="U50" s="86" t="s">
        <v>111</v>
      </c>
      <c r="V50" s="87"/>
      <c r="W50" s="87"/>
    </row>
    <row r="51" ht="54.75" customHeight="1">
      <c r="A51" s="69">
        <v>44683.0</v>
      </c>
      <c r="B51" s="70">
        <v>0.47291666666666665</v>
      </c>
      <c r="C51" s="71">
        <v>1.061751754E9</v>
      </c>
      <c r="D51" s="71" t="s">
        <v>132</v>
      </c>
      <c r="E51" s="71">
        <v>3.154817335E9</v>
      </c>
      <c r="F51" s="71" t="s">
        <v>32</v>
      </c>
      <c r="G51" s="71" t="s">
        <v>32</v>
      </c>
      <c r="H51" s="71" t="s">
        <v>32</v>
      </c>
      <c r="I51" s="71" t="s">
        <v>32</v>
      </c>
      <c r="J51" s="71" t="s">
        <v>37</v>
      </c>
      <c r="K51" s="71" t="s">
        <v>32</v>
      </c>
      <c r="L51" s="72" t="s">
        <v>36</v>
      </c>
      <c r="M51" s="28" t="str">
        <f t="shared" si="1"/>
        <v>30</v>
      </c>
      <c r="N51" s="28" t="str">
        <f t="shared" si="2"/>
        <v>40</v>
      </c>
      <c r="O51" s="23">
        <v>18.0</v>
      </c>
      <c r="P51" s="73">
        <f t="shared" si="3"/>
        <v>88</v>
      </c>
      <c r="Q51" s="26" t="str">
        <f t="shared" si="12"/>
        <v>X</v>
      </c>
      <c r="R51" s="74" t="str">
        <f t="shared" si="13"/>
        <v/>
      </c>
      <c r="S51" s="75"/>
      <c r="T51" s="74" t="str">
        <f t="shared" si="14"/>
        <v>Si</v>
      </c>
      <c r="U51" s="25" t="s">
        <v>124</v>
      </c>
      <c r="V51" s="2"/>
      <c r="W51" s="2"/>
    </row>
    <row r="52" ht="54.75" customHeight="1">
      <c r="A52" s="66">
        <v>44680.0</v>
      </c>
      <c r="B52" s="67">
        <v>0.6305555555555555</v>
      </c>
      <c r="C52" s="29">
        <v>4518829.0</v>
      </c>
      <c r="D52" s="29" t="s">
        <v>133</v>
      </c>
      <c r="E52" s="29">
        <v>3.505385311E9</v>
      </c>
      <c r="F52" s="29" t="s">
        <v>32</v>
      </c>
      <c r="G52" s="29" t="s">
        <v>32</v>
      </c>
      <c r="H52" s="29" t="s">
        <v>32</v>
      </c>
      <c r="I52" s="29" t="s">
        <v>32</v>
      </c>
      <c r="J52" s="27"/>
      <c r="K52" s="29" t="s">
        <v>32</v>
      </c>
      <c r="L52" s="68" t="s">
        <v>32</v>
      </c>
      <c r="M52" s="28" t="str">
        <f t="shared" si="1"/>
        <v>30</v>
      </c>
      <c r="N52" s="28" t="str">
        <f t="shared" si="2"/>
        <v>40</v>
      </c>
      <c r="O52" s="23">
        <v>12.0</v>
      </c>
      <c r="P52" s="24">
        <f t="shared" si="3"/>
        <v>82</v>
      </c>
      <c r="Q52" s="26"/>
      <c r="R52" s="25" t="s">
        <v>33</v>
      </c>
      <c r="S52" s="27"/>
      <c r="T52" s="26" t="str">
        <f t="shared" si="14"/>
        <v>No</v>
      </c>
      <c r="U52" s="95" t="s">
        <v>116</v>
      </c>
      <c r="V52" s="2"/>
      <c r="W52" s="2"/>
    </row>
    <row r="53" ht="54.75" customHeight="1">
      <c r="A53" s="66">
        <v>44680.0</v>
      </c>
      <c r="B53" s="67">
        <v>0.7215277777777778</v>
      </c>
      <c r="C53" s="29">
        <v>6.0448061E7</v>
      </c>
      <c r="D53" s="29" t="s">
        <v>134</v>
      </c>
      <c r="E53" s="29">
        <v>3.213755807E9</v>
      </c>
      <c r="F53" s="29" t="s">
        <v>32</v>
      </c>
      <c r="G53" s="29" t="s">
        <v>32</v>
      </c>
      <c r="H53" s="29" t="s">
        <v>32</v>
      </c>
      <c r="I53" s="29" t="s">
        <v>32</v>
      </c>
      <c r="J53" s="27"/>
      <c r="K53" s="29" t="s">
        <v>32</v>
      </c>
      <c r="L53" s="68" t="s">
        <v>32</v>
      </c>
      <c r="M53" s="28" t="str">
        <f t="shared" si="1"/>
        <v>30</v>
      </c>
      <c r="N53" s="28" t="str">
        <f t="shared" si="2"/>
        <v>40</v>
      </c>
      <c r="O53" s="23">
        <v>12.0</v>
      </c>
      <c r="P53" s="24">
        <f t="shared" si="3"/>
        <v>82</v>
      </c>
      <c r="Q53" s="26"/>
      <c r="R53" s="25" t="s">
        <v>33</v>
      </c>
      <c r="S53" s="29"/>
      <c r="T53" s="26" t="str">
        <f t="shared" si="14"/>
        <v>No</v>
      </c>
      <c r="U53" s="95" t="s">
        <v>116</v>
      </c>
      <c r="V53" s="2"/>
      <c r="W53" s="2"/>
    </row>
    <row r="54" ht="54.75" customHeight="1">
      <c r="A54" s="77">
        <v>44683.0</v>
      </c>
      <c r="B54" s="78">
        <v>0.10138888888888889</v>
      </c>
      <c r="C54" s="79">
        <v>8.0770508E7</v>
      </c>
      <c r="D54" s="79" t="s">
        <v>135</v>
      </c>
      <c r="E54" s="79">
        <v>6.016484558E9</v>
      </c>
      <c r="F54" s="79" t="s">
        <v>32</v>
      </c>
      <c r="G54" s="79" t="s">
        <v>36</v>
      </c>
      <c r="H54" s="79" t="s">
        <v>32</v>
      </c>
      <c r="I54" s="79" t="s">
        <v>32</v>
      </c>
      <c r="J54" s="79" t="s">
        <v>36</v>
      </c>
      <c r="K54" s="79" t="s">
        <v>36</v>
      </c>
      <c r="L54" s="81" t="s">
        <v>36</v>
      </c>
      <c r="M54" s="82" t="str">
        <f t="shared" si="1"/>
        <v>30</v>
      </c>
      <c r="N54" s="82" t="str">
        <f t="shared" si="2"/>
        <v>40</v>
      </c>
      <c r="O54" s="83">
        <v>12.0</v>
      </c>
      <c r="P54" s="84">
        <f t="shared" si="3"/>
        <v>82</v>
      </c>
      <c r="Q54" s="85"/>
      <c r="R54" s="86" t="s">
        <v>33</v>
      </c>
      <c r="S54" s="80"/>
      <c r="T54" s="85" t="str">
        <f t="shared" si="14"/>
        <v>No</v>
      </c>
      <c r="U54" s="86" t="s">
        <v>111</v>
      </c>
      <c r="V54" s="87"/>
      <c r="W54" s="87"/>
    </row>
    <row r="55" ht="54.75" customHeight="1">
      <c r="A55" s="66">
        <v>44681.0</v>
      </c>
      <c r="B55" s="67">
        <v>0.8409722222222222</v>
      </c>
      <c r="C55" s="29">
        <v>1.8519264E7</v>
      </c>
      <c r="D55" s="29" t="s">
        <v>136</v>
      </c>
      <c r="E55" s="29">
        <v>3.137503891E9</v>
      </c>
      <c r="F55" s="29" t="s">
        <v>32</v>
      </c>
      <c r="G55" s="29" t="s">
        <v>32</v>
      </c>
      <c r="H55" s="29" t="s">
        <v>32</v>
      </c>
      <c r="I55" s="29" t="s">
        <v>32</v>
      </c>
      <c r="J55" s="27"/>
      <c r="K55" s="29" t="s">
        <v>32</v>
      </c>
      <c r="L55" s="68" t="s">
        <v>32</v>
      </c>
      <c r="M55" s="28" t="str">
        <f t="shared" si="1"/>
        <v>30</v>
      </c>
      <c r="N55" s="28" t="str">
        <f t="shared" si="2"/>
        <v>40</v>
      </c>
      <c r="O55" s="23">
        <v>6.0</v>
      </c>
      <c r="P55" s="24">
        <f t="shared" si="3"/>
        <v>76</v>
      </c>
      <c r="Q55" s="26"/>
      <c r="R55" s="25" t="s">
        <v>33</v>
      </c>
      <c r="S55" s="27"/>
      <c r="T55" s="26" t="str">
        <f t="shared" si="14"/>
        <v>No</v>
      </c>
      <c r="U55" s="25" t="s">
        <v>116</v>
      </c>
      <c r="V55" s="2"/>
      <c r="W55" s="2"/>
    </row>
    <row r="56" ht="54.75" customHeight="1">
      <c r="A56" s="66">
        <v>44679.0</v>
      </c>
      <c r="B56" s="67">
        <v>0.8125</v>
      </c>
      <c r="C56" s="29">
        <v>1.12385399E8</v>
      </c>
      <c r="D56" s="29" t="s">
        <v>137</v>
      </c>
      <c r="E56" s="29">
        <v>3.125133585E9</v>
      </c>
      <c r="F56" s="29"/>
      <c r="G56" s="29" t="s">
        <v>32</v>
      </c>
      <c r="H56" s="29" t="s">
        <v>32</v>
      </c>
      <c r="I56" s="29" t="s">
        <v>32</v>
      </c>
      <c r="J56" s="27"/>
      <c r="K56" s="29" t="s">
        <v>36</v>
      </c>
      <c r="L56" s="68" t="s">
        <v>32</v>
      </c>
      <c r="M56" s="28" t="str">
        <f t="shared" si="1"/>
        <v>30</v>
      </c>
      <c r="N56" s="28" t="str">
        <f t="shared" si="2"/>
        <v>40</v>
      </c>
      <c r="O56" s="23">
        <v>0.0</v>
      </c>
      <c r="P56" s="24">
        <f t="shared" si="3"/>
        <v>70</v>
      </c>
      <c r="Q56" s="26"/>
      <c r="R56" s="25" t="s">
        <v>33</v>
      </c>
      <c r="S56" s="27"/>
      <c r="T56" s="26" t="str">
        <f t="shared" si="14"/>
        <v>No</v>
      </c>
      <c r="U56" s="25" t="s">
        <v>138</v>
      </c>
      <c r="V56" s="2"/>
      <c r="W56" s="2"/>
    </row>
    <row r="57" ht="54.75" customHeight="1">
      <c r="A57" s="66">
        <v>44679.0</v>
      </c>
      <c r="B57" s="67">
        <v>0.9444444444444444</v>
      </c>
      <c r="C57" s="29">
        <v>2.6366879E7</v>
      </c>
      <c r="D57" s="29" t="s">
        <v>139</v>
      </c>
      <c r="E57" s="29">
        <v>3.104297989E9</v>
      </c>
      <c r="F57" s="29" t="s">
        <v>32</v>
      </c>
      <c r="G57" s="29" t="s">
        <v>32</v>
      </c>
      <c r="H57" s="29" t="s">
        <v>32</v>
      </c>
      <c r="I57" s="29" t="s">
        <v>32</v>
      </c>
      <c r="J57" s="27"/>
      <c r="K57" s="29" t="s">
        <v>32</v>
      </c>
      <c r="L57" s="68" t="s">
        <v>32</v>
      </c>
      <c r="M57" s="28" t="str">
        <f t="shared" si="1"/>
        <v>30</v>
      </c>
      <c r="N57" s="28" t="str">
        <f t="shared" si="2"/>
        <v>40</v>
      </c>
      <c r="O57" s="23">
        <v>0.0</v>
      </c>
      <c r="P57" s="24">
        <f t="shared" si="3"/>
        <v>70</v>
      </c>
      <c r="Q57" s="26"/>
      <c r="R57" s="25" t="s">
        <v>33</v>
      </c>
      <c r="S57" s="27"/>
      <c r="T57" s="26" t="str">
        <f t="shared" si="14"/>
        <v>No</v>
      </c>
      <c r="U57" s="25" t="s">
        <v>138</v>
      </c>
      <c r="V57" s="2"/>
      <c r="W57" s="2"/>
    </row>
    <row r="58" ht="54.75" customHeight="1">
      <c r="A58" s="66">
        <v>44680.0</v>
      </c>
      <c r="B58" s="67">
        <v>0.6881944444444444</v>
      </c>
      <c r="C58" s="29">
        <v>1.112759166E9</v>
      </c>
      <c r="D58" s="29" t="s">
        <v>140</v>
      </c>
      <c r="E58" s="29">
        <v>3.213841433E9</v>
      </c>
      <c r="F58" s="29" t="s">
        <v>32</v>
      </c>
      <c r="G58" s="29" t="s">
        <v>32</v>
      </c>
      <c r="H58" s="29" t="s">
        <v>32</v>
      </c>
      <c r="I58" s="29" t="s">
        <v>32</v>
      </c>
      <c r="J58" s="29" t="s">
        <v>32</v>
      </c>
      <c r="K58" s="29" t="s">
        <v>32</v>
      </c>
      <c r="L58" s="68" t="s">
        <v>32</v>
      </c>
      <c r="M58" s="28" t="str">
        <f t="shared" si="1"/>
        <v>30</v>
      </c>
      <c r="N58" s="28" t="str">
        <f t="shared" si="2"/>
        <v>40</v>
      </c>
      <c r="O58" s="23">
        <v>0.0</v>
      </c>
      <c r="P58" s="24">
        <f t="shared" si="3"/>
        <v>70</v>
      </c>
      <c r="Q58" s="26"/>
      <c r="R58" s="25" t="s">
        <v>33</v>
      </c>
      <c r="S58" s="29"/>
      <c r="T58" s="26" t="str">
        <f t="shared" si="14"/>
        <v>No</v>
      </c>
      <c r="U58" s="25" t="s">
        <v>138</v>
      </c>
      <c r="V58" s="2"/>
      <c r="W58" s="2"/>
    </row>
    <row r="59" ht="54.75" customHeight="1">
      <c r="A59" s="96">
        <v>44682.0</v>
      </c>
      <c r="B59" s="97">
        <v>0.9618055555555556</v>
      </c>
      <c r="C59" s="98">
        <v>9862101.0</v>
      </c>
      <c r="D59" s="98" t="s">
        <v>141</v>
      </c>
      <c r="E59" s="98">
        <v>3.175128387E9</v>
      </c>
      <c r="F59" s="98" t="s">
        <v>32</v>
      </c>
      <c r="G59" s="98" t="s">
        <v>32</v>
      </c>
      <c r="H59" s="98" t="s">
        <v>32</v>
      </c>
      <c r="I59" s="98" t="s">
        <v>32</v>
      </c>
      <c r="J59" s="98" t="s">
        <v>32</v>
      </c>
      <c r="K59" s="98" t="s">
        <v>32</v>
      </c>
      <c r="L59" s="99" t="s">
        <v>32</v>
      </c>
      <c r="M59" s="100" t="str">
        <f t="shared" si="1"/>
        <v>30</v>
      </c>
      <c r="N59" s="100" t="str">
        <f t="shared" si="2"/>
        <v>40</v>
      </c>
      <c r="O59" s="101">
        <v>0.0</v>
      </c>
      <c r="P59" s="102">
        <f t="shared" si="3"/>
        <v>70</v>
      </c>
      <c r="Q59" s="103"/>
      <c r="R59" s="95" t="s">
        <v>33</v>
      </c>
      <c r="S59" s="104"/>
      <c r="T59" s="103" t="str">
        <f t="shared" si="14"/>
        <v>No</v>
      </c>
      <c r="U59" s="95" t="s">
        <v>142</v>
      </c>
      <c r="V59" s="105"/>
      <c r="W59" s="105"/>
    </row>
    <row r="60" ht="54.75" customHeight="1">
      <c r="A60" s="66">
        <v>44682.0</v>
      </c>
      <c r="B60" s="67">
        <v>0.9659722222222222</v>
      </c>
      <c r="C60" s="29">
        <v>1.098621191E9</v>
      </c>
      <c r="D60" s="29" t="s">
        <v>143</v>
      </c>
      <c r="E60" s="27"/>
      <c r="F60" s="29" t="s">
        <v>32</v>
      </c>
      <c r="G60" s="29" t="s">
        <v>32</v>
      </c>
      <c r="H60" s="29" t="s">
        <v>32</v>
      </c>
      <c r="I60" s="29" t="s">
        <v>32</v>
      </c>
      <c r="J60" s="29" t="s">
        <v>37</v>
      </c>
      <c r="K60" s="29" t="s">
        <v>36</v>
      </c>
      <c r="L60" s="68" t="s">
        <v>36</v>
      </c>
      <c r="M60" s="28" t="str">
        <f t="shared" si="1"/>
        <v>30</v>
      </c>
      <c r="N60" s="28" t="str">
        <f t="shared" si="2"/>
        <v>40</v>
      </c>
      <c r="O60" s="23">
        <v>0.0</v>
      </c>
      <c r="P60" s="24">
        <f t="shared" si="3"/>
        <v>70</v>
      </c>
      <c r="Q60" s="26"/>
      <c r="R60" s="25" t="s">
        <v>33</v>
      </c>
      <c r="S60" s="27"/>
      <c r="T60" s="26" t="str">
        <f t="shared" si="14"/>
        <v>No</v>
      </c>
      <c r="U60" s="25" t="s">
        <v>144</v>
      </c>
      <c r="V60" s="2"/>
      <c r="W60" s="2"/>
    </row>
    <row r="61" ht="54.75" customHeight="1">
      <c r="A61" s="69">
        <v>44683.0</v>
      </c>
      <c r="B61" s="70">
        <v>0.33194444444444443</v>
      </c>
      <c r="C61" s="29">
        <v>1.06950356E9</v>
      </c>
      <c r="D61" s="29" t="s">
        <v>145</v>
      </c>
      <c r="E61" s="29">
        <v>3.217361198E9</v>
      </c>
      <c r="F61" s="29" t="s">
        <v>32</v>
      </c>
      <c r="G61" s="29" t="s">
        <v>32</v>
      </c>
      <c r="H61" s="29" t="s">
        <v>32</v>
      </c>
      <c r="I61" s="29" t="s">
        <v>32</v>
      </c>
      <c r="J61" s="29" t="s">
        <v>37</v>
      </c>
      <c r="K61" s="29" t="s">
        <v>32</v>
      </c>
      <c r="L61" s="68" t="s">
        <v>32</v>
      </c>
      <c r="M61" s="28" t="str">
        <f t="shared" si="1"/>
        <v>30</v>
      </c>
      <c r="N61" s="28" t="str">
        <f t="shared" si="2"/>
        <v>40</v>
      </c>
      <c r="O61" s="23">
        <v>0.0</v>
      </c>
      <c r="P61" s="24">
        <f t="shared" si="3"/>
        <v>70</v>
      </c>
      <c r="Q61" s="26"/>
      <c r="R61" s="25" t="s">
        <v>33</v>
      </c>
      <c r="S61" s="27"/>
      <c r="T61" s="26" t="str">
        <f t="shared" si="14"/>
        <v>No</v>
      </c>
      <c r="U61" s="25" t="s">
        <v>138</v>
      </c>
      <c r="V61" s="106"/>
      <c r="W61" s="106"/>
    </row>
    <row r="62" ht="54.75" customHeight="1">
      <c r="A62" s="107">
        <v>44683.0</v>
      </c>
      <c r="B62" s="108">
        <v>0.48055555555555557</v>
      </c>
      <c r="C62" s="109">
        <v>1.022358538E9</v>
      </c>
      <c r="D62" s="109" t="s">
        <v>146</v>
      </c>
      <c r="E62" s="109">
        <v>3.125034937E9</v>
      </c>
      <c r="F62" s="109" t="s">
        <v>32</v>
      </c>
      <c r="G62" s="109" t="s">
        <v>32</v>
      </c>
      <c r="H62" s="109" t="s">
        <v>32</v>
      </c>
      <c r="I62" s="109" t="s">
        <v>32</v>
      </c>
      <c r="J62" s="109" t="s">
        <v>37</v>
      </c>
      <c r="K62" s="109" t="s">
        <v>36</v>
      </c>
      <c r="L62" s="110" t="s">
        <v>36</v>
      </c>
      <c r="M62" s="100" t="str">
        <f t="shared" si="1"/>
        <v>30</v>
      </c>
      <c r="N62" s="100" t="str">
        <f t="shared" si="2"/>
        <v>40</v>
      </c>
      <c r="O62" s="101">
        <v>0.0</v>
      </c>
      <c r="P62" s="111">
        <f t="shared" si="3"/>
        <v>70</v>
      </c>
      <c r="Q62" s="103"/>
      <c r="R62" s="95" t="s">
        <v>33</v>
      </c>
      <c r="S62" s="112"/>
      <c r="T62" s="113" t="str">
        <f t="shared" si="14"/>
        <v>No</v>
      </c>
      <c r="U62" s="95" t="s">
        <v>142</v>
      </c>
      <c r="V62" s="105"/>
      <c r="W62" s="105"/>
    </row>
    <row r="63" ht="54.75" customHeight="1">
      <c r="A63" s="66">
        <v>44678.0</v>
      </c>
      <c r="B63" s="67">
        <v>0.95</v>
      </c>
      <c r="C63" s="29">
        <v>7.6332631E7</v>
      </c>
      <c r="D63" s="29" t="s">
        <v>147</v>
      </c>
      <c r="E63" s="29">
        <v>3.234771876E9</v>
      </c>
      <c r="F63" s="29" t="s">
        <v>32</v>
      </c>
      <c r="G63" s="29" t="s">
        <v>32</v>
      </c>
      <c r="H63" s="29" t="s">
        <v>36</v>
      </c>
      <c r="I63" s="29" t="s">
        <v>36</v>
      </c>
      <c r="J63" s="27"/>
      <c r="K63" s="29" t="s">
        <v>32</v>
      </c>
      <c r="L63" s="68" t="s">
        <v>32</v>
      </c>
      <c r="M63" s="28" t="str">
        <f t="shared" si="1"/>
        <v>0</v>
      </c>
      <c r="N63" s="28" t="str">
        <f t="shared" si="2"/>
        <v>0</v>
      </c>
      <c r="O63" s="28"/>
      <c r="P63" s="24">
        <f t="shared" si="3"/>
        <v>0</v>
      </c>
      <c r="Q63" s="26" t="str">
        <f t="shared" ref="Q63:Q97" si="15">IF(P63&gt;=70,"X","")</f>
        <v/>
      </c>
      <c r="R63" s="25" t="s">
        <v>33</v>
      </c>
      <c r="S63" s="29" t="s">
        <v>99</v>
      </c>
      <c r="T63" s="26" t="str">
        <f t="shared" si="14"/>
        <v>No</v>
      </c>
      <c r="U63" s="30" t="s">
        <v>99</v>
      </c>
      <c r="V63" s="2"/>
      <c r="W63" s="2"/>
    </row>
    <row r="64" ht="54.75" customHeight="1">
      <c r="A64" s="66">
        <v>44679.0</v>
      </c>
      <c r="B64" s="67">
        <v>0.8666666666666667</v>
      </c>
      <c r="C64" s="29">
        <v>3.05731E7</v>
      </c>
      <c r="D64" s="29" t="s">
        <v>56</v>
      </c>
      <c r="E64" s="29">
        <v>3.182204736E9</v>
      </c>
      <c r="F64" s="29" t="s">
        <v>32</v>
      </c>
      <c r="G64" s="29" t="s">
        <v>32</v>
      </c>
      <c r="H64" s="29" t="s">
        <v>36</v>
      </c>
      <c r="I64" s="29" t="s">
        <v>36</v>
      </c>
      <c r="J64" s="27"/>
      <c r="K64" s="29" t="s">
        <v>32</v>
      </c>
      <c r="L64" s="68" t="s">
        <v>32</v>
      </c>
      <c r="M64" s="28" t="str">
        <f t="shared" si="1"/>
        <v>0</v>
      </c>
      <c r="N64" s="28" t="str">
        <f t="shared" si="2"/>
        <v>0</v>
      </c>
      <c r="O64" s="28"/>
      <c r="P64" s="24">
        <f t="shared" si="3"/>
        <v>0</v>
      </c>
      <c r="Q64" s="26" t="str">
        <f t="shared" si="15"/>
        <v/>
      </c>
      <c r="R64" s="26" t="str">
        <f>IF(P64=0,"X",IF(P64=30,"X","--"))</f>
        <v>X</v>
      </c>
      <c r="S64" s="29" t="s">
        <v>99</v>
      </c>
      <c r="T64" s="26" t="str">
        <f t="shared" si="14"/>
        <v>No</v>
      </c>
      <c r="U64" s="30" t="s">
        <v>99</v>
      </c>
      <c r="V64" s="2"/>
      <c r="W64" s="2"/>
    </row>
    <row r="65" ht="54.75" customHeight="1">
      <c r="A65" s="66">
        <v>44681.0</v>
      </c>
      <c r="B65" s="67">
        <v>0.9409722222222222</v>
      </c>
      <c r="C65" s="29">
        <v>1.005522557E10</v>
      </c>
      <c r="D65" s="29" t="s">
        <v>148</v>
      </c>
      <c r="E65" s="29">
        <v>3.028270859E9</v>
      </c>
      <c r="F65" s="29" t="s">
        <v>32</v>
      </c>
      <c r="G65" s="29" t="s">
        <v>36</v>
      </c>
      <c r="H65" s="29" t="s">
        <v>36</v>
      </c>
      <c r="I65" s="29" t="s">
        <v>36</v>
      </c>
      <c r="J65" s="27"/>
      <c r="K65" s="29" t="s">
        <v>36</v>
      </c>
      <c r="L65" s="68" t="s">
        <v>36</v>
      </c>
      <c r="M65" s="28" t="str">
        <f t="shared" si="1"/>
        <v>0</v>
      </c>
      <c r="N65" s="28" t="str">
        <f t="shared" si="2"/>
        <v>0</v>
      </c>
      <c r="O65" s="28"/>
      <c r="P65" s="24">
        <f t="shared" si="3"/>
        <v>0</v>
      </c>
      <c r="Q65" s="26" t="str">
        <f t="shared" si="15"/>
        <v/>
      </c>
      <c r="R65" s="26" t="str">
        <f t="shared" ref="R65:R97" si="16">IF(P65=0,"X",IF(P65=30,"X",""))</f>
        <v>X</v>
      </c>
      <c r="S65" s="29" t="s">
        <v>99</v>
      </c>
      <c r="T65" s="26" t="str">
        <f t="shared" si="14"/>
        <v>No</v>
      </c>
      <c r="U65" s="30" t="s">
        <v>99</v>
      </c>
      <c r="V65" s="2"/>
      <c r="W65" s="2"/>
    </row>
    <row r="66" ht="54.75" customHeight="1">
      <c r="A66" s="66">
        <v>44682.0</v>
      </c>
      <c r="B66" s="67">
        <v>0.4722222222222222</v>
      </c>
      <c r="C66" s="29">
        <v>1.069501581E9</v>
      </c>
      <c r="D66" s="29" t="s">
        <v>149</v>
      </c>
      <c r="E66" s="29">
        <v>3.044533664E9</v>
      </c>
      <c r="F66" s="29" t="s">
        <v>32</v>
      </c>
      <c r="G66" s="29" t="s">
        <v>32</v>
      </c>
      <c r="H66" s="29" t="s">
        <v>36</v>
      </c>
      <c r="I66" s="29" t="s">
        <v>36</v>
      </c>
      <c r="J66" s="27"/>
      <c r="K66" s="29" t="s">
        <v>36</v>
      </c>
      <c r="L66" s="68" t="s">
        <v>32</v>
      </c>
      <c r="M66" s="28" t="str">
        <f t="shared" si="1"/>
        <v>0</v>
      </c>
      <c r="N66" s="28" t="str">
        <f t="shared" si="2"/>
        <v>0</v>
      </c>
      <c r="O66" s="28"/>
      <c r="P66" s="24">
        <f t="shared" si="3"/>
        <v>0</v>
      </c>
      <c r="Q66" s="26" t="str">
        <f t="shared" si="15"/>
        <v/>
      </c>
      <c r="R66" s="26" t="str">
        <f t="shared" si="16"/>
        <v>X</v>
      </c>
      <c r="S66" s="29" t="s">
        <v>99</v>
      </c>
      <c r="T66" s="26" t="str">
        <f t="shared" si="14"/>
        <v>No</v>
      </c>
      <c r="U66" s="30" t="s">
        <v>99</v>
      </c>
      <c r="V66" s="2"/>
      <c r="W66" s="2"/>
    </row>
    <row r="67" ht="54.75" customHeight="1">
      <c r="A67" s="66">
        <v>44682.0</v>
      </c>
      <c r="B67" s="67">
        <v>0.93125</v>
      </c>
      <c r="C67" s="29">
        <v>8648586.0</v>
      </c>
      <c r="D67" s="29" t="s">
        <v>150</v>
      </c>
      <c r="E67" s="29">
        <v>3.005422399E9</v>
      </c>
      <c r="F67" s="29" t="s">
        <v>36</v>
      </c>
      <c r="G67" s="29" t="s">
        <v>36</v>
      </c>
      <c r="H67" s="29" t="s">
        <v>36</v>
      </c>
      <c r="I67" s="29" t="s">
        <v>36</v>
      </c>
      <c r="J67" s="29" t="s">
        <v>36</v>
      </c>
      <c r="K67" s="29" t="s">
        <v>36</v>
      </c>
      <c r="L67" s="68" t="s">
        <v>32</v>
      </c>
      <c r="M67" s="28" t="str">
        <f t="shared" si="1"/>
        <v>0</v>
      </c>
      <c r="N67" s="28" t="str">
        <f t="shared" si="2"/>
        <v>0</v>
      </c>
      <c r="O67" s="28"/>
      <c r="P67" s="24">
        <f t="shared" si="3"/>
        <v>0</v>
      </c>
      <c r="Q67" s="26" t="str">
        <f t="shared" si="15"/>
        <v/>
      </c>
      <c r="R67" s="26" t="str">
        <f t="shared" si="16"/>
        <v>X</v>
      </c>
      <c r="S67" s="29" t="s">
        <v>45</v>
      </c>
      <c r="T67" s="26" t="str">
        <f t="shared" si="14"/>
        <v>No</v>
      </c>
      <c r="U67" s="30" t="s">
        <v>45</v>
      </c>
      <c r="V67" s="106"/>
      <c r="W67" s="106"/>
    </row>
    <row r="68" ht="54.75" customHeight="1">
      <c r="A68" s="66">
        <v>44682.0</v>
      </c>
      <c r="B68" s="67">
        <v>0.9618055555555556</v>
      </c>
      <c r="C68" s="29">
        <v>1.067847246E9</v>
      </c>
      <c r="D68" s="29" t="s">
        <v>60</v>
      </c>
      <c r="E68" s="29">
        <v>3.104323212E9</v>
      </c>
      <c r="F68" s="29" t="s">
        <v>32</v>
      </c>
      <c r="G68" s="29" t="s">
        <v>32</v>
      </c>
      <c r="H68" s="29" t="s">
        <v>36</v>
      </c>
      <c r="I68" s="29" t="s">
        <v>36</v>
      </c>
      <c r="J68" s="29" t="s">
        <v>32</v>
      </c>
      <c r="K68" s="29" t="s">
        <v>32</v>
      </c>
      <c r="L68" s="68" t="s">
        <v>32</v>
      </c>
      <c r="M68" s="28" t="str">
        <f t="shared" si="1"/>
        <v>0</v>
      </c>
      <c r="N68" s="28" t="str">
        <f t="shared" si="2"/>
        <v>0</v>
      </c>
      <c r="O68" s="28"/>
      <c r="P68" s="24">
        <f t="shared" si="3"/>
        <v>0</v>
      </c>
      <c r="Q68" s="26" t="str">
        <f t="shared" si="15"/>
        <v/>
      </c>
      <c r="R68" s="26" t="str">
        <f t="shared" si="16"/>
        <v>X</v>
      </c>
      <c r="S68" s="29" t="s">
        <v>38</v>
      </c>
      <c r="T68" s="26" t="str">
        <f t="shared" si="14"/>
        <v>No</v>
      </c>
      <c r="U68" s="30" t="s">
        <v>38</v>
      </c>
      <c r="V68" s="106"/>
      <c r="W68" s="106"/>
    </row>
    <row r="69" ht="54.75" customHeight="1">
      <c r="A69" s="66">
        <v>44682.0</v>
      </c>
      <c r="B69" s="114">
        <v>0.9951388888888889</v>
      </c>
      <c r="C69" s="29">
        <v>1.08526265E9</v>
      </c>
      <c r="D69" s="29" t="s">
        <v>151</v>
      </c>
      <c r="E69" s="29">
        <v>3.125944402E9</v>
      </c>
      <c r="F69" s="29" t="s">
        <v>32</v>
      </c>
      <c r="G69" s="29" t="s">
        <v>32</v>
      </c>
      <c r="H69" s="29" t="s">
        <v>36</v>
      </c>
      <c r="I69" s="29" t="s">
        <v>36</v>
      </c>
      <c r="J69" s="29" t="s">
        <v>36</v>
      </c>
      <c r="K69" s="29" t="s">
        <v>36</v>
      </c>
      <c r="L69" s="68" t="s">
        <v>36</v>
      </c>
      <c r="M69" s="28" t="str">
        <f t="shared" si="1"/>
        <v>0</v>
      </c>
      <c r="N69" s="28" t="str">
        <f t="shared" si="2"/>
        <v>0</v>
      </c>
      <c r="O69" s="28"/>
      <c r="P69" s="24">
        <f t="shared" si="3"/>
        <v>0</v>
      </c>
      <c r="Q69" s="26" t="str">
        <f t="shared" si="15"/>
        <v/>
      </c>
      <c r="R69" s="26" t="str">
        <f t="shared" si="16"/>
        <v>X</v>
      </c>
      <c r="S69" s="29" t="s">
        <v>38</v>
      </c>
      <c r="T69" s="26" t="str">
        <f t="shared" si="14"/>
        <v>No</v>
      </c>
      <c r="U69" s="30" t="s">
        <v>38</v>
      </c>
      <c r="V69" s="106"/>
      <c r="W69" s="106"/>
    </row>
    <row r="70" ht="54.75" customHeight="1">
      <c r="A70" s="66">
        <v>44683.0</v>
      </c>
      <c r="B70" s="67">
        <v>0.004166666666666667</v>
      </c>
      <c r="C70" s="29">
        <v>1.063173274E9</v>
      </c>
      <c r="D70" s="29" t="s">
        <v>152</v>
      </c>
      <c r="E70" s="29">
        <v>3.137949712E9</v>
      </c>
      <c r="F70" s="29" t="s">
        <v>32</v>
      </c>
      <c r="G70" s="29" t="s">
        <v>36</v>
      </c>
      <c r="H70" s="29" t="s">
        <v>36</v>
      </c>
      <c r="I70" s="29" t="s">
        <v>36</v>
      </c>
      <c r="J70" s="29" t="s">
        <v>37</v>
      </c>
      <c r="K70" s="29" t="s">
        <v>32</v>
      </c>
      <c r="L70" s="68" t="s">
        <v>32</v>
      </c>
      <c r="M70" s="28" t="str">
        <f t="shared" si="1"/>
        <v>0</v>
      </c>
      <c r="N70" s="28" t="str">
        <f t="shared" si="2"/>
        <v>0</v>
      </c>
      <c r="O70" s="28"/>
      <c r="P70" s="24">
        <f t="shared" si="3"/>
        <v>0</v>
      </c>
      <c r="Q70" s="26" t="str">
        <f t="shared" si="15"/>
        <v/>
      </c>
      <c r="R70" s="26" t="str">
        <f t="shared" si="16"/>
        <v>X</v>
      </c>
      <c r="S70" s="29" t="s">
        <v>38</v>
      </c>
      <c r="T70" s="26" t="str">
        <f t="shared" si="14"/>
        <v>No</v>
      </c>
      <c r="U70" s="30" t="s">
        <v>38</v>
      </c>
      <c r="V70" s="106"/>
      <c r="W70" s="106"/>
    </row>
    <row r="71" ht="54.75" customHeight="1">
      <c r="A71" s="66">
        <v>44683.0</v>
      </c>
      <c r="B71" s="67">
        <v>0.020833333333333332</v>
      </c>
      <c r="C71" s="29">
        <v>1.09036399E8</v>
      </c>
      <c r="D71" s="29" t="s">
        <v>153</v>
      </c>
      <c r="E71" s="29">
        <v>3.124860827E9</v>
      </c>
      <c r="F71" s="29" t="s">
        <v>32</v>
      </c>
      <c r="G71" s="29" t="s">
        <v>32</v>
      </c>
      <c r="H71" s="29" t="s">
        <v>36</v>
      </c>
      <c r="I71" s="29" t="s">
        <v>36</v>
      </c>
      <c r="J71" s="29" t="s">
        <v>32</v>
      </c>
      <c r="K71" s="29" t="s">
        <v>32</v>
      </c>
      <c r="L71" s="68" t="s">
        <v>36</v>
      </c>
      <c r="M71" s="28" t="str">
        <f t="shared" si="1"/>
        <v>0</v>
      </c>
      <c r="N71" s="28" t="str">
        <f t="shared" si="2"/>
        <v>0</v>
      </c>
      <c r="O71" s="28"/>
      <c r="P71" s="24">
        <f t="shared" si="3"/>
        <v>0</v>
      </c>
      <c r="Q71" s="26" t="str">
        <f t="shared" si="15"/>
        <v/>
      </c>
      <c r="R71" s="26" t="str">
        <f t="shared" si="16"/>
        <v>X</v>
      </c>
      <c r="S71" s="29" t="s">
        <v>38</v>
      </c>
      <c r="T71" s="26" t="str">
        <f t="shared" si="14"/>
        <v>No</v>
      </c>
      <c r="U71" s="30" t="s">
        <v>38</v>
      </c>
      <c r="V71" s="106"/>
      <c r="W71" s="106"/>
    </row>
    <row r="72" ht="54.75" customHeight="1">
      <c r="A72" s="66">
        <v>44683.0</v>
      </c>
      <c r="B72" s="67">
        <v>0.275</v>
      </c>
      <c r="C72" s="29">
        <v>1.088259165E9</v>
      </c>
      <c r="D72" s="29" t="s">
        <v>154</v>
      </c>
      <c r="E72" s="115">
        <v>3.104392009E9</v>
      </c>
      <c r="F72" s="29" t="s">
        <v>32</v>
      </c>
      <c r="G72" s="29" t="s">
        <v>36</v>
      </c>
      <c r="H72" s="29" t="s">
        <v>36</v>
      </c>
      <c r="I72" s="29" t="s">
        <v>36</v>
      </c>
      <c r="J72" s="29" t="s">
        <v>37</v>
      </c>
      <c r="K72" s="29" t="s">
        <v>32</v>
      </c>
      <c r="L72" s="68" t="s">
        <v>36</v>
      </c>
      <c r="M72" s="28" t="str">
        <f t="shared" si="1"/>
        <v>0</v>
      </c>
      <c r="N72" s="28" t="str">
        <f t="shared" si="2"/>
        <v>0</v>
      </c>
      <c r="O72" s="28"/>
      <c r="P72" s="24">
        <f t="shared" si="3"/>
        <v>0</v>
      </c>
      <c r="Q72" s="26" t="str">
        <f t="shared" si="15"/>
        <v/>
      </c>
      <c r="R72" s="26" t="str">
        <f t="shared" si="16"/>
        <v>X</v>
      </c>
      <c r="S72" s="29" t="s">
        <v>38</v>
      </c>
      <c r="T72" s="26" t="str">
        <f t="shared" si="14"/>
        <v>No</v>
      </c>
      <c r="U72" s="30" t="s">
        <v>38</v>
      </c>
      <c r="V72" s="106"/>
      <c r="W72" s="106"/>
    </row>
    <row r="73" ht="54.75" customHeight="1">
      <c r="A73" s="69">
        <v>44683.0</v>
      </c>
      <c r="B73" s="70">
        <v>0.3326388888888889</v>
      </c>
      <c r="C73" s="29">
        <v>1.073821529E9</v>
      </c>
      <c r="D73" s="29" t="s">
        <v>155</v>
      </c>
      <c r="E73" s="29">
        <v>3.172907476E9</v>
      </c>
      <c r="F73" s="29" t="s">
        <v>32</v>
      </c>
      <c r="G73" s="29" t="s">
        <v>32</v>
      </c>
      <c r="H73" s="29" t="s">
        <v>36</v>
      </c>
      <c r="I73" s="29" t="s">
        <v>36</v>
      </c>
      <c r="J73" s="29" t="s">
        <v>37</v>
      </c>
      <c r="K73" s="29" t="s">
        <v>36</v>
      </c>
      <c r="L73" s="68" t="s">
        <v>36</v>
      </c>
      <c r="M73" s="28" t="str">
        <f t="shared" si="1"/>
        <v>0</v>
      </c>
      <c r="N73" s="28" t="str">
        <f t="shared" si="2"/>
        <v>0</v>
      </c>
      <c r="O73" s="28"/>
      <c r="P73" s="24">
        <f t="shared" si="3"/>
        <v>0</v>
      </c>
      <c r="Q73" s="26" t="str">
        <f t="shared" si="15"/>
        <v/>
      </c>
      <c r="R73" s="26" t="str">
        <f t="shared" si="16"/>
        <v>X</v>
      </c>
      <c r="S73" s="29" t="s">
        <v>38</v>
      </c>
      <c r="T73" s="26" t="str">
        <f t="shared" si="14"/>
        <v>No</v>
      </c>
      <c r="U73" s="30" t="s">
        <v>38</v>
      </c>
      <c r="V73" s="106"/>
      <c r="W73" s="106"/>
    </row>
    <row r="74" ht="54.75" customHeight="1">
      <c r="A74" s="69">
        <v>44683.0</v>
      </c>
      <c r="B74" s="70">
        <v>0.34652777777777777</v>
      </c>
      <c r="C74" s="29">
        <v>1.076818663E9</v>
      </c>
      <c r="D74" s="29" t="s">
        <v>156</v>
      </c>
      <c r="E74" s="29">
        <v>3.208131724E9</v>
      </c>
      <c r="F74" s="29" t="s">
        <v>32</v>
      </c>
      <c r="G74" s="29" t="s">
        <v>36</v>
      </c>
      <c r="H74" s="29" t="s">
        <v>36</v>
      </c>
      <c r="I74" s="29" t="s">
        <v>36</v>
      </c>
      <c r="J74" s="29" t="s">
        <v>37</v>
      </c>
      <c r="K74" s="29" t="s">
        <v>36</v>
      </c>
      <c r="L74" s="68" t="s">
        <v>36</v>
      </c>
      <c r="M74" s="28" t="str">
        <f t="shared" si="1"/>
        <v>0</v>
      </c>
      <c r="N74" s="28" t="str">
        <f t="shared" si="2"/>
        <v>0</v>
      </c>
      <c r="O74" s="28"/>
      <c r="P74" s="24">
        <f t="shared" si="3"/>
        <v>0</v>
      </c>
      <c r="Q74" s="26" t="str">
        <f t="shared" si="15"/>
        <v/>
      </c>
      <c r="R74" s="26" t="str">
        <f t="shared" si="16"/>
        <v>X</v>
      </c>
      <c r="S74" s="29" t="s">
        <v>38</v>
      </c>
      <c r="T74" s="26" t="str">
        <f t="shared" si="14"/>
        <v>No</v>
      </c>
      <c r="U74" s="30" t="s">
        <v>38</v>
      </c>
      <c r="V74" s="106"/>
      <c r="W74" s="106"/>
    </row>
    <row r="75" ht="54.75" customHeight="1">
      <c r="A75" s="69">
        <v>44683.0</v>
      </c>
      <c r="B75" s="70">
        <v>0.3527777777777778</v>
      </c>
      <c r="C75" s="76">
        <v>3.2855752E7</v>
      </c>
      <c r="D75" s="29" t="s">
        <v>157</v>
      </c>
      <c r="E75" s="29">
        <v>3.019304738E9</v>
      </c>
      <c r="F75" s="29" t="s">
        <v>32</v>
      </c>
      <c r="G75" s="29" t="s">
        <v>32</v>
      </c>
      <c r="H75" s="29" t="s">
        <v>36</v>
      </c>
      <c r="I75" s="29" t="s">
        <v>36</v>
      </c>
      <c r="J75" s="29" t="s">
        <v>32</v>
      </c>
      <c r="K75" s="29" t="s">
        <v>32</v>
      </c>
      <c r="L75" s="68" t="s">
        <v>32</v>
      </c>
      <c r="M75" s="28" t="str">
        <f t="shared" si="1"/>
        <v>0</v>
      </c>
      <c r="N75" s="28" t="str">
        <f t="shared" si="2"/>
        <v>0</v>
      </c>
      <c r="O75" s="28"/>
      <c r="P75" s="24">
        <f t="shared" si="3"/>
        <v>0</v>
      </c>
      <c r="Q75" s="26" t="str">
        <f t="shared" si="15"/>
        <v/>
      </c>
      <c r="R75" s="26" t="str">
        <f t="shared" si="16"/>
        <v>X</v>
      </c>
      <c r="S75" s="29" t="s">
        <v>38</v>
      </c>
      <c r="T75" s="26" t="str">
        <f t="shared" si="14"/>
        <v>No</v>
      </c>
      <c r="U75" s="30" t="s">
        <v>38</v>
      </c>
      <c r="V75" s="106"/>
      <c r="W75" s="106"/>
    </row>
    <row r="76" ht="54.75" customHeight="1">
      <c r="A76" s="69">
        <v>44683.0</v>
      </c>
      <c r="B76" s="70">
        <v>0.35833333333333334</v>
      </c>
      <c r="C76" s="71">
        <v>7368829.0</v>
      </c>
      <c r="D76" s="71" t="s">
        <v>158</v>
      </c>
      <c r="E76" s="71">
        <v>3.012180259E9</v>
      </c>
      <c r="F76" s="71" t="s">
        <v>32</v>
      </c>
      <c r="G76" s="71" t="s">
        <v>32</v>
      </c>
      <c r="H76" s="71" t="s">
        <v>36</v>
      </c>
      <c r="I76" s="71" t="s">
        <v>36</v>
      </c>
      <c r="J76" s="71" t="s">
        <v>37</v>
      </c>
      <c r="K76" s="71" t="s">
        <v>32</v>
      </c>
      <c r="L76" s="72" t="s">
        <v>32</v>
      </c>
      <c r="M76" s="28" t="str">
        <f t="shared" si="1"/>
        <v>0</v>
      </c>
      <c r="N76" s="28" t="str">
        <f t="shared" si="2"/>
        <v>0</v>
      </c>
      <c r="O76" s="28"/>
      <c r="P76" s="73">
        <f t="shared" si="3"/>
        <v>0</v>
      </c>
      <c r="Q76" s="26" t="str">
        <f t="shared" si="15"/>
        <v/>
      </c>
      <c r="R76" s="74" t="str">
        <f t="shared" si="16"/>
        <v>X</v>
      </c>
      <c r="S76" s="29" t="s">
        <v>38</v>
      </c>
      <c r="T76" s="74" t="str">
        <f t="shared" si="14"/>
        <v>No</v>
      </c>
      <c r="U76" s="30" t="s">
        <v>38</v>
      </c>
      <c r="V76" s="106"/>
      <c r="W76" s="106"/>
    </row>
    <row r="77" ht="54.75" customHeight="1">
      <c r="A77" s="69">
        <v>44683.0</v>
      </c>
      <c r="B77" s="70">
        <v>0.36180555555555555</v>
      </c>
      <c r="C77" s="71">
        <v>2.587583E7</v>
      </c>
      <c r="D77" s="71" t="s">
        <v>159</v>
      </c>
      <c r="E77" s="71">
        <v>3.113757838E9</v>
      </c>
      <c r="F77" s="71" t="s">
        <v>32</v>
      </c>
      <c r="G77" s="71" t="s">
        <v>32</v>
      </c>
      <c r="H77" s="71" t="s">
        <v>36</v>
      </c>
      <c r="I77" s="71" t="s">
        <v>36</v>
      </c>
      <c r="J77" s="71" t="s">
        <v>32</v>
      </c>
      <c r="K77" s="71" t="s">
        <v>32</v>
      </c>
      <c r="L77" s="72" t="s">
        <v>36</v>
      </c>
      <c r="M77" s="28" t="str">
        <f t="shared" si="1"/>
        <v>0</v>
      </c>
      <c r="N77" s="28" t="str">
        <f t="shared" si="2"/>
        <v>0</v>
      </c>
      <c r="O77" s="28"/>
      <c r="P77" s="73">
        <f t="shared" si="3"/>
        <v>0</v>
      </c>
      <c r="Q77" s="26" t="str">
        <f t="shared" si="15"/>
        <v/>
      </c>
      <c r="R77" s="74" t="str">
        <f t="shared" si="16"/>
        <v>X</v>
      </c>
      <c r="S77" s="29" t="s">
        <v>38</v>
      </c>
      <c r="T77" s="74" t="str">
        <f t="shared" si="14"/>
        <v>No</v>
      </c>
      <c r="U77" s="30" t="s">
        <v>38</v>
      </c>
      <c r="V77" s="106"/>
      <c r="W77" s="106"/>
    </row>
    <row r="78" ht="54.75" customHeight="1">
      <c r="A78" s="69">
        <v>44683.0</v>
      </c>
      <c r="B78" s="70">
        <v>0.3701388888888889</v>
      </c>
      <c r="C78" s="71">
        <v>1.2751666E7</v>
      </c>
      <c r="D78" s="71" t="s">
        <v>160</v>
      </c>
      <c r="E78" s="71">
        <v>3.127944823E9</v>
      </c>
      <c r="F78" s="71" t="s">
        <v>32</v>
      </c>
      <c r="G78" s="71" t="s">
        <v>32</v>
      </c>
      <c r="H78" s="71" t="s">
        <v>36</v>
      </c>
      <c r="I78" s="71" t="s">
        <v>36</v>
      </c>
      <c r="J78" s="71" t="s">
        <v>37</v>
      </c>
      <c r="K78" s="71" t="s">
        <v>32</v>
      </c>
      <c r="L78" s="72" t="s">
        <v>32</v>
      </c>
      <c r="M78" s="28" t="str">
        <f t="shared" si="1"/>
        <v>0</v>
      </c>
      <c r="N78" s="28" t="str">
        <f t="shared" si="2"/>
        <v>0</v>
      </c>
      <c r="O78" s="28"/>
      <c r="P78" s="73">
        <f t="shared" si="3"/>
        <v>0</v>
      </c>
      <c r="Q78" s="26" t="str">
        <f t="shared" si="15"/>
        <v/>
      </c>
      <c r="R78" s="74" t="str">
        <f t="shared" si="16"/>
        <v>X</v>
      </c>
      <c r="S78" s="29" t="s">
        <v>38</v>
      </c>
      <c r="T78" s="74" t="str">
        <f t="shared" si="14"/>
        <v>No</v>
      </c>
      <c r="U78" s="30" t="s">
        <v>38</v>
      </c>
      <c r="V78" s="106"/>
      <c r="W78" s="106"/>
    </row>
    <row r="79" ht="54.75" customHeight="1">
      <c r="A79" s="69">
        <v>44683.0</v>
      </c>
      <c r="B79" s="70">
        <v>0.39861111111111114</v>
      </c>
      <c r="C79" s="115">
        <v>3.6754258E7</v>
      </c>
      <c r="D79" s="71" t="s">
        <v>161</v>
      </c>
      <c r="E79" s="71">
        <v>3.155972502E9</v>
      </c>
      <c r="F79" s="71" t="s">
        <v>32</v>
      </c>
      <c r="G79" s="71" t="s">
        <v>32</v>
      </c>
      <c r="H79" s="71" t="s">
        <v>36</v>
      </c>
      <c r="I79" s="71" t="s">
        <v>36</v>
      </c>
      <c r="J79" s="71" t="s">
        <v>32</v>
      </c>
      <c r="K79" s="71" t="s">
        <v>32</v>
      </c>
      <c r="L79" s="72" t="s">
        <v>36</v>
      </c>
      <c r="M79" s="28" t="str">
        <f t="shared" si="1"/>
        <v>0</v>
      </c>
      <c r="N79" s="28" t="str">
        <f t="shared" si="2"/>
        <v>0</v>
      </c>
      <c r="O79" s="28"/>
      <c r="P79" s="73">
        <f t="shared" si="3"/>
        <v>0</v>
      </c>
      <c r="Q79" s="26" t="str">
        <f t="shared" si="15"/>
        <v/>
      </c>
      <c r="R79" s="74" t="str">
        <f t="shared" si="16"/>
        <v>X</v>
      </c>
      <c r="S79" s="29" t="s">
        <v>38</v>
      </c>
      <c r="T79" s="74" t="str">
        <f t="shared" si="14"/>
        <v>No</v>
      </c>
      <c r="U79" s="30" t="s">
        <v>38</v>
      </c>
      <c r="V79" s="106"/>
      <c r="W79" s="106"/>
    </row>
    <row r="80" ht="54.75" customHeight="1">
      <c r="A80" s="69">
        <v>44683.0</v>
      </c>
      <c r="B80" s="70">
        <v>0.4125</v>
      </c>
      <c r="C80" s="71">
        <v>1.046401267E9</v>
      </c>
      <c r="D80" s="71" t="s">
        <v>162</v>
      </c>
      <c r="E80" s="71">
        <v>3.113330385E9</v>
      </c>
      <c r="F80" s="71" t="s">
        <v>32</v>
      </c>
      <c r="G80" s="71" t="s">
        <v>32</v>
      </c>
      <c r="H80" s="71" t="s">
        <v>36</v>
      </c>
      <c r="I80" s="71" t="s">
        <v>36</v>
      </c>
      <c r="J80" s="71" t="s">
        <v>37</v>
      </c>
      <c r="K80" s="71" t="s">
        <v>32</v>
      </c>
      <c r="L80" s="72" t="s">
        <v>36</v>
      </c>
      <c r="M80" s="28" t="str">
        <f t="shared" si="1"/>
        <v>0</v>
      </c>
      <c r="N80" s="28" t="str">
        <f t="shared" si="2"/>
        <v>0</v>
      </c>
      <c r="O80" s="28"/>
      <c r="P80" s="73">
        <f t="shared" si="3"/>
        <v>0</v>
      </c>
      <c r="Q80" s="26" t="str">
        <f t="shared" si="15"/>
        <v/>
      </c>
      <c r="R80" s="74" t="str">
        <f t="shared" si="16"/>
        <v>X</v>
      </c>
      <c r="S80" s="29" t="s">
        <v>38</v>
      </c>
      <c r="T80" s="74" t="str">
        <f t="shared" si="14"/>
        <v>No</v>
      </c>
      <c r="U80" s="30" t="s">
        <v>38</v>
      </c>
      <c r="V80" s="2"/>
      <c r="W80" s="2"/>
    </row>
    <row r="81" ht="54.75" customHeight="1">
      <c r="A81" s="69">
        <v>44683.0</v>
      </c>
      <c r="B81" s="70">
        <v>0.4131944444444444</v>
      </c>
      <c r="C81" s="71">
        <v>2.5282221E7</v>
      </c>
      <c r="D81" s="71" t="s">
        <v>163</v>
      </c>
      <c r="E81" s="71">
        <v>3.217812386E9</v>
      </c>
      <c r="F81" s="71" t="s">
        <v>32</v>
      </c>
      <c r="G81" s="71" t="s">
        <v>36</v>
      </c>
      <c r="H81" s="71" t="s">
        <v>36</v>
      </c>
      <c r="I81" s="71" t="s">
        <v>36</v>
      </c>
      <c r="J81" s="71" t="s">
        <v>37</v>
      </c>
      <c r="K81" s="71" t="s">
        <v>32</v>
      </c>
      <c r="L81" s="72" t="s">
        <v>32</v>
      </c>
      <c r="M81" s="28" t="str">
        <f t="shared" si="1"/>
        <v>0</v>
      </c>
      <c r="N81" s="28" t="str">
        <f t="shared" si="2"/>
        <v>0</v>
      </c>
      <c r="O81" s="28"/>
      <c r="P81" s="73">
        <f t="shared" si="3"/>
        <v>0</v>
      </c>
      <c r="Q81" s="26" t="str">
        <f t="shared" si="15"/>
        <v/>
      </c>
      <c r="R81" s="74" t="str">
        <f t="shared" si="16"/>
        <v>X</v>
      </c>
      <c r="S81" s="29" t="s">
        <v>38</v>
      </c>
      <c r="T81" s="74" t="str">
        <f t="shared" si="14"/>
        <v>No</v>
      </c>
      <c r="U81" s="30" t="s">
        <v>38</v>
      </c>
      <c r="V81" s="2"/>
      <c r="W81" s="2"/>
    </row>
    <row r="82" ht="54.75" customHeight="1">
      <c r="A82" s="69">
        <v>44683.0</v>
      </c>
      <c r="B82" s="70">
        <v>0.4152777777777778</v>
      </c>
      <c r="C82" s="71">
        <v>1.129520095E9</v>
      </c>
      <c r="D82" s="71" t="s">
        <v>164</v>
      </c>
      <c r="E82" s="71">
        <v>3.205109433E9</v>
      </c>
      <c r="F82" s="71" t="s">
        <v>32</v>
      </c>
      <c r="G82" s="71" t="s">
        <v>32</v>
      </c>
      <c r="H82" s="71" t="s">
        <v>36</v>
      </c>
      <c r="I82" s="71" t="s">
        <v>36</v>
      </c>
      <c r="J82" s="71" t="s">
        <v>37</v>
      </c>
      <c r="K82" s="71" t="s">
        <v>32</v>
      </c>
      <c r="L82" s="72" t="s">
        <v>32</v>
      </c>
      <c r="M82" s="28" t="str">
        <f t="shared" si="1"/>
        <v>0</v>
      </c>
      <c r="N82" s="28" t="str">
        <f t="shared" si="2"/>
        <v>0</v>
      </c>
      <c r="O82" s="28"/>
      <c r="P82" s="73">
        <f t="shared" si="3"/>
        <v>0</v>
      </c>
      <c r="Q82" s="26" t="str">
        <f t="shared" si="15"/>
        <v/>
      </c>
      <c r="R82" s="74" t="str">
        <f t="shared" si="16"/>
        <v>X</v>
      </c>
      <c r="S82" s="29" t="s">
        <v>38</v>
      </c>
      <c r="T82" s="74" t="str">
        <f t="shared" si="14"/>
        <v>No</v>
      </c>
      <c r="U82" s="30" t="s">
        <v>38</v>
      </c>
      <c r="V82" s="2"/>
      <c r="W82" s="2"/>
    </row>
    <row r="83" ht="54.75" customHeight="1">
      <c r="A83" s="69">
        <v>44683.0</v>
      </c>
      <c r="B83" s="70">
        <v>0.4152777777777778</v>
      </c>
      <c r="C83" s="71">
        <v>1.065000894E9</v>
      </c>
      <c r="D83" s="71" t="s">
        <v>165</v>
      </c>
      <c r="E83" s="71"/>
      <c r="F83" s="71" t="s">
        <v>32</v>
      </c>
      <c r="G83" s="71" t="s">
        <v>36</v>
      </c>
      <c r="H83" s="71" t="s">
        <v>36</v>
      </c>
      <c r="I83" s="71" t="s">
        <v>36</v>
      </c>
      <c r="J83" s="71" t="s">
        <v>36</v>
      </c>
      <c r="K83" s="71" t="s">
        <v>32</v>
      </c>
      <c r="L83" s="72" t="s">
        <v>32</v>
      </c>
      <c r="M83" s="28" t="str">
        <f t="shared" si="1"/>
        <v>0</v>
      </c>
      <c r="N83" s="28" t="str">
        <f t="shared" si="2"/>
        <v>0</v>
      </c>
      <c r="O83" s="28"/>
      <c r="P83" s="73">
        <f t="shared" si="3"/>
        <v>0</v>
      </c>
      <c r="Q83" s="26" t="str">
        <f t="shared" si="15"/>
        <v/>
      </c>
      <c r="R83" s="74" t="str">
        <f t="shared" si="16"/>
        <v>X</v>
      </c>
      <c r="S83" s="29" t="s">
        <v>38</v>
      </c>
      <c r="T83" s="74" t="str">
        <f t="shared" si="14"/>
        <v>No</v>
      </c>
      <c r="U83" s="30" t="s">
        <v>38</v>
      </c>
      <c r="V83" s="2"/>
      <c r="W83" s="2"/>
    </row>
    <row r="84" ht="54.75" customHeight="1">
      <c r="A84" s="69">
        <v>44683.0</v>
      </c>
      <c r="B84" s="70">
        <v>0.41597222222222224</v>
      </c>
      <c r="C84" s="71">
        <v>1.082860663E9</v>
      </c>
      <c r="D84" s="71" t="s">
        <v>166</v>
      </c>
      <c r="E84" s="71">
        <v>3.006449173E9</v>
      </c>
      <c r="F84" s="71" t="s">
        <v>32</v>
      </c>
      <c r="G84" s="71" t="s">
        <v>36</v>
      </c>
      <c r="H84" s="71" t="s">
        <v>36</v>
      </c>
      <c r="I84" s="71" t="s">
        <v>36</v>
      </c>
      <c r="J84" s="71" t="s">
        <v>37</v>
      </c>
      <c r="K84" s="71" t="s">
        <v>32</v>
      </c>
      <c r="L84" s="72" t="s">
        <v>36</v>
      </c>
      <c r="M84" s="28" t="str">
        <f t="shared" si="1"/>
        <v>0</v>
      </c>
      <c r="N84" s="28" t="str">
        <f t="shared" si="2"/>
        <v>0</v>
      </c>
      <c r="O84" s="28"/>
      <c r="P84" s="73">
        <f t="shared" si="3"/>
        <v>0</v>
      </c>
      <c r="Q84" s="26" t="str">
        <f t="shared" si="15"/>
        <v/>
      </c>
      <c r="R84" s="74" t="str">
        <f t="shared" si="16"/>
        <v>X</v>
      </c>
      <c r="S84" s="29" t="s">
        <v>38</v>
      </c>
      <c r="T84" s="74" t="str">
        <f t="shared" si="14"/>
        <v>No</v>
      </c>
      <c r="U84" s="30" t="s">
        <v>38</v>
      </c>
      <c r="V84" s="2"/>
      <c r="W84" s="2"/>
    </row>
    <row r="85" ht="54.75" customHeight="1">
      <c r="A85" s="69">
        <v>44683.0</v>
      </c>
      <c r="B85" s="70">
        <v>0.4173611111111111</v>
      </c>
      <c r="C85" s="71">
        <v>1.087997913E9</v>
      </c>
      <c r="D85" s="71" t="s">
        <v>167</v>
      </c>
      <c r="E85" s="71">
        <v>3.106066231E9</v>
      </c>
      <c r="F85" s="71" t="s">
        <v>32</v>
      </c>
      <c r="G85" s="71" t="s">
        <v>32</v>
      </c>
      <c r="H85" s="71" t="s">
        <v>36</v>
      </c>
      <c r="I85" s="71" t="s">
        <v>36</v>
      </c>
      <c r="J85" s="71" t="s">
        <v>37</v>
      </c>
      <c r="K85" s="71" t="s">
        <v>36</v>
      </c>
      <c r="L85" s="72" t="s">
        <v>36</v>
      </c>
      <c r="M85" s="28" t="str">
        <f t="shared" si="1"/>
        <v>0</v>
      </c>
      <c r="N85" s="28" t="str">
        <f t="shared" si="2"/>
        <v>0</v>
      </c>
      <c r="O85" s="28"/>
      <c r="P85" s="73">
        <f t="shared" si="3"/>
        <v>0</v>
      </c>
      <c r="Q85" s="26" t="str">
        <f t="shared" si="15"/>
        <v/>
      </c>
      <c r="R85" s="74" t="str">
        <f t="shared" si="16"/>
        <v>X</v>
      </c>
      <c r="S85" s="29" t="s">
        <v>38</v>
      </c>
      <c r="T85" s="74" t="str">
        <f t="shared" si="14"/>
        <v>No</v>
      </c>
      <c r="U85" s="30" t="s">
        <v>38</v>
      </c>
      <c r="V85" s="2"/>
      <c r="W85" s="2"/>
    </row>
    <row r="86" ht="54.75" customHeight="1">
      <c r="A86" s="69">
        <v>44683.0</v>
      </c>
      <c r="B86" s="70">
        <v>0.42291666666666666</v>
      </c>
      <c r="C86" s="71">
        <v>1.053665408E9</v>
      </c>
      <c r="D86" s="71" t="s">
        <v>168</v>
      </c>
      <c r="E86" s="71">
        <v>3.115804256E9</v>
      </c>
      <c r="F86" s="71" t="s">
        <v>32</v>
      </c>
      <c r="G86" s="71" t="s">
        <v>32</v>
      </c>
      <c r="H86" s="71" t="s">
        <v>36</v>
      </c>
      <c r="I86" s="71" t="s">
        <v>36</v>
      </c>
      <c r="J86" s="71" t="s">
        <v>37</v>
      </c>
      <c r="K86" s="71" t="s">
        <v>32</v>
      </c>
      <c r="L86" s="72" t="s">
        <v>36</v>
      </c>
      <c r="M86" s="28" t="str">
        <f t="shared" si="1"/>
        <v>0</v>
      </c>
      <c r="N86" s="28" t="str">
        <f t="shared" si="2"/>
        <v>0</v>
      </c>
      <c r="O86" s="28"/>
      <c r="P86" s="73">
        <f t="shared" si="3"/>
        <v>0</v>
      </c>
      <c r="Q86" s="26" t="str">
        <f t="shared" si="15"/>
        <v/>
      </c>
      <c r="R86" s="74" t="str">
        <f t="shared" si="16"/>
        <v>X</v>
      </c>
      <c r="S86" s="29" t="s">
        <v>38</v>
      </c>
      <c r="T86" s="74" t="str">
        <f t="shared" si="14"/>
        <v>No</v>
      </c>
      <c r="U86" s="30" t="s">
        <v>38</v>
      </c>
      <c r="V86" s="2"/>
      <c r="W86" s="2"/>
    </row>
    <row r="87" ht="54.75" customHeight="1">
      <c r="A87" s="69">
        <v>44683.0</v>
      </c>
      <c r="B87" s="70">
        <v>0.425</v>
      </c>
      <c r="C87" s="71">
        <v>1.077012214E9</v>
      </c>
      <c r="D87" s="71" t="s">
        <v>169</v>
      </c>
      <c r="E87" s="71">
        <v>3.12400606E9</v>
      </c>
      <c r="F87" s="71" t="s">
        <v>32</v>
      </c>
      <c r="G87" s="71" t="s">
        <v>36</v>
      </c>
      <c r="H87" s="71" t="s">
        <v>36</v>
      </c>
      <c r="I87" s="71" t="s">
        <v>36</v>
      </c>
      <c r="J87" s="71" t="s">
        <v>37</v>
      </c>
      <c r="K87" s="71" t="s">
        <v>32</v>
      </c>
      <c r="L87" s="72" t="s">
        <v>32</v>
      </c>
      <c r="M87" s="28" t="str">
        <f t="shared" si="1"/>
        <v>0</v>
      </c>
      <c r="N87" s="28" t="str">
        <f t="shared" si="2"/>
        <v>0</v>
      </c>
      <c r="O87" s="28"/>
      <c r="P87" s="73">
        <f t="shared" si="3"/>
        <v>0</v>
      </c>
      <c r="Q87" s="26" t="str">
        <f t="shared" si="15"/>
        <v/>
      </c>
      <c r="R87" s="74" t="str">
        <f t="shared" si="16"/>
        <v>X</v>
      </c>
      <c r="S87" s="29" t="s">
        <v>38</v>
      </c>
      <c r="T87" s="74" t="str">
        <f t="shared" si="14"/>
        <v>No</v>
      </c>
      <c r="U87" s="30" t="s">
        <v>38</v>
      </c>
      <c r="V87" s="2"/>
      <c r="W87" s="2"/>
    </row>
    <row r="88" ht="54.75" customHeight="1">
      <c r="A88" s="69">
        <v>44683.0</v>
      </c>
      <c r="B88" s="70">
        <v>0.4375</v>
      </c>
      <c r="C88" s="71">
        <v>7727078.0</v>
      </c>
      <c r="D88" s="71" t="s">
        <v>170</v>
      </c>
      <c r="E88" s="71">
        <v>3.138482361E9</v>
      </c>
      <c r="F88" s="71" t="s">
        <v>32</v>
      </c>
      <c r="G88" s="71" t="s">
        <v>36</v>
      </c>
      <c r="H88" s="71" t="s">
        <v>36</v>
      </c>
      <c r="I88" s="71" t="s">
        <v>36</v>
      </c>
      <c r="J88" s="71" t="s">
        <v>37</v>
      </c>
      <c r="K88" s="71" t="s">
        <v>36</v>
      </c>
      <c r="L88" s="72" t="s">
        <v>32</v>
      </c>
      <c r="M88" s="28" t="str">
        <f t="shared" si="1"/>
        <v>0</v>
      </c>
      <c r="N88" s="28" t="str">
        <f t="shared" si="2"/>
        <v>0</v>
      </c>
      <c r="O88" s="28"/>
      <c r="P88" s="73">
        <f t="shared" si="3"/>
        <v>0</v>
      </c>
      <c r="Q88" s="26" t="str">
        <f t="shared" si="15"/>
        <v/>
      </c>
      <c r="R88" s="74" t="str">
        <f t="shared" si="16"/>
        <v>X</v>
      </c>
      <c r="S88" s="29" t="s">
        <v>38</v>
      </c>
      <c r="T88" s="74" t="str">
        <f t="shared" si="14"/>
        <v>No</v>
      </c>
      <c r="U88" s="30" t="s">
        <v>38</v>
      </c>
      <c r="V88" s="2"/>
      <c r="W88" s="2"/>
    </row>
    <row r="89" ht="54.75" customHeight="1">
      <c r="A89" s="69">
        <v>44683.0</v>
      </c>
      <c r="B89" s="70">
        <v>0.44305555555555554</v>
      </c>
      <c r="C89" s="71">
        <v>2.5776175E7</v>
      </c>
      <c r="D89" s="71" t="s">
        <v>171</v>
      </c>
      <c r="E89" s="71">
        <v>3.006319298E9</v>
      </c>
      <c r="F89" s="71" t="s">
        <v>32</v>
      </c>
      <c r="G89" s="71" t="s">
        <v>36</v>
      </c>
      <c r="H89" s="71" t="s">
        <v>36</v>
      </c>
      <c r="I89" s="71" t="s">
        <v>36</v>
      </c>
      <c r="J89" s="71" t="s">
        <v>37</v>
      </c>
      <c r="K89" s="71" t="s">
        <v>32</v>
      </c>
      <c r="L89" s="72" t="s">
        <v>32</v>
      </c>
      <c r="M89" s="28" t="str">
        <f t="shared" si="1"/>
        <v>0</v>
      </c>
      <c r="N89" s="28" t="str">
        <f t="shared" si="2"/>
        <v>0</v>
      </c>
      <c r="O89" s="28"/>
      <c r="P89" s="73">
        <f t="shared" si="3"/>
        <v>0</v>
      </c>
      <c r="Q89" s="26" t="str">
        <f t="shared" si="15"/>
        <v/>
      </c>
      <c r="R89" s="74" t="str">
        <f t="shared" si="16"/>
        <v>X</v>
      </c>
      <c r="S89" s="29" t="s">
        <v>38</v>
      </c>
      <c r="T89" s="74" t="str">
        <f t="shared" si="14"/>
        <v>No</v>
      </c>
      <c r="U89" s="30" t="s">
        <v>38</v>
      </c>
      <c r="V89" s="2"/>
      <c r="W89" s="2"/>
    </row>
    <row r="90" ht="54.75" customHeight="1">
      <c r="A90" s="69">
        <v>44683.0</v>
      </c>
      <c r="B90" s="70">
        <v>0.45208333333333334</v>
      </c>
      <c r="C90" s="71">
        <v>1.087558705E9</v>
      </c>
      <c r="D90" s="71" t="s">
        <v>172</v>
      </c>
      <c r="E90" s="71">
        <v>3.204123157E9</v>
      </c>
      <c r="F90" s="71" t="s">
        <v>32</v>
      </c>
      <c r="G90" s="71" t="s">
        <v>36</v>
      </c>
      <c r="H90" s="71" t="s">
        <v>36</v>
      </c>
      <c r="I90" s="71" t="s">
        <v>36</v>
      </c>
      <c r="J90" s="71" t="s">
        <v>32</v>
      </c>
      <c r="K90" s="71" t="s">
        <v>32</v>
      </c>
      <c r="L90" s="72" t="s">
        <v>36</v>
      </c>
      <c r="M90" s="28" t="str">
        <f t="shared" si="1"/>
        <v>0</v>
      </c>
      <c r="N90" s="28" t="str">
        <f t="shared" si="2"/>
        <v>0</v>
      </c>
      <c r="O90" s="28"/>
      <c r="P90" s="73">
        <f t="shared" si="3"/>
        <v>0</v>
      </c>
      <c r="Q90" s="26" t="str">
        <f t="shared" si="15"/>
        <v/>
      </c>
      <c r="R90" s="74" t="str">
        <f t="shared" si="16"/>
        <v>X</v>
      </c>
      <c r="S90" s="29" t="s">
        <v>38</v>
      </c>
      <c r="T90" s="74" t="str">
        <f t="shared" si="14"/>
        <v>No</v>
      </c>
      <c r="U90" s="30" t="s">
        <v>38</v>
      </c>
      <c r="V90" s="2"/>
      <c r="W90" s="2"/>
    </row>
    <row r="91" ht="54.75" customHeight="1">
      <c r="A91" s="69">
        <v>44683.0</v>
      </c>
      <c r="B91" s="70">
        <v>0.46805555555555556</v>
      </c>
      <c r="C91" s="71">
        <v>1.090392965E9</v>
      </c>
      <c r="D91" s="71" t="s">
        <v>173</v>
      </c>
      <c r="E91" s="71">
        <v>3.22850932E9</v>
      </c>
      <c r="F91" s="71" t="s">
        <v>32</v>
      </c>
      <c r="G91" s="71" t="s">
        <v>32</v>
      </c>
      <c r="H91" s="71" t="s">
        <v>36</v>
      </c>
      <c r="I91" s="71" t="s">
        <v>36</v>
      </c>
      <c r="J91" s="71" t="s">
        <v>32</v>
      </c>
      <c r="K91" s="71" t="s">
        <v>32</v>
      </c>
      <c r="L91" s="72" t="s">
        <v>36</v>
      </c>
      <c r="M91" s="28" t="str">
        <f t="shared" si="1"/>
        <v>0</v>
      </c>
      <c r="N91" s="28" t="str">
        <f t="shared" si="2"/>
        <v>0</v>
      </c>
      <c r="O91" s="28"/>
      <c r="P91" s="73">
        <f t="shared" si="3"/>
        <v>0</v>
      </c>
      <c r="Q91" s="26" t="str">
        <f t="shared" si="15"/>
        <v/>
      </c>
      <c r="R91" s="74" t="str">
        <f t="shared" si="16"/>
        <v>X</v>
      </c>
      <c r="S91" s="29" t="s">
        <v>38</v>
      </c>
      <c r="T91" s="74" t="str">
        <f t="shared" si="14"/>
        <v>No</v>
      </c>
      <c r="U91" s="30" t="s">
        <v>38</v>
      </c>
      <c r="V91" s="2"/>
      <c r="W91" s="2"/>
    </row>
    <row r="92" ht="54.75" customHeight="1">
      <c r="A92" s="69">
        <v>44683.0</v>
      </c>
      <c r="B92" s="70">
        <v>0.46875</v>
      </c>
      <c r="C92" s="71">
        <v>5.2339511E7</v>
      </c>
      <c r="D92" s="71" t="s">
        <v>174</v>
      </c>
      <c r="E92" s="71">
        <v>3.132451555E9</v>
      </c>
      <c r="F92" s="71" t="s">
        <v>32</v>
      </c>
      <c r="G92" s="71" t="s">
        <v>36</v>
      </c>
      <c r="H92" s="71" t="s">
        <v>36</v>
      </c>
      <c r="I92" s="71" t="s">
        <v>36</v>
      </c>
      <c r="J92" s="71" t="s">
        <v>37</v>
      </c>
      <c r="K92" s="71" t="s">
        <v>36</v>
      </c>
      <c r="L92" s="72" t="s">
        <v>36</v>
      </c>
      <c r="M92" s="28" t="str">
        <f t="shared" si="1"/>
        <v>0</v>
      </c>
      <c r="N92" s="28" t="str">
        <f t="shared" si="2"/>
        <v>0</v>
      </c>
      <c r="O92" s="28"/>
      <c r="P92" s="73">
        <f t="shared" si="3"/>
        <v>0</v>
      </c>
      <c r="Q92" s="26" t="str">
        <f t="shared" si="15"/>
        <v/>
      </c>
      <c r="R92" s="74" t="str">
        <f t="shared" si="16"/>
        <v>X</v>
      </c>
      <c r="S92" s="29" t="s">
        <v>38</v>
      </c>
      <c r="T92" s="74" t="str">
        <f t="shared" si="14"/>
        <v>No</v>
      </c>
      <c r="U92" s="30" t="s">
        <v>38</v>
      </c>
      <c r="V92" s="2"/>
      <c r="W92" s="2"/>
    </row>
    <row r="93" ht="54.75" customHeight="1">
      <c r="A93" s="69">
        <v>44683.0</v>
      </c>
      <c r="B93" s="70">
        <v>0.49444444444444446</v>
      </c>
      <c r="C93" s="71">
        <v>1.020714467E9</v>
      </c>
      <c r="D93" s="71" t="s">
        <v>175</v>
      </c>
      <c r="E93" s="71">
        <v>3.207210152E9</v>
      </c>
      <c r="F93" s="71" t="s">
        <v>32</v>
      </c>
      <c r="G93" s="71" t="s">
        <v>32</v>
      </c>
      <c r="H93" s="71" t="s">
        <v>36</v>
      </c>
      <c r="I93" s="71" t="s">
        <v>36</v>
      </c>
      <c r="J93" s="71" t="s">
        <v>37</v>
      </c>
      <c r="K93" s="71" t="s">
        <v>32</v>
      </c>
      <c r="L93" s="72" t="s">
        <v>36</v>
      </c>
      <c r="M93" s="28" t="str">
        <f t="shared" si="1"/>
        <v>0</v>
      </c>
      <c r="N93" s="28" t="str">
        <f t="shared" si="2"/>
        <v>0</v>
      </c>
      <c r="O93" s="28"/>
      <c r="P93" s="73">
        <f t="shared" si="3"/>
        <v>0</v>
      </c>
      <c r="Q93" s="26" t="str">
        <f t="shared" si="15"/>
        <v/>
      </c>
      <c r="R93" s="74" t="str">
        <f t="shared" si="16"/>
        <v>X</v>
      </c>
      <c r="S93" s="29" t="s">
        <v>38</v>
      </c>
      <c r="T93" s="74" t="str">
        <f t="shared" si="14"/>
        <v>No</v>
      </c>
      <c r="U93" s="30" t="s">
        <v>38</v>
      </c>
      <c r="V93" s="2"/>
      <c r="W93" s="2"/>
    </row>
    <row r="94" ht="54.75" customHeight="1">
      <c r="A94" s="69">
        <v>44683.0</v>
      </c>
      <c r="B94" s="70">
        <v>0.5618055555555556</v>
      </c>
      <c r="C94" s="71">
        <v>8.0163799E7</v>
      </c>
      <c r="D94" s="71" t="s">
        <v>176</v>
      </c>
      <c r="E94" s="71"/>
      <c r="F94" s="71" t="s">
        <v>32</v>
      </c>
      <c r="G94" s="71" t="s">
        <v>32</v>
      </c>
      <c r="H94" s="71" t="s">
        <v>36</v>
      </c>
      <c r="I94" s="71" t="s">
        <v>36</v>
      </c>
      <c r="J94" s="71" t="s">
        <v>37</v>
      </c>
      <c r="K94" s="71" t="s">
        <v>36</v>
      </c>
      <c r="L94" s="72" t="s">
        <v>36</v>
      </c>
      <c r="M94" s="28" t="str">
        <f t="shared" si="1"/>
        <v>0</v>
      </c>
      <c r="N94" s="28" t="str">
        <f t="shared" si="2"/>
        <v>0</v>
      </c>
      <c r="O94" s="28"/>
      <c r="P94" s="73">
        <f t="shared" si="3"/>
        <v>0</v>
      </c>
      <c r="Q94" s="26" t="str">
        <f t="shared" si="15"/>
        <v/>
      </c>
      <c r="R94" s="74" t="str">
        <f t="shared" si="16"/>
        <v>X</v>
      </c>
      <c r="S94" s="29" t="s">
        <v>38</v>
      </c>
      <c r="T94" s="74" t="str">
        <f t="shared" si="14"/>
        <v>No</v>
      </c>
      <c r="U94" s="30" t="s">
        <v>38</v>
      </c>
      <c r="V94" s="2"/>
      <c r="W94" s="2"/>
    </row>
    <row r="95" ht="54.75" customHeight="1">
      <c r="A95" s="69">
        <v>44683.0</v>
      </c>
      <c r="B95" s="116">
        <v>0.5930555555555556</v>
      </c>
      <c r="C95" s="71">
        <v>1.032462664E9</v>
      </c>
      <c r="D95" s="71" t="s">
        <v>177</v>
      </c>
      <c r="E95" s="71">
        <v>3.057581737E9</v>
      </c>
      <c r="F95" s="71" t="s">
        <v>32</v>
      </c>
      <c r="G95" s="71" t="s">
        <v>32</v>
      </c>
      <c r="H95" s="71" t="s">
        <v>36</v>
      </c>
      <c r="I95" s="71" t="s">
        <v>36</v>
      </c>
      <c r="J95" s="71" t="s">
        <v>37</v>
      </c>
      <c r="K95" s="71" t="s">
        <v>36</v>
      </c>
      <c r="L95" s="72" t="s">
        <v>32</v>
      </c>
      <c r="M95" s="28" t="str">
        <f t="shared" si="1"/>
        <v>0</v>
      </c>
      <c r="N95" s="28" t="str">
        <f t="shared" si="2"/>
        <v>0</v>
      </c>
      <c r="O95" s="28"/>
      <c r="P95" s="73">
        <f t="shared" si="3"/>
        <v>0</v>
      </c>
      <c r="Q95" s="26" t="str">
        <f t="shared" si="15"/>
        <v/>
      </c>
      <c r="R95" s="74" t="str">
        <f t="shared" si="16"/>
        <v>X</v>
      </c>
      <c r="S95" s="29" t="s">
        <v>38</v>
      </c>
      <c r="T95" s="74" t="str">
        <f t="shared" si="14"/>
        <v>No</v>
      </c>
      <c r="U95" s="30" t="s">
        <v>38</v>
      </c>
      <c r="V95" s="2"/>
      <c r="W95" s="2"/>
    </row>
    <row r="96" ht="54.75" customHeight="1">
      <c r="A96" s="69">
        <v>44683.0</v>
      </c>
      <c r="B96" s="70">
        <v>0.68125</v>
      </c>
      <c r="C96" s="71">
        <v>1.082863025E9</v>
      </c>
      <c r="D96" s="71" t="s">
        <v>178</v>
      </c>
      <c r="E96" s="71">
        <v>3.23451481E9</v>
      </c>
      <c r="F96" s="71" t="s">
        <v>32</v>
      </c>
      <c r="G96" s="71" t="s">
        <v>36</v>
      </c>
      <c r="H96" s="71" t="s">
        <v>36</v>
      </c>
      <c r="I96" s="71" t="s">
        <v>36</v>
      </c>
      <c r="J96" s="71" t="s">
        <v>36</v>
      </c>
      <c r="K96" s="71" t="s">
        <v>36</v>
      </c>
      <c r="L96" s="72" t="s">
        <v>36</v>
      </c>
      <c r="M96" s="28" t="str">
        <f t="shared" si="1"/>
        <v>0</v>
      </c>
      <c r="N96" s="28" t="str">
        <f t="shared" si="2"/>
        <v>0</v>
      </c>
      <c r="O96" s="28"/>
      <c r="P96" s="73">
        <f t="shared" si="3"/>
        <v>0</v>
      </c>
      <c r="Q96" s="26" t="str">
        <f t="shared" si="15"/>
        <v/>
      </c>
      <c r="R96" s="74" t="str">
        <f t="shared" si="16"/>
        <v>X</v>
      </c>
      <c r="S96" s="29" t="s">
        <v>38</v>
      </c>
      <c r="T96" s="74" t="str">
        <f t="shared" si="14"/>
        <v>No</v>
      </c>
      <c r="U96" s="30" t="s">
        <v>38</v>
      </c>
      <c r="V96" s="2"/>
      <c r="W96" s="2"/>
    </row>
    <row r="97" ht="54.75" customHeight="1">
      <c r="A97" s="69">
        <v>44683.0</v>
      </c>
      <c r="B97" s="70">
        <v>0.8347222222222223</v>
      </c>
      <c r="C97" s="71">
        <v>1.087490444E9</v>
      </c>
      <c r="D97" s="71" t="s">
        <v>179</v>
      </c>
      <c r="E97" s="71">
        <v>3.147311272E9</v>
      </c>
      <c r="F97" s="71" t="s">
        <v>32</v>
      </c>
      <c r="G97" s="71" t="s">
        <v>36</v>
      </c>
      <c r="H97" s="71" t="s">
        <v>36</v>
      </c>
      <c r="I97" s="71" t="s">
        <v>36</v>
      </c>
      <c r="J97" s="71" t="s">
        <v>37</v>
      </c>
      <c r="K97" s="71" t="s">
        <v>32</v>
      </c>
      <c r="L97" s="72" t="s">
        <v>36</v>
      </c>
      <c r="M97" s="28" t="str">
        <f t="shared" si="1"/>
        <v>0</v>
      </c>
      <c r="N97" s="28" t="str">
        <f t="shared" si="2"/>
        <v>0</v>
      </c>
      <c r="O97" s="28"/>
      <c r="P97" s="73">
        <f t="shared" si="3"/>
        <v>0</v>
      </c>
      <c r="Q97" s="26" t="str">
        <f t="shared" si="15"/>
        <v/>
      </c>
      <c r="R97" s="74" t="str">
        <f t="shared" si="16"/>
        <v>X</v>
      </c>
      <c r="S97" s="29" t="s">
        <v>38</v>
      </c>
      <c r="T97" s="74" t="str">
        <f t="shared" si="14"/>
        <v>No</v>
      </c>
      <c r="U97" s="30" t="s">
        <v>38</v>
      </c>
      <c r="V97" s="2"/>
      <c r="W97" s="2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"/>
      <c r="P98" s="2"/>
      <c r="Q98" s="2"/>
      <c r="R98" s="2"/>
      <c r="S98" s="2"/>
      <c r="T98" s="2"/>
      <c r="U98" s="2"/>
      <c r="V98" s="2"/>
      <c r="W98" s="2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"/>
      <c r="P99" s="2"/>
      <c r="Q99" s="2"/>
      <c r="R99" s="2"/>
      <c r="S99" s="2"/>
      <c r="T99" s="2"/>
      <c r="U99" s="2"/>
      <c r="V99" s="2"/>
      <c r="W99" s="2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"/>
      <c r="P100" s="2"/>
      <c r="Q100" s="2"/>
      <c r="R100" s="2"/>
      <c r="S100" s="2"/>
      <c r="T100" s="2"/>
      <c r="U100" s="2"/>
      <c r="V100" s="2"/>
      <c r="W100" s="2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"/>
      <c r="P101" s="2"/>
      <c r="Q101" s="2"/>
      <c r="R101" s="2"/>
      <c r="S101" s="2"/>
      <c r="T101" s="2"/>
      <c r="U101" s="2"/>
      <c r="V101" s="2"/>
      <c r="W101" s="2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"/>
      <c r="P102" s="2"/>
      <c r="Q102" s="2"/>
      <c r="R102" s="2"/>
      <c r="S102" s="2"/>
      <c r="T102" s="2"/>
      <c r="U102" s="2"/>
      <c r="V102" s="2"/>
      <c r="W102" s="2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"/>
      <c r="P103" s="2"/>
      <c r="Q103" s="2"/>
      <c r="R103" s="2"/>
      <c r="S103" s="2"/>
      <c r="T103" s="2"/>
      <c r="U103" s="2"/>
      <c r="V103" s="2"/>
      <c r="W103" s="2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"/>
      <c r="P104" s="2"/>
      <c r="Q104" s="2"/>
      <c r="R104" s="2"/>
      <c r="S104" s="2"/>
      <c r="T104" s="2"/>
      <c r="U104" s="2"/>
      <c r="V104" s="2"/>
      <c r="W104" s="2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"/>
      <c r="P105" s="2"/>
      <c r="Q105" s="2"/>
      <c r="R105" s="2"/>
      <c r="S105" s="2"/>
      <c r="T105" s="2"/>
      <c r="U105" s="2"/>
      <c r="V105" s="2"/>
      <c r="W105" s="2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"/>
      <c r="P106" s="2"/>
      <c r="Q106" s="2"/>
      <c r="R106" s="2"/>
      <c r="S106" s="2"/>
      <c r="T106" s="2"/>
      <c r="U106" s="2"/>
      <c r="V106" s="2"/>
      <c r="W106" s="2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"/>
      <c r="P107" s="2"/>
      <c r="Q107" s="2"/>
      <c r="R107" s="2"/>
      <c r="S107" s="2"/>
      <c r="T107" s="2"/>
      <c r="U107" s="2"/>
      <c r="V107" s="2"/>
      <c r="W107" s="2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"/>
      <c r="P108" s="2"/>
      <c r="Q108" s="2"/>
      <c r="R108" s="2"/>
      <c r="S108" s="2"/>
      <c r="T108" s="2"/>
      <c r="U108" s="2"/>
      <c r="V108" s="2"/>
      <c r="W108" s="2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"/>
      <c r="P109" s="2"/>
      <c r="Q109" s="2"/>
      <c r="R109" s="2"/>
      <c r="S109" s="2"/>
      <c r="T109" s="2"/>
      <c r="U109" s="2"/>
      <c r="V109" s="2"/>
      <c r="W109" s="2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"/>
      <c r="P110" s="2"/>
      <c r="Q110" s="2"/>
      <c r="R110" s="2"/>
      <c r="S110" s="2"/>
      <c r="T110" s="2"/>
      <c r="U110" s="2"/>
      <c r="V110" s="2"/>
      <c r="W110" s="2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"/>
      <c r="P111" s="2"/>
      <c r="Q111" s="2"/>
      <c r="R111" s="2"/>
      <c r="S111" s="2"/>
      <c r="T111" s="2"/>
      <c r="U111" s="2"/>
      <c r="V111" s="2"/>
      <c r="W111" s="2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"/>
      <c r="P112" s="2"/>
      <c r="Q112" s="2"/>
      <c r="R112" s="2"/>
      <c r="S112" s="2"/>
      <c r="T112" s="2"/>
      <c r="U112" s="2"/>
      <c r="V112" s="2"/>
      <c r="W112" s="2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"/>
      <c r="P113" s="2"/>
      <c r="Q113" s="2"/>
      <c r="R113" s="2"/>
      <c r="S113" s="2"/>
      <c r="T113" s="2"/>
      <c r="U113" s="2"/>
      <c r="V113" s="2"/>
      <c r="W113" s="2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"/>
      <c r="P114" s="2"/>
      <c r="Q114" s="2"/>
      <c r="R114" s="2"/>
      <c r="S114" s="2"/>
      <c r="T114" s="2"/>
      <c r="U114" s="2"/>
      <c r="V114" s="2"/>
      <c r="W114" s="2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"/>
      <c r="P115" s="2"/>
      <c r="Q115" s="2"/>
      <c r="R115" s="2"/>
      <c r="S115" s="2"/>
      <c r="T115" s="2"/>
      <c r="U115" s="2"/>
      <c r="V115" s="2"/>
      <c r="W115" s="2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"/>
      <c r="P116" s="2"/>
      <c r="Q116" s="2"/>
      <c r="R116" s="2"/>
      <c r="S116" s="2"/>
      <c r="T116" s="2"/>
      <c r="U116" s="2"/>
      <c r="V116" s="2"/>
      <c r="W116" s="2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"/>
      <c r="P117" s="2"/>
      <c r="Q117" s="2"/>
      <c r="R117" s="2"/>
      <c r="S117" s="2"/>
      <c r="T117" s="2"/>
      <c r="U117" s="2"/>
      <c r="V117" s="2"/>
      <c r="W117" s="2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"/>
      <c r="P118" s="2"/>
      <c r="Q118" s="2"/>
      <c r="R118" s="2"/>
      <c r="S118" s="2"/>
      <c r="T118" s="2"/>
      <c r="U118" s="2"/>
      <c r="V118" s="2"/>
      <c r="W118" s="2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"/>
      <c r="P119" s="2"/>
      <c r="Q119" s="2"/>
      <c r="R119" s="2"/>
      <c r="S119" s="2"/>
      <c r="T119" s="2"/>
      <c r="U119" s="2"/>
      <c r="V119" s="2"/>
      <c r="W119" s="2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"/>
      <c r="P120" s="2"/>
      <c r="Q120" s="2"/>
      <c r="R120" s="2"/>
      <c r="S120" s="2"/>
      <c r="T120" s="2"/>
      <c r="U120" s="2"/>
      <c r="V120" s="2"/>
      <c r="W120" s="2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"/>
      <c r="P121" s="2"/>
      <c r="Q121" s="2"/>
      <c r="R121" s="2"/>
      <c r="S121" s="2"/>
      <c r="T121" s="2"/>
      <c r="U121" s="2"/>
      <c r="V121" s="2"/>
      <c r="W121" s="2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"/>
      <c r="P122" s="2"/>
      <c r="Q122" s="2"/>
      <c r="R122" s="2"/>
      <c r="S122" s="2"/>
      <c r="T122" s="2"/>
      <c r="U122" s="2"/>
      <c r="V122" s="2"/>
      <c r="W122" s="2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"/>
      <c r="P123" s="2"/>
      <c r="Q123" s="2"/>
      <c r="R123" s="2"/>
      <c r="S123" s="2"/>
      <c r="T123" s="2"/>
      <c r="U123" s="2"/>
      <c r="V123" s="2"/>
      <c r="W123" s="2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"/>
      <c r="P124" s="2"/>
      <c r="Q124" s="2"/>
      <c r="R124" s="2"/>
      <c r="S124" s="2"/>
      <c r="T124" s="2"/>
      <c r="U124" s="2"/>
      <c r="V124" s="2"/>
      <c r="W124" s="2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"/>
      <c r="P125" s="2"/>
      <c r="Q125" s="2"/>
      <c r="R125" s="2"/>
      <c r="S125" s="2"/>
      <c r="T125" s="2"/>
      <c r="U125" s="2"/>
      <c r="V125" s="2"/>
      <c r="W125" s="2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"/>
      <c r="P126" s="2"/>
      <c r="Q126" s="2"/>
      <c r="R126" s="2"/>
      <c r="S126" s="2"/>
      <c r="T126" s="2"/>
      <c r="U126" s="2"/>
      <c r="V126" s="2"/>
      <c r="W126" s="2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"/>
      <c r="P127" s="2"/>
      <c r="Q127" s="2"/>
      <c r="R127" s="2"/>
      <c r="S127" s="2"/>
      <c r="T127" s="2"/>
      <c r="U127" s="2"/>
      <c r="V127" s="2"/>
      <c r="W127" s="2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"/>
      <c r="P128" s="2"/>
      <c r="Q128" s="2"/>
      <c r="R128" s="2"/>
      <c r="S128" s="2"/>
      <c r="T128" s="2"/>
      <c r="U128" s="2"/>
      <c r="V128" s="2"/>
      <c r="W128" s="2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"/>
      <c r="P129" s="2"/>
      <c r="Q129" s="2"/>
      <c r="R129" s="2"/>
      <c r="S129" s="2"/>
      <c r="T129" s="2"/>
      <c r="U129" s="2"/>
      <c r="V129" s="2"/>
      <c r="W129" s="2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"/>
      <c r="P130" s="2"/>
      <c r="Q130" s="2"/>
      <c r="R130" s="2"/>
      <c r="S130" s="2"/>
      <c r="T130" s="2"/>
      <c r="U130" s="2"/>
      <c r="V130" s="2"/>
      <c r="W130" s="2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"/>
      <c r="P131" s="2"/>
      <c r="Q131" s="2"/>
      <c r="R131" s="2"/>
      <c r="S131" s="2"/>
      <c r="T131" s="2"/>
      <c r="U131" s="2"/>
      <c r="V131" s="2"/>
      <c r="W131" s="2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"/>
      <c r="P132" s="2"/>
      <c r="Q132" s="2"/>
      <c r="R132" s="2"/>
      <c r="S132" s="2"/>
      <c r="T132" s="2"/>
      <c r="U132" s="2"/>
      <c r="V132" s="2"/>
      <c r="W132" s="2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"/>
      <c r="P133" s="2"/>
      <c r="Q133" s="2"/>
      <c r="R133" s="2"/>
      <c r="S133" s="2"/>
      <c r="T133" s="2"/>
      <c r="U133" s="2"/>
      <c r="V133" s="2"/>
      <c r="W133" s="2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"/>
      <c r="P134" s="2"/>
      <c r="Q134" s="2"/>
      <c r="R134" s="2"/>
      <c r="S134" s="2"/>
      <c r="T134" s="2"/>
      <c r="U134" s="2"/>
      <c r="V134" s="2"/>
      <c r="W134" s="2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2"/>
      <c r="P135" s="2"/>
      <c r="Q135" s="2"/>
      <c r="R135" s="2"/>
      <c r="S135" s="2"/>
      <c r="T135" s="2"/>
      <c r="U135" s="2"/>
      <c r="V135" s="2"/>
      <c r="W135" s="2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"/>
      <c r="P136" s="2"/>
      <c r="Q136" s="2"/>
      <c r="R136" s="2"/>
      <c r="S136" s="2"/>
      <c r="T136" s="2"/>
      <c r="U136" s="2"/>
      <c r="V136" s="2"/>
      <c r="W136" s="2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"/>
      <c r="P137" s="2"/>
      <c r="Q137" s="2"/>
      <c r="R137" s="2"/>
      <c r="S137" s="2"/>
      <c r="T137" s="2"/>
      <c r="U137" s="2"/>
      <c r="V137" s="2"/>
      <c r="W137" s="2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"/>
      <c r="P138" s="2"/>
      <c r="Q138" s="2"/>
      <c r="R138" s="2"/>
      <c r="S138" s="2"/>
      <c r="T138" s="2"/>
      <c r="U138" s="2"/>
      <c r="V138" s="2"/>
      <c r="W138" s="2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"/>
      <c r="P139" s="2"/>
      <c r="Q139" s="2"/>
      <c r="R139" s="2"/>
      <c r="S139" s="2"/>
      <c r="T139" s="2"/>
      <c r="U139" s="2"/>
      <c r="V139" s="2"/>
      <c r="W139" s="2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2"/>
      <c r="P140" s="2"/>
      <c r="Q140" s="2"/>
      <c r="R140" s="2"/>
      <c r="S140" s="2"/>
      <c r="T140" s="2"/>
      <c r="U140" s="2"/>
      <c r="V140" s="2"/>
      <c r="W140" s="2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2"/>
      <c r="P141" s="2"/>
      <c r="Q141" s="2"/>
      <c r="R141" s="2"/>
      <c r="S141" s="2"/>
      <c r="T141" s="2"/>
      <c r="U141" s="2"/>
      <c r="V141" s="2"/>
      <c r="W141" s="2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2"/>
      <c r="P142" s="2"/>
      <c r="Q142" s="2"/>
      <c r="R142" s="2"/>
      <c r="S142" s="2"/>
      <c r="T142" s="2"/>
      <c r="U142" s="2"/>
      <c r="V142" s="2"/>
      <c r="W142" s="2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2"/>
      <c r="P143" s="2"/>
      <c r="Q143" s="2"/>
      <c r="R143" s="2"/>
      <c r="S143" s="2"/>
      <c r="T143" s="2"/>
      <c r="U143" s="2"/>
      <c r="V143" s="2"/>
      <c r="W143" s="2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2"/>
      <c r="P144" s="2"/>
      <c r="Q144" s="2"/>
      <c r="R144" s="2"/>
      <c r="S144" s="2"/>
      <c r="T144" s="2"/>
      <c r="U144" s="2"/>
      <c r="V144" s="2"/>
      <c r="W144" s="2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2"/>
      <c r="P145" s="2"/>
      <c r="Q145" s="2"/>
      <c r="R145" s="2"/>
      <c r="S145" s="2"/>
      <c r="T145" s="2"/>
      <c r="U145" s="2"/>
      <c r="V145" s="2"/>
      <c r="W145" s="2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2"/>
      <c r="P146" s="2"/>
      <c r="Q146" s="2"/>
      <c r="R146" s="2"/>
      <c r="S146" s="2"/>
      <c r="T146" s="2"/>
      <c r="U146" s="2"/>
      <c r="V146" s="2"/>
      <c r="W146" s="2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2"/>
      <c r="P147" s="2"/>
      <c r="Q147" s="2"/>
      <c r="R147" s="2"/>
      <c r="S147" s="2"/>
      <c r="T147" s="2"/>
      <c r="U147" s="2"/>
      <c r="V147" s="2"/>
      <c r="W147" s="2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2"/>
      <c r="P148" s="2"/>
      <c r="Q148" s="2"/>
      <c r="R148" s="2"/>
      <c r="S148" s="2"/>
      <c r="T148" s="2"/>
      <c r="U148" s="2"/>
      <c r="V148" s="2"/>
      <c r="W148" s="2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2"/>
      <c r="P149" s="2"/>
      <c r="Q149" s="2"/>
      <c r="R149" s="2"/>
      <c r="S149" s="2"/>
      <c r="T149" s="2"/>
      <c r="U149" s="2"/>
      <c r="V149" s="2"/>
      <c r="W149" s="2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2"/>
      <c r="P150" s="2"/>
      <c r="Q150" s="2"/>
      <c r="R150" s="2"/>
      <c r="S150" s="2"/>
      <c r="T150" s="2"/>
      <c r="U150" s="2"/>
      <c r="V150" s="2"/>
      <c r="W150" s="2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2"/>
      <c r="P151" s="2"/>
      <c r="Q151" s="2"/>
      <c r="R151" s="2"/>
      <c r="S151" s="2"/>
      <c r="T151" s="2"/>
      <c r="U151" s="2"/>
      <c r="V151" s="2"/>
      <c r="W151" s="2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2"/>
      <c r="P152" s="2"/>
      <c r="Q152" s="2"/>
      <c r="R152" s="2"/>
      <c r="S152" s="2"/>
      <c r="T152" s="2"/>
      <c r="U152" s="2"/>
      <c r="V152" s="2"/>
      <c r="W152" s="2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2"/>
      <c r="P153" s="2"/>
      <c r="Q153" s="2"/>
      <c r="R153" s="2"/>
      <c r="S153" s="2"/>
      <c r="T153" s="2"/>
      <c r="U153" s="2"/>
      <c r="V153" s="2"/>
      <c r="W153" s="2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2"/>
      <c r="P154" s="2"/>
      <c r="Q154" s="2"/>
      <c r="R154" s="2"/>
      <c r="S154" s="2"/>
      <c r="T154" s="2"/>
      <c r="U154" s="2"/>
      <c r="V154" s="2"/>
      <c r="W154" s="2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2"/>
      <c r="P155" s="2"/>
      <c r="Q155" s="2"/>
      <c r="R155" s="2"/>
      <c r="S155" s="2"/>
      <c r="T155" s="2"/>
      <c r="U155" s="2"/>
      <c r="V155" s="2"/>
      <c r="W155" s="2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2"/>
      <c r="P156" s="2"/>
      <c r="Q156" s="2"/>
      <c r="R156" s="2"/>
      <c r="S156" s="2"/>
      <c r="T156" s="2"/>
      <c r="U156" s="2"/>
      <c r="V156" s="2"/>
      <c r="W156" s="2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2"/>
      <c r="P157" s="2"/>
      <c r="Q157" s="2"/>
      <c r="R157" s="2"/>
      <c r="S157" s="2"/>
      <c r="T157" s="2"/>
      <c r="U157" s="2"/>
      <c r="V157" s="2"/>
      <c r="W157" s="2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2"/>
      <c r="P158" s="2"/>
      <c r="Q158" s="2"/>
      <c r="R158" s="2"/>
      <c r="S158" s="2"/>
      <c r="T158" s="2"/>
      <c r="U158" s="2"/>
      <c r="V158" s="2"/>
      <c r="W158" s="2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2"/>
      <c r="P159" s="2"/>
      <c r="Q159" s="2"/>
      <c r="R159" s="2"/>
      <c r="S159" s="2"/>
      <c r="T159" s="2"/>
      <c r="U159" s="2"/>
      <c r="V159" s="2"/>
      <c r="W159" s="2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2"/>
      <c r="P160" s="2"/>
      <c r="Q160" s="2"/>
      <c r="R160" s="2"/>
      <c r="S160" s="2"/>
      <c r="T160" s="2"/>
      <c r="U160" s="2"/>
      <c r="V160" s="2"/>
      <c r="W160" s="2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2"/>
      <c r="P161" s="2"/>
      <c r="Q161" s="2"/>
      <c r="R161" s="2"/>
      <c r="S161" s="2"/>
      <c r="T161" s="2"/>
      <c r="U161" s="2"/>
      <c r="V161" s="2"/>
      <c r="W161" s="2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2"/>
      <c r="P162" s="2"/>
      <c r="Q162" s="2"/>
      <c r="R162" s="2"/>
      <c r="S162" s="2"/>
      <c r="T162" s="2"/>
      <c r="U162" s="2"/>
      <c r="V162" s="2"/>
      <c r="W162" s="2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2"/>
      <c r="P163" s="2"/>
      <c r="Q163" s="2"/>
      <c r="R163" s="2"/>
      <c r="S163" s="2"/>
      <c r="T163" s="2"/>
      <c r="U163" s="2"/>
      <c r="V163" s="2"/>
      <c r="W163" s="2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2"/>
      <c r="P164" s="2"/>
      <c r="Q164" s="2"/>
      <c r="R164" s="2"/>
      <c r="S164" s="2"/>
      <c r="T164" s="2"/>
      <c r="U164" s="2"/>
      <c r="V164" s="2"/>
      <c r="W164" s="2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2"/>
      <c r="P165" s="2"/>
      <c r="Q165" s="2"/>
      <c r="R165" s="2"/>
      <c r="S165" s="2"/>
      <c r="T165" s="2"/>
      <c r="U165" s="2"/>
      <c r="V165" s="2"/>
      <c r="W165" s="2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2"/>
      <c r="P166" s="2"/>
      <c r="Q166" s="2"/>
      <c r="R166" s="2"/>
      <c r="S166" s="2"/>
      <c r="T166" s="2"/>
      <c r="U166" s="2"/>
      <c r="V166" s="2"/>
      <c r="W166" s="2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2"/>
      <c r="P167" s="2"/>
      <c r="Q167" s="2"/>
      <c r="R167" s="2"/>
      <c r="S167" s="2"/>
      <c r="T167" s="2"/>
      <c r="U167" s="2"/>
      <c r="V167" s="2"/>
      <c r="W167" s="2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2"/>
      <c r="P168" s="2"/>
      <c r="Q168" s="2"/>
      <c r="R168" s="2"/>
      <c r="S168" s="2"/>
      <c r="T168" s="2"/>
      <c r="U168" s="2"/>
      <c r="V168" s="2"/>
      <c r="W168" s="2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2"/>
      <c r="P169" s="2"/>
      <c r="Q169" s="2"/>
      <c r="R169" s="2"/>
      <c r="S169" s="2"/>
      <c r="T169" s="2"/>
      <c r="U169" s="2"/>
      <c r="V169" s="2"/>
      <c r="W169" s="2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2"/>
      <c r="P170" s="2"/>
      <c r="Q170" s="2"/>
      <c r="R170" s="2"/>
      <c r="S170" s="2"/>
      <c r="T170" s="2"/>
      <c r="U170" s="2"/>
      <c r="V170" s="2"/>
      <c r="W170" s="2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2"/>
      <c r="P171" s="2"/>
      <c r="Q171" s="2"/>
      <c r="R171" s="2"/>
      <c r="S171" s="2"/>
      <c r="T171" s="2"/>
      <c r="U171" s="2"/>
      <c r="V171" s="2"/>
      <c r="W171" s="2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2"/>
      <c r="P172" s="2"/>
      <c r="Q172" s="2"/>
      <c r="R172" s="2"/>
      <c r="S172" s="2"/>
      <c r="T172" s="2"/>
      <c r="U172" s="2"/>
      <c r="V172" s="2"/>
      <c r="W172" s="2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2"/>
      <c r="P173" s="2"/>
      <c r="Q173" s="2"/>
      <c r="R173" s="2"/>
      <c r="S173" s="2"/>
      <c r="T173" s="2"/>
      <c r="U173" s="2"/>
      <c r="V173" s="2"/>
      <c r="W173" s="2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2"/>
      <c r="P174" s="2"/>
      <c r="Q174" s="2"/>
      <c r="R174" s="2"/>
      <c r="S174" s="2"/>
      <c r="T174" s="2"/>
      <c r="U174" s="2"/>
      <c r="V174" s="2"/>
      <c r="W174" s="2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2"/>
      <c r="P175" s="2"/>
      <c r="Q175" s="2"/>
      <c r="R175" s="2"/>
      <c r="S175" s="2"/>
      <c r="T175" s="2"/>
      <c r="U175" s="2"/>
      <c r="V175" s="2"/>
      <c r="W175" s="2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2"/>
      <c r="P176" s="2"/>
      <c r="Q176" s="2"/>
      <c r="R176" s="2"/>
      <c r="S176" s="2"/>
      <c r="T176" s="2"/>
      <c r="U176" s="2"/>
      <c r="V176" s="2"/>
      <c r="W176" s="2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2"/>
      <c r="P177" s="2"/>
      <c r="Q177" s="2"/>
      <c r="R177" s="2"/>
      <c r="S177" s="2"/>
      <c r="T177" s="2"/>
      <c r="U177" s="2"/>
      <c r="V177" s="2"/>
      <c r="W177" s="2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2"/>
      <c r="P178" s="2"/>
      <c r="Q178" s="2"/>
      <c r="R178" s="2"/>
      <c r="S178" s="2"/>
      <c r="T178" s="2"/>
      <c r="U178" s="2"/>
      <c r="V178" s="2"/>
      <c r="W178" s="2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2"/>
      <c r="P179" s="2"/>
      <c r="Q179" s="2"/>
      <c r="R179" s="2"/>
      <c r="S179" s="2"/>
      <c r="T179" s="2"/>
      <c r="U179" s="2"/>
      <c r="V179" s="2"/>
      <c r="W179" s="2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2"/>
      <c r="P180" s="2"/>
      <c r="Q180" s="2"/>
      <c r="R180" s="2"/>
      <c r="S180" s="2"/>
      <c r="T180" s="2"/>
      <c r="U180" s="2"/>
      <c r="V180" s="2"/>
      <c r="W180" s="2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2"/>
      <c r="P181" s="2"/>
      <c r="Q181" s="2"/>
      <c r="R181" s="2"/>
      <c r="S181" s="2"/>
      <c r="T181" s="2"/>
      <c r="U181" s="2"/>
      <c r="V181" s="2"/>
      <c r="W181" s="2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2"/>
      <c r="P182" s="2"/>
      <c r="Q182" s="2"/>
      <c r="R182" s="2"/>
      <c r="S182" s="2"/>
      <c r="T182" s="2"/>
      <c r="U182" s="2"/>
      <c r="V182" s="2"/>
      <c r="W182" s="2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2"/>
      <c r="P183" s="2"/>
      <c r="Q183" s="2"/>
      <c r="R183" s="2"/>
      <c r="S183" s="2"/>
      <c r="T183" s="2"/>
      <c r="U183" s="2"/>
      <c r="V183" s="2"/>
      <c r="W183" s="2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2"/>
      <c r="P184" s="2"/>
      <c r="Q184" s="2"/>
      <c r="R184" s="2"/>
      <c r="S184" s="2"/>
      <c r="T184" s="2"/>
      <c r="U184" s="2"/>
      <c r="V184" s="2"/>
      <c r="W184" s="2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2"/>
      <c r="P185" s="2"/>
      <c r="Q185" s="2"/>
      <c r="R185" s="2"/>
      <c r="S185" s="2"/>
      <c r="T185" s="2"/>
      <c r="U185" s="2"/>
      <c r="V185" s="2"/>
      <c r="W185" s="2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2"/>
      <c r="P186" s="2"/>
      <c r="Q186" s="2"/>
      <c r="R186" s="2"/>
      <c r="S186" s="2"/>
      <c r="T186" s="2"/>
      <c r="U186" s="2"/>
      <c r="V186" s="2"/>
      <c r="W186" s="2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2"/>
      <c r="P187" s="2"/>
      <c r="Q187" s="2"/>
      <c r="R187" s="2"/>
      <c r="S187" s="2"/>
      <c r="T187" s="2"/>
      <c r="U187" s="2"/>
      <c r="V187" s="2"/>
      <c r="W187" s="2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2"/>
      <c r="P188" s="2"/>
      <c r="Q188" s="2"/>
      <c r="R188" s="2"/>
      <c r="S188" s="2"/>
      <c r="T188" s="2"/>
      <c r="U188" s="2"/>
      <c r="V188" s="2"/>
      <c r="W188" s="2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2"/>
      <c r="P189" s="2"/>
      <c r="Q189" s="2"/>
      <c r="R189" s="2"/>
      <c r="S189" s="2"/>
      <c r="T189" s="2"/>
      <c r="U189" s="2"/>
      <c r="V189" s="2"/>
      <c r="W189" s="2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2"/>
      <c r="P190" s="2"/>
      <c r="Q190" s="2"/>
      <c r="R190" s="2"/>
      <c r="S190" s="2"/>
      <c r="T190" s="2"/>
      <c r="U190" s="2"/>
      <c r="V190" s="2"/>
      <c r="W190" s="2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2"/>
      <c r="P191" s="2"/>
      <c r="Q191" s="2"/>
      <c r="R191" s="2"/>
      <c r="S191" s="2"/>
      <c r="T191" s="2"/>
      <c r="U191" s="2"/>
      <c r="V191" s="2"/>
      <c r="W191" s="2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2"/>
      <c r="P192" s="2"/>
      <c r="Q192" s="2"/>
      <c r="R192" s="2"/>
      <c r="S192" s="2"/>
      <c r="T192" s="2"/>
      <c r="U192" s="2"/>
      <c r="V192" s="2"/>
      <c r="W192" s="2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2"/>
      <c r="P193" s="2"/>
      <c r="Q193" s="2"/>
      <c r="R193" s="2"/>
      <c r="S193" s="2"/>
      <c r="T193" s="2"/>
      <c r="U193" s="2"/>
      <c r="V193" s="2"/>
      <c r="W193" s="2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2"/>
      <c r="P194" s="2"/>
      <c r="Q194" s="2"/>
      <c r="R194" s="2"/>
      <c r="S194" s="2"/>
      <c r="T194" s="2"/>
      <c r="U194" s="2"/>
      <c r="V194" s="2"/>
      <c r="W194" s="2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2"/>
      <c r="P195" s="2"/>
      <c r="Q195" s="2"/>
      <c r="R195" s="2"/>
      <c r="S195" s="2"/>
      <c r="T195" s="2"/>
      <c r="U195" s="2"/>
      <c r="V195" s="2"/>
      <c r="W195" s="2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2"/>
      <c r="P196" s="2"/>
      <c r="Q196" s="2"/>
      <c r="R196" s="2"/>
      <c r="S196" s="2"/>
      <c r="T196" s="2"/>
      <c r="U196" s="2"/>
      <c r="V196" s="2"/>
      <c r="W196" s="2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2"/>
      <c r="P197" s="2"/>
      <c r="Q197" s="2"/>
      <c r="R197" s="2"/>
      <c r="S197" s="2"/>
      <c r="T197" s="2"/>
      <c r="U197" s="2"/>
      <c r="V197" s="2"/>
      <c r="W197" s="2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2"/>
      <c r="P198" s="2"/>
      <c r="Q198" s="2"/>
      <c r="R198" s="2"/>
      <c r="S198" s="2"/>
      <c r="T198" s="2"/>
      <c r="U198" s="2"/>
      <c r="V198" s="2"/>
      <c r="W198" s="2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2"/>
      <c r="P199" s="2"/>
      <c r="Q199" s="2"/>
      <c r="R199" s="2"/>
      <c r="S199" s="2"/>
      <c r="T199" s="2"/>
      <c r="U199" s="2"/>
      <c r="V199" s="2"/>
      <c r="W199" s="2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2"/>
      <c r="P200" s="2"/>
      <c r="Q200" s="2"/>
      <c r="R200" s="2"/>
      <c r="S200" s="2"/>
      <c r="T200" s="2"/>
      <c r="U200" s="2"/>
      <c r="V200" s="2"/>
      <c r="W200" s="2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2"/>
      <c r="P201" s="2"/>
      <c r="Q201" s="2"/>
      <c r="R201" s="2"/>
      <c r="S201" s="2"/>
      <c r="T201" s="2"/>
      <c r="U201" s="2"/>
      <c r="V201" s="2"/>
      <c r="W201" s="2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2"/>
      <c r="P202" s="2"/>
      <c r="Q202" s="2"/>
      <c r="R202" s="2"/>
      <c r="S202" s="2"/>
      <c r="T202" s="2"/>
      <c r="U202" s="2"/>
      <c r="V202" s="2"/>
      <c r="W202" s="2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2"/>
      <c r="P203" s="2"/>
      <c r="Q203" s="2"/>
      <c r="R203" s="2"/>
      <c r="S203" s="2"/>
      <c r="T203" s="2"/>
      <c r="U203" s="2"/>
      <c r="V203" s="2"/>
      <c r="W203" s="2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2"/>
      <c r="P204" s="2"/>
      <c r="Q204" s="2"/>
      <c r="R204" s="2"/>
      <c r="S204" s="2"/>
      <c r="T204" s="2"/>
      <c r="U204" s="2"/>
      <c r="V204" s="2"/>
      <c r="W204" s="2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2"/>
      <c r="P205" s="2"/>
      <c r="Q205" s="2"/>
      <c r="R205" s="2"/>
      <c r="S205" s="2"/>
      <c r="T205" s="2"/>
      <c r="U205" s="2"/>
      <c r="V205" s="2"/>
      <c r="W205" s="2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2"/>
      <c r="P206" s="2"/>
      <c r="Q206" s="2"/>
      <c r="R206" s="2"/>
      <c r="S206" s="2"/>
      <c r="T206" s="2"/>
      <c r="U206" s="2"/>
      <c r="V206" s="2"/>
      <c r="W206" s="2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2"/>
      <c r="P207" s="2"/>
      <c r="Q207" s="2"/>
      <c r="R207" s="2"/>
      <c r="S207" s="2"/>
      <c r="T207" s="2"/>
      <c r="U207" s="2"/>
      <c r="V207" s="2"/>
      <c r="W207" s="2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2"/>
      <c r="P208" s="2"/>
      <c r="Q208" s="2"/>
      <c r="R208" s="2"/>
      <c r="S208" s="2"/>
      <c r="T208" s="2"/>
      <c r="U208" s="2"/>
      <c r="V208" s="2"/>
      <c r="W208" s="2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2"/>
      <c r="P209" s="2"/>
      <c r="Q209" s="2"/>
      <c r="R209" s="2"/>
      <c r="S209" s="2"/>
      <c r="T209" s="2"/>
      <c r="U209" s="2"/>
      <c r="V209" s="2"/>
      <c r="W209" s="2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2"/>
      <c r="P210" s="2"/>
      <c r="Q210" s="2"/>
      <c r="R210" s="2"/>
      <c r="S210" s="2"/>
      <c r="T210" s="2"/>
      <c r="U210" s="2"/>
      <c r="V210" s="2"/>
      <c r="W210" s="2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2"/>
      <c r="P211" s="2"/>
      <c r="Q211" s="2"/>
      <c r="R211" s="2"/>
      <c r="S211" s="2"/>
      <c r="T211" s="2"/>
      <c r="U211" s="2"/>
      <c r="V211" s="2"/>
      <c r="W211" s="2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2"/>
      <c r="P212" s="2"/>
      <c r="Q212" s="2"/>
      <c r="R212" s="2"/>
      <c r="S212" s="2"/>
      <c r="T212" s="2"/>
      <c r="U212" s="2"/>
      <c r="V212" s="2"/>
      <c r="W212" s="2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2"/>
      <c r="P213" s="2"/>
      <c r="Q213" s="2"/>
      <c r="R213" s="2"/>
      <c r="S213" s="2"/>
      <c r="T213" s="2"/>
      <c r="U213" s="2"/>
      <c r="V213" s="2"/>
      <c r="W213" s="2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2"/>
      <c r="P214" s="2"/>
      <c r="Q214" s="2"/>
      <c r="R214" s="2"/>
      <c r="S214" s="2"/>
      <c r="T214" s="2"/>
      <c r="U214" s="2"/>
      <c r="V214" s="2"/>
      <c r="W214" s="2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2"/>
      <c r="P215" s="2"/>
      <c r="Q215" s="2"/>
      <c r="R215" s="2"/>
      <c r="S215" s="2"/>
      <c r="T215" s="2"/>
      <c r="U215" s="2"/>
      <c r="V215" s="2"/>
      <c r="W215" s="2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2"/>
      <c r="P216" s="2"/>
      <c r="Q216" s="2"/>
      <c r="R216" s="2"/>
      <c r="S216" s="2"/>
      <c r="T216" s="2"/>
      <c r="U216" s="2"/>
      <c r="V216" s="2"/>
      <c r="W216" s="2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2"/>
      <c r="P217" s="2"/>
      <c r="Q217" s="2"/>
      <c r="R217" s="2"/>
      <c r="S217" s="2"/>
      <c r="T217" s="2"/>
      <c r="U217" s="2"/>
      <c r="V217" s="2"/>
      <c r="W217" s="2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2"/>
      <c r="P218" s="2"/>
      <c r="Q218" s="2"/>
      <c r="R218" s="2"/>
      <c r="S218" s="2"/>
      <c r="T218" s="2"/>
      <c r="U218" s="2"/>
      <c r="V218" s="2"/>
      <c r="W218" s="2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2"/>
      <c r="P219" s="2"/>
      <c r="Q219" s="2"/>
      <c r="R219" s="2"/>
      <c r="S219" s="2"/>
      <c r="T219" s="2"/>
      <c r="U219" s="2"/>
      <c r="V219" s="2"/>
      <c r="W219" s="2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2"/>
      <c r="P220" s="2"/>
      <c r="Q220" s="2"/>
      <c r="R220" s="2"/>
      <c r="S220" s="2"/>
      <c r="T220" s="2"/>
      <c r="U220" s="2"/>
      <c r="V220" s="2"/>
      <c r="W220" s="2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2"/>
      <c r="P221" s="2"/>
      <c r="Q221" s="2"/>
      <c r="R221" s="2"/>
      <c r="S221" s="2"/>
      <c r="T221" s="2"/>
      <c r="U221" s="2"/>
      <c r="V221" s="2"/>
      <c r="W221" s="2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2"/>
      <c r="P222" s="2"/>
      <c r="Q222" s="2"/>
      <c r="R222" s="2"/>
      <c r="S222" s="2"/>
      <c r="T222" s="2"/>
      <c r="U222" s="2"/>
      <c r="V222" s="2"/>
      <c r="W222" s="2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2"/>
      <c r="P223" s="2"/>
      <c r="Q223" s="2"/>
      <c r="R223" s="2"/>
      <c r="S223" s="2"/>
      <c r="T223" s="2"/>
      <c r="U223" s="2"/>
      <c r="V223" s="2"/>
      <c r="W223" s="2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2"/>
      <c r="P224" s="2"/>
      <c r="Q224" s="2"/>
      <c r="R224" s="2"/>
      <c r="S224" s="2"/>
      <c r="T224" s="2"/>
      <c r="U224" s="2"/>
      <c r="V224" s="2"/>
      <c r="W224" s="2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2"/>
      <c r="P225" s="2"/>
      <c r="Q225" s="2"/>
      <c r="R225" s="2"/>
      <c r="S225" s="2"/>
      <c r="T225" s="2"/>
      <c r="U225" s="2"/>
      <c r="V225" s="2"/>
      <c r="W225" s="2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2"/>
      <c r="P226" s="2"/>
      <c r="Q226" s="2"/>
      <c r="R226" s="2"/>
      <c r="S226" s="2"/>
      <c r="T226" s="2"/>
      <c r="U226" s="2"/>
      <c r="V226" s="2"/>
      <c r="W226" s="2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2"/>
      <c r="P227" s="2"/>
      <c r="Q227" s="2"/>
      <c r="R227" s="2"/>
      <c r="S227" s="2"/>
      <c r="T227" s="2"/>
      <c r="U227" s="2"/>
      <c r="V227" s="2"/>
      <c r="W227" s="2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2"/>
      <c r="P228" s="2"/>
      <c r="Q228" s="2"/>
      <c r="R228" s="2"/>
      <c r="S228" s="2"/>
      <c r="T228" s="2"/>
      <c r="U228" s="2"/>
      <c r="V228" s="2"/>
      <c r="W228" s="2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2"/>
      <c r="P229" s="2"/>
      <c r="Q229" s="2"/>
      <c r="R229" s="2"/>
      <c r="S229" s="2"/>
      <c r="T229" s="2"/>
      <c r="U229" s="2"/>
      <c r="V229" s="2"/>
      <c r="W229" s="2"/>
    </row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7">
    <mergeCell ref="A3:O3"/>
    <mergeCell ref="A4:O4"/>
    <mergeCell ref="B6:E6"/>
    <mergeCell ref="B8:D8"/>
    <mergeCell ref="F8:H8"/>
    <mergeCell ref="M9:P9"/>
    <mergeCell ref="Q9:U9"/>
  </mergeCells>
  <conditionalFormatting sqref="P11:P97">
    <cfRule type="colorScale" priority="1">
      <colorScale>
        <cfvo type="formula" val="40"/>
        <cfvo type="formula" val="70"/>
        <cfvo type="formula" val="100"/>
        <color rgb="FFFF0000"/>
        <color rgb="FFFFFF00"/>
        <color rgb="FF00B050"/>
      </colorScale>
    </cfRule>
  </conditionalFormatting>
  <conditionalFormatting sqref="T11:T97 U11:U62">
    <cfRule type="containsText" dxfId="0" priority="2" operator="containsText" text="Si">
      <formula>NOT(ISERROR(SEARCH(("Si"),(T11))))</formula>
    </cfRule>
  </conditionalFormatting>
  <conditionalFormatting sqref="T11:T97 U11:U62">
    <cfRule type="containsText" dxfId="1" priority="3" operator="containsText" text="No">
      <formula>NOT(ISERROR(SEARCH(("No"),(T11))))</formula>
    </cfRule>
  </conditionalFormatting>
  <dataValidations>
    <dataValidation type="list" allowBlank="1" showErrorMessage="1" sqref="O11:O97">
      <formula1>"0,6,12,18,24,30"</formula1>
    </dataValidation>
    <dataValidation type="list" allowBlank="1" showErrorMessage="1" sqref="F11:I97 K11:L97">
      <formula1>"Cumple,No Cumple"</formula1>
    </dataValidation>
    <dataValidation type="list" allowBlank="1" sqref="S11:S97 U63:U97">
      <formula1>"No cumple con el perfil solicitado,No cumple con la experiencia general,No cumple con la experiencia específica,No cumple con la experiencia general y específica,No cumple con el perfil solicitado ni la experiencia general ni la específica"</formula1>
    </dataValidation>
    <dataValidation type="list" allowBlank="1" sqref="Q11:R97">
      <formula1>"X"</formula1>
    </dataValidation>
    <dataValidation type="list" allowBlank="1" showErrorMessage="1" sqref="J11:J97">
      <formula1>"Cumple,No Cumple,NA"</formula1>
    </dataValidation>
  </dataValidations>
  <printOptions/>
  <pageMargins bottom="0.75" footer="0.0" header="0.0" left="0.7" right="0.7" top="0.75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3.43"/>
    <col customWidth="1" min="2" max="3" width="21.43"/>
    <col customWidth="1" min="4" max="4" width="32.71"/>
    <col customWidth="1" min="5" max="5" width="19.71"/>
    <col customWidth="1" min="6" max="6" width="33.86"/>
    <col customWidth="1" min="7" max="7" width="19.43"/>
    <col customWidth="1" min="8" max="8" width="22.43"/>
    <col customWidth="1" min="9" max="9" width="20.29"/>
    <col customWidth="1" min="10" max="10" width="19.71"/>
    <col customWidth="1" min="11" max="12" width="16.29"/>
    <col customWidth="1" min="13" max="13" width="17.71"/>
    <col customWidth="1" min="14" max="14" width="17.43"/>
    <col customWidth="1" min="15" max="15" width="14.0"/>
    <col customWidth="1" min="16" max="16" width="23.57"/>
    <col customWidth="1" min="17" max="17" width="11.0"/>
    <col customWidth="1" min="18" max="18" width="9.86"/>
    <col customWidth="1" min="19" max="19" width="16.43"/>
    <col customWidth="1" min="20" max="20" width="11.43"/>
    <col customWidth="1" min="21" max="21" width="35.14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ht="16.5" customHeight="1">
      <c r="A3" s="3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ht="15.75" customHeight="1">
      <c r="A4" s="3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5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ht="10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ht="29.25" customHeight="1">
      <c r="A6" s="6" t="s">
        <v>2</v>
      </c>
      <c r="B6" s="7" t="s">
        <v>3</v>
      </c>
      <c r="C6" s="8"/>
      <c r="D6" s="8"/>
      <c r="E6" s="9"/>
      <c r="F6" s="1"/>
      <c r="G6" s="1"/>
      <c r="H6" s="1"/>
      <c r="I6" s="1"/>
      <c r="J6" s="1"/>
      <c r="K6" s="1"/>
      <c r="L6" s="1"/>
      <c r="M6" s="1"/>
      <c r="N6" s="1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ht="7.5" customHeight="1">
      <c r="A7" s="10"/>
      <c r="B7" s="11"/>
      <c r="C7" s="1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>
      <c r="A8" s="6" t="s">
        <v>180</v>
      </c>
      <c r="B8" s="7" t="s">
        <v>181</v>
      </c>
      <c r="C8" s="8"/>
      <c r="D8" s="9"/>
      <c r="E8" s="12" t="s">
        <v>6</v>
      </c>
      <c r="F8" s="7" t="s">
        <v>182</v>
      </c>
      <c r="G8" s="8"/>
      <c r="H8" s="9"/>
      <c r="I8" s="1"/>
      <c r="J8" s="1"/>
      <c r="K8" s="1"/>
      <c r="L8" s="1"/>
      <c r="M8" s="1"/>
      <c r="N8" s="1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ht="35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3" t="s">
        <v>8</v>
      </c>
      <c r="N9" s="8"/>
      <c r="O9" s="8"/>
      <c r="P9" s="9"/>
      <c r="Q9" s="117" t="s">
        <v>9</v>
      </c>
      <c r="R9" s="8"/>
      <c r="S9" s="8"/>
      <c r="T9" s="9"/>
      <c r="U9" s="2"/>
      <c r="V9" s="2"/>
      <c r="W9" s="2"/>
      <c r="X9" s="2"/>
      <c r="Y9" s="2"/>
      <c r="Z9" s="2"/>
      <c r="AA9" s="2"/>
    </row>
    <row r="10" ht="54.75" customHeight="1">
      <c r="A10" s="15" t="s">
        <v>10</v>
      </c>
      <c r="B10" s="15" t="s">
        <v>11</v>
      </c>
      <c r="C10" s="15" t="s">
        <v>12</v>
      </c>
      <c r="D10" s="15" t="s">
        <v>13</v>
      </c>
      <c r="E10" s="15" t="s">
        <v>14</v>
      </c>
      <c r="F10" s="15" t="s">
        <v>15</v>
      </c>
      <c r="G10" s="15" t="s">
        <v>16</v>
      </c>
      <c r="H10" s="15" t="s">
        <v>17</v>
      </c>
      <c r="I10" s="15" t="s">
        <v>18</v>
      </c>
      <c r="J10" s="15" t="s">
        <v>19</v>
      </c>
      <c r="K10" s="15" t="s">
        <v>20</v>
      </c>
      <c r="L10" s="16" t="s">
        <v>21</v>
      </c>
      <c r="M10" s="15" t="s">
        <v>22</v>
      </c>
      <c r="N10" s="15" t="s">
        <v>23</v>
      </c>
      <c r="O10" s="15" t="s">
        <v>24</v>
      </c>
      <c r="P10" s="15" t="s">
        <v>25</v>
      </c>
      <c r="Q10" s="15" t="s">
        <v>26</v>
      </c>
      <c r="R10" s="15" t="s">
        <v>27</v>
      </c>
      <c r="S10" s="15" t="s">
        <v>28</v>
      </c>
      <c r="T10" s="17" t="s">
        <v>29</v>
      </c>
      <c r="U10" s="34" t="s">
        <v>70</v>
      </c>
      <c r="V10" s="2"/>
      <c r="W10" s="2"/>
      <c r="X10" s="2"/>
      <c r="Y10" s="2"/>
      <c r="Z10" s="2"/>
      <c r="AA10" s="2"/>
    </row>
    <row r="11" ht="48.0" customHeight="1">
      <c r="A11" s="18">
        <v>44680.0</v>
      </c>
      <c r="B11" s="19">
        <v>0.5041666666666667</v>
      </c>
      <c r="C11" s="20">
        <v>1.069732541E9</v>
      </c>
      <c r="D11" s="20" t="s">
        <v>183</v>
      </c>
      <c r="E11" s="20">
        <v>3.204486353E9</v>
      </c>
      <c r="F11" s="20" t="s">
        <v>32</v>
      </c>
      <c r="G11" s="20" t="s">
        <v>32</v>
      </c>
      <c r="H11" s="20" t="s">
        <v>32</v>
      </c>
      <c r="I11" s="20" t="s">
        <v>32</v>
      </c>
      <c r="J11" s="20" t="s">
        <v>37</v>
      </c>
      <c r="K11" s="20" t="s">
        <v>32</v>
      </c>
      <c r="L11" s="21" t="s">
        <v>32</v>
      </c>
      <c r="M11" s="22" t="str">
        <f t="shared" ref="M11:M28" si="1">IF(H11="Cumple","30","0")</f>
        <v>30</v>
      </c>
      <c r="N11" s="22" t="str">
        <f t="shared" ref="N11:N28" si="2">IF(I11="Cumple","40","0")</f>
        <v>40</v>
      </c>
      <c r="O11" s="23">
        <v>30.0</v>
      </c>
      <c r="P11" s="24">
        <f t="shared" ref="P11:P28" si="3">M11+N11+O11</f>
        <v>100</v>
      </c>
      <c r="Q11" s="26" t="str">
        <f t="shared" ref="Q11:Q14" si="4">IF(P11&gt;=70,"X","")</f>
        <v>X</v>
      </c>
      <c r="R11" s="26" t="str">
        <f>IF(P11=0,"X",IF(P11=30,"X",""))</f>
        <v/>
      </c>
      <c r="S11" s="27"/>
      <c r="T11" s="26" t="str">
        <f t="shared" ref="T11:T21" si="5">IF(Q11="X","Si",IF(R11="X","No","--"))</f>
        <v>Si</v>
      </c>
      <c r="U11" s="118" t="s">
        <v>34</v>
      </c>
      <c r="V11" s="2"/>
      <c r="W11" s="2"/>
      <c r="X11" s="2"/>
      <c r="Y11" s="2"/>
      <c r="Z11" s="2"/>
      <c r="AA11" s="2"/>
    </row>
    <row r="12" ht="48.75" customHeight="1">
      <c r="A12" s="18">
        <v>44680.0</v>
      </c>
      <c r="B12" s="19">
        <v>0.6923611111111111</v>
      </c>
      <c r="C12" s="20">
        <v>1.112759166E9</v>
      </c>
      <c r="D12" s="29" t="s">
        <v>140</v>
      </c>
      <c r="E12" s="20">
        <v>3.213841433E9</v>
      </c>
      <c r="F12" s="20" t="s">
        <v>32</v>
      </c>
      <c r="G12" s="20" t="s">
        <v>32</v>
      </c>
      <c r="H12" s="20" t="s">
        <v>32</v>
      </c>
      <c r="I12" s="20" t="s">
        <v>32</v>
      </c>
      <c r="J12" s="20" t="s">
        <v>32</v>
      </c>
      <c r="K12" s="20" t="s">
        <v>32</v>
      </c>
      <c r="L12" s="21" t="s">
        <v>32</v>
      </c>
      <c r="M12" s="22" t="str">
        <f t="shared" si="1"/>
        <v>30</v>
      </c>
      <c r="N12" s="22" t="str">
        <f t="shared" si="2"/>
        <v>40</v>
      </c>
      <c r="O12" s="23">
        <v>30.0</v>
      </c>
      <c r="P12" s="24">
        <f t="shared" si="3"/>
        <v>100</v>
      </c>
      <c r="Q12" s="26" t="str">
        <f t="shared" si="4"/>
        <v>X</v>
      </c>
      <c r="R12" s="26"/>
      <c r="S12" s="29"/>
      <c r="T12" s="26" t="str">
        <f t="shared" si="5"/>
        <v>Si</v>
      </c>
      <c r="U12" s="25" t="s">
        <v>34</v>
      </c>
      <c r="V12" s="2"/>
      <c r="W12" s="2"/>
      <c r="X12" s="2"/>
      <c r="Y12" s="2"/>
      <c r="Z12" s="2"/>
      <c r="AA12" s="2"/>
    </row>
    <row r="13" ht="54.75" customHeight="1">
      <c r="A13" s="18">
        <v>44678.0</v>
      </c>
      <c r="B13" s="19">
        <v>0.8909722222222223</v>
      </c>
      <c r="C13" s="20">
        <v>1.067890322E9</v>
      </c>
      <c r="D13" s="20" t="s">
        <v>184</v>
      </c>
      <c r="E13" s="20">
        <v>3.215937633E9</v>
      </c>
      <c r="F13" s="20" t="s">
        <v>32</v>
      </c>
      <c r="G13" s="20" t="s">
        <v>32</v>
      </c>
      <c r="H13" s="20" t="s">
        <v>32</v>
      </c>
      <c r="I13" s="20" t="s">
        <v>32</v>
      </c>
      <c r="J13" s="20" t="s">
        <v>37</v>
      </c>
      <c r="K13" s="20" t="s">
        <v>32</v>
      </c>
      <c r="L13" s="21" t="s">
        <v>32</v>
      </c>
      <c r="M13" s="22" t="str">
        <f t="shared" si="1"/>
        <v>30</v>
      </c>
      <c r="N13" s="22" t="str">
        <f t="shared" si="2"/>
        <v>40</v>
      </c>
      <c r="O13" s="23">
        <v>24.0</v>
      </c>
      <c r="P13" s="24">
        <f t="shared" si="3"/>
        <v>94</v>
      </c>
      <c r="Q13" s="26" t="str">
        <f t="shared" si="4"/>
        <v>X</v>
      </c>
      <c r="R13" s="26" t="str">
        <f t="shared" ref="R13:R14" si="6">IF(P13=0,"X",IF(P13=30,"X",""))</f>
        <v/>
      </c>
      <c r="S13" s="27"/>
      <c r="T13" s="26" t="str">
        <f t="shared" si="5"/>
        <v>Si</v>
      </c>
      <c r="U13" s="25" t="s">
        <v>34</v>
      </c>
      <c r="V13" s="2"/>
      <c r="W13" s="2"/>
      <c r="X13" s="2"/>
      <c r="Y13" s="2"/>
      <c r="Z13" s="2"/>
      <c r="AA13" s="2"/>
    </row>
    <row r="14" ht="54.75" customHeight="1">
      <c r="A14" s="18">
        <v>44682.0</v>
      </c>
      <c r="B14" s="19">
        <v>0.8763888888888889</v>
      </c>
      <c r="C14" s="20">
        <v>1.088028314E9</v>
      </c>
      <c r="D14" s="20" t="s">
        <v>185</v>
      </c>
      <c r="E14" s="20">
        <v>3.225894595E9</v>
      </c>
      <c r="F14" s="20" t="s">
        <v>32</v>
      </c>
      <c r="G14" s="20" t="s">
        <v>32</v>
      </c>
      <c r="H14" s="20" t="s">
        <v>32</v>
      </c>
      <c r="I14" s="20" t="s">
        <v>32</v>
      </c>
      <c r="J14" s="20" t="s">
        <v>37</v>
      </c>
      <c r="K14" s="20" t="s">
        <v>32</v>
      </c>
      <c r="L14" s="21" t="s">
        <v>32</v>
      </c>
      <c r="M14" s="22" t="str">
        <f t="shared" si="1"/>
        <v>30</v>
      </c>
      <c r="N14" s="22" t="str">
        <f t="shared" si="2"/>
        <v>40</v>
      </c>
      <c r="O14" s="23">
        <v>24.0</v>
      </c>
      <c r="P14" s="24">
        <f t="shared" si="3"/>
        <v>94</v>
      </c>
      <c r="Q14" s="26" t="str">
        <f t="shared" si="4"/>
        <v>X</v>
      </c>
      <c r="R14" s="26" t="str">
        <f t="shared" si="6"/>
        <v/>
      </c>
      <c r="S14" s="27"/>
      <c r="T14" s="26" t="str">
        <f t="shared" si="5"/>
        <v>Si</v>
      </c>
      <c r="U14" s="25" t="s">
        <v>34</v>
      </c>
      <c r="V14" s="2"/>
      <c r="W14" s="2"/>
      <c r="X14" s="2"/>
      <c r="Y14" s="2"/>
      <c r="Z14" s="2"/>
      <c r="AA14" s="2"/>
    </row>
    <row r="15" ht="54.75" customHeight="1">
      <c r="A15" s="18">
        <v>44682.0</v>
      </c>
      <c r="B15" s="19">
        <v>0.40208333333333335</v>
      </c>
      <c r="C15" s="20">
        <v>1.1027945E9</v>
      </c>
      <c r="D15" s="20" t="s">
        <v>186</v>
      </c>
      <c r="E15" s="20">
        <v>3.005649548E9</v>
      </c>
      <c r="F15" s="20" t="s">
        <v>32</v>
      </c>
      <c r="G15" s="20" t="s">
        <v>32</v>
      </c>
      <c r="H15" s="20" t="s">
        <v>32</v>
      </c>
      <c r="I15" s="20" t="s">
        <v>32</v>
      </c>
      <c r="J15" s="20" t="s">
        <v>32</v>
      </c>
      <c r="K15" s="20" t="s">
        <v>32</v>
      </c>
      <c r="L15" s="21" t="s">
        <v>32</v>
      </c>
      <c r="M15" s="22" t="str">
        <f t="shared" si="1"/>
        <v>30</v>
      </c>
      <c r="N15" s="22" t="str">
        <f t="shared" si="2"/>
        <v>40</v>
      </c>
      <c r="O15" s="23">
        <v>24.0</v>
      </c>
      <c r="P15" s="24">
        <f t="shared" si="3"/>
        <v>94</v>
      </c>
      <c r="Q15" s="25" t="s">
        <v>33</v>
      </c>
      <c r="R15" s="25"/>
      <c r="S15" s="29" t="s">
        <v>187</v>
      </c>
      <c r="T15" s="26" t="str">
        <f t="shared" si="5"/>
        <v>Si</v>
      </c>
      <c r="U15" s="119" t="s">
        <v>116</v>
      </c>
      <c r="V15" s="2"/>
      <c r="W15" s="2"/>
      <c r="X15" s="2"/>
      <c r="Y15" s="2"/>
      <c r="Z15" s="2"/>
      <c r="AA15" s="2"/>
    </row>
    <row r="16" ht="54.75" customHeight="1">
      <c r="A16" s="120">
        <v>44683.0</v>
      </c>
      <c r="B16" s="121">
        <v>2.8194444444444446</v>
      </c>
      <c r="C16" s="122">
        <v>1.022358538E9</v>
      </c>
      <c r="D16" s="122" t="s">
        <v>146</v>
      </c>
      <c r="E16" s="122">
        <v>3.125034937E9</v>
      </c>
      <c r="F16" s="122" t="s">
        <v>32</v>
      </c>
      <c r="G16" s="122" t="s">
        <v>32</v>
      </c>
      <c r="H16" s="122" t="s">
        <v>32</v>
      </c>
      <c r="I16" s="122" t="s">
        <v>32</v>
      </c>
      <c r="J16" s="122" t="s">
        <v>37</v>
      </c>
      <c r="K16" s="122" t="s">
        <v>36</v>
      </c>
      <c r="L16" s="123" t="s">
        <v>36</v>
      </c>
      <c r="M16" s="22" t="str">
        <f t="shared" si="1"/>
        <v>30</v>
      </c>
      <c r="N16" s="22" t="str">
        <f t="shared" si="2"/>
        <v>40</v>
      </c>
      <c r="O16" s="23">
        <v>24.0</v>
      </c>
      <c r="P16" s="73">
        <f t="shared" si="3"/>
        <v>94</v>
      </c>
      <c r="Q16" s="26" t="str">
        <f t="shared" ref="Q16:Q17" si="7">IF(P16&gt;=70,"X","")</f>
        <v>X</v>
      </c>
      <c r="R16" s="74" t="str">
        <f t="shared" ref="R16:R17" si="8">IF(P16=0,"X",IF(P16=30,"X",""))</f>
        <v/>
      </c>
      <c r="S16" s="124" t="s">
        <v>187</v>
      </c>
      <c r="T16" s="74" t="str">
        <f t="shared" si="5"/>
        <v>Si</v>
      </c>
      <c r="U16" s="119" t="s">
        <v>116</v>
      </c>
      <c r="V16" s="2"/>
      <c r="W16" s="2"/>
      <c r="X16" s="2"/>
      <c r="Y16" s="2"/>
      <c r="Z16" s="2"/>
      <c r="AA16" s="2"/>
    </row>
    <row r="17" ht="54.75" customHeight="1">
      <c r="A17" s="18">
        <v>44681.0</v>
      </c>
      <c r="B17" s="19">
        <v>0.8006944444444445</v>
      </c>
      <c r="C17" s="20">
        <v>1.088318465E9</v>
      </c>
      <c r="D17" s="29" t="s">
        <v>188</v>
      </c>
      <c r="E17" s="20">
        <v>3.012531801E9</v>
      </c>
      <c r="F17" s="20" t="s">
        <v>32</v>
      </c>
      <c r="G17" s="20" t="s">
        <v>32</v>
      </c>
      <c r="H17" s="20" t="s">
        <v>32</v>
      </c>
      <c r="I17" s="20" t="s">
        <v>32</v>
      </c>
      <c r="J17" s="20" t="s">
        <v>37</v>
      </c>
      <c r="K17" s="20" t="s">
        <v>32</v>
      </c>
      <c r="L17" s="21" t="s">
        <v>32</v>
      </c>
      <c r="M17" s="22" t="str">
        <f t="shared" si="1"/>
        <v>30</v>
      </c>
      <c r="N17" s="22" t="str">
        <f t="shared" si="2"/>
        <v>40</v>
      </c>
      <c r="O17" s="23">
        <v>18.0</v>
      </c>
      <c r="P17" s="24">
        <f t="shared" si="3"/>
        <v>88</v>
      </c>
      <c r="Q17" s="26" t="str">
        <f t="shared" si="7"/>
        <v>X</v>
      </c>
      <c r="R17" s="26" t="str">
        <f t="shared" si="8"/>
        <v/>
      </c>
      <c r="S17" s="27"/>
      <c r="T17" s="26" t="str">
        <f t="shared" si="5"/>
        <v>Si</v>
      </c>
      <c r="U17" s="25" t="s">
        <v>34</v>
      </c>
      <c r="V17" s="2"/>
      <c r="W17" s="2"/>
      <c r="X17" s="2"/>
      <c r="Y17" s="2"/>
      <c r="Z17" s="2"/>
      <c r="AA17" s="2"/>
    </row>
    <row r="18" ht="54.75" customHeight="1">
      <c r="A18" s="18">
        <v>44682.0</v>
      </c>
      <c r="B18" s="19">
        <v>0.34097222222222223</v>
      </c>
      <c r="C18" s="20">
        <v>1.1812497E7</v>
      </c>
      <c r="D18" s="20" t="s">
        <v>189</v>
      </c>
      <c r="E18" s="125">
        <v>3.146758943E9</v>
      </c>
      <c r="F18" s="20" t="s">
        <v>36</v>
      </c>
      <c r="G18" s="20" t="s">
        <v>32</v>
      </c>
      <c r="H18" s="20" t="s">
        <v>32</v>
      </c>
      <c r="I18" s="20" t="s">
        <v>32</v>
      </c>
      <c r="J18" s="20" t="s">
        <v>37</v>
      </c>
      <c r="K18" s="20" t="s">
        <v>36</v>
      </c>
      <c r="L18" s="21" t="s">
        <v>36</v>
      </c>
      <c r="M18" s="22" t="str">
        <f t="shared" si="1"/>
        <v>30</v>
      </c>
      <c r="N18" s="22" t="str">
        <f t="shared" si="2"/>
        <v>40</v>
      </c>
      <c r="O18" s="23">
        <v>18.0</v>
      </c>
      <c r="P18" s="24">
        <f t="shared" si="3"/>
        <v>88</v>
      </c>
      <c r="Q18" s="25" t="s">
        <v>33</v>
      </c>
      <c r="R18" s="25"/>
      <c r="S18" s="27"/>
      <c r="T18" s="26" t="str">
        <f t="shared" si="5"/>
        <v>Si</v>
      </c>
      <c r="U18" s="25" t="s">
        <v>34</v>
      </c>
      <c r="V18" s="2"/>
      <c r="W18" s="2"/>
      <c r="X18" s="2"/>
      <c r="Y18" s="2"/>
      <c r="Z18" s="2"/>
      <c r="AA18" s="2"/>
    </row>
    <row r="19" ht="54.75" customHeight="1">
      <c r="A19" s="18">
        <v>44682.0</v>
      </c>
      <c r="B19" s="19">
        <v>0.9659722222222222</v>
      </c>
      <c r="C19" s="20">
        <v>1.063155817E9</v>
      </c>
      <c r="D19" s="20" t="s">
        <v>95</v>
      </c>
      <c r="E19" s="20">
        <v>3.0522045E9</v>
      </c>
      <c r="F19" s="20" t="s">
        <v>32</v>
      </c>
      <c r="G19" s="20" t="s">
        <v>32</v>
      </c>
      <c r="H19" s="20" t="s">
        <v>32</v>
      </c>
      <c r="I19" s="20" t="s">
        <v>32</v>
      </c>
      <c r="J19" s="20" t="s">
        <v>37</v>
      </c>
      <c r="K19" s="20" t="s">
        <v>32</v>
      </c>
      <c r="L19" s="21" t="s">
        <v>32</v>
      </c>
      <c r="M19" s="22" t="str">
        <f t="shared" si="1"/>
        <v>30</v>
      </c>
      <c r="N19" s="22" t="str">
        <f t="shared" si="2"/>
        <v>40</v>
      </c>
      <c r="O19" s="23">
        <v>18.0</v>
      </c>
      <c r="P19" s="24">
        <f t="shared" si="3"/>
        <v>88</v>
      </c>
      <c r="Q19" s="25" t="s">
        <v>33</v>
      </c>
      <c r="R19" s="25"/>
      <c r="S19" s="27"/>
      <c r="T19" s="26" t="str">
        <f t="shared" si="5"/>
        <v>Si</v>
      </c>
      <c r="U19" s="25" t="s">
        <v>34</v>
      </c>
      <c r="V19" s="2"/>
      <c r="W19" s="2"/>
      <c r="X19" s="2"/>
      <c r="Y19" s="2"/>
      <c r="Z19" s="2"/>
      <c r="AA19" s="2"/>
    </row>
    <row r="20" ht="54.75" customHeight="1">
      <c r="A20" s="18">
        <v>44682.0</v>
      </c>
      <c r="B20" s="19">
        <v>0.4041666666666667</v>
      </c>
      <c r="C20" s="20">
        <v>4.2153322E7</v>
      </c>
      <c r="D20" s="20" t="s">
        <v>190</v>
      </c>
      <c r="E20" s="20">
        <v>3.105205245E9</v>
      </c>
      <c r="F20" s="20" t="s">
        <v>32</v>
      </c>
      <c r="G20" s="20" t="s">
        <v>32</v>
      </c>
      <c r="H20" s="20" t="s">
        <v>32</v>
      </c>
      <c r="I20" s="20" t="s">
        <v>32</v>
      </c>
      <c r="J20" s="20" t="s">
        <v>37</v>
      </c>
      <c r="K20" s="20" t="s">
        <v>32</v>
      </c>
      <c r="L20" s="21" t="s">
        <v>32</v>
      </c>
      <c r="M20" s="22" t="str">
        <f t="shared" si="1"/>
        <v>30</v>
      </c>
      <c r="N20" s="22" t="str">
        <f t="shared" si="2"/>
        <v>40</v>
      </c>
      <c r="O20" s="23">
        <v>18.0</v>
      </c>
      <c r="P20" s="24">
        <f t="shared" si="3"/>
        <v>88</v>
      </c>
      <c r="Q20" s="25" t="s">
        <v>33</v>
      </c>
      <c r="R20" s="25"/>
      <c r="S20" s="27"/>
      <c r="T20" s="26" t="str">
        <f t="shared" si="5"/>
        <v>Si</v>
      </c>
      <c r="U20" s="25" t="s">
        <v>116</v>
      </c>
      <c r="V20" s="2"/>
      <c r="W20" s="2"/>
      <c r="X20" s="2"/>
      <c r="Y20" s="2"/>
      <c r="Z20" s="2"/>
      <c r="AA20" s="2"/>
    </row>
    <row r="21" ht="54.75" customHeight="1">
      <c r="A21" s="18">
        <v>44681.0</v>
      </c>
      <c r="B21" s="19">
        <v>0.41458333333333336</v>
      </c>
      <c r="C21" s="20">
        <v>1.061784621E9</v>
      </c>
      <c r="D21" s="20" t="s">
        <v>191</v>
      </c>
      <c r="E21" s="20">
        <v>3.136552E9</v>
      </c>
      <c r="F21" s="20" t="s">
        <v>32</v>
      </c>
      <c r="G21" s="20" t="s">
        <v>32</v>
      </c>
      <c r="H21" s="20" t="s">
        <v>32</v>
      </c>
      <c r="I21" s="20" t="s">
        <v>32</v>
      </c>
      <c r="J21" s="20" t="s">
        <v>37</v>
      </c>
      <c r="K21" s="20" t="s">
        <v>32</v>
      </c>
      <c r="L21" s="21" t="s">
        <v>32</v>
      </c>
      <c r="M21" s="22" t="str">
        <f t="shared" si="1"/>
        <v>30</v>
      </c>
      <c r="N21" s="22" t="str">
        <f t="shared" si="2"/>
        <v>40</v>
      </c>
      <c r="O21" s="23">
        <v>6.0</v>
      </c>
      <c r="P21" s="24">
        <f t="shared" si="3"/>
        <v>76</v>
      </c>
      <c r="Q21" s="25" t="s">
        <v>33</v>
      </c>
      <c r="R21" s="25"/>
      <c r="S21" s="27"/>
      <c r="T21" s="26" t="str">
        <f t="shared" si="5"/>
        <v>Si</v>
      </c>
      <c r="U21" s="25" t="s">
        <v>116</v>
      </c>
      <c r="V21" s="2"/>
      <c r="W21" s="2"/>
      <c r="X21" s="2"/>
      <c r="Y21" s="2"/>
      <c r="Z21" s="2"/>
      <c r="AA21" s="2"/>
    </row>
    <row r="22" ht="54.75" customHeight="1">
      <c r="A22" s="18">
        <v>44679.0</v>
      </c>
      <c r="B22" s="19">
        <v>0.8777777777777778</v>
      </c>
      <c r="C22" s="20">
        <v>3.05731E7</v>
      </c>
      <c r="D22" s="20" t="s">
        <v>56</v>
      </c>
      <c r="E22" s="20">
        <v>3.182204736E9</v>
      </c>
      <c r="F22" s="20" t="s">
        <v>32</v>
      </c>
      <c r="G22" s="20" t="s">
        <v>32</v>
      </c>
      <c r="H22" s="20" t="s">
        <v>36</v>
      </c>
      <c r="I22" s="20" t="s">
        <v>36</v>
      </c>
      <c r="J22" s="20" t="s">
        <v>37</v>
      </c>
      <c r="K22" s="20" t="s">
        <v>32</v>
      </c>
      <c r="L22" s="21" t="s">
        <v>32</v>
      </c>
      <c r="M22" s="22" t="str">
        <f t="shared" si="1"/>
        <v>0</v>
      </c>
      <c r="N22" s="22" t="str">
        <f t="shared" si="2"/>
        <v>0</v>
      </c>
      <c r="O22" s="23">
        <v>0.0</v>
      </c>
      <c r="P22" s="24">
        <f t="shared" si="3"/>
        <v>0</v>
      </c>
      <c r="Q22" s="26" t="str">
        <f t="shared" ref="Q22:Q28" si="9">IF(P22&gt;=70,"X","")</f>
        <v/>
      </c>
      <c r="R22" s="26"/>
      <c r="S22" s="29" t="s">
        <v>99</v>
      </c>
      <c r="T22" s="26" t="s">
        <v>61</v>
      </c>
      <c r="U22" s="29" t="s">
        <v>99</v>
      </c>
      <c r="V22" s="2"/>
      <c r="W22" s="2"/>
      <c r="X22" s="2"/>
      <c r="Y22" s="2"/>
      <c r="Z22" s="2"/>
      <c r="AA22" s="2"/>
    </row>
    <row r="23" ht="54.75" customHeight="1">
      <c r="A23" s="18">
        <v>44680.0</v>
      </c>
      <c r="B23" s="19">
        <v>0.6875</v>
      </c>
      <c r="C23" s="20">
        <v>1.094950029E9</v>
      </c>
      <c r="D23" s="20" t="s">
        <v>192</v>
      </c>
      <c r="E23" s="20">
        <v>3.154284631E9</v>
      </c>
      <c r="F23" s="20" t="s">
        <v>32</v>
      </c>
      <c r="G23" s="20" t="s">
        <v>32</v>
      </c>
      <c r="H23" s="20" t="s">
        <v>36</v>
      </c>
      <c r="I23" s="20" t="s">
        <v>36</v>
      </c>
      <c r="J23" s="20" t="s">
        <v>37</v>
      </c>
      <c r="K23" s="20" t="s">
        <v>32</v>
      </c>
      <c r="L23" s="21" t="s">
        <v>32</v>
      </c>
      <c r="M23" s="22" t="str">
        <f t="shared" si="1"/>
        <v>0</v>
      </c>
      <c r="N23" s="22" t="str">
        <f t="shared" si="2"/>
        <v>0</v>
      </c>
      <c r="O23" s="23">
        <v>0.0</v>
      </c>
      <c r="P23" s="24">
        <f t="shared" si="3"/>
        <v>0</v>
      </c>
      <c r="Q23" s="26" t="str">
        <f t="shared" si="9"/>
        <v/>
      </c>
      <c r="R23" s="26" t="str">
        <f t="shared" ref="R23:R28" si="10">IF(P23=0,"X",IF(P23=30,"X",""))</f>
        <v>X</v>
      </c>
      <c r="S23" s="29" t="s">
        <v>99</v>
      </c>
      <c r="T23" s="26" t="str">
        <f t="shared" ref="T23:T28" si="11">IF(Q23="X","Si",IF(R23="X","No","--"))</f>
        <v>No</v>
      </c>
      <c r="U23" s="29" t="s">
        <v>99</v>
      </c>
      <c r="V23" s="2"/>
      <c r="W23" s="2"/>
      <c r="X23" s="2"/>
      <c r="Y23" s="2"/>
      <c r="Z23" s="2"/>
      <c r="AA23" s="2"/>
    </row>
    <row r="24" ht="54.75" customHeight="1">
      <c r="A24" s="18">
        <v>44682.0</v>
      </c>
      <c r="B24" s="19">
        <v>0.32569444444444445</v>
      </c>
      <c r="C24" s="20">
        <v>1.052082176E9</v>
      </c>
      <c r="D24" s="20" t="s">
        <v>193</v>
      </c>
      <c r="E24" s="20">
        <v>3.205121798E9</v>
      </c>
      <c r="F24" s="20" t="s">
        <v>32</v>
      </c>
      <c r="G24" s="20" t="s">
        <v>36</v>
      </c>
      <c r="H24" s="20" t="s">
        <v>36</v>
      </c>
      <c r="I24" s="20" t="s">
        <v>36</v>
      </c>
      <c r="J24" s="20" t="s">
        <v>37</v>
      </c>
      <c r="K24" s="20" t="s">
        <v>32</v>
      </c>
      <c r="L24" s="21" t="s">
        <v>32</v>
      </c>
      <c r="M24" s="22" t="str">
        <f t="shared" si="1"/>
        <v>0</v>
      </c>
      <c r="N24" s="22" t="str">
        <f t="shared" si="2"/>
        <v>0</v>
      </c>
      <c r="O24" s="23">
        <v>0.0</v>
      </c>
      <c r="P24" s="24">
        <f t="shared" si="3"/>
        <v>0</v>
      </c>
      <c r="Q24" s="26" t="str">
        <f t="shared" si="9"/>
        <v/>
      </c>
      <c r="R24" s="26" t="str">
        <f t="shared" si="10"/>
        <v>X</v>
      </c>
      <c r="S24" s="29" t="s">
        <v>38</v>
      </c>
      <c r="T24" s="26" t="str">
        <f t="shared" si="11"/>
        <v>No</v>
      </c>
      <c r="U24" s="29" t="s">
        <v>38</v>
      </c>
      <c r="V24" s="2"/>
      <c r="W24" s="2"/>
      <c r="X24" s="2"/>
      <c r="Y24" s="2"/>
      <c r="Z24" s="2"/>
      <c r="AA24" s="2"/>
    </row>
    <row r="25" ht="54.75" customHeight="1">
      <c r="A25" s="18">
        <v>44682.0</v>
      </c>
      <c r="B25" s="19">
        <v>0.36736111111111114</v>
      </c>
      <c r="C25" s="20">
        <v>1.2751666E7</v>
      </c>
      <c r="D25" s="20" t="s">
        <v>194</v>
      </c>
      <c r="E25" s="20">
        <v>3.127944823E9</v>
      </c>
      <c r="F25" s="20" t="s">
        <v>32</v>
      </c>
      <c r="G25" s="20" t="s">
        <v>32</v>
      </c>
      <c r="H25" s="20" t="s">
        <v>36</v>
      </c>
      <c r="I25" s="20" t="s">
        <v>36</v>
      </c>
      <c r="J25" s="20" t="s">
        <v>37</v>
      </c>
      <c r="K25" s="20" t="s">
        <v>32</v>
      </c>
      <c r="L25" s="21" t="s">
        <v>32</v>
      </c>
      <c r="M25" s="22" t="str">
        <f t="shared" si="1"/>
        <v>0</v>
      </c>
      <c r="N25" s="22" t="str">
        <f t="shared" si="2"/>
        <v>0</v>
      </c>
      <c r="O25" s="23">
        <v>0.0</v>
      </c>
      <c r="P25" s="24">
        <f t="shared" si="3"/>
        <v>0</v>
      </c>
      <c r="Q25" s="26" t="str">
        <f t="shared" si="9"/>
        <v/>
      </c>
      <c r="R25" s="26" t="str">
        <f t="shared" si="10"/>
        <v>X</v>
      </c>
      <c r="S25" s="29" t="s">
        <v>38</v>
      </c>
      <c r="T25" s="26" t="str">
        <f t="shared" si="11"/>
        <v>No</v>
      </c>
      <c r="U25" s="29" t="s">
        <v>38</v>
      </c>
      <c r="V25" s="2"/>
      <c r="W25" s="2"/>
      <c r="X25" s="2"/>
      <c r="Y25" s="2"/>
      <c r="Z25" s="2"/>
      <c r="AA25" s="2"/>
    </row>
    <row r="26" ht="54.75" customHeight="1">
      <c r="A26" s="18">
        <v>44682.0</v>
      </c>
      <c r="B26" s="19">
        <v>0.41597222222222224</v>
      </c>
      <c r="C26" s="20">
        <v>1.082860663E9</v>
      </c>
      <c r="D26" s="20" t="s">
        <v>166</v>
      </c>
      <c r="E26" s="20">
        <v>3.006449173E9</v>
      </c>
      <c r="F26" s="20" t="s">
        <v>32</v>
      </c>
      <c r="G26" s="20" t="s">
        <v>32</v>
      </c>
      <c r="H26" s="20" t="s">
        <v>36</v>
      </c>
      <c r="I26" s="20" t="s">
        <v>36</v>
      </c>
      <c r="J26" s="20" t="s">
        <v>37</v>
      </c>
      <c r="K26" s="20" t="s">
        <v>32</v>
      </c>
      <c r="L26" s="21" t="s">
        <v>32</v>
      </c>
      <c r="M26" s="22" t="str">
        <f t="shared" si="1"/>
        <v>0</v>
      </c>
      <c r="N26" s="22" t="str">
        <f t="shared" si="2"/>
        <v>0</v>
      </c>
      <c r="O26" s="23">
        <v>0.0</v>
      </c>
      <c r="P26" s="24">
        <f t="shared" si="3"/>
        <v>0</v>
      </c>
      <c r="Q26" s="26" t="str">
        <f t="shared" si="9"/>
        <v/>
      </c>
      <c r="R26" s="26" t="str">
        <f t="shared" si="10"/>
        <v>X</v>
      </c>
      <c r="S26" s="29" t="s">
        <v>38</v>
      </c>
      <c r="T26" s="26" t="str">
        <f t="shared" si="11"/>
        <v>No</v>
      </c>
      <c r="U26" s="29" t="s">
        <v>38</v>
      </c>
      <c r="V26" s="2"/>
      <c r="W26" s="2"/>
      <c r="X26" s="2"/>
      <c r="Y26" s="2"/>
      <c r="Z26" s="2"/>
      <c r="AA26" s="2"/>
    </row>
    <row r="27" ht="51.75" customHeight="1">
      <c r="A27" s="18">
        <v>44682.0</v>
      </c>
      <c r="B27" s="19">
        <v>0.9513888888888888</v>
      </c>
      <c r="C27" s="20">
        <v>1.085269046E9</v>
      </c>
      <c r="D27" s="20" t="s">
        <v>195</v>
      </c>
      <c r="E27" s="20">
        <v>3.193364118E9</v>
      </c>
      <c r="F27" s="20" t="s">
        <v>32</v>
      </c>
      <c r="G27" s="20" t="s">
        <v>32</v>
      </c>
      <c r="H27" s="20" t="s">
        <v>36</v>
      </c>
      <c r="I27" s="20" t="s">
        <v>36</v>
      </c>
      <c r="J27" s="20" t="s">
        <v>37</v>
      </c>
      <c r="K27" s="20" t="s">
        <v>36</v>
      </c>
      <c r="L27" s="21" t="s">
        <v>36</v>
      </c>
      <c r="M27" s="22" t="str">
        <f t="shared" si="1"/>
        <v>0</v>
      </c>
      <c r="N27" s="22" t="str">
        <f t="shared" si="2"/>
        <v>0</v>
      </c>
      <c r="O27" s="23">
        <v>0.0</v>
      </c>
      <c r="P27" s="24">
        <f t="shared" si="3"/>
        <v>0</v>
      </c>
      <c r="Q27" s="26" t="str">
        <f t="shared" si="9"/>
        <v/>
      </c>
      <c r="R27" s="26" t="str">
        <f t="shared" si="10"/>
        <v>X</v>
      </c>
      <c r="S27" s="29" t="s">
        <v>38</v>
      </c>
      <c r="T27" s="26" t="str">
        <f t="shared" si="11"/>
        <v>No</v>
      </c>
      <c r="U27" s="29" t="s">
        <v>38</v>
      </c>
      <c r="V27" s="2"/>
      <c r="W27" s="2"/>
      <c r="X27" s="2"/>
      <c r="Y27" s="2"/>
      <c r="Z27" s="2"/>
      <c r="AA27" s="2"/>
    </row>
    <row r="28" ht="54.75" customHeight="1">
      <c r="A28" s="120">
        <v>44683.0</v>
      </c>
      <c r="B28" s="121">
        <v>0.46805555555555556</v>
      </c>
      <c r="C28" s="122">
        <v>1.090392965E9</v>
      </c>
      <c r="D28" s="122" t="s">
        <v>196</v>
      </c>
      <c r="E28" s="122">
        <v>3.22850932E9</v>
      </c>
      <c r="F28" s="122" t="s">
        <v>32</v>
      </c>
      <c r="G28" s="122" t="s">
        <v>32</v>
      </c>
      <c r="H28" s="122" t="s">
        <v>36</v>
      </c>
      <c r="I28" s="122" t="s">
        <v>36</v>
      </c>
      <c r="J28" s="122" t="s">
        <v>32</v>
      </c>
      <c r="K28" s="122" t="s">
        <v>32</v>
      </c>
      <c r="L28" s="123" t="s">
        <v>36</v>
      </c>
      <c r="M28" s="22" t="str">
        <f t="shared" si="1"/>
        <v>0</v>
      </c>
      <c r="N28" s="22" t="str">
        <f t="shared" si="2"/>
        <v>0</v>
      </c>
      <c r="O28" s="23">
        <v>0.0</v>
      </c>
      <c r="P28" s="24">
        <f t="shared" si="3"/>
        <v>0</v>
      </c>
      <c r="Q28" s="26" t="str">
        <f t="shared" si="9"/>
        <v/>
      </c>
      <c r="R28" s="26" t="str">
        <f t="shared" si="10"/>
        <v>X</v>
      </c>
      <c r="S28" s="29" t="s">
        <v>38</v>
      </c>
      <c r="T28" s="26" t="str">
        <f t="shared" si="11"/>
        <v>No</v>
      </c>
      <c r="U28" s="29" t="s">
        <v>38</v>
      </c>
      <c r="V28" s="2"/>
      <c r="W28" s="2"/>
      <c r="X28" s="2"/>
      <c r="Y28" s="2"/>
      <c r="Z28" s="2"/>
      <c r="AA28" s="2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customSheetViews>
    <customSheetView guid="{C751560A-DD0D-4AE1-928F-E2490A6FDB4A}" filter="1" showAutoFilter="1">
      <autoFilter ref="$A$10:$AA$28">
        <filterColumn colId="19">
          <colorFilter dxfId="3"/>
        </filterColumn>
      </autoFilter>
      <extLst>
        <ext uri="GoogleSheetsCustomDataVersion1">
          <go:sheetsCustomData xmlns:go="http://customooxmlschemas.google.com/" filterViewId="399285145"/>
        </ext>
      </extLst>
    </customSheetView>
  </customSheetViews>
  <mergeCells count="7">
    <mergeCell ref="A3:O3"/>
    <mergeCell ref="A4:O4"/>
    <mergeCell ref="B6:E6"/>
    <mergeCell ref="B8:D8"/>
    <mergeCell ref="F8:H8"/>
    <mergeCell ref="M9:P9"/>
    <mergeCell ref="Q9:T9"/>
  </mergeCells>
  <conditionalFormatting sqref="P11:P28">
    <cfRule type="colorScale" priority="1">
      <colorScale>
        <cfvo type="formula" val="40"/>
        <cfvo type="formula" val="70"/>
        <cfvo type="formula" val="100"/>
        <color rgb="FFFF0000"/>
        <color rgb="FFFFFF00"/>
        <color rgb="FF00B050"/>
      </colorScale>
    </cfRule>
  </conditionalFormatting>
  <conditionalFormatting sqref="T11:T28">
    <cfRule type="containsText" dxfId="0" priority="2" operator="containsText" text="Si">
      <formula>NOT(ISERROR(SEARCH(("Si"),(T11))))</formula>
    </cfRule>
  </conditionalFormatting>
  <conditionalFormatting sqref="T11:T28">
    <cfRule type="containsText" dxfId="1" priority="3" operator="containsText" text="No">
      <formula>NOT(ISERROR(SEARCH(("No"),(T11))))</formula>
    </cfRule>
  </conditionalFormatting>
  <dataValidations>
    <dataValidation type="list" allowBlank="1" showErrorMessage="1" sqref="O11:O28">
      <formula1>"0,6,12,18,24,30"</formula1>
    </dataValidation>
    <dataValidation type="list" allowBlank="1" showErrorMessage="1" sqref="F11:I28 K11:L28">
      <formula1>"Cumple,No Cumple"</formula1>
    </dataValidation>
    <dataValidation type="list" allowBlank="1" sqref="S11:S28 U22:U28">
      <formula1>"No cumple con el perfil solicitado,No cumple con la experiencia general,No cumple con la experiencia específica,No cumple con la experiencia general y específica,No cumple con el perfil solicitado ni la experiencia general ni la específica"</formula1>
    </dataValidation>
    <dataValidation type="list" allowBlank="1" sqref="Q11:R28">
      <formula1>"X"</formula1>
    </dataValidation>
    <dataValidation type="list" allowBlank="1" showErrorMessage="1" sqref="J11:J28">
      <formula1>"Cumple,No Cumple,NA"</formula1>
    </dataValidation>
  </dataValidations>
  <printOptions/>
  <pageMargins bottom="0.75" footer="0.0" header="0.0" left="0.7" right="0.7" top="0.75"/>
  <pageSetup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3.43"/>
    <col customWidth="1" min="2" max="3" width="21.43"/>
    <col customWidth="1" hidden="1" min="4" max="4" width="38.43"/>
    <col customWidth="1" hidden="1" min="5" max="5" width="19.71"/>
    <col customWidth="1" hidden="1" min="6" max="6" width="31.0"/>
    <col customWidth="1" hidden="1" min="7" max="7" width="19.43"/>
    <col customWidth="1" hidden="1" min="8" max="8" width="22.43"/>
    <col customWidth="1" hidden="1" min="9" max="9" width="20.29"/>
    <col customWidth="1" hidden="1" min="10" max="10" width="19.71"/>
    <col customWidth="1" hidden="1" min="11" max="12" width="16.29"/>
    <col customWidth="1" hidden="1" min="13" max="13" width="17.71"/>
    <col customWidth="1" hidden="1" min="14" max="14" width="17.43"/>
    <col customWidth="1" hidden="1" min="15" max="15" width="14.0"/>
    <col customWidth="1" min="16" max="16" width="10.71"/>
    <col customWidth="1" min="17" max="17" width="11.0"/>
    <col customWidth="1" min="18" max="18" width="9.86"/>
    <col customWidth="1" min="19" max="19" width="16.43"/>
    <col customWidth="1" min="20" max="20" width="11.43"/>
    <col customWidth="1" min="21" max="21" width="25.7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3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3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5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03.25" customHeight="1">
      <c r="A6" s="6" t="s">
        <v>2</v>
      </c>
      <c r="B6" s="7" t="s">
        <v>3</v>
      </c>
      <c r="C6" s="8"/>
      <c r="D6" s="8"/>
      <c r="E6" s="9"/>
      <c r="F6" s="1"/>
      <c r="G6" s="1"/>
      <c r="H6" s="1"/>
      <c r="I6" s="1"/>
      <c r="J6" s="1"/>
      <c r="K6" s="1"/>
      <c r="L6" s="1"/>
      <c r="M6" s="1"/>
      <c r="N6" s="1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7.5" customHeight="1">
      <c r="A7" s="10"/>
      <c r="B7" s="11"/>
      <c r="C7" s="1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50.0" customHeight="1">
      <c r="A8" s="6" t="s">
        <v>197</v>
      </c>
      <c r="B8" s="7" t="s">
        <v>198</v>
      </c>
      <c r="C8" s="8"/>
      <c r="D8" s="9"/>
      <c r="E8" s="12" t="s">
        <v>6</v>
      </c>
      <c r="F8" s="7" t="s">
        <v>199</v>
      </c>
      <c r="G8" s="8"/>
      <c r="H8" s="9"/>
      <c r="I8" s="1"/>
      <c r="J8" s="1"/>
      <c r="K8" s="1"/>
      <c r="L8" s="1"/>
      <c r="M8" s="1"/>
      <c r="N8" s="1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7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3" t="s">
        <v>8</v>
      </c>
      <c r="N9" s="8"/>
      <c r="O9" s="8"/>
      <c r="P9" s="9"/>
      <c r="Q9" s="14" t="s">
        <v>9</v>
      </c>
      <c r="R9" s="8"/>
      <c r="S9" s="8"/>
      <c r="T9" s="8"/>
      <c r="U9" s="9"/>
      <c r="V9" s="2"/>
      <c r="W9" s="2"/>
      <c r="X9" s="2"/>
      <c r="Y9" s="2"/>
      <c r="Z9" s="2"/>
    </row>
    <row r="10" ht="54.75" customHeight="1">
      <c r="A10" s="15" t="s">
        <v>10</v>
      </c>
      <c r="B10" s="15" t="s">
        <v>11</v>
      </c>
      <c r="C10" s="15" t="s">
        <v>12</v>
      </c>
      <c r="D10" s="15" t="s">
        <v>13</v>
      </c>
      <c r="E10" s="15" t="s">
        <v>14</v>
      </c>
      <c r="F10" s="15" t="s">
        <v>15</v>
      </c>
      <c r="G10" s="15" t="s">
        <v>16</v>
      </c>
      <c r="H10" s="15" t="s">
        <v>17</v>
      </c>
      <c r="I10" s="15" t="s">
        <v>18</v>
      </c>
      <c r="J10" s="15" t="s">
        <v>19</v>
      </c>
      <c r="K10" s="15" t="s">
        <v>20</v>
      </c>
      <c r="L10" s="16" t="s">
        <v>21</v>
      </c>
      <c r="M10" s="15" t="s">
        <v>22</v>
      </c>
      <c r="N10" s="15" t="s">
        <v>23</v>
      </c>
      <c r="O10" s="15" t="s">
        <v>24</v>
      </c>
      <c r="P10" s="15" t="s">
        <v>25</v>
      </c>
      <c r="Q10" s="15" t="s">
        <v>26</v>
      </c>
      <c r="R10" s="15" t="s">
        <v>27</v>
      </c>
      <c r="S10" s="15" t="s">
        <v>28</v>
      </c>
      <c r="T10" s="17" t="s">
        <v>29</v>
      </c>
      <c r="U10" s="34" t="s">
        <v>70</v>
      </c>
      <c r="V10" s="2"/>
      <c r="W10" s="2"/>
      <c r="X10" s="2"/>
      <c r="Y10" s="2"/>
      <c r="Z10" s="2"/>
    </row>
    <row r="11" ht="48.0" customHeight="1">
      <c r="A11" s="18">
        <v>44678.0</v>
      </c>
      <c r="B11" s="19">
        <v>0.8638888888888889</v>
      </c>
      <c r="C11" s="20">
        <v>1.116235523E9</v>
      </c>
      <c r="D11" s="20" t="s">
        <v>200</v>
      </c>
      <c r="E11" s="20">
        <v>3.153022635E9</v>
      </c>
      <c r="F11" s="20" t="s">
        <v>32</v>
      </c>
      <c r="G11" s="20" t="s">
        <v>32</v>
      </c>
      <c r="H11" s="20" t="s">
        <v>32</v>
      </c>
      <c r="I11" s="20" t="s">
        <v>32</v>
      </c>
      <c r="J11" s="20" t="s">
        <v>32</v>
      </c>
      <c r="K11" s="20" t="s">
        <v>32</v>
      </c>
      <c r="L11" s="21" t="s">
        <v>32</v>
      </c>
      <c r="M11" s="22" t="str">
        <f t="shared" ref="M11:M15" si="1">IF(H11="Cumple","30","0")</f>
        <v>30</v>
      </c>
      <c r="N11" s="22" t="str">
        <f t="shared" ref="N11:N15" si="2">IF(I11="Cumple","40","0")</f>
        <v>40</v>
      </c>
      <c r="O11" s="23">
        <v>30.0</v>
      </c>
      <c r="P11" s="24">
        <f t="shared" ref="P11:P15" si="3">M11+N11+O11</f>
        <v>100</v>
      </c>
      <c r="Q11" s="26" t="str">
        <f t="shared" ref="Q11:Q15" si="4">IF(P11=70,"X","")</f>
        <v/>
      </c>
      <c r="R11" s="26" t="str">
        <f>IF(P11=0,"X",IF(P11=30,"X","--"))</f>
        <v>--</v>
      </c>
      <c r="S11" s="27"/>
      <c r="T11" s="25" t="s">
        <v>201</v>
      </c>
      <c r="U11" s="30" t="s">
        <v>34</v>
      </c>
      <c r="V11" s="2"/>
      <c r="W11" s="2"/>
      <c r="X11" s="2"/>
      <c r="Y11" s="2"/>
      <c r="Z11" s="2"/>
    </row>
    <row r="12" ht="48.75" customHeight="1">
      <c r="A12" s="18">
        <v>44682.0</v>
      </c>
      <c r="B12" s="19">
        <v>0.9993055555555556</v>
      </c>
      <c r="C12" s="20">
        <v>4.2163349E7</v>
      </c>
      <c r="D12" s="20" t="s">
        <v>202</v>
      </c>
      <c r="E12" s="20">
        <v>3.187170861E9</v>
      </c>
      <c r="F12" s="20" t="s">
        <v>32</v>
      </c>
      <c r="G12" s="20" t="s">
        <v>32</v>
      </c>
      <c r="H12" s="20" t="s">
        <v>36</v>
      </c>
      <c r="I12" s="20" t="s">
        <v>36</v>
      </c>
      <c r="J12" s="20" t="s">
        <v>32</v>
      </c>
      <c r="K12" s="20" t="s">
        <v>32</v>
      </c>
      <c r="L12" s="21" t="s">
        <v>32</v>
      </c>
      <c r="M12" s="22" t="str">
        <f t="shared" si="1"/>
        <v>0</v>
      </c>
      <c r="N12" s="22" t="str">
        <f t="shared" si="2"/>
        <v>0</v>
      </c>
      <c r="O12" s="28"/>
      <c r="P12" s="24">
        <f t="shared" si="3"/>
        <v>0</v>
      </c>
      <c r="Q12" s="26" t="str">
        <f t="shared" si="4"/>
        <v/>
      </c>
      <c r="R12" s="26" t="str">
        <f t="shared" ref="R12:R14" si="5">IF(P12=0,"X",IF(P12=30,"X",""))</f>
        <v>X</v>
      </c>
      <c r="S12" s="29" t="s">
        <v>38</v>
      </c>
      <c r="T12" s="26" t="str">
        <f t="shared" ref="T12:T14" si="6">IF(Q12="X","Si",IF(R12="X","No","--"))</f>
        <v>No</v>
      </c>
      <c r="U12" s="30" t="s">
        <v>38</v>
      </c>
      <c r="V12" s="2"/>
      <c r="W12" s="2"/>
      <c r="X12" s="2"/>
      <c r="Y12" s="2"/>
      <c r="Z12" s="2"/>
    </row>
    <row r="13" ht="54.75" customHeight="1">
      <c r="A13" s="18">
        <v>44683.0</v>
      </c>
      <c r="B13" s="19">
        <v>6.944444444444445E-4</v>
      </c>
      <c r="C13" s="20">
        <v>1.8516613E7</v>
      </c>
      <c r="D13" s="20" t="s">
        <v>203</v>
      </c>
      <c r="E13" s="20">
        <v>3.187163007E9</v>
      </c>
      <c r="F13" s="20" t="s">
        <v>32</v>
      </c>
      <c r="G13" s="20" t="s">
        <v>32</v>
      </c>
      <c r="H13" s="20" t="s">
        <v>36</v>
      </c>
      <c r="I13" s="20" t="s">
        <v>36</v>
      </c>
      <c r="J13" s="20" t="s">
        <v>36</v>
      </c>
      <c r="K13" s="20" t="s">
        <v>36</v>
      </c>
      <c r="L13" s="21" t="s">
        <v>36</v>
      </c>
      <c r="M13" s="22" t="str">
        <f t="shared" si="1"/>
        <v>0</v>
      </c>
      <c r="N13" s="22" t="str">
        <f t="shared" si="2"/>
        <v>0</v>
      </c>
      <c r="O13" s="28"/>
      <c r="P13" s="24">
        <f t="shared" si="3"/>
        <v>0</v>
      </c>
      <c r="Q13" s="26" t="str">
        <f t="shared" si="4"/>
        <v/>
      </c>
      <c r="R13" s="26" t="str">
        <f t="shared" si="5"/>
        <v>X</v>
      </c>
      <c r="S13" s="29" t="s">
        <v>38</v>
      </c>
      <c r="T13" s="26" t="str">
        <f t="shared" si="6"/>
        <v>No</v>
      </c>
      <c r="U13" s="30" t="s">
        <v>38</v>
      </c>
      <c r="V13" s="2"/>
      <c r="W13" s="2"/>
      <c r="X13" s="2"/>
      <c r="Y13" s="2"/>
      <c r="Z13" s="2"/>
    </row>
    <row r="14" ht="54.75" customHeight="1">
      <c r="A14" s="18">
        <v>44683.0</v>
      </c>
      <c r="B14" s="19">
        <v>0.41041666666666665</v>
      </c>
      <c r="C14" s="20">
        <v>9.2130274E7</v>
      </c>
      <c r="D14" s="20" t="s">
        <v>204</v>
      </c>
      <c r="E14" s="20">
        <v>3.126896117E9</v>
      </c>
      <c r="F14" s="20" t="s">
        <v>32</v>
      </c>
      <c r="G14" s="20" t="s">
        <v>32</v>
      </c>
      <c r="H14" s="20" t="s">
        <v>36</v>
      </c>
      <c r="I14" s="20" t="s">
        <v>36</v>
      </c>
      <c r="J14" s="20" t="s">
        <v>37</v>
      </c>
      <c r="K14" s="20" t="s">
        <v>32</v>
      </c>
      <c r="L14" s="21" t="s">
        <v>36</v>
      </c>
      <c r="M14" s="22" t="str">
        <f t="shared" si="1"/>
        <v>0</v>
      </c>
      <c r="N14" s="22" t="str">
        <f t="shared" si="2"/>
        <v>0</v>
      </c>
      <c r="O14" s="28"/>
      <c r="P14" s="24">
        <f t="shared" si="3"/>
        <v>0</v>
      </c>
      <c r="Q14" s="26" t="str">
        <f t="shared" si="4"/>
        <v/>
      </c>
      <c r="R14" s="26" t="str">
        <f t="shared" si="5"/>
        <v>X</v>
      </c>
      <c r="S14" s="29" t="s">
        <v>45</v>
      </c>
      <c r="T14" s="26" t="str">
        <f t="shared" si="6"/>
        <v>No</v>
      </c>
      <c r="U14" s="30" t="s">
        <v>45</v>
      </c>
      <c r="V14" s="2"/>
      <c r="W14" s="2"/>
      <c r="X14" s="2"/>
      <c r="Y14" s="2"/>
      <c r="Z14" s="2"/>
    </row>
    <row r="15" ht="54.75" customHeight="1">
      <c r="A15" s="18">
        <v>44683.0</v>
      </c>
      <c r="B15" s="19">
        <v>0.49444444444444446</v>
      </c>
      <c r="C15" s="20">
        <v>7.8762602E7</v>
      </c>
      <c r="D15" s="20" t="s">
        <v>205</v>
      </c>
      <c r="E15" s="20">
        <v>3.116506273E9</v>
      </c>
      <c r="F15" s="20" t="s">
        <v>32</v>
      </c>
      <c r="G15" s="20" t="s">
        <v>36</v>
      </c>
      <c r="H15" s="20" t="s">
        <v>36</v>
      </c>
      <c r="I15" s="20" t="s">
        <v>32</v>
      </c>
      <c r="J15" s="20" t="s">
        <v>32</v>
      </c>
      <c r="K15" s="20" t="s">
        <v>32</v>
      </c>
      <c r="L15" s="21" t="s">
        <v>36</v>
      </c>
      <c r="M15" s="22" t="str">
        <f t="shared" si="1"/>
        <v>0</v>
      </c>
      <c r="N15" s="22" t="str">
        <f t="shared" si="2"/>
        <v>40</v>
      </c>
      <c r="O15" s="28"/>
      <c r="P15" s="24">
        <f t="shared" si="3"/>
        <v>40</v>
      </c>
      <c r="Q15" s="26" t="str">
        <f t="shared" si="4"/>
        <v/>
      </c>
      <c r="R15" s="25" t="s">
        <v>206</v>
      </c>
      <c r="S15" s="29" t="s">
        <v>38</v>
      </c>
      <c r="T15" s="25" t="s">
        <v>61</v>
      </c>
      <c r="U15" s="30" t="s">
        <v>38</v>
      </c>
      <c r="V15" s="2"/>
      <c r="W15" s="2"/>
      <c r="X15" s="2"/>
      <c r="Y15" s="2"/>
      <c r="Z15" s="2"/>
    </row>
    <row r="16" ht="15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5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5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5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5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</sheetData>
  <mergeCells count="7">
    <mergeCell ref="A3:O3"/>
    <mergeCell ref="A4:O4"/>
    <mergeCell ref="B6:E6"/>
    <mergeCell ref="B8:D8"/>
    <mergeCell ref="F8:H8"/>
    <mergeCell ref="M9:P9"/>
    <mergeCell ref="Q9:U9"/>
  </mergeCells>
  <conditionalFormatting sqref="P11:P15">
    <cfRule type="colorScale" priority="1">
      <colorScale>
        <cfvo type="formula" val="40"/>
        <cfvo type="formula" val="70"/>
        <cfvo type="formula" val="100"/>
        <color rgb="FFFF0000"/>
        <color rgb="FFFFFF00"/>
        <color rgb="FF00B050"/>
      </colorScale>
    </cfRule>
  </conditionalFormatting>
  <conditionalFormatting sqref="T11:T15">
    <cfRule type="containsText" dxfId="0" priority="2" operator="containsText" text="Si">
      <formula>NOT(ISERROR(SEARCH(("Si"),(T11))))</formula>
    </cfRule>
  </conditionalFormatting>
  <conditionalFormatting sqref="T11:T15">
    <cfRule type="containsText" dxfId="1" priority="3" operator="containsText" text="No">
      <formula>NOT(ISERROR(SEARCH(("No"),(T11))))</formula>
    </cfRule>
  </conditionalFormatting>
  <dataValidations>
    <dataValidation type="list" allowBlank="1" showErrorMessage="1" sqref="F11:I15 K11:L15">
      <formula1>"Cumple,No Cumple"</formula1>
    </dataValidation>
    <dataValidation type="list" allowBlank="1" sqref="S11:S15 U12:U15">
      <formula1>"No cumple con el perfil solicitado,No cumple con la experiencia general,No cumple con la experiencia específica,No cumple con la experiencia general y específica,No cumple con el perfil solicitado ni la experiencia general ni la específica"</formula1>
    </dataValidation>
    <dataValidation type="list" allowBlank="1" showErrorMessage="1" sqref="O11:O15">
      <formula1>"0.0,5.0,10.0,15.0,20.0,25.0,30.0"</formula1>
    </dataValidation>
    <dataValidation type="list" allowBlank="1" sqref="Q11:R15">
      <formula1>"X"</formula1>
    </dataValidation>
    <dataValidation type="list" allowBlank="1" showErrorMessage="1" sqref="J11:J15">
      <formula1>"Cumple,No Cumple,NA"</formula1>
    </dataValidation>
  </dataValidations>
  <printOptions/>
  <pageMargins bottom="0.75" footer="0.0" header="0.0" left="0.7" right="0.7" top="0.75"/>
  <pageSetup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3.43"/>
    <col customWidth="1" min="2" max="3" width="21.43"/>
    <col customWidth="1" min="4" max="4" width="38.43"/>
    <col customWidth="1" min="5" max="5" width="19.71"/>
    <col customWidth="1" min="6" max="6" width="33.86"/>
    <col customWidth="1" min="7" max="7" width="19.43"/>
    <col customWidth="1" min="8" max="8" width="22.43"/>
    <col customWidth="1" min="9" max="9" width="20.29"/>
    <col customWidth="1" min="10" max="10" width="19.71"/>
    <col customWidth="1" min="11" max="12" width="16.29"/>
    <col customWidth="1" min="13" max="13" width="17.71"/>
    <col customWidth="1" min="14" max="14" width="17.43"/>
    <col customWidth="1" min="15" max="15" width="14.0"/>
    <col customWidth="1" min="16" max="16" width="10.71"/>
    <col customWidth="1" min="17" max="17" width="11.0"/>
    <col customWidth="1" min="18" max="18" width="9.86"/>
    <col customWidth="1" min="19" max="19" width="16.43"/>
    <col customWidth="1" min="20" max="20" width="11.43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3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3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5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03.25" customHeight="1">
      <c r="A6" s="6" t="s">
        <v>2</v>
      </c>
      <c r="B6" s="7" t="s">
        <v>3</v>
      </c>
      <c r="C6" s="8"/>
      <c r="D6" s="8"/>
      <c r="E6" s="9"/>
      <c r="F6" s="1"/>
      <c r="G6" s="1"/>
      <c r="H6" s="1"/>
      <c r="I6" s="1"/>
      <c r="J6" s="1"/>
      <c r="K6" s="1"/>
      <c r="L6" s="1"/>
      <c r="M6" s="1"/>
      <c r="N6" s="1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7.5" customHeight="1">
      <c r="A7" s="10"/>
      <c r="B7" s="11"/>
      <c r="C7" s="1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50.0" customHeight="1">
      <c r="A8" s="6" t="s">
        <v>207</v>
      </c>
      <c r="B8" s="7" t="s">
        <v>208</v>
      </c>
      <c r="C8" s="8"/>
      <c r="D8" s="9"/>
      <c r="E8" s="12" t="s">
        <v>6</v>
      </c>
      <c r="F8" s="7" t="s">
        <v>209</v>
      </c>
      <c r="G8" s="8"/>
      <c r="H8" s="9"/>
      <c r="I8" s="1"/>
      <c r="J8" s="1"/>
      <c r="K8" s="1"/>
      <c r="L8" s="1"/>
      <c r="M8" s="1"/>
      <c r="N8" s="1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7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3" t="s">
        <v>8</v>
      </c>
      <c r="N9" s="8"/>
      <c r="O9" s="8"/>
      <c r="P9" s="9"/>
      <c r="Q9" s="14" t="s">
        <v>9</v>
      </c>
      <c r="R9" s="8"/>
      <c r="S9" s="8"/>
      <c r="T9" s="8"/>
      <c r="U9" s="9"/>
      <c r="V9" s="2"/>
      <c r="W9" s="2"/>
      <c r="X9" s="2"/>
      <c r="Y9" s="2"/>
      <c r="Z9" s="2"/>
    </row>
    <row r="10" ht="54.75" customHeight="1">
      <c r="A10" s="15" t="s">
        <v>10</v>
      </c>
      <c r="B10" s="15" t="s">
        <v>11</v>
      </c>
      <c r="C10" s="15" t="s">
        <v>12</v>
      </c>
      <c r="D10" s="15" t="s">
        <v>13</v>
      </c>
      <c r="E10" s="15" t="s">
        <v>14</v>
      </c>
      <c r="F10" s="15" t="s">
        <v>15</v>
      </c>
      <c r="G10" s="15" t="s">
        <v>16</v>
      </c>
      <c r="H10" s="15" t="s">
        <v>17</v>
      </c>
      <c r="I10" s="15" t="s">
        <v>18</v>
      </c>
      <c r="J10" s="15" t="s">
        <v>19</v>
      </c>
      <c r="K10" s="15" t="s">
        <v>20</v>
      </c>
      <c r="L10" s="16" t="s">
        <v>21</v>
      </c>
      <c r="M10" s="15" t="s">
        <v>22</v>
      </c>
      <c r="N10" s="15" t="s">
        <v>23</v>
      </c>
      <c r="O10" s="15" t="s">
        <v>24</v>
      </c>
      <c r="P10" s="15" t="s">
        <v>25</v>
      </c>
      <c r="Q10" s="15" t="s">
        <v>26</v>
      </c>
      <c r="R10" s="15" t="s">
        <v>27</v>
      </c>
      <c r="S10" s="15" t="s">
        <v>28</v>
      </c>
      <c r="T10" s="17" t="s">
        <v>29</v>
      </c>
      <c r="U10" s="34" t="s">
        <v>70</v>
      </c>
      <c r="V10" s="2"/>
      <c r="W10" s="2"/>
      <c r="X10" s="2"/>
      <c r="Y10" s="2"/>
      <c r="Z10" s="2"/>
    </row>
    <row r="11" ht="48.0" customHeight="1">
      <c r="A11" s="18">
        <v>44678.0</v>
      </c>
      <c r="B11" s="19">
        <v>0.90625</v>
      </c>
      <c r="C11" s="20">
        <v>1.088254671E9</v>
      </c>
      <c r="D11" s="20" t="s">
        <v>210</v>
      </c>
      <c r="E11" s="20">
        <v>3.167500944E9</v>
      </c>
      <c r="F11" s="20" t="s">
        <v>32</v>
      </c>
      <c r="G11" s="20" t="s">
        <v>32</v>
      </c>
      <c r="H11" s="20" t="s">
        <v>32</v>
      </c>
      <c r="I11" s="20" t="s">
        <v>32</v>
      </c>
      <c r="J11" s="20" t="s">
        <v>32</v>
      </c>
      <c r="K11" s="20" t="s">
        <v>32</v>
      </c>
      <c r="L11" s="21" t="s">
        <v>32</v>
      </c>
      <c r="M11" s="22" t="str">
        <f>IF(H11="Cumple","30","0")</f>
        <v>30</v>
      </c>
      <c r="N11" s="22" t="str">
        <f>IF(I11="Cumple","40","0")</f>
        <v>40</v>
      </c>
      <c r="O11" s="23">
        <v>30.0</v>
      </c>
      <c r="P11" s="24">
        <f>M11+N11+O11</f>
        <v>100</v>
      </c>
      <c r="Q11" s="25" t="s">
        <v>33</v>
      </c>
      <c r="R11" s="26"/>
      <c r="S11" s="27"/>
      <c r="T11" s="26" t="str">
        <f>IF(Q11="X","Si",IF(R11="X","No","--"))</f>
        <v>Si</v>
      </c>
      <c r="U11" s="30" t="s">
        <v>34</v>
      </c>
      <c r="V11" s="2"/>
      <c r="W11" s="2"/>
      <c r="X11" s="2"/>
      <c r="Y11" s="2"/>
      <c r="Z11" s="2"/>
    </row>
    <row r="12" ht="15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5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5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5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5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5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5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5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5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</sheetData>
  <mergeCells count="7">
    <mergeCell ref="A3:O3"/>
    <mergeCell ref="A4:O4"/>
    <mergeCell ref="B6:E6"/>
    <mergeCell ref="B8:D8"/>
    <mergeCell ref="F8:H8"/>
    <mergeCell ref="M9:P9"/>
    <mergeCell ref="Q9:U9"/>
  </mergeCells>
  <conditionalFormatting sqref="P11">
    <cfRule type="colorScale" priority="1">
      <colorScale>
        <cfvo type="formula" val="40"/>
        <cfvo type="formula" val="70"/>
        <cfvo type="formula" val="100"/>
        <color rgb="FFFF0000"/>
        <color rgb="FFFFFF00"/>
        <color rgb="FF00B050"/>
      </colorScale>
    </cfRule>
  </conditionalFormatting>
  <conditionalFormatting sqref="T11">
    <cfRule type="containsText" dxfId="0" priority="2" operator="containsText" text="Si">
      <formula>NOT(ISERROR(SEARCH(("Si"),(T11))))</formula>
    </cfRule>
  </conditionalFormatting>
  <conditionalFormatting sqref="T11">
    <cfRule type="containsText" dxfId="1" priority="3" operator="containsText" text="No">
      <formula>NOT(ISERROR(SEARCH(("No"),(T11))))</formula>
    </cfRule>
  </conditionalFormatting>
  <dataValidations>
    <dataValidation type="list" allowBlank="1" showErrorMessage="1" sqref="F11:I11 K11:L11">
      <formula1>"Cumple,No Cumple"</formula1>
    </dataValidation>
    <dataValidation type="list" allowBlank="1" sqref="S11">
      <formula1>"No cumple con el perfil solicitado,No cumple con la experiencia general,No cumple con la experiencia específica,No cumple con la experiencia general y específica,No cumple con el perfil solicitado ni la experiencia general ni la específica"</formula1>
    </dataValidation>
    <dataValidation type="list" allowBlank="1" showErrorMessage="1" sqref="O11">
      <formula1>"0.0,5.0,10.0,15.0,20.0,25.0,30.0"</formula1>
    </dataValidation>
    <dataValidation type="list" allowBlank="1" sqref="Q11:R11">
      <formula1>"X"</formula1>
    </dataValidation>
    <dataValidation type="list" allowBlank="1" showErrorMessage="1" sqref="J11">
      <formula1>"Cumple,No Cumple,NA"</formula1>
    </dataValidation>
  </dataValidations>
  <printOptions/>
  <pageMargins bottom="0.75" footer="0.0" header="0.0" left="0.7" right="0.7" top="0.75"/>
  <pageSetup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3.43"/>
    <col customWidth="1" min="2" max="3" width="21.43"/>
    <col customWidth="1" min="4" max="4" width="38.43"/>
    <col customWidth="1" min="5" max="5" width="19.71"/>
    <col customWidth="1" min="6" max="6" width="33.86"/>
    <col customWidth="1" min="7" max="7" width="19.43"/>
    <col customWidth="1" min="8" max="8" width="22.43"/>
    <col customWidth="1" min="9" max="9" width="20.29"/>
    <col customWidth="1" min="10" max="10" width="19.71"/>
    <col customWidth="1" min="11" max="12" width="16.29"/>
    <col customWidth="1" min="13" max="13" width="17.71"/>
    <col customWidth="1" min="14" max="14" width="17.43"/>
    <col customWidth="1" min="15" max="15" width="14.0"/>
    <col customWidth="1" min="16" max="16" width="10.71"/>
    <col customWidth="1" min="17" max="17" width="11.0"/>
    <col customWidth="1" min="18" max="18" width="9.86"/>
    <col customWidth="1" min="19" max="19" width="16.43"/>
    <col customWidth="1" min="20" max="20" width="11.43"/>
    <col customWidth="1" min="21" max="21" width="32.0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3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3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5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03.25" customHeight="1">
      <c r="A6" s="6" t="s">
        <v>2</v>
      </c>
      <c r="B6" s="7" t="s">
        <v>3</v>
      </c>
      <c r="C6" s="8"/>
      <c r="D6" s="8"/>
      <c r="E6" s="9"/>
      <c r="F6" s="1"/>
      <c r="G6" s="1"/>
      <c r="H6" s="1"/>
      <c r="I6" s="1"/>
      <c r="J6" s="1"/>
      <c r="K6" s="1"/>
      <c r="L6" s="1"/>
      <c r="M6" s="1"/>
      <c r="N6" s="1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7.5" customHeight="1">
      <c r="A7" s="10"/>
      <c r="B7" s="11"/>
      <c r="C7" s="1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50.0" customHeight="1">
      <c r="A8" s="6" t="s">
        <v>211</v>
      </c>
      <c r="B8" s="7" t="s">
        <v>212</v>
      </c>
      <c r="C8" s="8"/>
      <c r="D8" s="9"/>
      <c r="E8" s="12" t="s">
        <v>6</v>
      </c>
      <c r="F8" s="7" t="s">
        <v>213</v>
      </c>
      <c r="G8" s="8"/>
      <c r="H8" s="9"/>
      <c r="I8" s="1"/>
      <c r="J8" s="1"/>
      <c r="K8" s="1"/>
      <c r="L8" s="1"/>
      <c r="M8" s="1"/>
      <c r="N8" s="1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7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3" t="s">
        <v>8</v>
      </c>
      <c r="N9" s="8"/>
      <c r="O9" s="8"/>
      <c r="P9" s="9"/>
      <c r="Q9" s="14" t="s">
        <v>9</v>
      </c>
      <c r="R9" s="8"/>
      <c r="S9" s="8"/>
      <c r="T9" s="8"/>
      <c r="U9" s="9"/>
      <c r="V9" s="2"/>
      <c r="W9" s="2"/>
      <c r="X9" s="2"/>
      <c r="Y9" s="2"/>
      <c r="Z9" s="2"/>
    </row>
    <row r="10" ht="54.75" customHeight="1">
      <c r="A10" s="15" t="s">
        <v>10</v>
      </c>
      <c r="B10" s="15" t="s">
        <v>11</v>
      </c>
      <c r="C10" s="15" t="s">
        <v>12</v>
      </c>
      <c r="D10" s="15" t="s">
        <v>13</v>
      </c>
      <c r="E10" s="15" t="s">
        <v>14</v>
      </c>
      <c r="F10" s="15" t="s">
        <v>15</v>
      </c>
      <c r="G10" s="15" t="s">
        <v>16</v>
      </c>
      <c r="H10" s="15" t="s">
        <v>17</v>
      </c>
      <c r="I10" s="15" t="s">
        <v>18</v>
      </c>
      <c r="J10" s="15" t="s">
        <v>19</v>
      </c>
      <c r="K10" s="15" t="s">
        <v>20</v>
      </c>
      <c r="L10" s="16" t="s">
        <v>21</v>
      </c>
      <c r="M10" s="15" t="s">
        <v>22</v>
      </c>
      <c r="N10" s="15" t="s">
        <v>23</v>
      </c>
      <c r="O10" s="15" t="s">
        <v>24</v>
      </c>
      <c r="P10" s="15" t="s">
        <v>25</v>
      </c>
      <c r="Q10" s="15" t="s">
        <v>26</v>
      </c>
      <c r="R10" s="15" t="s">
        <v>27</v>
      </c>
      <c r="S10" s="15" t="s">
        <v>28</v>
      </c>
      <c r="T10" s="17" t="s">
        <v>29</v>
      </c>
      <c r="U10" s="34" t="s">
        <v>70</v>
      </c>
      <c r="V10" s="2"/>
      <c r="W10" s="2"/>
      <c r="X10" s="2"/>
      <c r="Y10" s="2"/>
      <c r="Z10" s="2"/>
    </row>
    <row r="11" ht="48.0" customHeight="1">
      <c r="A11" s="18">
        <v>44678.0</v>
      </c>
      <c r="B11" s="19">
        <v>0.8222222222222222</v>
      </c>
      <c r="C11" s="125" t="s">
        <v>214</v>
      </c>
      <c r="D11" s="20" t="s">
        <v>215</v>
      </c>
      <c r="E11" s="20">
        <v>3.122025575E9</v>
      </c>
      <c r="F11" s="20" t="s">
        <v>32</v>
      </c>
      <c r="G11" s="20" t="s">
        <v>32</v>
      </c>
      <c r="H11" s="20" t="s">
        <v>32</v>
      </c>
      <c r="I11" s="20" t="s">
        <v>32</v>
      </c>
      <c r="J11" s="20" t="s">
        <v>32</v>
      </c>
      <c r="K11" s="20" t="s">
        <v>32</v>
      </c>
      <c r="L11" s="21" t="s">
        <v>32</v>
      </c>
      <c r="M11" s="22" t="str">
        <f t="shared" ref="M11:M13" si="1">IF(H11="Cumple","30","0")</f>
        <v>30</v>
      </c>
      <c r="N11" s="22" t="str">
        <f t="shared" ref="N11:N13" si="2">IF(I11="Cumple","40","0")</f>
        <v>40</v>
      </c>
      <c r="O11" s="23">
        <v>24.0</v>
      </c>
      <c r="P11" s="24">
        <f t="shared" ref="P11:P13" si="3">M11+N11+O11</f>
        <v>94</v>
      </c>
      <c r="Q11" s="25" t="s">
        <v>33</v>
      </c>
      <c r="R11" s="26"/>
      <c r="S11" s="27"/>
      <c r="T11" s="26" t="str">
        <f t="shared" ref="T11:T13" si="4">IF(Q11="X","Si",IF(R11="X","No","--"))</f>
        <v>Si</v>
      </c>
      <c r="U11" s="30" t="s">
        <v>34</v>
      </c>
      <c r="V11" s="2"/>
      <c r="W11" s="2"/>
      <c r="X11" s="2"/>
      <c r="Y11" s="2"/>
      <c r="Z11" s="2"/>
    </row>
    <row r="12" ht="48.75" customHeight="1">
      <c r="A12" s="18">
        <v>44683.0</v>
      </c>
      <c r="B12" s="19">
        <v>0.3819444444444444</v>
      </c>
      <c r="C12" s="126" t="s">
        <v>216</v>
      </c>
      <c r="D12" s="127" t="s">
        <v>217</v>
      </c>
      <c r="E12" s="126" t="s">
        <v>216</v>
      </c>
      <c r="F12" s="20" t="s">
        <v>36</v>
      </c>
      <c r="G12" s="20" t="s">
        <v>36</v>
      </c>
      <c r="H12" s="20" t="s">
        <v>36</v>
      </c>
      <c r="I12" s="20" t="s">
        <v>36</v>
      </c>
      <c r="J12" s="20" t="s">
        <v>36</v>
      </c>
      <c r="K12" s="20" t="s">
        <v>36</v>
      </c>
      <c r="L12" s="21" t="s">
        <v>36</v>
      </c>
      <c r="M12" s="22" t="str">
        <f t="shared" si="1"/>
        <v>0</v>
      </c>
      <c r="N12" s="22" t="str">
        <f t="shared" si="2"/>
        <v>0</v>
      </c>
      <c r="O12" s="23">
        <v>0.0</v>
      </c>
      <c r="P12" s="24">
        <f t="shared" si="3"/>
        <v>0</v>
      </c>
      <c r="Q12" s="26" t="str">
        <f>IF(P12=70,"X","")</f>
        <v/>
      </c>
      <c r="R12" s="26" t="str">
        <f>IF(P12=0,"X",IF(P12=30,"X",""))</f>
        <v>X</v>
      </c>
      <c r="S12" s="29" t="s">
        <v>38</v>
      </c>
      <c r="T12" s="26" t="str">
        <f t="shared" si="4"/>
        <v>No</v>
      </c>
      <c r="U12" s="30" t="s">
        <v>38</v>
      </c>
      <c r="V12" s="2"/>
      <c r="W12" s="2"/>
      <c r="X12" s="2"/>
      <c r="Y12" s="2"/>
      <c r="Z12" s="2"/>
    </row>
    <row r="13" ht="54.75" customHeight="1">
      <c r="A13" s="18">
        <v>44683.0</v>
      </c>
      <c r="B13" s="19">
        <v>0.42569444444444443</v>
      </c>
      <c r="C13" s="20">
        <v>1.077012214E9</v>
      </c>
      <c r="D13" s="20" t="s">
        <v>218</v>
      </c>
      <c r="E13" s="20">
        <v>3.12400606E9</v>
      </c>
      <c r="F13" s="20" t="s">
        <v>32</v>
      </c>
      <c r="G13" s="20" t="s">
        <v>32</v>
      </c>
      <c r="H13" s="20" t="s">
        <v>32</v>
      </c>
      <c r="I13" s="20" t="s">
        <v>32</v>
      </c>
      <c r="J13" s="20" t="s">
        <v>36</v>
      </c>
      <c r="K13" s="20" t="s">
        <v>32</v>
      </c>
      <c r="L13" s="21" t="s">
        <v>32</v>
      </c>
      <c r="M13" s="22" t="str">
        <f t="shared" si="1"/>
        <v>30</v>
      </c>
      <c r="N13" s="22" t="str">
        <f t="shared" si="2"/>
        <v>40</v>
      </c>
      <c r="O13" s="23">
        <v>0.0</v>
      </c>
      <c r="P13" s="24">
        <f t="shared" si="3"/>
        <v>70</v>
      </c>
      <c r="Q13" s="26"/>
      <c r="R13" s="25" t="s">
        <v>33</v>
      </c>
      <c r="S13" s="29" t="s">
        <v>219</v>
      </c>
      <c r="T13" s="26" t="str">
        <f t="shared" si="4"/>
        <v>No</v>
      </c>
      <c r="U13" s="30" t="s">
        <v>219</v>
      </c>
      <c r="V13" s="2"/>
      <c r="W13" s="2"/>
      <c r="X13" s="2"/>
      <c r="Y13" s="2"/>
      <c r="Z13" s="2"/>
    </row>
    <row r="14" ht="15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5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5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5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5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5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5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</sheetData>
  <mergeCells count="7">
    <mergeCell ref="A3:O3"/>
    <mergeCell ref="A4:O4"/>
    <mergeCell ref="B6:E6"/>
    <mergeCell ref="B8:D8"/>
    <mergeCell ref="F8:H8"/>
    <mergeCell ref="M9:P9"/>
    <mergeCell ref="Q9:U9"/>
  </mergeCells>
  <conditionalFormatting sqref="P11:P13">
    <cfRule type="colorScale" priority="1">
      <colorScale>
        <cfvo type="formula" val="40"/>
        <cfvo type="formula" val="70"/>
        <cfvo type="formula" val="100"/>
        <color rgb="FFFF0000"/>
        <color rgb="FFFFFF00"/>
        <color rgb="FF00B050"/>
      </colorScale>
    </cfRule>
  </conditionalFormatting>
  <conditionalFormatting sqref="T11:T13">
    <cfRule type="containsText" dxfId="0" priority="2" operator="containsText" text="Si">
      <formula>NOT(ISERROR(SEARCH(("Si"),(T11))))</formula>
    </cfRule>
  </conditionalFormatting>
  <conditionalFormatting sqref="T11:T13">
    <cfRule type="containsText" dxfId="1" priority="3" operator="containsText" text="No">
      <formula>NOT(ISERROR(SEARCH(("No"),(T11))))</formula>
    </cfRule>
  </conditionalFormatting>
  <dataValidations>
    <dataValidation type="list" allowBlank="1" showErrorMessage="1" sqref="O11:O13">
      <formula1>"0,6,12,18,24,30"</formula1>
    </dataValidation>
    <dataValidation type="list" allowBlank="1" showErrorMessage="1" sqref="F11:I13 K11:L13">
      <formula1>"Cumple,No Cumple"</formula1>
    </dataValidation>
    <dataValidation type="list" allowBlank="1" sqref="S11:S13 U12:U13">
      <formula1>"No cumple con el perfil solicitado,No cumple con la experiencia general,No cumple con la experiencia específica,No cumple con la experiencia general y específica,No cumple con el perfil solicitado ni la experiencia general ni la específica"</formula1>
    </dataValidation>
    <dataValidation type="list" allowBlank="1" sqref="Q11:R13">
      <formula1>"X"</formula1>
    </dataValidation>
    <dataValidation type="list" allowBlank="1" showErrorMessage="1" sqref="J11:J13">
      <formula1>"Cumple,No Cumple,NA"</formula1>
    </dataValidation>
  </dataValidation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2022-02-10T00:03:44Z</dcterms:created>
  <dc:creator>Yorlady Llano</dc:creator>
</cp:coreProperties>
</file>