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RTO INTERNACIONAL" sheetId="1" r:id="rId4"/>
    <sheet state="visible" name="FORMADOR DE INGLÉS" sheetId="2" r:id="rId5"/>
    <sheet state="visible" name="MONITOR DE RUTA" sheetId="3" r:id="rId6"/>
    <sheet state="visible" name="ASISTENTE PSICOSOCIAL" sheetId="4" r:id="rId7"/>
  </sheets>
  <definedNames/>
  <calcPr/>
  <extLst>
    <ext uri="GoogleSheetsCustomDataVersion1">
      <go:sheetsCustomData xmlns:go="http://customooxmlschemas.google.com/" r:id="rId8" roundtripDataSignature="AMtx7miofR9eS/Y2xFTI3Y3NoJYESxtkog=="/>
    </ext>
  </extLst>
</workbook>
</file>

<file path=xl/sharedStrings.xml><?xml version="1.0" encoding="utf-8"?>
<sst xmlns="http://schemas.openxmlformats.org/spreadsheetml/2006/main" count="407" uniqueCount="84">
  <si>
    <t>INVITACIÓN PÚBLICA No.11 DE 2022</t>
  </si>
  <si>
    <t>CENTRO DE RECURSOS INFORMÁTICOS Y EDUCATIVOS</t>
  </si>
  <si>
    <t>Objeto:</t>
  </si>
  <si>
    <t>Convocar a proceso de selección para proveer la lista de elegibles previa verificación y evaluación del comité evaluador para validación del Ministerio de las Tecnologías de la Información y Comunicaciones y posterior contratación por parte de la Universidad Tecnológica de Pereira de profesionales para la conformación del equipo administrativo y operativo para la ejecución del proyecto, acorde con los criterios establecidos en el Convenio Interadministrativo No. 652 de 2022, anexo técnico y condiciones de la presente invitación.</t>
  </si>
  <si>
    <t>PERFIL EXPERTO CON RECONOCIMIENTO INTERNACIONAL</t>
  </si>
  <si>
    <t>Profesional en NBC: Ingeniería de Sistemas, Telemática y afines. Ingeniería Electrónica, Telecomunicaciones y afines. Educación. Matemáticas, estadística y afines. Ingeniería mecánica y afines. Ingeniería industrial y afines. Ingeniería eléctrica y afines. Ingeniería Biomédica y afines.
Otras ingenierías.</t>
  </si>
  <si>
    <t xml:space="preserve">REQUISITOS DE LA EVALUACIÓN 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</si>
  <si>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mínimo tres (3) años de experiencia como programador o formador en lenguajes de programación orientados al desarrollo de software o aplicaciones web y móviles con dominio de más de un lenguaje de programación como: Python o Java o C o C++ o C# o haber desarrollado como mínimo tres proyectos en los lenguajes mencionados, programación web o aplicaciones móviles para una entidad pública o empresa privada de carácter internacional.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Un (1) año de experiencia asesorando procesos proyectos, empresas o como formador de jóvenes y adultos en programación</t>
    </r>
  </si>
  <si>
    <t xml:space="preserve">Criterios de evaluación </t>
  </si>
  <si>
    <t xml:space="preserve">Resultados de la evaluación </t>
  </si>
  <si>
    <t>Fecha de recepción de los documentos</t>
  </si>
  <si>
    <t xml:space="preserve">Hora de recepción de los documentos </t>
  </si>
  <si>
    <t xml:space="preserve">Cédula del proponente </t>
  </si>
  <si>
    <t>Nombres y apellidos del proponente</t>
  </si>
  <si>
    <t>Teléfono del proponente</t>
  </si>
  <si>
    <t>Hoja de vida en el formato de la función pública</t>
  </si>
  <si>
    <t>Soportes formación académica</t>
  </si>
  <si>
    <t>Soportes/experiencia general</t>
  </si>
  <si>
    <t>Soportes/ experiencia específica</t>
  </si>
  <si>
    <t>Tarjeta Profesional</t>
  </si>
  <si>
    <t>Copia de la cédula</t>
  </si>
  <si>
    <t>Carta inhabilidades</t>
  </si>
  <si>
    <t>Cumplimiento experiencia gral- 30 ptos</t>
  </si>
  <si>
    <t>Cumplimiento experiencia específica- 40 ptos</t>
  </si>
  <si>
    <t>Entrevista - 30 puntos</t>
  </si>
  <si>
    <t>Total</t>
  </si>
  <si>
    <t xml:space="preserve">Cumple </t>
  </si>
  <si>
    <t xml:space="preserve">No cumple </t>
  </si>
  <si>
    <t xml:space="preserve">Requisito no cumplido </t>
  </si>
  <si>
    <t>Elegible a entrevista</t>
  </si>
  <si>
    <t>Edisson Rafael Caicedo Rojas</t>
  </si>
  <si>
    <t>Cumple</t>
  </si>
  <si>
    <t>No Cumple</t>
  </si>
  <si>
    <t>No cumple con la experiencia específica</t>
  </si>
  <si>
    <t>PERFIL FORMADOR DE INGLÉS</t>
  </si>
  <si>
    <t>Profesional en NBC: Educación, Lenguas modernas, literatura, lingüística y afines</t>
  </si>
  <si>
    <t>Experiencia General: Dos (2) años de experiencia en formación del idioma inglés.
Experiencia Específica: Al menos (1) año de experiencia en formación de niños, niñas, adolescentes y jóvenes en instituciones educativas.</t>
  </si>
  <si>
    <t>Laura Lucía Martínez Rojas</t>
  </si>
  <si>
    <t>NA</t>
  </si>
  <si>
    <t>Maria de los Angeles Jaramillo Cardona</t>
  </si>
  <si>
    <t>Yuli Vanssa Castaño Gómez</t>
  </si>
  <si>
    <t>Luis Eduardo Aricapa Aricapa</t>
  </si>
  <si>
    <t>Yecica Lizeth Rodriguez Ñañez</t>
  </si>
  <si>
    <t>Geraldin Alzate Arias</t>
  </si>
  <si>
    <t>Leidy Alexandra Barreto Manrique</t>
  </si>
  <si>
    <t>No cumple con la experiencia general y específica</t>
  </si>
  <si>
    <t>Triana Estefani Colorado Largo</t>
  </si>
  <si>
    <t>Diana Catalina Valdivieso Cardenas</t>
  </si>
  <si>
    <t>Gustavo German Alfonso Fino</t>
  </si>
  <si>
    <t>Yarleidys Maria Calderin Almanza</t>
  </si>
  <si>
    <t>Subsanación copia cédula y carta de inhabilidades</t>
  </si>
  <si>
    <t>Ilia Elvira Fernandez Lopez</t>
  </si>
  <si>
    <t>Marysth Debbie Ospino Beltran</t>
  </si>
  <si>
    <t>Carmen Nazrin Guerra Lopez</t>
  </si>
  <si>
    <t>Yohandri Sandrith Bolaño Molina</t>
  </si>
  <si>
    <t>Maria Alejandra Cabrera Tovar</t>
  </si>
  <si>
    <t>Luis Fernando Ibáñez Cárdenas</t>
  </si>
  <si>
    <t>PERFIL MONITOR DE RUTA</t>
  </si>
  <si>
    <t>Perfil: Profesional en NBC: Ingeniería de Sistemas, Telemática y afines. Ingeniería Electrónica, Telecomunicaciones y afines. Otras Ingenierías</t>
  </si>
  <si>
    <t>Experiencia General: 2 años de experiencia como docente/formador/instructor en carreras del NBC ingeniería de sistemas, telemática y afines o Ingeniería electrónica, telecomunicaciones y afines.
Experiencia Específica: Un (1) de experiencia como docente / Formador en lenguajes de programación</t>
  </si>
  <si>
    <t>Daniela Quintero Prada</t>
  </si>
  <si>
    <t>Mauricio Serna Chavarro</t>
  </si>
  <si>
    <t>No cumple con la experiencia general</t>
  </si>
  <si>
    <t xml:space="preserve">Breiner Manuel Cervantes Morales </t>
  </si>
  <si>
    <t>PERFIL ASISTENTE PSICOSOCIAL</t>
  </si>
  <si>
    <t>Perfil: Profesional en áreas relacionadas a las ciencias y humanas (Trabajadores sociales, Psicólogos, Sociólogos, Profesionales en Desarrollo Familiar - PDF) o afines. Requisitos de evaluación</t>
  </si>
  <si>
    <t xml:space="preserve">Experiencia General: Un (1) de experiencia en procesos de acompañamiento psicosocial con población adolescente (etapa escolar), jóvenes y adultos. Con funciones de acompañamiento psicosocial, líder o gestores de acompañamiento en procesos educativos en una institución educativa, entidad pública, empresa privada y/o proyectos de formación virtual.
Experiencia Específica: Un (1) año de experiencia en la implementación de estrategias de retención y bienestar en procesos educativos, acompañamiento para disminución de factores de riegos psicosocial y experiencia en trabajo de grupo de niñas, niños adolescentes y jóvenes.
</t>
  </si>
  <si>
    <t>Claudia Patricia García Espinel</t>
  </si>
  <si>
    <t>Requisitos pendientes subsanables</t>
  </si>
  <si>
    <t>Juliana Ramos Pineda</t>
  </si>
  <si>
    <t>No se adjuntó</t>
  </si>
  <si>
    <t>Laura Marcela Galindo Marulanda</t>
  </si>
  <si>
    <t>No Adjuntó</t>
  </si>
  <si>
    <t>Geraldine Cruz Villa</t>
  </si>
  <si>
    <t>Martha Patricia Marín Aristizabal</t>
  </si>
  <si>
    <t>Lady Tatiana Sanchez Garcia</t>
  </si>
  <si>
    <t>Maria Leonilde Bohorquez Neme</t>
  </si>
  <si>
    <t>Leidy Milena Pabón Ruiz</t>
  </si>
  <si>
    <t>Maria Juliana Arcila Uribe</t>
  </si>
  <si>
    <t>Subsanable tarjeta profesional</t>
  </si>
  <si>
    <t>Luisa Fernanda Aguilar Gil</t>
  </si>
  <si>
    <t>Lady Carolina Arias Cano</t>
  </si>
  <si>
    <t>Paola Andrea Aguirre Herrera</t>
  </si>
  <si>
    <t>Daniel Alexander Hidalgo Ocampo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</si>
</sst>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rgb="FF212121"/>
      <name val="Arial"/>
    </font>
    <font/>
    <font>
      <b/>
      <sz val="11.0"/>
      <color theme="1"/>
      <name val="Calibri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9">
    <border/>
    <border>
      <left/>
      <right/>
      <top/>
      <bottom/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2" fontId="2" numFmtId="0" xfId="0" applyAlignment="1" applyBorder="1" applyFont="1">
      <alignment horizontal="center" readingOrder="0"/>
    </xf>
    <xf borderId="3" fillId="0" fontId="3" numFmtId="0" xfId="0" applyBorder="1" applyFont="1"/>
    <xf borderId="2" fillId="2" fontId="2" numFmtId="0" xfId="0" applyAlignment="1" applyBorder="1" applyFont="1">
      <alignment horizontal="center"/>
    </xf>
    <xf borderId="4" fillId="2" fontId="4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1" fillId="2" fontId="4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readingOrder="0" shrinkToFit="0" vertical="center" wrapText="1"/>
    </xf>
    <xf borderId="5" fillId="2" fontId="1" numFmtId="0" xfId="0" applyAlignment="1" applyBorder="1" applyFont="1">
      <alignment horizontal="left" readingOrder="0"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5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/>
    </xf>
    <xf borderId="4" fillId="3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4" fillId="2" fontId="1" numFmtId="164" xfId="0" applyAlignment="1" applyBorder="1" applyFont="1" applyNumberFormat="1">
      <alignment readingOrder="0" vertical="center"/>
    </xf>
    <xf borderId="4" fillId="2" fontId="1" numFmtId="20" xfId="0" applyAlignment="1" applyBorder="1" applyFont="1" applyNumberFormat="1">
      <alignment readingOrder="0" vertical="center"/>
    </xf>
    <xf borderId="4" fillId="2" fontId="1" numFmtId="0" xfId="0" applyAlignment="1" applyBorder="1" applyFont="1">
      <alignment readingOrder="0" vertical="center"/>
    </xf>
    <xf borderId="8" fillId="2" fontId="1" numFmtId="0" xfId="0" applyAlignment="1" applyBorder="1" applyFont="1">
      <alignment readingOrder="0" vertical="center"/>
    </xf>
    <xf borderId="4" fillId="2" fontId="1" numFmtId="1" xfId="0" applyAlignment="1" applyBorder="1" applyFont="1" applyNumberFormat="1">
      <alignment horizontal="center" vertical="center"/>
    </xf>
    <xf borderId="4" fillId="0" fontId="1" numFmtId="1" xfId="0" applyAlignment="1" applyBorder="1" applyFont="1" applyNumberFormat="1">
      <alignment horizontal="center" vertical="center"/>
    </xf>
    <xf borderId="4" fillId="0" fontId="1" numFmtId="3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vertical="center"/>
    </xf>
    <xf borderId="4" fillId="2" fontId="1" numFmtId="164" xfId="0" applyAlignment="1" applyBorder="1" applyFont="1" applyNumberFormat="1">
      <alignment vertical="center"/>
    </xf>
    <xf borderId="4" fillId="2" fontId="1" numFmtId="20" xfId="0" applyAlignment="1" applyBorder="1" applyFont="1" applyNumberFormat="1">
      <alignment vertical="center"/>
    </xf>
    <xf borderId="4" fillId="2" fontId="1" numFmtId="0" xfId="0" applyAlignment="1" applyBorder="1" applyFont="1">
      <alignment vertical="center"/>
    </xf>
    <xf borderId="8" fillId="2" fontId="1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57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57"/>
    <col customWidth="1" min="20" max="20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12" t="s">
        <v>4</v>
      </c>
      <c r="B8" s="13" t="s">
        <v>5</v>
      </c>
      <c r="C8" s="8"/>
      <c r="D8" s="9"/>
      <c r="E8" s="14" t="s">
        <v>6</v>
      </c>
      <c r="F8" s="13" t="s">
        <v>7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 t="s">
        <v>8</v>
      </c>
      <c r="N9" s="8"/>
      <c r="O9" s="8"/>
      <c r="P9" s="9"/>
      <c r="Q9" s="16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7" t="s">
        <v>10</v>
      </c>
      <c r="B10" s="17" t="s">
        <v>11</v>
      </c>
      <c r="C10" s="17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19</v>
      </c>
      <c r="K10" s="17" t="s">
        <v>20</v>
      </c>
      <c r="L10" s="18" t="s">
        <v>21</v>
      </c>
      <c r="M10" s="17" t="s">
        <v>22</v>
      </c>
      <c r="N10" s="17" t="s">
        <v>23</v>
      </c>
      <c r="O10" s="17" t="s">
        <v>24</v>
      </c>
      <c r="P10" s="17" t="s">
        <v>25</v>
      </c>
      <c r="Q10" s="17" t="s">
        <v>26</v>
      </c>
      <c r="R10" s="17" t="s">
        <v>27</v>
      </c>
      <c r="S10" s="17" t="s">
        <v>28</v>
      </c>
      <c r="T10" s="17" t="s">
        <v>29</v>
      </c>
      <c r="U10" s="2"/>
      <c r="V10" s="2"/>
      <c r="W10" s="2"/>
      <c r="X10" s="2"/>
      <c r="Y10" s="2"/>
      <c r="Z10" s="2"/>
    </row>
    <row r="11" ht="48.0" customHeight="1">
      <c r="A11" s="19">
        <v>44677.0</v>
      </c>
      <c r="B11" s="20">
        <v>0.3729166666666667</v>
      </c>
      <c r="C11" s="21">
        <v>1.049608278E9</v>
      </c>
      <c r="D11" s="21" t="s">
        <v>30</v>
      </c>
      <c r="E11" s="21">
        <v>3.175768681E9</v>
      </c>
      <c r="F11" s="21" t="s">
        <v>31</v>
      </c>
      <c r="G11" s="21" t="s">
        <v>31</v>
      </c>
      <c r="H11" s="21" t="s">
        <v>32</v>
      </c>
      <c r="I11" s="21" t="s">
        <v>32</v>
      </c>
      <c r="J11" s="21" t="s">
        <v>31</v>
      </c>
      <c r="K11" s="21" t="s">
        <v>31</v>
      </c>
      <c r="L11" s="22" t="s">
        <v>31</v>
      </c>
      <c r="M11" s="23" t="str">
        <f t="shared" ref="M11:M27" si="1">IF(H11="Cumple","30","0")</f>
        <v>0</v>
      </c>
      <c r="N11" s="23" t="str">
        <f t="shared" ref="N11:N27" si="2">IF(I11="Cumple","40","0")</f>
        <v>0</v>
      </c>
      <c r="O11" s="24"/>
      <c r="P11" s="25">
        <f t="shared" ref="P11:P27" si="3">M11+N11+O11</f>
        <v>0</v>
      </c>
      <c r="Q11" s="26" t="str">
        <f t="shared" ref="Q11:Q27" si="4">IF(P11=70,"X","")</f>
        <v/>
      </c>
      <c r="R11" s="26" t="str">
        <f>IF(P11=0,"X",IF(P11=30,"X","--"))</f>
        <v>X</v>
      </c>
      <c r="S11" s="27"/>
      <c r="T11" s="26" t="str">
        <f t="shared" ref="T11:T27" si="5">IF(Q11="X","Si",IF(R11="X","No","--"))</f>
        <v>No</v>
      </c>
      <c r="U11" s="2"/>
      <c r="V11" s="2"/>
      <c r="W11" s="2"/>
      <c r="X11" s="2"/>
      <c r="Y11" s="2"/>
      <c r="Z11" s="2"/>
    </row>
    <row r="12" ht="48.75" customHeight="1">
      <c r="A12" s="28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1"/>
      <c r="M12" s="23" t="str">
        <f t="shared" si="1"/>
        <v>0</v>
      </c>
      <c r="N12" s="23" t="str">
        <f t="shared" si="2"/>
        <v>0</v>
      </c>
      <c r="O12" s="24"/>
      <c r="P12" s="25">
        <f t="shared" si="3"/>
        <v>0</v>
      </c>
      <c r="Q12" s="26" t="str">
        <f t="shared" si="4"/>
        <v/>
      </c>
      <c r="R12" s="26" t="str">
        <f t="shared" ref="R12:R27" si="6">IF(P12=0,"X",IF(P12=30,"X",""))</f>
        <v>X</v>
      </c>
      <c r="S12" s="27" t="s">
        <v>33</v>
      </c>
      <c r="T12" s="26" t="str">
        <f t="shared" si="5"/>
        <v>No</v>
      </c>
      <c r="U12" s="2"/>
      <c r="V12" s="2"/>
      <c r="W12" s="2"/>
      <c r="X12" s="2"/>
      <c r="Y12" s="2"/>
      <c r="Z12" s="2"/>
    </row>
    <row r="13" ht="54.7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23" t="str">
        <f t="shared" si="1"/>
        <v>0</v>
      </c>
      <c r="N13" s="23" t="str">
        <f t="shared" si="2"/>
        <v>0</v>
      </c>
      <c r="O13" s="24"/>
      <c r="P13" s="25">
        <f t="shared" si="3"/>
        <v>0</v>
      </c>
      <c r="Q13" s="26" t="str">
        <f t="shared" si="4"/>
        <v/>
      </c>
      <c r="R13" s="26" t="str">
        <f t="shared" si="6"/>
        <v>X</v>
      </c>
      <c r="S13" s="27" t="s">
        <v>33</v>
      </c>
      <c r="T13" s="26" t="str">
        <f t="shared" si="5"/>
        <v>No</v>
      </c>
      <c r="U13" s="2"/>
      <c r="V13" s="2"/>
      <c r="W13" s="2"/>
      <c r="X13" s="2"/>
      <c r="Y13" s="2"/>
      <c r="Z13" s="2"/>
    </row>
    <row r="14" ht="54.75" customHeight="1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  <c r="M14" s="23" t="str">
        <f t="shared" si="1"/>
        <v>0</v>
      </c>
      <c r="N14" s="23" t="str">
        <f t="shared" si="2"/>
        <v>0</v>
      </c>
      <c r="O14" s="24"/>
      <c r="P14" s="25">
        <f t="shared" si="3"/>
        <v>0</v>
      </c>
      <c r="Q14" s="26" t="str">
        <f t="shared" si="4"/>
        <v/>
      </c>
      <c r="R14" s="26" t="str">
        <f t="shared" si="6"/>
        <v>X</v>
      </c>
      <c r="S14" s="27" t="s">
        <v>33</v>
      </c>
      <c r="T14" s="26" t="str">
        <f t="shared" si="5"/>
        <v>No</v>
      </c>
      <c r="U14" s="2"/>
      <c r="V14" s="2"/>
      <c r="W14" s="2"/>
      <c r="X14" s="2"/>
      <c r="Y14" s="2"/>
      <c r="Z14" s="2"/>
    </row>
    <row r="15" ht="54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  <c r="M15" s="23" t="str">
        <f t="shared" si="1"/>
        <v>0</v>
      </c>
      <c r="N15" s="23" t="str">
        <f t="shared" si="2"/>
        <v>0</v>
      </c>
      <c r="O15" s="24"/>
      <c r="P15" s="25">
        <f t="shared" si="3"/>
        <v>0</v>
      </c>
      <c r="Q15" s="26" t="str">
        <f t="shared" si="4"/>
        <v/>
      </c>
      <c r="R15" s="26" t="str">
        <f t="shared" si="6"/>
        <v>X</v>
      </c>
      <c r="S15" s="27"/>
      <c r="T15" s="26" t="str">
        <f t="shared" si="5"/>
        <v>No</v>
      </c>
      <c r="U15" s="2"/>
      <c r="V15" s="2"/>
      <c r="W15" s="2"/>
      <c r="X15" s="2"/>
      <c r="Y15" s="2"/>
      <c r="Z15" s="2"/>
    </row>
    <row r="16" ht="54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23" t="str">
        <f t="shared" si="1"/>
        <v>0</v>
      </c>
      <c r="N16" s="23" t="str">
        <f t="shared" si="2"/>
        <v>0</v>
      </c>
      <c r="O16" s="24"/>
      <c r="P16" s="25">
        <f t="shared" si="3"/>
        <v>0</v>
      </c>
      <c r="Q16" s="26" t="str">
        <f t="shared" si="4"/>
        <v/>
      </c>
      <c r="R16" s="26" t="str">
        <f t="shared" si="6"/>
        <v>X</v>
      </c>
      <c r="S16" s="27"/>
      <c r="T16" s="26" t="str">
        <f t="shared" si="5"/>
        <v>No</v>
      </c>
      <c r="U16" s="2"/>
      <c r="V16" s="2"/>
      <c r="W16" s="2"/>
      <c r="X16" s="2"/>
      <c r="Y16" s="2"/>
      <c r="Z16" s="2"/>
    </row>
    <row r="17" ht="54.7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1"/>
      <c r="M17" s="23" t="str">
        <f t="shared" si="1"/>
        <v>0</v>
      </c>
      <c r="N17" s="23" t="str">
        <f t="shared" si="2"/>
        <v>0</v>
      </c>
      <c r="O17" s="24"/>
      <c r="P17" s="25">
        <f t="shared" si="3"/>
        <v>0</v>
      </c>
      <c r="Q17" s="26" t="str">
        <f t="shared" si="4"/>
        <v/>
      </c>
      <c r="R17" s="26" t="str">
        <f t="shared" si="6"/>
        <v>X</v>
      </c>
      <c r="S17" s="27"/>
      <c r="T17" s="26" t="str">
        <f t="shared" si="5"/>
        <v>No</v>
      </c>
      <c r="U17" s="2"/>
      <c r="V17" s="2"/>
      <c r="W17" s="2"/>
      <c r="X17" s="2"/>
      <c r="Y17" s="2"/>
      <c r="Z17" s="2"/>
    </row>
    <row r="18" ht="54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1"/>
      <c r="M18" s="23" t="str">
        <f t="shared" si="1"/>
        <v>0</v>
      </c>
      <c r="N18" s="23" t="str">
        <f t="shared" si="2"/>
        <v>0</v>
      </c>
      <c r="O18" s="24"/>
      <c r="P18" s="25">
        <f t="shared" si="3"/>
        <v>0</v>
      </c>
      <c r="Q18" s="26" t="str">
        <f t="shared" si="4"/>
        <v/>
      </c>
      <c r="R18" s="26" t="str">
        <f t="shared" si="6"/>
        <v>X</v>
      </c>
      <c r="S18" s="27"/>
      <c r="T18" s="26" t="str">
        <f t="shared" si="5"/>
        <v>No</v>
      </c>
      <c r="U18" s="2"/>
      <c r="V18" s="2"/>
      <c r="W18" s="2"/>
      <c r="X18" s="2"/>
      <c r="Y18" s="2"/>
      <c r="Z18" s="2"/>
    </row>
    <row r="19" ht="54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 s="23" t="str">
        <f t="shared" si="1"/>
        <v>0</v>
      </c>
      <c r="N19" s="23" t="str">
        <f t="shared" si="2"/>
        <v>0</v>
      </c>
      <c r="O19" s="24"/>
      <c r="P19" s="25">
        <f t="shared" si="3"/>
        <v>0</v>
      </c>
      <c r="Q19" s="26" t="str">
        <f t="shared" si="4"/>
        <v/>
      </c>
      <c r="R19" s="26" t="str">
        <f t="shared" si="6"/>
        <v>X</v>
      </c>
      <c r="S19" s="27"/>
      <c r="T19" s="26" t="str">
        <f t="shared" si="5"/>
        <v>No</v>
      </c>
      <c r="U19" s="2"/>
      <c r="V19" s="2"/>
      <c r="W19" s="2"/>
      <c r="X19" s="2"/>
      <c r="Y19" s="2"/>
      <c r="Z19" s="2"/>
    </row>
    <row r="20" ht="54.7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23" t="str">
        <f t="shared" si="1"/>
        <v>0</v>
      </c>
      <c r="N20" s="23" t="str">
        <f t="shared" si="2"/>
        <v>0</v>
      </c>
      <c r="O20" s="24"/>
      <c r="P20" s="25">
        <f t="shared" si="3"/>
        <v>0</v>
      </c>
      <c r="Q20" s="26" t="str">
        <f t="shared" si="4"/>
        <v/>
      </c>
      <c r="R20" s="26" t="str">
        <f t="shared" si="6"/>
        <v>X</v>
      </c>
      <c r="S20" s="27"/>
      <c r="T20" s="26" t="str">
        <f t="shared" si="5"/>
        <v>No</v>
      </c>
      <c r="U20" s="2"/>
      <c r="V20" s="2"/>
      <c r="W20" s="2"/>
      <c r="X20" s="2"/>
      <c r="Y20" s="2"/>
      <c r="Z20" s="2"/>
    </row>
    <row r="21" ht="54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23" t="str">
        <f t="shared" si="1"/>
        <v>0</v>
      </c>
      <c r="N21" s="23" t="str">
        <f t="shared" si="2"/>
        <v>0</v>
      </c>
      <c r="O21" s="24"/>
      <c r="P21" s="25">
        <f t="shared" si="3"/>
        <v>0</v>
      </c>
      <c r="Q21" s="26" t="str">
        <f t="shared" si="4"/>
        <v/>
      </c>
      <c r="R21" s="26" t="str">
        <f t="shared" si="6"/>
        <v>X</v>
      </c>
      <c r="S21" s="27"/>
      <c r="T21" s="26" t="str">
        <f t="shared" si="5"/>
        <v>No</v>
      </c>
      <c r="U21" s="2"/>
      <c r="V21" s="2"/>
      <c r="W21" s="2"/>
      <c r="X21" s="2"/>
      <c r="Y21" s="2"/>
      <c r="Z21" s="2"/>
    </row>
    <row r="22" ht="54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23" t="str">
        <f t="shared" si="1"/>
        <v>0</v>
      </c>
      <c r="N22" s="23" t="str">
        <f t="shared" si="2"/>
        <v>0</v>
      </c>
      <c r="O22" s="24"/>
      <c r="P22" s="25">
        <f t="shared" si="3"/>
        <v>0</v>
      </c>
      <c r="Q22" s="26" t="str">
        <f t="shared" si="4"/>
        <v/>
      </c>
      <c r="R22" s="26" t="str">
        <f t="shared" si="6"/>
        <v>X</v>
      </c>
      <c r="S22" s="27"/>
      <c r="T22" s="26" t="str">
        <f t="shared" si="5"/>
        <v>No</v>
      </c>
      <c r="U22" s="2"/>
      <c r="V22" s="2"/>
      <c r="W22" s="2"/>
      <c r="X22" s="2"/>
      <c r="Y22" s="2"/>
      <c r="Z22" s="2"/>
    </row>
    <row r="23" ht="54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23" t="str">
        <f t="shared" si="1"/>
        <v>0</v>
      </c>
      <c r="N23" s="23" t="str">
        <f t="shared" si="2"/>
        <v>0</v>
      </c>
      <c r="O23" s="24"/>
      <c r="P23" s="25">
        <f t="shared" si="3"/>
        <v>0</v>
      </c>
      <c r="Q23" s="26" t="str">
        <f t="shared" si="4"/>
        <v/>
      </c>
      <c r="R23" s="26" t="str">
        <f t="shared" si="6"/>
        <v>X</v>
      </c>
      <c r="S23" s="27"/>
      <c r="T23" s="26" t="str">
        <f t="shared" si="5"/>
        <v>No</v>
      </c>
      <c r="U23" s="2"/>
      <c r="V23" s="2"/>
      <c r="W23" s="2"/>
      <c r="X23" s="2"/>
      <c r="Y23" s="2"/>
      <c r="Z23" s="2"/>
    </row>
    <row r="24" ht="54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23" t="str">
        <f t="shared" si="1"/>
        <v>0</v>
      </c>
      <c r="N24" s="23" t="str">
        <f t="shared" si="2"/>
        <v>0</v>
      </c>
      <c r="O24" s="24"/>
      <c r="P24" s="25">
        <f t="shared" si="3"/>
        <v>0</v>
      </c>
      <c r="Q24" s="26" t="str">
        <f t="shared" si="4"/>
        <v/>
      </c>
      <c r="R24" s="26" t="str">
        <f t="shared" si="6"/>
        <v>X</v>
      </c>
      <c r="S24" s="27"/>
      <c r="T24" s="26" t="str">
        <f t="shared" si="5"/>
        <v>No</v>
      </c>
      <c r="U24" s="2"/>
      <c r="V24" s="2"/>
      <c r="W24" s="2"/>
      <c r="X24" s="2"/>
      <c r="Y24" s="2"/>
      <c r="Z24" s="2"/>
    </row>
    <row r="25" ht="54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23" t="str">
        <f t="shared" si="1"/>
        <v>0</v>
      </c>
      <c r="N25" s="23" t="str">
        <f t="shared" si="2"/>
        <v>0</v>
      </c>
      <c r="O25" s="24"/>
      <c r="P25" s="25">
        <f t="shared" si="3"/>
        <v>0</v>
      </c>
      <c r="Q25" s="26" t="str">
        <f t="shared" si="4"/>
        <v/>
      </c>
      <c r="R25" s="26" t="str">
        <f t="shared" si="6"/>
        <v>X</v>
      </c>
      <c r="S25" s="27"/>
      <c r="T25" s="26" t="str">
        <f t="shared" si="5"/>
        <v>No</v>
      </c>
      <c r="U25" s="2"/>
      <c r="V25" s="2"/>
      <c r="W25" s="2"/>
      <c r="X25" s="2"/>
      <c r="Y25" s="2"/>
      <c r="Z25" s="2"/>
    </row>
    <row r="26" ht="54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23" t="str">
        <f t="shared" si="1"/>
        <v>0</v>
      </c>
      <c r="N26" s="23" t="str">
        <f t="shared" si="2"/>
        <v>0</v>
      </c>
      <c r="O26" s="24"/>
      <c r="P26" s="25">
        <f t="shared" si="3"/>
        <v>0</v>
      </c>
      <c r="Q26" s="26" t="str">
        <f t="shared" si="4"/>
        <v/>
      </c>
      <c r="R26" s="26" t="str">
        <f t="shared" si="6"/>
        <v>X</v>
      </c>
      <c r="S26" s="27"/>
      <c r="T26" s="26" t="str">
        <f t="shared" si="5"/>
        <v>No</v>
      </c>
      <c r="U26" s="2"/>
      <c r="V26" s="2"/>
      <c r="W26" s="2"/>
      <c r="X26" s="2"/>
      <c r="Y26" s="2"/>
      <c r="Z26" s="2"/>
    </row>
    <row r="27" ht="51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23" t="str">
        <f t="shared" si="1"/>
        <v>0</v>
      </c>
      <c r="N27" s="23" t="str">
        <f t="shared" si="2"/>
        <v>0</v>
      </c>
      <c r="O27" s="24"/>
      <c r="P27" s="25">
        <f t="shared" si="3"/>
        <v>0</v>
      </c>
      <c r="Q27" s="26" t="str">
        <f t="shared" si="4"/>
        <v/>
      </c>
      <c r="R27" s="26" t="str">
        <f t="shared" si="6"/>
        <v>X</v>
      </c>
      <c r="S27" s="27"/>
      <c r="T27" s="26" t="str">
        <f t="shared" si="5"/>
        <v>No</v>
      </c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7">
    <cfRule type="containsText" dxfId="0" priority="2" operator="containsText" text="Si">
      <formula>NOT(ISERROR(SEARCH(("Si"),(T11))))</formula>
    </cfRule>
  </conditionalFormatting>
  <conditionalFormatting sqref="T11:T27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27 K11:L27">
      <formula1>"Cumple,No Cumple"</formula1>
    </dataValidation>
    <dataValidation type="list" allowBlank="1" sqref="S11:S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7">
      <formula1>"0.0,5.0,10.0,15.0,20.0,25.0,30.0"</formula1>
    </dataValidation>
    <dataValidation type="list" allowBlank="1" sqref="Q11:R27">
      <formula1>"X"</formula1>
    </dataValidation>
    <dataValidation type="list" allowBlank="1" showErrorMessage="1" sqref="J11:J27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57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57"/>
    <col customWidth="1" min="20" max="20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12" t="s">
        <v>34</v>
      </c>
      <c r="B8" s="13" t="s">
        <v>35</v>
      </c>
      <c r="C8" s="8"/>
      <c r="D8" s="9"/>
      <c r="E8" s="14" t="s">
        <v>6</v>
      </c>
      <c r="F8" s="13" t="s">
        <v>36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 t="s">
        <v>8</v>
      </c>
      <c r="N9" s="8"/>
      <c r="O9" s="8"/>
      <c r="P9" s="9"/>
      <c r="Q9" s="16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7" t="s">
        <v>10</v>
      </c>
      <c r="B10" s="17" t="s">
        <v>11</v>
      </c>
      <c r="C10" s="17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19</v>
      </c>
      <c r="K10" s="17" t="s">
        <v>20</v>
      </c>
      <c r="L10" s="18" t="s">
        <v>21</v>
      </c>
      <c r="M10" s="17" t="s">
        <v>22</v>
      </c>
      <c r="N10" s="17" t="s">
        <v>23</v>
      </c>
      <c r="O10" s="17" t="s">
        <v>24</v>
      </c>
      <c r="P10" s="17" t="s">
        <v>25</v>
      </c>
      <c r="Q10" s="17" t="s">
        <v>26</v>
      </c>
      <c r="R10" s="17" t="s">
        <v>27</v>
      </c>
      <c r="S10" s="17" t="s">
        <v>28</v>
      </c>
      <c r="T10" s="17" t="s">
        <v>29</v>
      </c>
      <c r="U10" s="2"/>
      <c r="V10" s="2"/>
      <c r="W10" s="2"/>
      <c r="X10" s="2"/>
      <c r="Y10" s="2"/>
      <c r="Z10" s="2"/>
    </row>
    <row r="11" ht="48.0" customHeight="1">
      <c r="A11" s="19">
        <v>44672.0</v>
      </c>
      <c r="B11" s="20">
        <v>0.5888888888888889</v>
      </c>
      <c r="C11" s="21">
        <v>4.2155771E7</v>
      </c>
      <c r="D11" s="21" t="s">
        <v>37</v>
      </c>
      <c r="E11" s="21">
        <v>3.102147606E9</v>
      </c>
      <c r="F11" s="21" t="s">
        <v>31</v>
      </c>
      <c r="G11" s="21" t="s">
        <v>31</v>
      </c>
      <c r="H11" s="21" t="s">
        <v>31</v>
      </c>
      <c r="I11" s="21" t="s">
        <v>32</v>
      </c>
      <c r="J11" s="21" t="s">
        <v>38</v>
      </c>
      <c r="K11" s="21" t="s">
        <v>31</v>
      </c>
      <c r="L11" s="22" t="s">
        <v>31</v>
      </c>
      <c r="M11" s="23" t="str">
        <f t="shared" ref="M11:M27" si="1">IF(H11="Cumple","30","0")</f>
        <v>30</v>
      </c>
      <c r="N11" s="23" t="str">
        <f t="shared" ref="N11:N27" si="2">IF(I11="Cumple","40","0")</f>
        <v>0</v>
      </c>
      <c r="O11" s="24"/>
      <c r="P11" s="25">
        <f t="shared" ref="P11:P27" si="3">M11+N11+O11</f>
        <v>30</v>
      </c>
      <c r="Q11" s="26" t="str">
        <f t="shared" ref="Q11:Q27" si="4">IF(P11=70,"X","")</f>
        <v/>
      </c>
      <c r="R11" s="26" t="str">
        <f>IF(P11=0,"X",IF(P11=30,"X","--"))</f>
        <v>X</v>
      </c>
      <c r="S11" s="32" t="s">
        <v>33</v>
      </c>
      <c r="T11" s="26" t="str">
        <f t="shared" ref="T11:T27" si="5">IF(Q11="X","Si",IF(R11="X","No","--"))</f>
        <v>No</v>
      </c>
      <c r="U11" s="2"/>
      <c r="V11" s="2"/>
      <c r="W11" s="2"/>
      <c r="X11" s="2"/>
      <c r="Y11" s="2"/>
      <c r="Z11" s="2"/>
    </row>
    <row r="12" ht="48.75" customHeight="1">
      <c r="A12" s="19">
        <v>44673.0</v>
      </c>
      <c r="B12" s="20">
        <v>0.5972222222222222</v>
      </c>
      <c r="C12" s="21">
        <v>1.088310355E9</v>
      </c>
      <c r="D12" s="21" t="s">
        <v>39</v>
      </c>
      <c r="E12" s="21">
        <v>3.20481172E8</v>
      </c>
      <c r="F12" s="21" t="s">
        <v>31</v>
      </c>
      <c r="G12" s="21" t="s">
        <v>31</v>
      </c>
      <c r="H12" s="21" t="s">
        <v>31</v>
      </c>
      <c r="I12" s="21" t="s">
        <v>32</v>
      </c>
      <c r="J12" s="21" t="s">
        <v>38</v>
      </c>
      <c r="K12" s="21" t="s">
        <v>31</v>
      </c>
      <c r="L12" s="22" t="s">
        <v>31</v>
      </c>
      <c r="M12" s="23" t="str">
        <f t="shared" si="1"/>
        <v>30</v>
      </c>
      <c r="N12" s="23" t="str">
        <f t="shared" si="2"/>
        <v>0</v>
      </c>
      <c r="O12" s="24"/>
      <c r="P12" s="25">
        <f t="shared" si="3"/>
        <v>30</v>
      </c>
      <c r="Q12" s="26" t="str">
        <f t="shared" si="4"/>
        <v/>
      </c>
      <c r="R12" s="26" t="str">
        <f t="shared" ref="R12:R27" si="6">IF(P12=0,"X",IF(P12=30,"X",""))</f>
        <v>X</v>
      </c>
      <c r="S12" s="27"/>
      <c r="T12" s="26" t="str">
        <f t="shared" si="5"/>
        <v>No</v>
      </c>
      <c r="U12" s="2"/>
      <c r="V12" s="2"/>
      <c r="W12" s="2"/>
      <c r="X12" s="2"/>
      <c r="Y12" s="2"/>
      <c r="Z12" s="2"/>
    </row>
    <row r="13" ht="54.75" customHeight="1">
      <c r="A13" s="19">
        <v>44673.0</v>
      </c>
      <c r="B13" s="20">
        <v>0.6444444444444445</v>
      </c>
      <c r="C13" s="21">
        <v>1.088290635E9</v>
      </c>
      <c r="D13" s="21" t="s">
        <v>40</v>
      </c>
      <c r="E13" s="21">
        <v>3.122746837E9</v>
      </c>
      <c r="F13" s="21" t="s">
        <v>31</v>
      </c>
      <c r="G13" s="21" t="s">
        <v>31</v>
      </c>
      <c r="H13" s="21" t="s">
        <v>31</v>
      </c>
      <c r="I13" s="21" t="s">
        <v>31</v>
      </c>
      <c r="J13" s="21" t="s">
        <v>38</v>
      </c>
      <c r="K13" s="21" t="s">
        <v>31</v>
      </c>
      <c r="L13" s="22" t="s">
        <v>31</v>
      </c>
      <c r="M13" s="23" t="str">
        <f t="shared" si="1"/>
        <v>30</v>
      </c>
      <c r="N13" s="23" t="str">
        <f t="shared" si="2"/>
        <v>40</v>
      </c>
      <c r="O13" s="24"/>
      <c r="P13" s="25">
        <f t="shared" si="3"/>
        <v>70</v>
      </c>
      <c r="Q13" s="26" t="str">
        <f t="shared" si="4"/>
        <v>X</v>
      </c>
      <c r="R13" s="26" t="str">
        <f t="shared" si="6"/>
        <v/>
      </c>
      <c r="S13" s="27"/>
      <c r="T13" s="26" t="str">
        <f t="shared" si="5"/>
        <v>Si</v>
      </c>
      <c r="U13" s="2"/>
      <c r="V13" s="2"/>
      <c r="W13" s="2"/>
      <c r="X13" s="2"/>
      <c r="Y13" s="2"/>
      <c r="Z13" s="2"/>
    </row>
    <row r="14" ht="54.75" customHeight="1">
      <c r="A14" s="19">
        <v>44673.0</v>
      </c>
      <c r="B14" s="20">
        <v>0.6861111111111111</v>
      </c>
      <c r="C14" s="21">
        <v>1.088337758E9</v>
      </c>
      <c r="D14" s="21" t="s">
        <v>41</v>
      </c>
      <c r="E14" s="21">
        <v>3.2082081E9</v>
      </c>
      <c r="F14" s="21" t="s">
        <v>31</v>
      </c>
      <c r="G14" s="21" t="s">
        <v>31</v>
      </c>
      <c r="H14" s="21" t="s">
        <v>31</v>
      </c>
      <c r="I14" s="21" t="s">
        <v>31</v>
      </c>
      <c r="J14" s="21" t="s">
        <v>38</v>
      </c>
      <c r="K14" s="21" t="s">
        <v>31</v>
      </c>
      <c r="L14" s="22" t="s">
        <v>31</v>
      </c>
      <c r="M14" s="23" t="str">
        <f t="shared" si="1"/>
        <v>30</v>
      </c>
      <c r="N14" s="23" t="str">
        <f t="shared" si="2"/>
        <v>40</v>
      </c>
      <c r="O14" s="24"/>
      <c r="P14" s="25">
        <f t="shared" si="3"/>
        <v>70</v>
      </c>
      <c r="Q14" s="26" t="str">
        <f t="shared" si="4"/>
        <v>X</v>
      </c>
      <c r="R14" s="26" t="str">
        <f t="shared" si="6"/>
        <v/>
      </c>
      <c r="S14" s="27"/>
      <c r="T14" s="26" t="str">
        <f t="shared" si="5"/>
        <v>Si</v>
      </c>
      <c r="U14" s="2"/>
      <c r="V14" s="2"/>
      <c r="W14" s="2"/>
      <c r="X14" s="2"/>
      <c r="Y14" s="2"/>
      <c r="Z14" s="2"/>
    </row>
    <row r="15" ht="54.75" customHeight="1">
      <c r="A15" s="19">
        <v>44673.0</v>
      </c>
      <c r="B15" s="20">
        <v>0.9722222222222222</v>
      </c>
      <c r="C15" s="21">
        <v>1.088280179E9</v>
      </c>
      <c r="D15" s="21" t="s">
        <v>42</v>
      </c>
      <c r="E15" s="21">
        <v>3.015951092E9</v>
      </c>
      <c r="F15" s="21" t="s">
        <v>31</v>
      </c>
      <c r="G15" s="21" t="s">
        <v>31</v>
      </c>
      <c r="H15" s="21" t="s">
        <v>31</v>
      </c>
      <c r="I15" s="21" t="s">
        <v>31</v>
      </c>
      <c r="J15" s="21" t="s">
        <v>38</v>
      </c>
      <c r="K15" s="21" t="s">
        <v>31</v>
      </c>
      <c r="L15" s="22" t="s">
        <v>31</v>
      </c>
      <c r="M15" s="23" t="str">
        <f t="shared" si="1"/>
        <v>30</v>
      </c>
      <c r="N15" s="23" t="str">
        <f t="shared" si="2"/>
        <v>40</v>
      </c>
      <c r="O15" s="24"/>
      <c r="P15" s="25">
        <f t="shared" si="3"/>
        <v>70</v>
      </c>
      <c r="Q15" s="26" t="str">
        <f t="shared" si="4"/>
        <v>X</v>
      </c>
      <c r="R15" s="26" t="str">
        <f t="shared" si="6"/>
        <v/>
      </c>
      <c r="S15" s="27"/>
      <c r="T15" s="26" t="str">
        <f t="shared" si="5"/>
        <v>Si</v>
      </c>
      <c r="U15" s="2"/>
      <c r="V15" s="2"/>
      <c r="W15" s="2"/>
      <c r="X15" s="2"/>
      <c r="Y15" s="2"/>
      <c r="Z15" s="2"/>
    </row>
    <row r="16" ht="54.75" customHeight="1">
      <c r="A16" s="19">
        <v>44674.0</v>
      </c>
      <c r="B16" s="20">
        <v>0.75</v>
      </c>
      <c r="C16" s="21">
        <v>1.11278626E8</v>
      </c>
      <c r="D16" s="21" t="s">
        <v>43</v>
      </c>
      <c r="E16" s="21">
        <v>3.127956861E9</v>
      </c>
      <c r="F16" s="21" t="s">
        <v>31</v>
      </c>
      <c r="G16" s="21" t="s">
        <v>31</v>
      </c>
      <c r="H16" s="21" t="s">
        <v>31</v>
      </c>
      <c r="I16" s="21" t="s">
        <v>31</v>
      </c>
      <c r="J16" s="21" t="s">
        <v>38</v>
      </c>
      <c r="K16" s="21" t="s">
        <v>31</v>
      </c>
      <c r="L16" s="22" t="s">
        <v>31</v>
      </c>
      <c r="M16" s="23" t="str">
        <f t="shared" si="1"/>
        <v>30</v>
      </c>
      <c r="N16" s="23" t="str">
        <f t="shared" si="2"/>
        <v>40</v>
      </c>
      <c r="O16" s="24"/>
      <c r="P16" s="25">
        <f t="shared" si="3"/>
        <v>70</v>
      </c>
      <c r="Q16" s="26" t="str">
        <f t="shared" si="4"/>
        <v>X</v>
      </c>
      <c r="R16" s="26" t="str">
        <f t="shared" si="6"/>
        <v/>
      </c>
      <c r="S16" s="27"/>
      <c r="T16" s="26" t="str">
        <f t="shared" si="5"/>
        <v>Si</v>
      </c>
      <c r="U16" s="2"/>
      <c r="V16" s="2"/>
      <c r="W16" s="2"/>
      <c r="X16" s="2"/>
      <c r="Y16" s="2"/>
      <c r="Z16" s="2"/>
    </row>
    <row r="17" ht="54.75" customHeight="1">
      <c r="A17" s="19">
        <v>44674.0</v>
      </c>
      <c r="B17" s="20">
        <v>0.9152777777777777</v>
      </c>
      <c r="C17" s="21">
        <v>1.077032913E9</v>
      </c>
      <c r="D17" s="21" t="s">
        <v>44</v>
      </c>
      <c r="E17" s="21">
        <v>3.132846778E9</v>
      </c>
      <c r="F17" s="21" t="s">
        <v>31</v>
      </c>
      <c r="G17" s="21" t="s">
        <v>31</v>
      </c>
      <c r="H17" s="21" t="s">
        <v>32</v>
      </c>
      <c r="I17" s="21" t="s">
        <v>32</v>
      </c>
      <c r="J17" s="21" t="s">
        <v>38</v>
      </c>
      <c r="K17" s="21" t="s">
        <v>31</v>
      </c>
      <c r="L17" s="22" t="s">
        <v>31</v>
      </c>
      <c r="M17" s="23" t="str">
        <f t="shared" si="1"/>
        <v>0</v>
      </c>
      <c r="N17" s="23" t="str">
        <f t="shared" si="2"/>
        <v>0</v>
      </c>
      <c r="O17" s="24"/>
      <c r="P17" s="25">
        <f t="shared" si="3"/>
        <v>0</v>
      </c>
      <c r="Q17" s="26" t="str">
        <f t="shared" si="4"/>
        <v/>
      </c>
      <c r="R17" s="26" t="str">
        <f t="shared" si="6"/>
        <v>X</v>
      </c>
      <c r="S17" s="32" t="s">
        <v>45</v>
      </c>
      <c r="T17" s="26" t="str">
        <f t="shared" si="5"/>
        <v>No</v>
      </c>
      <c r="U17" s="2"/>
      <c r="V17" s="2"/>
      <c r="W17" s="2"/>
      <c r="X17" s="2"/>
      <c r="Y17" s="2"/>
      <c r="Z17" s="2"/>
    </row>
    <row r="18" ht="54.75" customHeight="1">
      <c r="A18" s="19">
        <v>44675.0</v>
      </c>
      <c r="B18" s="20">
        <v>0.5041666666666667</v>
      </c>
      <c r="C18" s="21">
        <v>1.059703605E9</v>
      </c>
      <c r="D18" s="21" t="s">
        <v>46</v>
      </c>
      <c r="E18" s="21">
        <v>3.153671856E9</v>
      </c>
      <c r="F18" s="21" t="s">
        <v>31</v>
      </c>
      <c r="G18" s="21" t="s">
        <v>31</v>
      </c>
      <c r="H18" s="21" t="s">
        <v>32</v>
      </c>
      <c r="I18" s="21" t="s">
        <v>31</v>
      </c>
      <c r="J18" s="21" t="s">
        <v>38</v>
      </c>
      <c r="K18" s="21" t="s">
        <v>31</v>
      </c>
      <c r="L18" s="22" t="s">
        <v>31</v>
      </c>
      <c r="M18" s="23" t="str">
        <f t="shared" si="1"/>
        <v>0</v>
      </c>
      <c r="N18" s="23" t="str">
        <f t="shared" si="2"/>
        <v>40</v>
      </c>
      <c r="O18" s="24"/>
      <c r="P18" s="25">
        <f t="shared" si="3"/>
        <v>40</v>
      </c>
      <c r="Q18" s="26" t="str">
        <f t="shared" si="4"/>
        <v/>
      </c>
      <c r="R18" s="26" t="str">
        <f t="shared" si="6"/>
        <v/>
      </c>
      <c r="S18" s="27"/>
      <c r="T18" s="26" t="str">
        <f t="shared" si="5"/>
        <v>--</v>
      </c>
      <c r="U18" s="2"/>
      <c r="V18" s="2"/>
      <c r="W18" s="2"/>
      <c r="X18" s="2"/>
      <c r="Y18" s="2"/>
      <c r="Z18" s="2"/>
    </row>
    <row r="19" ht="54.75" customHeight="1">
      <c r="A19" s="19">
        <v>44675.0</v>
      </c>
      <c r="B19" s="20">
        <v>0.6215277777777778</v>
      </c>
      <c r="C19" s="21">
        <v>1.088341823E9</v>
      </c>
      <c r="D19" s="21" t="s">
        <v>47</v>
      </c>
      <c r="E19" s="21">
        <v>3.127178203E9</v>
      </c>
      <c r="F19" s="21" t="s">
        <v>31</v>
      </c>
      <c r="G19" s="21" t="s">
        <v>31</v>
      </c>
      <c r="H19" s="21" t="s">
        <v>32</v>
      </c>
      <c r="I19" s="21" t="s">
        <v>31</v>
      </c>
      <c r="J19" s="21" t="s">
        <v>38</v>
      </c>
      <c r="K19" s="21" t="s">
        <v>32</v>
      </c>
      <c r="L19" s="22" t="s">
        <v>32</v>
      </c>
      <c r="M19" s="23" t="str">
        <f t="shared" si="1"/>
        <v>0</v>
      </c>
      <c r="N19" s="23" t="str">
        <f t="shared" si="2"/>
        <v>40</v>
      </c>
      <c r="O19" s="24"/>
      <c r="P19" s="25">
        <f t="shared" si="3"/>
        <v>40</v>
      </c>
      <c r="Q19" s="26" t="str">
        <f t="shared" si="4"/>
        <v/>
      </c>
      <c r="R19" s="26" t="str">
        <f t="shared" si="6"/>
        <v/>
      </c>
      <c r="S19" s="27"/>
      <c r="T19" s="26" t="str">
        <f t="shared" si="5"/>
        <v>--</v>
      </c>
      <c r="U19" s="2"/>
      <c r="V19" s="2"/>
      <c r="W19" s="2"/>
      <c r="X19" s="2"/>
      <c r="Y19" s="2"/>
      <c r="Z19" s="2"/>
    </row>
    <row r="20" ht="54.75" customHeight="1">
      <c r="A20" s="19">
        <v>44675.0</v>
      </c>
      <c r="B20" s="20">
        <v>0.98125</v>
      </c>
      <c r="C20" s="21">
        <v>1.105613484E9</v>
      </c>
      <c r="D20" s="21" t="s">
        <v>48</v>
      </c>
      <c r="E20" s="21">
        <v>3.208311524E9</v>
      </c>
      <c r="F20" s="21" t="s">
        <v>31</v>
      </c>
      <c r="G20" s="21" t="s">
        <v>32</v>
      </c>
      <c r="H20" s="21" t="s">
        <v>32</v>
      </c>
      <c r="I20" s="21" t="s">
        <v>31</v>
      </c>
      <c r="J20" s="21" t="s">
        <v>38</v>
      </c>
      <c r="K20" s="21" t="s">
        <v>31</v>
      </c>
      <c r="L20" s="22" t="s">
        <v>31</v>
      </c>
      <c r="M20" s="23" t="str">
        <f t="shared" si="1"/>
        <v>0</v>
      </c>
      <c r="N20" s="23" t="str">
        <f t="shared" si="2"/>
        <v>40</v>
      </c>
      <c r="O20" s="24"/>
      <c r="P20" s="25">
        <f t="shared" si="3"/>
        <v>40</v>
      </c>
      <c r="Q20" s="26" t="str">
        <f t="shared" si="4"/>
        <v/>
      </c>
      <c r="R20" s="26" t="str">
        <f t="shared" si="6"/>
        <v/>
      </c>
      <c r="S20" s="27"/>
      <c r="T20" s="26" t="str">
        <f t="shared" si="5"/>
        <v>--</v>
      </c>
      <c r="U20" s="2"/>
      <c r="V20" s="2"/>
      <c r="W20" s="2"/>
      <c r="X20" s="2"/>
      <c r="Y20" s="2"/>
      <c r="Z20" s="2"/>
    </row>
    <row r="21" ht="54.75" customHeight="1">
      <c r="A21" s="19">
        <v>44676.0</v>
      </c>
      <c r="B21" s="20">
        <v>0.375</v>
      </c>
      <c r="C21" s="21">
        <v>1.067873641E9</v>
      </c>
      <c r="D21" s="21" t="s">
        <v>49</v>
      </c>
      <c r="E21" s="21">
        <v>3.003441745E9</v>
      </c>
      <c r="F21" s="21" t="s">
        <v>32</v>
      </c>
      <c r="G21" s="21" t="s">
        <v>31</v>
      </c>
      <c r="H21" s="21" t="s">
        <v>31</v>
      </c>
      <c r="I21" s="21" t="s">
        <v>31</v>
      </c>
      <c r="J21" s="21" t="s">
        <v>38</v>
      </c>
      <c r="K21" s="21" t="s">
        <v>32</v>
      </c>
      <c r="L21" s="22" t="s">
        <v>32</v>
      </c>
      <c r="M21" s="23" t="str">
        <f t="shared" si="1"/>
        <v>30</v>
      </c>
      <c r="N21" s="23" t="str">
        <f t="shared" si="2"/>
        <v>40</v>
      </c>
      <c r="O21" s="24"/>
      <c r="P21" s="25">
        <f t="shared" si="3"/>
        <v>70</v>
      </c>
      <c r="Q21" s="26" t="str">
        <f t="shared" si="4"/>
        <v>X</v>
      </c>
      <c r="R21" s="26" t="str">
        <f t="shared" si="6"/>
        <v/>
      </c>
      <c r="S21" s="32" t="s">
        <v>50</v>
      </c>
      <c r="T21" s="26" t="str">
        <f t="shared" si="5"/>
        <v>Si</v>
      </c>
      <c r="U21" s="2"/>
      <c r="V21" s="2"/>
      <c r="W21" s="2"/>
      <c r="X21" s="2"/>
      <c r="Y21" s="2"/>
      <c r="Z21" s="2"/>
    </row>
    <row r="22" ht="54.75" customHeight="1">
      <c r="A22" s="19">
        <v>44676.0</v>
      </c>
      <c r="B22" s="20">
        <v>0.40208333333333335</v>
      </c>
      <c r="C22" s="21">
        <v>1.06950356E9</v>
      </c>
      <c r="D22" s="21" t="s">
        <v>51</v>
      </c>
      <c r="E22" s="21">
        <v>3.217361198E9</v>
      </c>
      <c r="F22" s="21" t="s">
        <v>32</v>
      </c>
      <c r="G22" s="21" t="s">
        <v>31</v>
      </c>
      <c r="H22" s="21" t="s">
        <v>31</v>
      </c>
      <c r="I22" s="21" t="s">
        <v>31</v>
      </c>
      <c r="J22" s="21" t="s">
        <v>38</v>
      </c>
      <c r="K22" s="21" t="s">
        <v>31</v>
      </c>
      <c r="L22" s="22" t="s">
        <v>31</v>
      </c>
      <c r="M22" s="23" t="str">
        <f t="shared" si="1"/>
        <v>30</v>
      </c>
      <c r="N22" s="23" t="str">
        <f t="shared" si="2"/>
        <v>40</v>
      </c>
      <c r="O22" s="24"/>
      <c r="P22" s="25">
        <f t="shared" si="3"/>
        <v>70</v>
      </c>
      <c r="Q22" s="26" t="str">
        <f t="shared" si="4"/>
        <v>X</v>
      </c>
      <c r="R22" s="26" t="str">
        <f t="shared" si="6"/>
        <v/>
      </c>
      <c r="S22" s="32">
        <v>0.0</v>
      </c>
      <c r="T22" s="26" t="str">
        <f t="shared" si="5"/>
        <v>Si</v>
      </c>
      <c r="U22" s="2"/>
      <c r="V22" s="2"/>
      <c r="W22" s="2"/>
      <c r="X22" s="2"/>
      <c r="Y22" s="2"/>
      <c r="Z22" s="2"/>
    </row>
    <row r="23" ht="54.75" customHeight="1">
      <c r="A23" s="19">
        <v>6692089.0</v>
      </c>
      <c r="B23" s="20">
        <v>0.6756944444444445</v>
      </c>
      <c r="C23" s="21">
        <v>1.065830474E9</v>
      </c>
      <c r="D23" s="21" t="s">
        <v>52</v>
      </c>
      <c r="E23" s="21">
        <v>3.14500613E9</v>
      </c>
      <c r="F23" s="21" t="s">
        <v>31</v>
      </c>
      <c r="G23" s="21" t="s">
        <v>31</v>
      </c>
      <c r="H23" s="21" t="s">
        <v>31</v>
      </c>
      <c r="I23" s="21" t="s">
        <v>31</v>
      </c>
      <c r="J23" s="21" t="s">
        <v>38</v>
      </c>
      <c r="K23" s="21" t="s">
        <v>31</v>
      </c>
      <c r="L23" s="22" t="s">
        <v>31</v>
      </c>
      <c r="M23" s="23" t="str">
        <f t="shared" si="1"/>
        <v>30</v>
      </c>
      <c r="N23" s="23" t="str">
        <f t="shared" si="2"/>
        <v>40</v>
      </c>
      <c r="O23" s="24"/>
      <c r="P23" s="25">
        <f t="shared" si="3"/>
        <v>70</v>
      </c>
      <c r="Q23" s="26" t="str">
        <f t="shared" si="4"/>
        <v>X</v>
      </c>
      <c r="R23" s="26" t="str">
        <f t="shared" si="6"/>
        <v/>
      </c>
      <c r="S23" s="27"/>
      <c r="T23" s="26" t="str">
        <f t="shared" si="5"/>
        <v>Si</v>
      </c>
      <c r="U23" s="2"/>
      <c r="V23" s="2"/>
      <c r="W23" s="2"/>
      <c r="X23" s="2"/>
      <c r="Y23" s="2"/>
      <c r="Z23" s="2"/>
    </row>
    <row r="24" ht="54.75" customHeight="1">
      <c r="A24" s="19">
        <v>44676.0</v>
      </c>
      <c r="B24" s="20">
        <v>0.7576388888888889</v>
      </c>
      <c r="C24" s="21">
        <v>1.069497519E9</v>
      </c>
      <c r="D24" s="21" t="s">
        <v>53</v>
      </c>
      <c r="E24" s="21">
        <v>3.008738208E9</v>
      </c>
      <c r="F24" s="21" t="s">
        <v>31</v>
      </c>
      <c r="G24" s="21" t="s">
        <v>31</v>
      </c>
      <c r="H24" s="21" t="s">
        <v>31</v>
      </c>
      <c r="I24" s="21" t="s">
        <v>31</v>
      </c>
      <c r="J24" s="21" t="s">
        <v>38</v>
      </c>
      <c r="K24" s="21" t="s">
        <v>31</v>
      </c>
      <c r="L24" s="22" t="s">
        <v>31</v>
      </c>
      <c r="M24" s="23" t="str">
        <f t="shared" si="1"/>
        <v>30</v>
      </c>
      <c r="N24" s="23" t="str">
        <f t="shared" si="2"/>
        <v>40</v>
      </c>
      <c r="O24" s="24"/>
      <c r="P24" s="25">
        <f t="shared" si="3"/>
        <v>70</v>
      </c>
      <c r="Q24" s="26" t="str">
        <f t="shared" si="4"/>
        <v>X</v>
      </c>
      <c r="R24" s="26" t="str">
        <f t="shared" si="6"/>
        <v/>
      </c>
      <c r="S24" s="27"/>
      <c r="T24" s="26" t="str">
        <f t="shared" si="5"/>
        <v>Si</v>
      </c>
      <c r="U24" s="2"/>
      <c r="V24" s="2"/>
      <c r="W24" s="2"/>
      <c r="X24" s="2"/>
      <c r="Y24" s="2"/>
      <c r="Z24" s="2"/>
    </row>
    <row r="25" ht="54.75" customHeight="1">
      <c r="A25" s="19">
        <v>44676.0</v>
      </c>
      <c r="B25" s="20">
        <v>0.9805555555555555</v>
      </c>
      <c r="C25" s="21">
        <v>1.065815218E9</v>
      </c>
      <c r="D25" s="21" t="s">
        <v>54</v>
      </c>
      <c r="E25" s="21">
        <v>3.11206083E9</v>
      </c>
      <c r="F25" s="21" t="s">
        <v>31</v>
      </c>
      <c r="G25" s="21" t="s">
        <v>31</v>
      </c>
      <c r="H25" s="21" t="s">
        <v>32</v>
      </c>
      <c r="I25" s="21" t="s">
        <v>32</v>
      </c>
      <c r="J25" s="21" t="s">
        <v>38</v>
      </c>
      <c r="K25" s="21" t="s">
        <v>31</v>
      </c>
      <c r="L25" s="22" t="s">
        <v>31</v>
      </c>
      <c r="M25" s="23" t="str">
        <f t="shared" si="1"/>
        <v>0</v>
      </c>
      <c r="N25" s="23" t="str">
        <f t="shared" si="2"/>
        <v>0</v>
      </c>
      <c r="O25" s="24"/>
      <c r="P25" s="25">
        <f t="shared" si="3"/>
        <v>0</v>
      </c>
      <c r="Q25" s="26" t="str">
        <f t="shared" si="4"/>
        <v/>
      </c>
      <c r="R25" s="26" t="str">
        <f t="shared" si="6"/>
        <v>X</v>
      </c>
      <c r="S25" s="27"/>
      <c r="T25" s="26" t="str">
        <f t="shared" si="5"/>
        <v>No</v>
      </c>
      <c r="U25" s="2"/>
      <c r="V25" s="2"/>
      <c r="W25" s="2"/>
      <c r="X25" s="2"/>
      <c r="Y25" s="2"/>
      <c r="Z25" s="2"/>
    </row>
    <row r="26" ht="54.75" customHeight="1">
      <c r="A26" s="19">
        <v>44677.0</v>
      </c>
      <c r="B26" s="20">
        <v>0.5673611111111111</v>
      </c>
      <c r="C26" s="21">
        <v>1.075265511E9</v>
      </c>
      <c r="D26" s="21" t="s">
        <v>55</v>
      </c>
      <c r="E26" s="21">
        <v>1.075265511E9</v>
      </c>
      <c r="F26" s="21" t="s">
        <v>31</v>
      </c>
      <c r="G26" s="21" t="s">
        <v>31</v>
      </c>
      <c r="H26" s="21" t="s">
        <v>31</v>
      </c>
      <c r="I26" s="21" t="s">
        <v>31</v>
      </c>
      <c r="J26" s="21" t="s">
        <v>38</v>
      </c>
      <c r="K26" s="21" t="s">
        <v>31</v>
      </c>
      <c r="L26" s="22" t="s">
        <v>31</v>
      </c>
      <c r="M26" s="23" t="str">
        <f t="shared" si="1"/>
        <v>30</v>
      </c>
      <c r="N26" s="23" t="str">
        <f t="shared" si="2"/>
        <v>40</v>
      </c>
      <c r="O26" s="24"/>
      <c r="P26" s="25">
        <f t="shared" si="3"/>
        <v>70</v>
      </c>
      <c r="Q26" s="26" t="str">
        <f t="shared" si="4"/>
        <v>X</v>
      </c>
      <c r="R26" s="26" t="str">
        <f t="shared" si="6"/>
        <v/>
      </c>
      <c r="S26" s="27"/>
      <c r="T26" s="26" t="str">
        <f t="shared" si="5"/>
        <v>Si</v>
      </c>
      <c r="U26" s="2"/>
      <c r="V26" s="2"/>
      <c r="W26" s="2"/>
      <c r="X26" s="2"/>
      <c r="Y26" s="2"/>
      <c r="Z26" s="2"/>
    </row>
    <row r="27" ht="51.75" customHeight="1">
      <c r="A27" s="19">
        <v>44677.0</v>
      </c>
      <c r="B27" s="20">
        <v>0.6666666666666666</v>
      </c>
      <c r="C27" s="21">
        <v>1.088304148E9</v>
      </c>
      <c r="D27" s="21" t="s">
        <v>56</v>
      </c>
      <c r="E27" s="21">
        <v>3.218312028E9</v>
      </c>
      <c r="F27" s="21" t="s">
        <v>31</v>
      </c>
      <c r="G27" s="21" t="s">
        <v>31</v>
      </c>
      <c r="H27" s="21" t="s">
        <v>31</v>
      </c>
      <c r="I27" s="21" t="s">
        <v>31</v>
      </c>
      <c r="J27" s="21" t="s">
        <v>38</v>
      </c>
      <c r="K27" s="21" t="s">
        <v>31</v>
      </c>
      <c r="L27" s="22" t="s">
        <v>31</v>
      </c>
      <c r="M27" s="23" t="str">
        <f t="shared" si="1"/>
        <v>30</v>
      </c>
      <c r="N27" s="23" t="str">
        <f t="shared" si="2"/>
        <v>40</v>
      </c>
      <c r="O27" s="24"/>
      <c r="P27" s="25">
        <f t="shared" si="3"/>
        <v>70</v>
      </c>
      <c r="Q27" s="26" t="str">
        <f t="shared" si="4"/>
        <v>X</v>
      </c>
      <c r="R27" s="26" t="str">
        <f t="shared" si="6"/>
        <v/>
      </c>
      <c r="S27" s="27"/>
      <c r="T27" s="26" t="str">
        <f t="shared" si="5"/>
        <v>Si</v>
      </c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7">
    <cfRule type="containsText" dxfId="0" priority="2" operator="containsText" text="Si">
      <formula>NOT(ISERROR(SEARCH(("Si"),(T11))))</formula>
    </cfRule>
  </conditionalFormatting>
  <conditionalFormatting sqref="T11:T27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27 K11:L27">
      <formula1>"Cumple,No Cumple"</formula1>
    </dataValidation>
    <dataValidation type="list" allowBlank="1" sqref="S11:S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7">
      <formula1>"0.0,5.0,10.0,15.0,20.0,25.0,30.0"</formula1>
    </dataValidation>
    <dataValidation type="list" allowBlank="1" sqref="Q11:R27">
      <formula1>"X"</formula1>
    </dataValidation>
    <dataValidation type="list" allowBlank="1" showErrorMessage="1" sqref="J11:J27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57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57"/>
    <col customWidth="1" min="20" max="20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12" t="s">
        <v>57</v>
      </c>
      <c r="B8" s="13" t="s">
        <v>58</v>
      </c>
      <c r="C8" s="8"/>
      <c r="D8" s="9"/>
      <c r="E8" s="14" t="s">
        <v>6</v>
      </c>
      <c r="F8" s="13" t="s">
        <v>59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 t="s">
        <v>8</v>
      </c>
      <c r="N9" s="8"/>
      <c r="O9" s="8"/>
      <c r="P9" s="9"/>
      <c r="Q9" s="16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7" t="s">
        <v>10</v>
      </c>
      <c r="B10" s="17" t="s">
        <v>11</v>
      </c>
      <c r="C10" s="17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19</v>
      </c>
      <c r="K10" s="17" t="s">
        <v>20</v>
      </c>
      <c r="L10" s="18" t="s">
        <v>21</v>
      </c>
      <c r="M10" s="17" t="s">
        <v>22</v>
      </c>
      <c r="N10" s="17" t="s">
        <v>23</v>
      </c>
      <c r="O10" s="17" t="s">
        <v>24</v>
      </c>
      <c r="P10" s="17" t="s">
        <v>25</v>
      </c>
      <c r="Q10" s="17" t="s">
        <v>26</v>
      </c>
      <c r="R10" s="17" t="s">
        <v>27</v>
      </c>
      <c r="S10" s="17" t="s">
        <v>28</v>
      </c>
      <c r="T10" s="17" t="s">
        <v>29</v>
      </c>
      <c r="U10" s="2"/>
      <c r="V10" s="2"/>
      <c r="W10" s="2"/>
      <c r="X10" s="2"/>
      <c r="Y10" s="2"/>
      <c r="Z10" s="2"/>
    </row>
    <row r="11" ht="48.0" customHeight="1">
      <c r="A11" s="19">
        <v>44671.0</v>
      </c>
      <c r="B11" s="20">
        <v>0.6222222222222222</v>
      </c>
      <c r="C11" s="21">
        <v>1.088343993E9</v>
      </c>
      <c r="D11" s="21" t="s">
        <v>60</v>
      </c>
      <c r="E11" s="21">
        <v>3.226200951E9</v>
      </c>
      <c r="F11" s="21" t="s">
        <v>31</v>
      </c>
      <c r="G11" s="21" t="s">
        <v>31</v>
      </c>
      <c r="H11" s="21" t="s">
        <v>31</v>
      </c>
      <c r="I11" s="21" t="s">
        <v>31</v>
      </c>
      <c r="J11" s="21" t="s">
        <v>31</v>
      </c>
      <c r="K11" s="21" t="s">
        <v>31</v>
      </c>
      <c r="L11" s="22" t="s">
        <v>31</v>
      </c>
      <c r="M11" s="23" t="str">
        <f t="shared" ref="M11:M27" si="1">IF(H11="Cumple","30","0")</f>
        <v>30</v>
      </c>
      <c r="N11" s="23" t="str">
        <f t="shared" ref="N11:N27" si="2">IF(I11="Cumple","40","0")</f>
        <v>40</v>
      </c>
      <c r="O11" s="24"/>
      <c r="P11" s="25">
        <f t="shared" ref="P11:P27" si="3">M11+N11+O11</f>
        <v>70</v>
      </c>
      <c r="Q11" s="26" t="str">
        <f t="shared" ref="Q11:Q27" si="4">IF(P11=70,"X","")</f>
        <v>X</v>
      </c>
      <c r="R11" s="26" t="str">
        <f>IF(P11=0,"X",IF(P11=30,"X","--"))</f>
        <v>--</v>
      </c>
      <c r="S11" s="32"/>
      <c r="T11" s="26" t="str">
        <f t="shared" ref="T11:T27" si="5">IF(Q11="X","Si",IF(R11="X","No","--"))</f>
        <v>Si</v>
      </c>
      <c r="U11" s="2"/>
      <c r="V11" s="2"/>
      <c r="W11" s="2"/>
      <c r="X11" s="2"/>
      <c r="Y11" s="2"/>
      <c r="Z11" s="2"/>
    </row>
    <row r="12" ht="48.75" customHeight="1">
      <c r="A12" s="19">
        <v>44675.0</v>
      </c>
      <c r="B12" s="20">
        <v>0.1798611111111111</v>
      </c>
      <c r="C12" s="21">
        <v>6803571.0</v>
      </c>
      <c r="D12" s="21" t="s">
        <v>61</v>
      </c>
      <c r="E12" s="21">
        <v>3.156346328E9</v>
      </c>
      <c r="F12" s="21" t="s">
        <v>31</v>
      </c>
      <c r="G12" s="21" t="s">
        <v>31</v>
      </c>
      <c r="H12" s="21" t="s">
        <v>32</v>
      </c>
      <c r="I12" s="21" t="s">
        <v>31</v>
      </c>
      <c r="J12" s="21" t="s">
        <v>31</v>
      </c>
      <c r="K12" s="21" t="s">
        <v>31</v>
      </c>
      <c r="L12" s="22" t="s">
        <v>31</v>
      </c>
      <c r="M12" s="23" t="str">
        <f t="shared" si="1"/>
        <v>0</v>
      </c>
      <c r="N12" s="23" t="str">
        <f t="shared" si="2"/>
        <v>40</v>
      </c>
      <c r="O12" s="24"/>
      <c r="P12" s="25">
        <f t="shared" si="3"/>
        <v>40</v>
      </c>
      <c r="Q12" s="26" t="str">
        <f t="shared" si="4"/>
        <v/>
      </c>
      <c r="R12" s="26" t="str">
        <f t="shared" ref="R12:R27" si="6">IF(P12=0,"X",IF(P12=30,"X",""))</f>
        <v/>
      </c>
      <c r="S12" s="32" t="s">
        <v>62</v>
      </c>
      <c r="T12" s="26" t="str">
        <f t="shared" si="5"/>
        <v>--</v>
      </c>
      <c r="U12" s="2"/>
      <c r="V12" s="2"/>
      <c r="W12" s="2"/>
      <c r="X12" s="2"/>
      <c r="Y12" s="2"/>
      <c r="Z12" s="2"/>
    </row>
    <row r="13" ht="54.75" customHeight="1">
      <c r="A13" s="19">
        <v>44677.0</v>
      </c>
      <c r="B13" s="20">
        <v>0.43819444444444444</v>
      </c>
      <c r="C13" s="21">
        <v>7918300.0</v>
      </c>
      <c r="D13" s="21" t="s">
        <v>63</v>
      </c>
      <c r="E13" s="21">
        <v>3.175750653E9</v>
      </c>
      <c r="F13" s="21" t="s">
        <v>31</v>
      </c>
      <c r="G13" s="21" t="s">
        <v>31</v>
      </c>
      <c r="H13" s="21" t="s">
        <v>31</v>
      </c>
      <c r="I13" s="21" t="s">
        <v>31</v>
      </c>
      <c r="J13" s="21" t="s">
        <v>31</v>
      </c>
      <c r="K13" s="21" t="s">
        <v>31</v>
      </c>
      <c r="L13" s="22" t="s">
        <v>31</v>
      </c>
      <c r="M13" s="23" t="str">
        <f t="shared" si="1"/>
        <v>30</v>
      </c>
      <c r="N13" s="23" t="str">
        <f t="shared" si="2"/>
        <v>40</v>
      </c>
      <c r="O13" s="24"/>
      <c r="P13" s="25">
        <f t="shared" si="3"/>
        <v>70</v>
      </c>
      <c r="Q13" s="26" t="str">
        <f t="shared" si="4"/>
        <v>X</v>
      </c>
      <c r="R13" s="26" t="str">
        <f t="shared" si="6"/>
        <v/>
      </c>
      <c r="S13" s="27"/>
      <c r="T13" s="26" t="str">
        <f t="shared" si="5"/>
        <v>Si</v>
      </c>
      <c r="U13" s="2"/>
      <c r="V13" s="2"/>
      <c r="W13" s="2"/>
      <c r="X13" s="2"/>
      <c r="Y13" s="2"/>
      <c r="Z13" s="2"/>
    </row>
    <row r="14" ht="54.75" customHeight="1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  <c r="M14" s="23" t="str">
        <f t="shared" si="1"/>
        <v>0</v>
      </c>
      <c r="N14" s="23" t="str">
        <f t="shared" si="2"/>
        <v>0</v>
      </c>
      <c r="O14" s="24"/>
      <c r="P14" s="25">
        <f t="shared" si="3"/>
        <v>0</v>
      </c>
      <c r="Q14" s="26" t="str">
        <f t="shared" si="4"/>
        <v/>
      </c>
      <c r="R14" s="26" t="str">
        <f t="shared" si="6"/>
        <v>X</v>
      </c>
      <c r="S14" s="27"/>
      <c r="T14" s="26" t="str">
        <f t="shared" si="5"/>
        <v>No</v>
      </c>
      <c r="U14" s="2"/>
      <c r="V14" s="2"/>
      <c r="W14" s="2"/>
      <c r="X14" s="2"/>
      <c r="Y14" s="2"/>
      <c r="Z14" s="2"/>
    </row>
    <row r="15" ht="54.75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1"/>
      <c r="M15" s="23" t="str">
        <f t="shared" si="1"/>
        <v>0</v>
      </c>
      <c r="N15" s="23" t="str">
        <f t="shared" si="2"/>
        <v>0</v>
      </c>
      <c r="O15" s="24"/>
      <c r="P15" s="25">
        <f t="shared" si="3"/>
        <v>0</v>
      </c>
      <c r="Q15" s="26" t="str">
        <f t="shared" si="4"/>
        <v/>
      </c>
      <c r="R15" s="26" t="str">
        <f t="shared" si="6"/>
        <v>X</v>
      </c>
      <c r="S15" s="27"/>
      <c r="T15" s="26" t="str">
        <f t="shared" si="5"/>
        <v>No</v>
      </c>
      <c r="U15" s="2"/>
      <c r="V15" s="2"/>
      <c r="W15" s="2"/>
      <c r="X15" s="2"/>
      <c r="Y15" s="2"/>
      <c r="Z15" s="2"/>
    </row>
    <row r="16" ht="54.75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1"/>
      <c r="M16" s="23" t="str">
        <f t="shared" si="1"/>
        <v>0</v>
      </c>
      <c r="N16" s="23" t="str">
        <f t="shared" si="2"/>
        <v>0</v>
      </c>
      <c r="O16" s="24"/>
      <c r="P16" s="25">
        <f t="shared" si="3"/>
        <v>0</v>
      </c>
      <c r="Q16" s="26" t="str">
        <f t="shared" si="4"/>
        <v/>
      </c>
      <c r="R16" s="26" t="str">
        <f t="shared" si="6"/>
        <v>X</v>
      </c>
      <c r="S16" s="27"/>
      <c r="T16" s="26" t="str">
        <f t="shared" si="5"/>
        <v>No</v>
      </c>
      <c r="U16" s="2"/>
      <c r="V16" s="2"/>
      <c r="W16" s="2"/>
      <c r="X16" s="2"/>
      <c r="Y16" s="2"/>
      <c r="Z16" s="2"/>
    </row>
    <row r="17" ht="54.7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1"/>
      <c r="M17" s="23" t="str">
        <f t="shared" si="1"/>
        <v>0</v>
      </c>
      <c r="N17" s="23" t="str">
        <f t="shared" si="2"/>
        <v>0</v>
      </c>
      <c r="O17" s="24"/>
      <c r="P17" s="25">
        <f t="shared" si="3"/>
        <v>0</v>
      </c>
      <c r="Q17" s="26" t="str">
        <f t="shared" si="4"/>
        <v/>
      </c>
      <c r="R17" s="26" t="str">
        <f t="shared" si="6"/>
        <v>X</v>
      </c>
      <c r="S17" s="27"/>
      <c r="T17" s="26" t="str">
        <f t="shared" si="5"/>
        <v>No</v>
      </c>
      <c r="U17" s="2"/>
      <c r="V17" s="2"/>
      <c r="W17" s="2"/>
      <c r="X17" s="2"/>
      <c r="Y17" s="2"/>
      <c r="Z17" s="2"/>
    </row>
    <row r="18" ht="54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1"/>
      <c r="M18" s="23" t="str">
        <f t="shared" si="1"/>
        <v>0</v>
      </c>
      <c r="N18" s="23" t="str">
        <f t="shared" si="2"/>
        <v>0</v>
      </c>
      <c r="O18" s="24"/>
      <c r="P18" s="25">
        <f t="shared" si="3"/>
        <v>0</v>
      </c>
      <c r="Q18" s="26" t="str">
        <f t="shared" si="4"/>
        <v/>
      </c>
      <c r="R18" s="26" t="str">
        <f t="shared" si="6"/>
        <v>X</v>
      </c>
      <c r="S18" s="27"/>
      <c r="T18" s="26" t="str">
        <f t="shared" si="5"/>
        <v>No</v>
      </c>
      <c r="U18" s="2"/>
      <c r="V18" s="2"/>
      <c r="W18" s="2"/>
      <c r="X18" s="2"/>
      <c r="Y18" s="2"/>
      <c r="Z18" s="2"/>
    </row>
    <row r="19" ht="54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 s="23" t="str">
        <f t="shared" si="1"/>
        <v>0</v>
      </c>
      <c r="N19" s="23" t="str">
        <f t="shared" si="2"/>
        <v>0</v>
      </c>
      <c r="O19" s="24"/>
      <c r="P19" s="25">
        <f t="shared" si="3"/>
        <v>0</v>
      </c>
      <c r="Q19" s="26" t="str">
        <f t="shared" si="4"/>
        <v/>
      </c>
      <c r="R19" s="26" t="str">
        <f t="shared" si="6"/>
        <v>X</v>
      </c>
      <c r="S19" s="27"/>
      <c r="T19" s="26" t="str">
        <f t="shared" si="5"/>
        <v>No</v>
      </c>
      <c r="U19" s="2"/>
      <c r="V19" s="2"/>
      <c r="W19" s="2"/>
      <c r="X19" s="2"/>
      <c r="Y19" s="2"/>
      <c r="Z19" s="2"/>
    </row>
    <row r="20" ht="54.7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23" t="str">
        <f t="shared" si="1"/>
        <v>0</v>
      </c>
      <c r="N20" s="23" t="str">
        <f t="shared" si="2"/>
        <v>0</v>
      </c>
      <c r="O20" s="24"/>
      <c r="P20" s="25">
        <f t="shared" si="3"/>
        <v>0</v>
      </c>
      <c r="Q20" s="26" t="str">
        <f t="shared" si="4"/>
        <v/>
      </c>
      <c r="R20" s="26" t="str">
        <f t="shared" si="6"/>
        <v>X</v>
      </c>
      <c r="S20" s="27"/>
      <c r="T20" s="26" t="str">
        <f t="shared" si="5"/>
        <v>No</v>
      </c>
      <c r="U20" s="2"/>
      <c r="V20" s="2"/>
      <c r="W20" s="2"/>
      <c r="X20" s="2"/>
      <c r="Y20" s="2"/>
      <c r="Z20" s="2"/>
    </row>
    <row r="21" ht="54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23" t="str">
        <f t="shared" si="1"/>
        <v>0</v>
      </c>
      <c r="N21" s="23" t="str">
        <f t="shared" si="2"/>
        <v>0</v>
      </c>
      <c r="O21" s="24"/>
      <c r="P21" s="25">
        <f t="shared" si="3"/>
        <v>0</v>
      </c>
      <c r="Q21" s="26" t="str">
        <f t="shared" si="4"/>
        <v/>
      </c>
      <c r="R21" s="26" t="str">
        <f t="shared" si="6"/>
        <v>X</v>
      </c>
      <c r="S21" s="27"/>
      <c r="T21" s="26" t="str">
        <f t="shared" si="5"/>
        <v>No</v>
      </c>
      <c r="U21" s="2"/>
      <c r="V21" s="2"/>
      <c r="W21" s="2"/>
      <c r="X21" s="2"/>
      <c r="Y21" s="2"/>
      <c r="Z21" s="2"/>
    </row>
    <row r="22" ht="54.7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23" t="str">
        <f t="shared" si="1"/>
        <v>0</v>
      </c>
      <c r="N22" s="23" t="str">
        <f t="shared" si="2"/>
        <v>0</v>
      </c>
      <c r="O22" s="24"/>
      <c r="P22" s="25">
        <f t="shared" si="3"/>
        <v>0</v>
      </c>
      <c r="Q22" s="26" t="str">
        <f t="shared" si="4"/>
        <v/>
      </c>
      <c r="R22" s="26" t="str">
        <f t="shared" si="6"/>
        <v>X</v>
      </c>
      <c r="S22" s="27"/>
      <c r="T22" s="26" t="str">
        <f t="shared" si="5"/>
        <v>No</v>
      </c>
      <c r="U22" s="2"/>
      <c r="V22" s="2"/>
      <c r="W22" s="2"/>
      <c r="X22" s="2"/>
      <c r="Y22" s="2"/>
      <c r="Z22" s="2"/>
    </row>
    <row r="23" ht="54.7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/>
      <c r="M23" s="23" t="str">
        <f t="shared" si="1"/>
        <v>0</v>
      </c>
      <c r="N23" s="23" t="str">
        <f t="shared" si="2"/>
        <v>0</v>
      </c>
      <c r="O23" s="24"/>
      <c r="P23" s="25">
        <f t="shared" si="3"/>
        <v>0</v>
      </c>
      <c r="Q23" s="26" t="str">
        <f t="shared" si="4"/>
        <v/>
      </c>
      <c r="R23" s="26" t="str">
        <f t="shared" si="6"/>
        <v>X</v>
      </c>
      <c r="S23" s="27"/>
      <c r="T23" s="26" t="str">
        <f t="shared" si="5"/>
        <v>No</v>
      </c>
      <c r="U23" s="2"/>
      <c r="V23" s="2"/>
      <c r="W23" s="2"/>
      <c r="X23" s="2"/>
      <c r="Y23" s="2"/>
      <c r="Z23" s="2"/>
    </row>
    <row r="24" ht="54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23" t="str">
        <f t="shared" si="1"/>
        <v>0</v>
      </c>
      <c r="N24" s="23" t="str">
        <f t="shared" si="2"/>
        <v>0</v>
      </c>
      <c r="O24" s="24"/>
      <c r="P24" s="25">
        <f t="shared" si="3"/>
        <v>0</v>
      </c>
      <c r="Q24" s="26" t="str">
        <f t="shared" si="4"/>
        <v/>
      </c>
      <c r="R24" s="26" t="str">
        <f t="shared" si="6"/>
        <v>X</v>
      </c>
      <c r="S24" s="27"/>
      <c r="T24" s="26" t="str">
        <f t="shared" si="5"/>
        <v>No</v>
      </c>
      <c r="U24" s="2"/>
      <c r="V24" s="2"/>
      <c r="W24" s="2"/>
      <c r="X24" s="2"/>
      <c r="Y24" s="2"/>
      <c r="Z24" s="2"/>
    </row>
    <row r="25" ht="54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23" t="str">
        <f t="shared" si="1"/>
        <v>0</v>
      </c>
      <c r="N25" s="23" t="str">
        <f t="shared" si="2"/>
        <v>0</v>
      </c>
      <c r="O25" s="24"/>
      <c r="P25" s="25">
        <f t="shared" si="3"/>
        <v>0</v>
      </c>
      <c r="Q25" s="26" t="str">
        <f t="shared" si="4"/>
        <v/>
      </c>
      <c r="R25" s="26" t="str">
        <f t="shared" si="6"/>
        <v>X</v>
      </c>
      <c r="S25" s="27"/>
      <c r="T25" s="26" t="str">
        <f t="shared" si="5"/>
        <v>No</v>
      </c>
      <c r="U25" s="2"/>
      <c r="V25" s="2"/>
      <c r="W25" s="2"/>
      <c r="X25" s="2"/>
      <c r="Y25" s="2"/>
      <c r="Z25" s="2"/>
    </row>
    <row r="26" ht="54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23" t="str">
        <f t="shared" si="1"/>
        <v>0</v>
      </c>
      <c r="N26" s="23" t="str">
        <f t="shared" si="2"/>
        <v>0</v>
      </c>
      <c r="O26" s="24"/>
      <c r="P26" s="25">
        <f t="shared" si="3"/>
        <v>0</v>
      </c>
      <c r="Q26" s="26" t="str">
        <f t="shared" si="4"/>
        <v/>
      </c>
      <c r="R26" s="26" t="str">
        <f t="shared" si="6"/>
        <v>X</v>
      </c>
      <c r="S26" s="27"/>
      <c r="T26" s="26" t="str">
        <f t="shared" si="5"/>
        <v>No</v>
      </c>
      <c r="U26" s="2"/>
      <c r="V26" s="2"/>
      <c r="W26" s="2"/>
      <c r="X26" s="2"/>
      <c r="Y26" s="2"/>
      <c r="Z26" s="2"/>
    </row>
    <row r="27" ht="51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23" t="str">
        <f t="shared" si="1"/>
        <v>0</v>
      </c>
      <c r="N27" s="23" t="str">
        <f t="shared" si="2"/>
        <v>0</v>
      </c>
      <c r="O27" s="24"/>
      <c r="P27" s="25">
        <f t="shared" si="3"/>
        <v>0</v>
      </c>
      <c r="Q27" s="26" t="str">
        <f t="shared" si="4"/>
        <v/>
      </c>
      <c r="R27" s="26" t="str">
        <f t="shared" si="6"/>
        <v>X</v>
      </c>
      <c r="S27" s="27"/>
      <c r="T27" s="26" t="str">
        <f t="shared" si="5"/>
        <v>No</v>
      </c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7">
    <cfRule type="containsText" dxfId="0" priority="2" operator="containsText" text="Si">
      <formula>NOT(ISERROR(SEARCH(("Si"),(T11))))</formula>
    </cfRule>
  </conditionalFormatting>
  <conditionalFormatting sqref="T11:T27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27 K11:L27">
      <formula1>"Cumple,No Cumple"</formula1>
    </dataValidation>
    <dataValidation type="list" allowBlank="1" sqref="S11:S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7">
      <formula1>"0.0,5.0,10.0,15.0,20.0,25.0,30.0"</formula1>
    </dataValidation>
    <dataValidation type="list" allowBlank="1" sqref="Q11:R27">
      <formula1>"X"</formula1>
    </dataValidation>
    <dataValidation type="list" allowBlank="1" showErrorMessage="1" sqref="J11:J27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57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42.57"/>
    <col customWidth="1" min="20" max="20" width="11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12" t="s">
        <v>64</v>
      </c>
      <c r="B8" s="13" t="s">
        <v>65</v>
      </c>
      <c r="C8" s="8"/>
      <c r="D8" s="9"/>
      <c r="E8" s="14" t="s">
        <v>6</v>
      </c>
      <c r="F8" s="13" t="s">
        <v>66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 t="s">
        <v>8</v>
      </c>
      <c r="N9" s="8"/>
      <c r="O9" s="8"/>
      <c r="P9" s="9"/>
      <c r="Q9" s="16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7" t="s">
        <v>10</v>
      </c>
      <c r="B10" s="17" t="s">
        <v>11</v>
      </c>
      <c r="C10" s="17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19</v>
      </c>
      <c r="K10" s="17" t="s">
        <v>20</v>
      </c>
      <c r="L10" s="18" t="s">
        <v>21</v>
      </c>
      <c r="M10" s="17" t="s">
        <v>22</v>
      </c>
      <c r="N10" s="17" t="s">
        <v>23</v>
      </c>
      <c r="O10" s="17" t="s">
        <v>24</v>
      </c>
      <c r="P10" s="17" t="s">
        <v>25</v>
      </c>
      <c r="Q10" s="17" t="s">
        <v>26</v>
      </c>
      <c r="R10" s="17" t="s">
        <v>27</v>
      </c>
      <c r="S10" s="17" t="s">
        <v>28</v>
      </c>
      <c r="T10" s="17" t="s">
        <v>29</v>
      </c>
      <c r="U10" s="2"/>
      <c r="V10" s="2"/>
      <c r="W10" s="2"/>
      <c r="X10" s="2"/>
      <c r="Y10" s="2"/>
      <c r="Z10" s="2"/>
    </row>
    <row r="11" ht="48.0" customHeight="1">
      <c r="A11" s="19">
        <v>44671.0</v>
      </c>
      <c r="B11" s="20">
        <v>0.6645833333333333</v>
      </c>
      <c r="C11" s="21">
        <v>3879788.0</v>
      </c>
      <c r="D11" s="21" t="s">
        <v>67</v>
      </c>
      <c r="E11" s="21">
        <v>3.128903564E9</v>
      </c>
      <c r="F11" s="21" t="s">
        <v>32</v>
      </c>
      <c r="G11" s="21" t="s">
        <v>32</v>
      </c>
      <c r="H11" s="21" t="s">
        <v>31</v>
      </c>
      <c r="I11" s="21" t="s">
        <v>31</v>
      </c>
      <c r="J11" s="21" t="s">
        <v>31</v>
      </c>
      <c r="K11" s="21" t="s">
        <v>31</v>
      </c>
      <c r="L11" s="22" t="s">
        <v>31</v>
      </c>
      <c r="M11" s="23" t="str">
        <f t="shared" ref="M11:M27" si="1">IF(H11="Cumple","30","0")</f>
        <v>30</v>
      </c>
      <c r="N11" s="23" t="str">
        <f t="shared" ref="N11:N27" si="2">IF(I11="Cumple","40","0")</f>
        <v>40</v>
      </c>
      <c r="O11" s="24"/>
      <c r="P11" s="25">
        <f t="shared" ref="P11:P27" si="3">M11+N11+O11</f>
        <v>70</v>
      </c>
      <c r="Q11" s="26" t="str">
        <f t="shared" ref="Q11:Q27" si="4">IF(P11=70,"X","")</f>
        <v>X</v>
      </c>
      <c r="R11" s="26" t="str">
        <f>IF(P11=0,"X",IF(P11=30,"X","--"))</f>
        <v>--</v>
      </c>
      <c r="S11" s="32" t="s">
        <v>68</v>
      </c>
      <c r="T11" s="26" t="str">
        <f t="shared" ref="T11:T27" si="5">IF(Q11="X","Si",IF(R11="X","No","--"))</f>
        <v>Si</v>
      </c>
      <c r="U11" s="2"/>
      <c r="V11" s="2"/>
      <c r="W11" s="2"/>
      <c r="X11" s="2"/>
      <c r="Y11" s="2"/>
      <c r="Z11" s="2"/>
    </row>
    <row r="12" ht="48.75" customHeight="1">
      <c r="A12" s="19">
        <v>44676.0</v>
      </c>
      <c r="B12" s="20">
        <v>0.8069444444444445</v>
      </c>
      <c r="C12" s="21">
        <v>4.2160614E7</v>
      </c>
      <c r="D12" s="21" t="s">
        <v>69</v>
      </c>
      <c r="E12" s="21">
        <v>3.172153737E9</v>
      </c>
      <c r="F12" s="21" t="s">
        <v>31</v>
      </c>
      <c r="G12" s="21" t="s">
        <v>31</v>
      </c>
      <c r="H12" s="21" t="s">
        <v>31</v>
      </c>
      <c r="I12" s="21" t="s">
        <v>31</v>
      </c>
      <c r="J12" s="21" t="s">
        <v>31</v>
      </c>
      <c r="K12" s="21" t="s">
        <v>31</v>
      </c>
      <c r="L12" s="22" t="s">
        <v>31</v>
      </c>
      <c r="M12" s="23" t="str">
        <f t="shared" si="1"/>
        <v>30</v>
      </c>
      <c r="N12" s="23" t="str">
        <f t="shared" si="2"/>
        <v>40</v>
      </c>
      <c r="O12" s="24"/>
      <c r="P12" s="25">
        <f t="shared" si="3"/>
        <v>70</v>
      </c>
      <c r="Q12" s="26" t="str">
        <f t="shared" si="4"/>
        <v>X</v>
      </c>
      <c r="R12" s="26" t="str">
        <f t="shared" ref="R12:R27" si="6">IF(P12=0,"X",IF(P12=30,"X",""))</f>
        <v/>
      </c>
      <c r="S12" s="27"/>
      <c r="T12" s="26" t="str">
        <f t="shared" si="5"/>
        <v>Si</v>
      </c>
      <c r="U12" s="2"/>
      <c r="V12" s="2"/>
      <c r="W12" s="2"/>
      <c r="X12" s="2"/>
      <c r="Y12" s="2"/>
      <c r="Z12" s="2"/>
    </row>
    <row r="13" ht="54.75" customHeight="1">
      <c r="A13" s="19">
        <v>44676.0</v>
      </c>
      <c r="B13" s="20">
        <v>0.9715277777777778</v>
      </c>
      <c r="C13" s="21" t="s">
        <v>70</v>
      </c>
      <c r="D13" s="21" t="s">
        <v>71</v>
      </c>
      <c r="E13" s="21">
        <v>3.218994022E9</v>
      </c>
      <c r="F13" s="21" t="s">
        <v>32</v>
      </c>
      <c r="G13" s="21" t="s">
        <v>32</v>
      </c>
      <c r="H13" s="21" t="s">
        <v>32</v>
      </c>
      <c r="I13" s="21" t="s">
        <v>32</v>
      </c>
      <c r="J13" s="21" t="s">
        <v>32</v>
      </c>
      <c r="K13" s="21" t="s">
        <v>32</v>
      </c>
      <c r="L13" s="22" t="s">
        <v>31</v>
      </c>
      <c r="M13" s="23" t="str">
        <f t="shared" si="1"/>
        <v>0</v>
      </c>
      <c r="N13" s="23" t="str">
        <f t="shared" si="2"/>
        <v>0</v>
      </c>
      <c r="O13" s="24"/>
      <c r="P13" s="25">
        <f t="shared" si="3"/>
        <v>0</v>
      </c>
      <c r="Q13" s="26" t="str">
        <f t="shared" si="4"/>
        <v/>
      </c>
      <c r="R13" s="26" t="str">
        <f t="shared" si="6"/>
        <v>X</v>
      </c>
      <c r="S13" s="32" t="s">
        <v>45</v>
      </c>
      <c r="T13" s="26" t="str">
        <f t="shared" si="5"/>
        <v>No</v>
      </c>
      <c r="U13" s="2"/>
      <c r="V13" s="2"/>
      <c r="W13" s="2"/>
      <c r="X13" s="2"/>
      <c r="Y13" s="2"/>
      <c r="Z13" s="2"/>
    </row>
    <row r="14" ht="54.75" customHeight="1">
      <c r="A14" s="19">
        <v>44677.0</v>
      </c>
      <c r="B14" s="20">
        <v>0.3055555555555556</v>
      </c>
      <c r="C14" s="21" t="s">
        <v>72</v>
      </c>
      <c r="D14" s="21" t="s">
        <v>73</v>
      </c>
      <c r="E14" s="21">
        <v>3.127491394E9</v>
      </c>
      <c r="F14" s="21" t="s">
        <v>32</v>
      </c>
      <c r="G14" s="21" t="s">
        <v>32</v>
      </c>
      <c r="H14" s="21" t="s">
        <v>32</v>
      </c>
      <c r="I14" s="21" t="s">
        <v>32</v>
      </c>
      <c r="J14" s="21" t="s">
        <v>32</v>
      </c>
      <c r="K14" s="21" t="s">
        <v>32</v>
      </c>
      <c r="L14" s="22" t="s">
        <v>32</v>
      </c>
      <c r="M14" s="23" t="str">
        <f t="shared" si="1"/>
        <v>0</v>
      </c>
      <c r="N14" s="23" t="str">
        <f t="shared" si="2"/>
        <v>0</v>
      </c>
      <c r="O14" s="24"/>
      <c r="P14" s="25">
        <f t="shared" si="3"/>
        <v>0</v>
      </c>
      <c r="Q14" s="26" t="str">
        <f t="shared" si="4"/>
        <v/>
      </c>
      <c r="R14" s="26" t="str">
        <f t="shared" si="6"/>
        <v>X</v>
      </c>
      <c r="S14" s="32" t="s">
        <v>45</v>
      </c>
      <c r="T14" s="26" t="str">
        <f t="shared" si="5"/>
        <v>No</v>
      </c>
      <c r="U14" s="2"/>
      <c r="V14" s="2"/>
      <c r="W14" s="2"/>
      <c r="X14" s="2"/>
      <c r="Y14" s="2"/>
      <c r="Z14" s="2"/>
    </row>
    <row r="15" ht="54.75" customHeight="1">
      <c r="A15" s="19">
        <v>44677.0</v>
      </c>
      <c r="B15" s="20">
        <v>0.4756944444444444</v>
      </c>
      <c r="C15" s="21">
        <v>1.090148528E9</v>
      </c>
      <c r="D15" s="21" t="s">
        <v>74</v>
      </c>
      <c r="E15" s="21">
        <v>3.117365376E9</v>
      </c>
      <c r="F15" s="21" t="s">
        <v>31</v>
      </c>
      <c r="G15" s="21" t="s">
        <v>31</v>
      </c>
      <c r="H15" s="21" t="s">
        <v>31</v>
      </c>
      <c r="I15" s="21" t="s">
        <v>31</v>
      </c>
      <c r="J15" s="21" t="s">
        <v>38</v>
      </c>
      <c r="K15" s="21" t="s">
        <v>31</v>
      </c>
      <c r="L15" s="22" t="s">
        <v>31</v>
      </c>
      <c r="M15" s="23" t="str">
        <f t="shared" si="1"/>
        <v>30</v>
      </c>
      <c r="N15" s="23" t="str">
        <f t="shared" si="2"/>
        <v>40</v>
      </c>
      <c r="O15" s="24"/>
      <c r="P15" s="25">
        <f t="shared" si="3"/>
        <v>70</v>
      </c>
      <c r="Q15" s="26" t="str">
        <f t="shared" si="4"/>
        <v>X</v>
      </c>
      <c r="R15" s="26" t="str">
        <f t="shared" si="6"/>
        <v/>
      </c>
      <c r="S15" s="27"/>
      <c r="T15" s="26" t="str">
        <f t="shared" si="5"/>
        <v>Si</v>
      </c>
      <c r="U15" s="2"/>
      <c r="V15" s="2"/>
      <c r="W15" s="2"/>
      <c r="X15" s="2"/>
      <c r="Y15" s="2"/>
      <c r="Z15" s="2"/>
    </row>
    <row r="16" ht="54.75" customHeight="1">
      <c r="A16" s="19">
        <v>44677.0</v>
      </c>
      <c r="B16" s="20">
        <v>0.4979166666666667</v>
      </c>
      <c r="C16" s="21">
        <v>1.08832711E9</v>
      </c>
      <c r="D16" s="21" t="s">
        <v>75</v>
      </c>
      <c r="E16" s="21">
        <v>3.162533862E9</v>
      </c>
      <c r="F16" s="21" t="s">
        <v>32</v>
      </c>
      <c r="G16" s="21" t="s">
        <v>31</v>
      </c>
      <c r="H16" s="21" t="s">
        <v>31</v>
      </c>
      <c r="I16" s="21" t="s">
        <v>31</v>
      </c>
      <c r="J16" s="21" t="s">
        <v>31</v>
      </c>
      <c r="K16" s="21" t="s">
        <v>31</v>
      </c>
      <c r="L16" s="22" t="s">
        <v>31</v>
      </c>
      <c r="M16" s="23" t="str">
        <f t="shared" si="1"/>
        <v>30</v>
      </c>
      <c r="N16" s="23" t="str">
        <f t="shared" si="2"/>
        <v>40</v>
      </c>
      <c r="O16" s="24"/>
      <c r="P16" s="25">
        <f t="shared" si="3"/>
        <v>70</v>
      </c>
      <c r="Q16" s="26" t="str">
        <f t="shared" si="4"/>
        <v>X</v>
      </c>
      <c r="R16" s="26" t="str">
        <f t="shared" si="6"/>
        <v/>
      </c>
      <c r="S16" s="27"/>
      <c r="T16" s="26" t="str">
        <f t="shared" si="5"/>
        <v>Si</v>
      </c>
      <c r="U16" s="2"/>
      <c r="V16" s="2"/>
      <c r="W16" s="2"/>
      <c r="X16" s="2"/>
      <c r="Y16" s="2"/>
      <c r="Z16" s="2"/>
    </row>
    <row r="17" ht="54.75" customHeight="1">
      <c r="A17" s="19">
        <v>44677.0</v>
      </c>
      <c r="B17" s="20">
        <v>0.5076388888888889</v>
      </c>
      <c r="C17" s="21">
        <v>3.5251189E7</v>
      </c>
      <c r="D17" s="21" t="s">
        <v>76</v>
      </c>
      <c r="E17" s="21">
        <v>3.214528273E9</v>
      </c>
      <c r="F17" s="21" t="s">
        <v>31</v>
      </c>
      <c r="G17" s="21" t="s">
        <v>31</v>
      </c>
      <c r="H17" s="21" t="s">
        <v>31</v>
      </c>
      <c r="I17" s="21" t="s">
        <v>31</v>
      </c>
      <c r="J17" s="21" t="s">
        <v>31</v>
      </c>
      <c r="K17" s="21" t="s">
        <v>31</v>
      </c>
      <c r="L17" s="22" t="s">
        <v>31</v>
      </c>
      <c r="M17" s="23" t="str">
        <f t="shared" si="1"/>
        <v>30</v>
      </c>
      <c r="N17" s="23" t="str">
        <f t="shared" si="2"/>
        <v>40</v>
      </c>
      <c r="O17" s="24"/>
      <c r="P17" s="25">
        <f t="shared" si="3"/>
        <v>70</v>
      </c>
      <c r="Q17" s="26" t="str">
        <f t="shared" si="4"/>
        <v>X</v>
      </c>
      <c r="R17" s="26" t="str">
        <f t="shared" si="6"/>
        <v/>
      </c>
      <c r="S17" s="27"/>
      <c r="T17" s="26" t="str">
        <f t="shared" si="5"/>
        <v>Si</v>
      </c>
      <c r="U17" s="2"/>
      <c r="V17" s="2"/>
      <c r="W17" s="2"/>
      <c r="X17" s="2"/>
      <c r="Y17" s="2"/>
      <c r="Z17" s="2"/>
    </row>
    <row r="18" ht="54.75" customHeight="1">
      <c r="A18" s="19">
        <v>44677.0</v>
      </c>
      <c r="B18" s="20">
        <v>0.5854166666666667</v>
      </c>
      <c r="C18" s="21">
        <v>1.054553365E9</v>
      </c>
      <c r="D18" s="21" t="s">
        <v>77</v>
      </c>
      <c r="E18" s="21">
        <v>3.1143235E9</v>
      </c>
      <c r="F18" s="21" t="s">
        <v>31</v>
      </c>
      <c r="G18" s="21" t="s">
        <v>31</v>
      </c>
      <c r="H18" s="21" t="s">
        <v>31</v>
      </c>
      <c r="I18" s="21" t="s">
        <v>31</v>
      </c>
      <c r="J18" s="21" t="s">
        <v>31</v>
      </c>
      <c r="K18" s="21" t="s">
        <v>31</v>
      </c>
      <c r="L18" s="22" t="s">
        <v>31</v>
      </c>
      <c r="M18" s="23" t="str">
        <f t="shared" si="1"/>
        <v>30</v>
      </c>
      <c r="N18" s="23" t="str">
        <f t="shared" si="2"/>
        <v>40</v>
      </c>
      <c r="O18" s="24"/>
      <c r="P18" s="25">
        <f t="shared" si="3"/>
        <v>70</v>
      </c>
      <c r="Q18" s="26" t="str">
        <f t="shared" si="4"/>
        <v>X</v>
      </c>
      <c r="R18" s="26" t="str">
        <f t="shared" si="6"/>
        <v/>
      </c>
      <c r="S18" s="27"/>
      <c r="T18" s="26" t="str">
        <f t="shared" si="5"/>
        <v>Si</v>
      </c>
      <c r="U18" s="2"/>
      <c r="V18" s="2"/>
      <c r="W18" s="2"/>
      <c r="X18" s="2"/>
      <c r="Y18" s="2"/>
      <c r="Z18" s="2"/>
    </row>
    <row r="19" ht="54.75" customHeight="1">
      <c r="A19" s="19">
        <v>44677.0</v>
      </c>
      <c r="B19" s="20">
        <v>0.6243055555555556</v>
      </c>
      <c r="C19" s="21">
        <v>1.116779567E9</v>
      </c>
      <c r="D19" s="21" t="s">
        <v>78</v>
      </c>
      <c r="E19" s="21">
        <v>3.14270067E9</v>
      </c>
      <c r="F19" s="21" t="s">
        <v>31</v>
      </c>
      <c r="G19" s="21" t="s">
        <v>31</v>
      </c>
      <c r="H19" s="21" t="s">
        <v>31</v>
      </c>
      <c r="I19" s="21" t="s">
        <v>31</v>
      </c>
      <c r="J19" s="21" t="s">
        <v>32</v>
      </c>
      <c r="K19" s="21" t="s">
        <v>32</v>
      </c>
      <c r="L19" s="22" t="s">
        <v>31</v>
      </c>
      <c r="M19" s="23" t="str">
        <f t="shared" si="1"/>
        <v>30</v>
      </c>
      <c r="N19" s="23" t="str">
        <f t="shared" si="2"/>
        <v>40</v>
      </c>
      <c r="O19" s="24"/>
      <c r="P19" s="25">
        <f t="shared" si="3"/>
        <v>70</v>
      </c>
      <c r="Q19" s="26" t="str">
        <f t="shared" si="4"/>
        <v>X</v>
      </c>
      <c r="R19" s="26" t="str">
        <f t="shared" si="6"/>
        <v/>
      </c>
      <c r="S19" s="32" t="s">
        <v>79</v>
      </c>
      <c r="T19" s="26" t="str">
        <f t="shared" si="5"/>
        <v>Si</v>
      </c>
      <c r="U19" s="2"/>
      <c r="V19" s="2"/>
      <c r="W19" s="2"/>
      <c r="X19" s="2"/>
      <c r="Y19" s="2"/>
      <c r="Z19" s="2"/>
    </row>
    <row r="20" ht="54.75" customHeight="1">
      <c r="A20" s="19">
        <v>44677.0</v>
      </c>
      <c r="B20" s="20">
        <v>0.63125</v>
      </c>
      <c r="C20" s="21">
        <v>1.088020509E9</v>
      </c>
      <c r="D20" s="21" t="s">
        <v>80</v>
      </c>
      <c r="E20" s="21">
        <v>3.007481113E9</v>
      </c>
      <c r="F20" s="21" t="s">
        <v>31</v>
      </c>
      <c r="G20" s="21" t="s">
        <v>31</v>
      </c>
      <c r="H20" s="21" t="s">
        <v>32</v>
      </c>
      <c r="I20" s="21" t="s">
        <v>32</v>
      </c>
      <c r="J20" s="21" t="s">
        <v>31</v>
      </c>
      <c r="K20" s="21" t="s">
        <v>31</v>
      </c>
      <c r="L20" s="22" t="s">
        <v>31</v>
      </c>
      <c r="M20" s="23" t="str">
        <f t="shared" si="1"/>
        <v>0</v>
      </c>
      <c r="N20" s="23" t="str">
        <f t="shared" si="2"/>
        <v>0</v>
      </c>
      <c r="O20" s="24"/>
      <c r="P20" s="25">
        <f t="shared" si="3"/>
        <v>0</v>
      </c>
      <c r="Q20" s="26" t="str">
        <f t="shared" si="4"/>
        <v/>
      </c>
      <c r="R20" s="26" t="str">
        <f t="shared" si="6"/>
        <v>X</v>
      </c>
      <c r="S20" s="27"/>
      <c r="T20" s="26" t="str">
        <f t="shared" si="5"/>
        <v>No</v>
      </c>
      <c r="U20" s="2"/>
      <c r="V20" s="2"/>
      <c r="W20" s="2"/>
      <c r="X20" s="2"/>
      <c r="Y20" s="2"/>
      <c r="Z20" s="2"/>
    </row>
    <row r="21" ht="54.75" customHeight="1">
      <c r="A21" s="19">
        <v>44677.0</v>
      </c>
      <c r="B21" s="20">
        <v>0.64375</v>
      </c>
      <c r="C21" s="21">
        <v>1.08831673E9</v>
      </c>
      <c r="D21" s="21" t="s">
        <v>81</v>
      </c>
      <c r="E21" s="21">
        <v>3.218421052E9</v>
      </c>
      <c r="F21" s="21" t="s">
        <v>31</v>
      </c>
      <c r="G21" s="21" t="s">
        <v>31</v>
      </c>
      <c r="H21" s="21" t="s">
        <v>32</v>
      </c>
      <c r="I21" s="21" t="s">
        <v>32</v>
      </c>
      <c r="J21" s="21" t="s">
        <v>31</v>
      </c>
      <c r="K21" s="21" t="s">
        <v>31</v>
      </c>
      <c r="L21" s="22" t="s">
        <v>31</v>
      </c>
      <c r="M21" s="23" t="str">
        <f t="shared" si="1"/>
        <v>0</v>
      </c>
      <c r="N21" s="23" t="str">
        <f t="shared" si="2"/>
        <v>0</v>
      </c>
      <c r="O21" s="24"/>
      <c r="P21" s="25">
        <f t="shared" si="3"/>
        <v>0</v>
      </c>
      <c r="Q21" s="26" t="str">
        <f t="shared" si="4"/>
        <v/>
      </c>
      <c r="R21" s="26" t="str">
        <f t="shared" si="6"/>
        <v>X</v>
      </c>
      <c r="S21" s="32" t="s">
        <v>45</v>
      </c>
      <c r="T21" s="26" t="str">
        <f t="shared" si="5"/>
        <v>No</v>
      </c>
      <c r="U21" s="2"/>
      <c r="V21" s="2"/>
      <c r="W21" s="2"/>
      <c r="X21" s="2"/>
      <c r="Y21" s="2"/>
      <c r="Z21" s="2"/>
    </row>
    <row r="22" ht="54.75" customHeight="1">
      <c r="A22" s="19">
        <v>44677.0</v>
      </c>
      <c r="B22" s="20">
        <v>0.6625</v>
      </c>
      <c r="C22" s="21">
        <v>1.088309744E9</v>
      </c>
      <c r="D22" s="21" t="s">
        <v>82</v>
      </c>
      <c r="E22" s="21">
        <v>3.046268168E9</v>
      </c>
      <c r="F22" s="21" t="s">
        <v>31</v>
      </c>
      <c r="G22" s="21" t="s">
        <v>31</v>
      </c>
      <c r="H22" s="21" t="s">
        <v>32</v>
      </c>
      <c r="I22" s="21" t="s">
        <v>32</v>
      </c>
      <c r="J22" s="21" t="s">
        <v>31</v>
      </c>
      <c r="K22" s="21" t="s">
        <v>31</v>
      </c>
      <c r="L22" s="22" t="s">
        <v>31</v>
      </c>
      <c r="M22" s="23" t="str">
        <f t="shared" si="1"/>
        <v>0</v>
      </c>
      <c r="N22" s="23" t="str">
        <f t="shared" si="2"/>
        <v>0</v>
      </c>
      <c r="O22" s="24"/>
      <c r="P22" s="25">
        <f t="shared" si="3"/>
        <v>0</v>
      </c>
      <c r="Q22" s="26" t="str">
        <f t="shared" si="4"/>
        <v/>
      </c>
      <c r="R22" s="26" t="str">
        <f t="shared" si="6"/>
        <v>X</v>
      </c>
      <c r="S22" s="32" t="s">
        <v>45</v>
      </c>
      <c r="T22" s="26" t="str">
        <f t="shared" si="5"/>
        <v>No</v>
      </c>
      <c r="U22" s="2"/>
      <c r="V22" s="2"/>
      <c r="W22" s="2"/>
      <c r="X22" s="2"/>
      <c r="Y22" s="2"/>
      <c r="Z22" s="2"/>
    </row>
    <row r="23" ht="54.75" customHeight="1">
      <c r="A23" s="19">
        <v>44677.0</v>
      </c>
      <c r="B23" s="20">
        <v>0.6666666666666666</v>
      </c>
      <c r="C23" s="21">
        <v>1.088293457E9</v>
      </c>
      <c r="D23" s="21" t="s">
        <v>83</v>
      </c>
      <c r="E23" s="21">
        <v>3.0046996E9</v>
      </c>
      <c r="F23" s="21" t="s">
        <v>32</v>
      </c>
      <c r="G23" s="21" t="s">
        <v>32</v>
      </c>
      <c r="H23" s="21" t="s">
        <v>32</v>
      </c>
      <c r="I23" s="21" t="s">
        <v>32</v>
      </c>
      <c r="J23" s="21" t="s">
        <v>32</v>
      </c>
      <c r="K23" s="21" t="s">
        <v>31</v>
      </c>
      <c r="L23" s="22" t="s">
        <v>32</v>
      </c>
      <c r="M23" s="23" t="str">
        <f t="shared" si="1"/>
        <v>0</v>
      </c>
      <c r="N23" s="23" t="str">
        <f t="shared" si="2"/>
        <v>0</v>
      </c>
      <c r="O23" s="24"/>
      <c r="P23" s="25">
        <f t="shared" si="3"/>
        <v>0</v>
      </c>
      <c r="Q23" s="26" t="str">
        <f t="shared" si="4"/>
        <v/>
      </c>
      <c r="R23" s="26" t="str">
        <f t="shared" si="6"/>
        <v>X</v>
      </c>
      <c r="S23" s="32">
        <v>0.0</v>
      </c>
      <c r="T23" s="26" t="str">
        <f t="shared" si="5"/>
        <v>No</v>
      </c>
      <c r="U23" s="2"/>
      <c r="V23" s="2"/>
      <c r="W23" s="2"/>
      <c r="X23" s="2"/>
      <c r="Y23" s="2"/>
      <c r="Z23" s="2"/>
    </row>
    <row r="24" ht="54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23" t="str">
        <f t="shared" si="1"/>
        <v>0</v>
      </c>
      <c r="N24" s="23" t="str">
        <f t="shared" si="2"/>
        <v>0</v>
      </c>
      <c r="O24" s="24"/>
      <c r="P24" s="25">
        <f t="shared" si="3"/>
        <v>0</v>
      </c>
      <c r="Q24" s="26" t="str">
        <f t="shared" si="4"/>
        <v/>
      </c>
      <c r="R24" s="26" t="str">
        <f t="shared" si="6"/>
        <v>X</v>
      </c>
      <c r="S24" s="27"/>
      <c r="T24" s="26" t="str">
        <f t="shared" si="5"/>
        <v>No</v>
      </c>
      <c r="U24" s="2"/>
      <c r="V24" s="2"/>
      <c r="W24" s="2"/>
      <c r="X24" s="2"/>
      <c r="Y24" s="2"/>
      <c r="Z24" s="2"/>
    </row>
    <row r="25" ht="54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23" t="str">
        <f t="shared" si="1"/>
        <v>0</v>
      </c>
      <c r="N25" s="23" t="str">
        <f t="shared" si="2"/>
        <v>0</v>
      </c>
      <c r="O25" s="24"/>
      <c r="P25" s="25">
        <f t="shared" si="3"/>
        <v>0</v>
      </c>
      <c r="Q25" s="26" t="str">
        <f t="shared" si="4"/>
        <v/>
      </c>
      <c r="R25" s="26" t="str">
        <f t="shared" si="6"/>
        <v>X</v>
      </c>
      <c r="S25" s="27"/>
      <c r="T25" s="26" t="str">
        <f t="shared" si="5"/>
        <v>No</v>
      </c>
      <c r="U25" s="2"/>
      <c r="V25" s="2"/>
      <c r="W25" s="2"/>
      <c r="X25" s="2"/>
      <c r="Y25" s="2"/>
      <c r="Z25" s="2"/>
    </row>
    <row r="26" ht="54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23" t="str">
        <f t="shared" si="1"/>
        <v>0</v>
      </c>
      <c r="N26" s="23" t="str">
        <f t="shared" si="2"/>
        <v>0</v>
      </c>
      <c r="O26" s="24"/>
      <c r="P26" s="25">
        <f t="shared" si="3"/>
        <v>0</v>
      </c>
      <c r="Q26" s="26" t="str">
        <f t="shared" si="4"/>
        <v/>
      </c>
      <c r="R26" s="26" t="str">
        <f t="shared" si="6"/>
        <v>X</v>
      </c>
      <c r="S26" s="27"/>
      <c r="T26" s="26" t="str">
        <f t="shared" si="5"/>
        <v>No</v>
      </c>
      <c r="U26" s="2"/>
      <c r="V26" s="2"/>
      <c r="W26" s="2"/>
      <c r="X26" s="2"/>
      <c r="Y26" s="2"/>
      <c r="Z26" s="2"/>
    </row>
    <row r="27" ht="51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23" t="str">
        <f t="shared" si="1"/>
        <v>0</v>
      </c>
      <c r="N27" s="23" t="str">
        <f t="shared" si="2"/>
        <v>0</v>
      </c>
      <c r="O27" s="24"/>
      <c r="P27" s="25">
        <f t="shared" si="3"/>
        <v>0</v>
      </c>
      <c r="Q27" s="26" t="str">
        <f t="shared" si="4"/>
        <v/>
      </c>
      <c r="R27" s="26" t="str">
        <f t="shared" si="6"/>
        <v>X</v>
      </c>
      <c r="S27" s="27"/>
      <c r="T27" s="26" t="str">
        <f t="shared" si="5"/>
        <v>No</v>
      </c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7">
    <cfRule type="containsText" dxfId="0" priority="2" operator="containsText" text="Si">
      <formula>NOT(ISERROR(SEARCH(("Si"),(T11))))</formula>
    </cfRule>
  </conditionalFormatting>
  <conditionalFormatting sqref="T11:T27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27 K11:L27">
      <formula1>"Cumple,No Cumple"</formula1>
    </dataValidation>
    <dataValidation type="list" allowBlank="1" sqref="S11:S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7">
      <formula1>"0.0,5.0,10.0,15.0,20.0,25.0,30.0"</formula1>
    </dataValidation>
    <dataValidation type="list" allowBlank="1" sqref="Q11:R27">
      <formula1>"X"</formula1>
    </dataValidation>
    <dataValidation type="list" allowBlank="1" showErrorMessage="1" sqref="J11:J27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2022-02-10T00:03:44Z</dcterms:created>
  <dc:creator>Yorlady Llano</dc:creator>
</cp:coreProperties>
</file>